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8130" activeTab="1"/>
  </bookViews>
  <sheets>
    <sheet name="Sheet1" sheetId="1" r:id="rId1"/>
    <sheet name="Sheet2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G18" i="2"/>
  <c r="G4"/>
  <c r="G5"/>
  <c r="G6"/>
  <c r="G7"/>
  <c r="G8"/>
  <c r="G9"/>
  <c r="G10"/>
  <c r="G11"/>
  <c r="G12"/>
  <c r="G13"/>
  <c r="G14"/>
  <c r="G15"/>
  <c r="G16"/>
  <c r="G17"/>
  <c r="G3"/>
  <c r="G21"/>
  <c r="D19" i="1"/>
  <c r="F18"/>
  <c r="G18"/>
  <c r="D19" i="2"/>
  <c r="F18"/>
  <c r="E18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3"/>
  <c r="E3" s="1"/>
  <c r="F14"/>
  <c r="E14" s="1"/>
  <c r="F15"/>
  <c r="E15" s="1"/>
  <c r="F16"/>
  <c r="E16" s="1"/>
  <c r="F17"/>
  <c r="E17" s="1"/>
  <c r="D21"/>
  <c r="C21"/>
  <c r="G19" i="1"/>
  <c r="G20"/>
  <c r="D20"/>
  <c r="C20"/>
  <c r="D17"/>
  <c r="G17" s="1"/>
  <c r="C17"/>
  <c r="D16"/>
  <c r="G16" s="1"/>
  <c r="C16"/>
  <c r="D15"/>
  <c r="G15" s="1"/>
  <c r="C15"/>
  <c r="D14"/>
  <c r="G14" s="1"/>
  <c r="C14"/>
  <c r="D13"/>
  <c r="G13" s="1"/>
  <c r="C13"/>
  <c r="D12"/>
  <c r="G12" s="1"/>
  <c r="C12"/>
  <c r="D11"/>
  <c r="G11" s="1"/>
  <c r="C11"/>
  <c r="D10"/>
  <c r="G10" s="1"/>
  <c r="C10"/>
  <c r="D9"/>
  <c r="G9" s="1"/>
  <c r="C9"/>
  <c r="D8"/>
  <c r="G8" s="1"/>
  <c r="C8"/>
  <c r="D7"/>
  <c r="G7" s="1"/>
  <c r="C7"/>
  <c r="D6"/>
  <c r="G6" s="1"/>
  <c r="C6"/>
  <c r="D5"/>
  <c r="G5" s="1"/>
  <c r="C5"/>
  <c r="D4"/>
  <c r="G4" s="1"/>
  <c r="C4"/>
  <c r="D3"/>
  <c r="G3" s="1"/>
  <c r="C3"/>
  <c r="E21" i="2" l="1"/>
  <c r="E18" i="1"/>
  <c r="F21" i="2"/>
  <c r="F17" i="1"/>
  <c r="E17" s="1"/>
  <c r="F3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D21"/>
  <c r="C21"/>
  <c r="G21"/>
  <c r="F21" l="1"/>
  <c r="E3"/>
  <c r="E21" s="1"/>
</calcChain>
</file>

<file path=xl/sharedStrings.xml><?xml version="1.0" encoding="utf-8"?>
<sst xmlns="http://schemas.openxmlformats.org/spreadsheetml/2006/main" count="60" uniqueCount="33">
  <si>
    <t>Øe la0</t>
  </si>
  <si>
    <t>fodkl{ks=@xksnke</t>
  </si>
  <si>
    <t>fo|ky;ksa dh la[;k</t>
  </si>
  <si>
    <t>dqy Nk=la[;k</t>
  </si>
  <si>
    <t>dqy vkaoVu</t>
  </si>
  <si>
    <t>QwycsgM+</t>
  </si>
  <si>
    <t>fu?kklu</t>
  </si>
  <si>
    <t>/kkSjgjk</t>
  </si>
  <si>
    <t>jfe;kcsgM+</t>
  </si>
  <si>
    <t>fctqvk</t>
  </si>
  <si>
    <t>udgk</t>
  </si>
  <si>
    <t>ferkSyh</t>
  </si>
  <si>
    <t>eksgEenh</t>
  </si>
  <si>
    <t>ilxoka</t>
  </si>
  <si>
    <t>dqEHkh xksyk</t>
  </si>
  <si>
    <t>y[kheiqj</t>
  </si>
  <si>
    <t>csgte</t>
  </si>
  <si>
    <t>ckdsxat</t>
  </si>
  <si>
    <t>bZlkuxj</t>
  </si>
  <si>
    <t>ify;k</t>
  </si>
  <si>
    <t>larjke eseksfj;y ¼,u0th0vks0½ y[kheiqj</t>
  </si>
  <si>
    <t>egkjk.kk izrki lsok laLFkku ¼,u0th0vks0½ xksyk</t>
  </si>
  <si>
    <t>;ksx</t>
  </si>
  <si>
    <t>xksnke dks vkoafVr xsgwa</t>
  </si>
  <si>
    <t>xksnke dks vkoafVr pkoy</t>
  </si>
  <si>
    <t>egk;ksx</t>
  </si>
  <si>
    <t>fodkl {ks= okj [kk|kUu vkoaVu fooj.k izFke =Sekl o"kZ 2015&amp;16 ¼izk0fo0½  ek=k % dqUry esa</t>
  </si>
  <si>
    <t>fodkl {ks= okj [kk|kUu vkoaVu fooj.k izFke =Sekl&amp;o"kZ 2015&amp;16 ¼m0izk0fo0½   ek=k % dqUry esa</t>
  </si>
  <si>
    <t>larjke eseksfj;y ¼,u0th0vks0½ ify;k</t>
  </si>
  <si>
    <t>MkW0¼vks0ih0jk;½</t>
  </si>
  <si>
    <t>ftyk csfld f'k{kk vf/kdkjh</t>
  </si>
  <si>
    <t>y[kheiqj [khjh</t>
  </si>
  <si>
    <t>egkjk.kk izrki lsok laLFkku¼,u0th0vks0½xksyk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</si>
</sst>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6"/>
      <color theme="1"/>
      <name val="Kruti Dev 010"/>
    </font>
    <font>
      <b/>
      <sz val="14"/>
      <name val="Kruti Dev 010"/>
    </font>
    <font>
      <sz val="16"/>
      <color theme="1"/>
      <name val="Kruti Dev 010"/>
    </font>
    <font>
      <sz val="14"/>
      <color theme="1"/>
      <name val="Bookman Old Style"/>
      <family val="1"/>
    </font>
    <font>
      <sz val="14"/>
      <name val="Bookman Old Style"/>
      <family val="1"/>
    </font>
    <font>
      <sz val="16"/>
      <name val="Kruti Dev 010"/>
    </font>
    <font>
      <b/>
      <sz val="14"/>
      <name val="Bookman Old Style"/>
      <family val="1"/>
    </font>
    <font>
      <b/>
      <sz val="18"/>
      <color theme="1"/>
      <name val="Calibri"/>
      <family val="2"/>
      <scheme val="minor"/>
    </font>
    <font>
      <b/>
      <sz val="18"/>
      <color theme="1"/>
      <name val="Kruti Dev 010"/>
    </font>
    <font>
      <b/>
      <sz val="14"/>
      <color theme="1"/>
      <name val="Bookman Old Style"/>
      <family val="1"/>
    </font>
    <font>
      <b/>
      <sz val="15.5"/>
      <color theme="1"/>
      <name val="Kruti Dev 010"/>
    </font>
    <font>
      <b/>
      <sz val="13"/>
      <name val="Kruti Dev 010"/>
    </font>
    <font>
      <sz val="13"/>
      <name val="Kruti Dev 010"/>
    </font>
    <font>
      <b/>
      <sz val="15"/>
      <name val="Kruti Dev 010"/>
    </font>
    <font>
      <sz val="14"/>
      <color theme="1"/>
      <name val="Kruti Dev 010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2" fontId="10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dfdjfdkj\AVKN\Jan%20to%20March%2015%204th%20Ki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>
        <row r="147">
          <cell r="B147">
            <v>145</v>
          </cell>
        </row>
        <row r="148">
          <cell r="K148">
            <v>23244</v>
          </cell>
        </row>
        <row r="332">
          <cell r="B332">
            <v>180</v>
          </cell>
        </row>
        <row r="333">
          <cell r="K333">
            <v>35081</v>
          </cell>
        </row>
        <row r="567">
          <cell r="B567">
            <v>230</v>
          </cell>
        </row>
        <row r="568">
          <cell r="K568">
            <v>28746</v>
          </cell>
        </row>
        <row r="766">
          <cell r="B766">
            <v>194</v>
          </cell>
        </row>
        <row r="767">
          <cell r="K767">
            <v>26299</v>
          </cell>
        </row>
        <row r="933">
          <cell r="B933">
            <v>162</v>
          </cell>
        </row>
        <row r="934">
          <cell r="K934">
            <v>31094</v>
          </cell>
        </row>
        <row r="1135">
          <cell r="B1135">
            <v>197</v>
          </cell>
        </row>
        <row r="1136">
          <cell r="K1136">
            <v>29256</v>
          </cell>
        </row>
        <row r="1326">
          <cell r="B1326">
            <v>186</v>
          </cell>
        </row>
        <row r="1328">
          <cell r="K1328">
            <v>26805</v>
          </cell>
        </row>
        <row r="1510">
          <cell r="B1510">
            <v>178</v>
          </cell>
        </row>
        <row r="1511">
          <cell r="K1511">
            <v>18669</v>
          </cell>
        </row>
        <row r="1670">
          <cell r="B1670">
            <v>155</v>
          </cell>
        </row>
        <row r="1671">
          <cell r="K1671">
            <v>26126</v>
          </cell>
        </row>
        <row r="1839">
          <cell r="B1839">
            <v>164</v>
          </cell>
        </row>
        <row r="1840">
          <cell r="K1840">
            <v>27702</v>
          </cell>
        </row>
        <row r="2004">
          <cell r="B2004">
            <v>160</v>
          </cell>
        </row>
        <row r="2005">
          <cell r="K2005">
            <v>20245</v>
          </cell>
        </row>
        <row r="2163">
          <cell r="B2163">
            <v>154</v>
          </cell>
        </row>
        <row r="2165">
          <cell r="K2165">
            <v>22145</v>
          </cell>
        </row>
        <row r="2411">
          <cell r="B2411">
            <v>242</v>
          </cell>
        </row>
        <row r="2413">
          <cell r="K2413">
            <v>33619</v>
          </cell>
        </row>
        <row r="2549">
          <cell r="B2549">
            <v>132</v>
          </cell>
        </row>
        <row r="2550">
          <cell r="K2550">
            <v>21728</v>
          </cell>
        </row>
        <row r="2708">
          <cell r="B2708">
            <v>154</v>
          </cell>
        </row>
        <row r="2709">
          <cell r="K2709">
            <v>25332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opLeftCell="A16" workbookViewId="0">
      <selection activeCell="F3" sqref="F3"/>
    </sheetView>
  </sheetViews>
  <sheetFormatPr defaultRowHeight="15"/>
  <cols>
    <col min="1" max="1" width="4.7109375" customWidth="1"/>
    <col min="2" max="2" width="23.5703125" customWidth="1"/>
    <col min="3" max="3" width="15" customWidth="1"/>
    <col min="4" max="4" width="13.28515625" customWidth="1"/>
    <col min="5" max="5" width="14.42578125" customWidth="1"/>
    <col min="6" max="6" width="14.140625" customWidth="1"/>
    <col min="7" max="7" width="15" customWidth="1"/>
  </cols>
  <sheetData>
    <row r="1" spans="1:7" ht="19.5">
      <c r="A1" s="31" t="s">
        <v>26</v>
      </c>
      <c r="B1" s="31"/>
      <c r="C1" s="31"/>
      <c r="D1" s="31"/>
      <c r="E1" s="31"/>
      <c r="F1" s="31"/>
      <c r="G1" s="31"/>
    </row>
    <row r="2" spans="1:7" ht="40.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23</v>
      </c>
      <c r="F2" s="2" t="s">
        <v>24</v>
      </c>
      <c r="G2" s="3" t="s">
        <v>4</v>
      </c>
    </row>
    <row r="3" spans="1:7" ht="20.25">
      <c r="A3" s="4">
        <v>1</v>
      </c>
      <c r="B3" s="5" t="s">
        <v>5</v>
      </c>
      <c r="C3" s="6">
        <f>[1]Sheet1!B1670</f>
        <v>155</v>
      </c>
      <c r="D3" s="7">
        <f>[1]Sheet1!K1671</f>
        <v>26126</v>
      </c>
      <c r="E3" s="8">
        <f>G3-F3</f>
        <v>289.254009</v>
      </c>
      <c r="F3" s="8">
        <f>G3*67%</f>
        <v>587.27329099999997</v>
      </c>
      <c r="G3" s="9">
        <f>D3*0.001*33.55</f>
        <v>876.52729999999997</v>
      </c>
    </row>
    <row r="4" spans="1:7" ht="20.25">
      <c r="A4" s="4">
        <v>2</v>
      </c>
      <c r="B4" s="10" t="s">
        <v>6</v>
      </c>
      <c r="C4" s="11">
        <f>[1]Sheet1!B332</f>
        <v>180</v>
      </c>
      <c r="D4" s="11">
        <f>[1]Sheet1!K333</f>
        <v>35081</v>
      </c>
      <c r="E4" s="8">
        <f t="shared" ref="E4:E17" si="0">G4-F4</f>
        <v>388.3992915</v>
      </c>
      <c r="F4" s="8">
        <f t="shared" ref="F4:F11" si="1">G4*67%</f>
        <v>788.56825850000007</v>
      </c>
      <c r="G4" s="9">
        <f t="shared" ref="G4:G15" si="2">D4*0.001*33.55</f>
        <v>1176.9675500000001</v>
      </c>
    </row>
    <row r="5" spans="1:7" ht="20.25">
      <c r="A5" s="4">
        <v>3</v>
      </c>
      <c r="B5" s="10" t="s">
        <v>7</v>
      </c>
      <c r="C5" s="6">
        <f>[1]Sheet1!B2549</f>
        <v>132</v>
      </c>
      <c r="D5" s="7">
        <f>[1]Sheet1!K2550</f>
        <v>21728</v>
      </c>
      <c r="E5" s="8">
        <f t="shared" si="0"/>
        <v>240.56155199999995</v>
      </c>
      <c r="F5" s="8">
        <f t="shared" si="1"/>
        <v>488.412848</v>
      </c>
      <c r="G5" s="9">
        <f t="shared" si="2"/>
        <v>728.97439999999995</v>
      </c>
    </row>
    <row r="6" spans="1:7" ht="20.25">
      <c r="A6" s="4">
        <v>4</v>
      </c>
      <c r="B6" s="5" t="s">
        <v>8</v>
      </c>
      <c r="C6" s="6">
        <f>[1]Sheet1!B933</f>
        <v>162</v>
      </c>
      <c r="D6" s="7">
        <f>[1]Sheet1!K934</f>
        <v>31094</v>
      </c>
      <c r="E6" s="8">
        <f t="shared" si="0"/>
        <v>344.25722099999996</v>
      </c>
      <c r="F6" s="8">
        <f t="shared" si="1"/>
        <v>698.94647900000007</v>
      </c>
      <c r="G6" s="9">
        <f t="shared" si="2"/>
        <v>1043.2037</v>
      </c>
    </row>
    <row r="7" spans="1:7" ht="20.25">
      <c r="A7" s="4">
        <v>5</v>
      </c>
      <c r="B7" s="12" t="s">
        <v>9</v>
      </c>
      <c r="C7" s="13">
        <f>[1]Sheet1!B1839</f>
        <v>164</v>
      </c>
      <c r="D7" s="14">
        <f>[1]Sheet1!K1840</f>
        <v>27702</v>
      </c>
      <c r="E7" s="8">
        <f t="shared" si="0"/>
        <v>306.70269299999995</v>
      </c>
      <c r="F7" s="8">
        <f t="shared" si="1"/>
        <v>622.69940700000006</v>
      </c>
      <c r="G7" s="9">
        <f t="shared" si="2"/>
        <v>929.40210000000002</v>
      </c>
    </row>
    <row r="8" spans="1:7" ht="20.25">
      <c r="A8" s="4">
        <v>6</v>
      </c>
      <c r="B8" s="10" t="s">
        <v>10</v>
      </c>
      <c r="C8" s="11">
        <f>[1]Sheet1!B147</f>
        <v>145</v>
      </c>
      <c r="D8" s="11">
        <f>[1]Sheet1!K148</f>
        <v>23244</v>
      </c>
      <c r="E8" s="8">
        <f t="shared" si="0"/>
        <v>257.34594599999991</v>
      </c>
      <c r="F8" s="8">
        <f t="shared" si="1"/>
        <v>522.49025400000005</v>
      </c>
      <c r="G8" s="9">
        <f t="shared" si="2"/>
        <v>779.83619999999996</v>
      </c>
    </row>
    <row r="9" spans="1:7" ht="20.25">
      <c r="A9" s="4">
        <v>7</v>
      </c>
      <c r="B9" s="10" t="s">
        <v>11</v>
      </c>
      <c r="C9" s="13">
        <f>[1]Sheet1!B567</f>
        <v>230</v>
      </c>
      <c r="D9" s="14">
        <f>[1]Sheet1!K568</f>
        <v>28746</v>
      </c>
      <c r="E9" s="8">
        <f t="shared" si="0"/>
        <v>318.26133900000002</v>
      </c>
      <c r="F9" s="8">
        <f t="shared" si="1"/>
        <v>646.16696100000001</v>
      </c>
      <c r="G9" s="9">
        <f t="shared" si="2"/>
        <v>964.42830000000004</v>
      </c>
    </row>
    <row r="10" spans="1:7" ht="20.25">
      <c r="A10" s="4">
        <v>8</v>
      </c>
      <c r="B10" s="10" t="s">
        <v>12</v>
      </c>
      <c r="C10" s="6">
        <f>[1]Sheet1!B766</f>
        <v>194</v>
      </c>
      <c r="D10" s="7">
        <f>[1]Sheet1!K767</f>
        <v>26299</v>
      </c>
      <c r="E10" s="8">
        <f t="shared" si="0"/>
        <v>291.16937849999988</v>
      </c>
      <c r="F10" s="8">
        <f t="shared" si="1"/>
        <v>591.16207150000002</v>
      </c>
      <c r="G10" s="9">
        <f t="shared" si="2"/>
        <v>882.3314499999999</v>
      </c>
    </row>
    <row r="11" spans="1:7" ht="20.25">
      <c r="A11" s="4">
        <v>9</v>
      </c>
      <c r="B11" s="10" t="s">
        <v>13</v>
      </c>
      <c r="C11" s="6">
        <f>[1]Sheet1!B1135</f>
        <v>197</v>
      </c>
      <c r="D11" s="7">
        <f>[1]Sheet1!K1136</f>
        <v>29256</v>
      </c>
      <c r="E11" s="8">
        <f t="shared" si="0"/>
        <v>323.90780399999994</v>
      </c>
      <c r="F11" s="8">
        <f t="shared" si="1"/>
        <v>657.63099599999998</v>
      </c>
      <c r="G11" s="9">
        <f t="shared" si="2"/>
        <v>981.53879999999992</v>
      </c>
    </row>
    <row r="12" spans="1:7" ht="20.25">
      <c r="A12" s="4">
        <v>10</v>
      </c>
      <c r="B12" s="12" t="s">
        <v>14</v>
      </c>
      <c r="C12" s="13">
        <f>[1]Sheet1!B1326</f>
        <v>186</v>
      </c>
      <c r="D12" s="14">
        <f>[1]Sheet1!K1328-4990</f>
        <v>21815</v>
      </c>
      <c r="E12" s="8">
        <f t="shared" si="0"/>
        <v>240.79287925000006</v>
      </c>
      <c r="F12" s="8">
        <f>G12*67.1%</f>
        <v>491.10037074999991</v>
      </c>
      <c r="G12" s="9">
        <f t="shared" si="2"/>
        <v>731.89324999999997</v>
      </c>
    </row>
    <row r="13" spans="1:7" ht="20.25">
      <c r="A13" s="4">
        <v>11</v>
      </c>
      <c r="B13" s="5" t="s">
        <v>15</v>
      </c>
      <c r="C13" s="13">
        <f>[1]Sheet1!B2411</f>
        <v>242</v>
      </c>
      <c r="D13" s="14">
        <f>[1]Sheet1!K2413-5136</f>
        <v>28483</v>
      </c>
      <c r="E13" s="8">
        <f t="shared" si="0"/>
        <v>313.64832520000004</v>
      </c>
      <c r="F13" s="8">
        <f>G13*67.2%-0.21</f>
        <v>641.95632479999995</v>
      </c>
      <c r="G13" s="9">
        <f t="shared" si="2"/>
        <v>955.60464999999999</v>
      </c>
    </row>
    <row r="14" spans="1:7" ht="20.25">
      <c r="A14" s="4">
        <v>12</v>
      </c>
      <c r="B14" s="5" t="s">
        <v>16</v>
      </c>
      <c r="C14" s="13">
        <f>[1]Sheet1!B1510</f>
        <v>178</v>
      </c>
      <c r="D14" s="14">
        <f>[1]Sheet1!K1511</f>
        <v>18669</v>
      </c>
      <c r="E14" s="8">
        <f t="shared" si="0"/>
        <v>205.44114359999998</v>
      </c>
      <c r="F14" s="8">
        <f>G14*67.2%</f>
        <v>420.90380639999995</v>
      </c>
      <c r="G14" s="9">
        <f t="shared" si="2"/>
        <v>626.34494999999993</v>
      </c>
    </row>
    <row r="15" spans="1:7" ht="20.25">
      <c r="A15" s="4">
        <v>13</v>
      </c>
      <c r="B15" s="5" t="s">
        <v>17</v>
      </c>
      <c r="C15" s="13">
        <f>[1]Sheet1!B2004</f>
        <v>160</v>
      </c>
      <c r="D15" s="14">
        <f>[1]Sheet1!K2005</f>
        <v>20245</v>
      </c>
      <c r="E15" s="8">
        <f t="shared" si="0"/>
        <v>222.78407799999997</v>
      </c>
      <c r="F15" s="8">
        <f t="shared" ref="F15:F17" si="3">G15*67.2%</f>
        <v>456.43567200000001</v>
      </c>
      <c r="G15" s="9">
        <f t="shared" si="2"/>
        <v>679.21974999999998</v>
      </c>
    </row>
    <row r="16" spans="1:7" ht="20.25">
      <c r="A16" s="4">
        <v>14</v>
      </c>
      <c r="B16" s="12" t="s">
        <v>18</v>
      </c>
      <c r="C16" s="15">
        <f>[1]Sheet1!B2708</f>
        <v>154</v>
      </c>
      <c r="D16" s="7">
        <f>[1]Sheet1!K2709</f>
        <v>25332</v>
      </c>
      <c r="E16" s="8">
        <f t="shared" si="0"/>
        <v>278.68037183999991</v>
      </c>
      <c r="F16" s="8">
        <f t="shared" si="3"/>
        <v>570.95490816000006</v>
      </c>
      <c r="G16" s="9">
        <f>D16*0.001*33.54</f>
        <v>849.63527999999997</v>
      </c>
    </row>
    <row r="17" spans="1:7" ht="20.25">
      <c r="A17" s="4">
        <v>15</v>
      </c>
      <c r="B17" s="12" t="s">
        <v>19</v>
      </c>
      <c r="C17" s="13">
        <f>[1]Sheet1!B2163</f>
        <v>154</v>
      </c>
      <c r="D17" s="14">
        <f>[1]Sheet1!K2165-349</f>
        <v>21796</v>
      </c>
      <c r="E17" s="8">
        <f t="shared" si="0"/>
        <v>239.79025151999997</v>
      </c>
      <c r="F17" s="8">
        <f t="shared" si="3"/>
        <v>491.27758847999996</v>
      </c>
      <c r="G17" s="9">
        <f>D17*0.001*33.54+0.03</f>
        <v>731.06783999999993</v>
      </c>
    </row>
    <row r="18" spans="1:7" ht="40.5">
      <c r="A18" s="4">
        <v>16</v>
      </c>
      <c r="B18" s="16" t="s">
        <v>28</v>
      </c>
      <c r="C18" s="13">
        <v>1</v>
      </c>
      <c r="D18" s="14">
        <v>349</v>
      </c>
      <c r="E18" s="8">
        <f t="shared" ref="E18" si="4">G18-F18</f>
        <v>3.8510963400000007</v>
      </c>
      <c r="F18" s="8">
        <f>G18*67.1%</f>
        <v>7.8543636599999997</v>
      </c>
      <c r="G18" s="9">
        <f>D18*0.001*33.54</f>
        <v>11.70546</v>
      </c>
    </row>
    <row r="19" spans="1:7" ht="40.5" customHeight="1">
      <c r="A19" s="4">
        <v>16</v>
      </c>
      <c r="B19" s="16" t="s">
        <v>20</v>
      </c>
      <c r="C19" s="17">
        <v>30</v>
      </c>
      <c r="D19" s="18">
        <f>198+207+110+24+66+79+57+65+123+157+70+233+70+48+30+134+96+128+162+132+158+278+400+358+384+400+408+249+161+151</f>
        <v>5136</v>
      </c>
      <c r="E19" s="8">
        <v>0</v>
      </c>
      <c r="F19" s="8">
        <v>0</v>
      </c>
      <c r="G19" s="9">
        <f t="shared" ref="G19:G20" si="5">E19+F19</f>
        <v>0</v>
      </c>
    </row>
    <row r="20" spans="1:7" ht="40.5" customHeight="1">
      <c r="A20" s="4">
        <v>17</v>
      </c>
      <c r="B20" s="16" t="s">
        <v>21</v>
      </c>
      <c r="C20" s="17">
        <f>7+9+6+4+7+1</f>
        <v>34</v>
      </c>
      <c r="D20" s="17">
        <f>111+86+112+102+166+166+107+88+164+201+128+212+144+149+161+106+110+44+642+132+180+217+139+187+92+71+90+75+133+122+169+125+259</f>
        <v>4990</v>
      </c>
      <c r="E20" s="8">
        <v>0</v>
      </c>
      <c r="F20" s="8">
        <v>0</v>
      </c>
      <c r="G20" s="9">
        <f t="shared" si="5"/>
        <v>0</v>
      </c>
    </row>
    <row r="21" spans="1:7" ht="18.75">
      <c r="A21" s="19"/>
      <c r="B21" s="19" t="s">
        <v>22</v>
      </c>
      <c r="C21" s="20">
        <f>SUM(C3:C20)</f>
        <v>2698</v>
      </c>
      <c r="D21" s="20">
        <f t="shared" ref="D21:F21" si="6">SUM(D3:D20)</f>
        <v>396091</v>
      </c>
      <c r="E21" s="21">
        <f>SUM(E3:E20)</f>
        <v>4264.847379750001</v>
      </c>
      <c r="F21" s="21">
        <f t="shared" si="6"/>
        <v>8683.8336002499982</v>
      </c>
      <c r="G21" s="21">
        <f>SUM(G3:G20)</f>
        <v>12948.680979999999</v>
      </c>
    </row>
    <row r="24" spans="1:7">
      <c r="F24" s="25"/>
    </row>
    <row r="25" spans="1:7" ht="20.25">
      <c r="F25" s="27" t="s">
        <v>29</v>
      </c>
    </row>
    <row r="26" spans="1:7" ht="16.5">
      <c r="F26" s="28" t="s">
        <v>30</v>
      </c>
    </row>
    <row r="27" spans="1:7" ht="16.5">
      <c r="E27" s="29"/>
      <c r="F27" s="29" t="s">
        <v>31</v>
      </c>
    </row>
  </sheetData>
  <mergeCells count="1">
    <mergeCell ref="A1:G1"/>
  </mergeCells>
  <pageMargins left="0.37" right="0.24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16" workbookViewId="0">
      <selection sqref="A1:G1"/>
    </sheetView>
  </sheetViews>
  <sheetFormatPr defaultRowHeight="15"/>
  <cols>
    <col min="1" max="1" width="5" customWidth="1"/>
    <col min="2" max="2" width="22.5703125" customWidth="1"/>
    <col min="3" max="3" width="11" customWidth="1"/>
    <col min="4" max="4" width="12.85546875" customWidth="1"/>
    <col min="5" max="5" width="14" customWidth="1"/>
    <col min="6" max="6" width="14.28515625" customWidth="1"/>
    <col min="7" max="7" width="13.28515625" customWidth="1"/>
  </cols>
  <sheetData>
    <row r="1" spans="1:7" ht="19.5">
      <c r="A1" s="31" t="s">
        <v>27</v>
      </c>
      <c r="B1" s="31"/>
      <c r="C1" s="31"/>
      <c r="D1" s="31"/>
      <c r="E1" s="31"/>
      <c r="F1" s="31"/>
      <c r="G1" s="31"/>
    </row>
    <row r="2" spans="1:7" ht="60.75">
      <c r="A2" s="1" t="s">
        <v>0</v>
      </c>
      <c r="B2" s="1" t="s">
        <v>1</v>
      </c>
      <c r="C2" s="1" t="s">
        <v>2</v>
      </c>
      <c r="D2" s="1" t="s">
        <v>3</v>
      </c>
      <c r="E2" s="2" t="s">
        <v>23</v>
      </c>
      <c r="F2" s="2" t="s">
        <v>24</v>
      </c>
      <c r="G2" s="3" t="s">
        <v>4</v>
      </c>
    </row>
    <row r="3" spans="1:7" ht="20.25">
      <c r="A3" s="4">
        <v>1</v>
      </c>
      <c r="B3" s="5" t="s">
        <v>5</v>
      </c>
      <c r="C3" s="6">
        <v>63</v>
      </c>
      <c r="D3" s="7">
        <v>9907</v>
      </c>
      <c r="E3" s="8">
        <f>G3-F3</f>
        <v>184.80815010000003</v>
      </c>
      <c r="F3" s="8">
        <f>G3*67.1%</f>
        <v>376.91874989999997</v>
      </c>
      <c r="G3" s="9">
        <f>D3*37.8*0.0015</f>
        <v>561.7269</v>
      </c>
    </row>
    <row r="4" spans="1:7" ht="20.25">
      <c r="A4" s="4">
        <v>2</v>
      </c>
      <c r="B4" s="10" t="s">
        <v>6</v>
      </c>
      <c r="C4" s="11">
        <v>73</v>
      </c>
      <c r="D4" s="11">
        <v>11085</v>
      </c>
      <c r="E4" s="8">
        <f t="shared" ref="E4:E18" si="0">G4-F4</f>
        <v>206.98143499999992</v>
      </c>
      <c r="F4" s="8">
        <f>G4*67%+0.43</f>
        <v>421.53806499999996</v>
      </c>
      <c r="G4" s="9">
        <f t="shared" ref="G4:G17" si="1">D4*37.8*0.0015</f>
        <v>628.51949999999988</v>
      </c>
    </row>
    <row r="5" spans="1:7" ht="20.25">
      <c r="A5" s="4">
        <v>3</v>
      </c>
      <c r="B5" s="10" t="s">
        <v>7</v>
      </c>
      <c r="C5" s="6">
        <v>0</v>
      </c>
      <c r="D5" s="7">
        <v>6736</v>
      </c>
      <c r="E5" s="8">
        <f t="shared" si="0"/>
        <v>126.03729599999997</v>
      </c>
      <c r="F5" s="8">
        <f t="shared" ref="F5:F18" si="2">G5*67%</f>
        <v>255.89390400000002</v>
      </c>
      <c r="G5" s="9">
        <f t="shared" si="1"/>
        <v>381.93119999999999</v>
      </c>
    </row>
    <row r="6" spans="1:7" ht="20.25">
      <c r="A6" s="4">
        <v>4</v>
      </c>
      <c r="B6" s="5" t="s">
        <v>8</v>
      </c>
      <c r="C6" s="6">
        <v>82</v>
      </c>
      <c r="D6" s="7">
        <v>10240</v>
      </c>
      <c r="E6" s="8">
        <f t="shared" si="0"/>
        <v>191.60064</v>
      </c>
      <c r="F6" s="8">
        <f t="shared" si="2"/>
        <v>389.00736000000006</v>
      </c>
      <c r="G6" s="9">
        <f t="shared" si="1"/>
        <v>580.60800000000006</v>
      </c>
    </row>
    <row r="7" spans="1:7" ht="20.25">
      <c r="A7" s="4">
        <v>5</v>
      </c>
      <c r="B7" s="12" t="s">
        <v>9</v>
      </c>
      <c r="C7" s="13">
        <v>79</v>
      </c>
      <c r="D7" s="14">
        <v>11992</v>
      </c>
      <c r="E7" s="8">
        <f t="shared" si="0"/>
        <v>224.38231199999996</v>
      </c>
      <c r="F7" s="8">
        <f t="shared" si="2"/>
        <v>455.56408799999997</v>
      </c>
      <c r="G7" s="9">
        <f t="shared" si="1"/>
        <v>679.94639999999993</v>
      </c>
    </row>
    <row r="8" spans="1:7" ht="20.25">
      <c r="A8" s="4">
        <v>6</v>
      </c>
      <c r="B8" s="10" t="s">
        <v>10</v>
      </c>
      <c r="C8" s="11">
        <v>50</v>
      </c>
      <c r="D8" s="11">
        <v>8562</v>
      </c>
      <c r="E8" s="8">
        <f t="shared" si="0"/>
        <v>160.20358199999998</v>
      </c>
      <c r="F8" s="8">
        <f t="shared" si="2"/>
        <v>325.26181800000001</v>
      </c>
      <c r="G8" s="9">
        <f t="shared" si="1"/>
        <v>485.46539999999999</v>
      </c>
    </row>
    <row r="9" spans="1:7" ht="20.25">
      <c r="A9" s="4">
        <v>7</v>
      </c>
      <c r="B9" s="10" t="s">
        <v>11</v>
      </c>
      <c r="C9" s="13">
        <v>98</v>
      </c>
      <c r="D9" s="14">
        <v>13353</v>
      </c>
      <c r="E9" s="8">
        <f t="shared" si="0"/>
        <v>249.84798299999994</v>
      </c>
      <c r="F9" s="8">
        <f t="shared" si="2"/>
        <v>507.26711700000004</v>
      </c>
      <c r="G9" s="9">
        <f t="shared" si="1"/>
        <v>757.11509999999998</v>
      </c>
    </row>
    <row r="10" spans="1:7" ht="20.25">
      <c r="A10" s="4">
        <v>8</v>
      </c>
      <c r="B10" s="10" t="s">
        <v>12</v>
      </c>
      <c r="C10" s="6">
        <v>89</v>
      </c>
      <c r="D10" s="7">
        <v>10472</v>
      </c>
      <c r="E10" s="8">
        <f t="shared" si="0"/>
        <v>195.94159199999996</v>
      </c>
      <c r="F10" s="8">
        <f t="shared" si="2"/>
        <v>397.820808</v>
      </c>
      <c r="G10" s="9">
        <f t="shared" si="1"/>
        <v>593.76239999999996</v>
      </c>
    </row>
    <row r="11" spans="1:7" ht="20.25">
      <c r="A11" s="4">
        <v>9</v>
      </c>
      <c r="B11" s="10" t="s">
        <v>13</v>
      </c>
      <c r="C11" s="6">
        <v>104</v>
      </c>
      <c r="D11" s="7">
        <v>13928</v>
      </c>
      <c r="E11" s="8">
        <f t="shared" si="0"/>
        <v>260.60680799999989</v>
      </c>
      <c r="F11" s="8">
        <f t="shared" si="2"/>
        <v>529.11079199999995</v>
      </c>
      <c r="G11" s="9">
        <f t="shared" si="1"/>
        <v>789.71759999999983</v>
      </c>
    </row>
    <row r="12" spans="1:7" ht="20.25">
      <c r="A12" s="4">
        <v>10</v>
      </c>
      <c r="B12" s="12" t="s">
        <v>14</v>
      </c>
      <c r="C12" s="13">
        <v>77</v>
      </c>
      <c r="D12" s="14">
        <v>10000</v>
      </c>
      <c r="E12" s="8">
        <f t="shared" si="0"/>
        <v>187.10999999999996</v>
      </c>
      <c r="F12" s="8">
        <f t="shared" si="2"/>
        <v>379.89000000000004</v>
      </c>
      <c r="G12" s="9">
        <f t="shared" si="1"/>
        <v>567</v>
      </c>
    </row>
    <row r="13" spans="1:7" ht="20.25">
      <c r="A13" s="4">
        <v>11</v>
      </c>
      <c r="B13" s="5" t="s">
        <v>15</v>
      </c>
      <c r="C13" s="13">
        <v>99</v>
      </c>
      <c r="D13" s="14">
        <v>12862</v>
      </c>
      <c r="E13" s="8">
        <f t="shared" si="0"/>
        <v>240.66088199999996</v>
      </c>
      <c r="F13" s="8">
        <f t="shared" si="2"/>
        <v>488.61451800000003</v>
      </c>
      <c r="G13" s="9">
        <f t="shared" si="1"/>
        <v>729.27539999999999</v>
      </c>
    </row>
    <row r="14" spans="1:7" ht="20.25">
      <c r="A14" s="4">
        <v>12</v>
      </c>
      <c r="B14" s="5" t="s">
        <v>16</v>
      </c>
      <c r="C14" s="13">
        <v>75</v>
      </c>
      <c r="D14" s="14">
        <v>7678</v>
      </c>
      <c r="E14" s="8">
        <f t="shared" si="0"/>
        <v>143.66305799999998</v>
      </c>
      <c r="F14" s="8">
        <f t="shared" si="2"/>
        <v>291.67954199999997</v>
      </c>
      <c r="G14" s="9">
        <f t="shared" si="1"/>
        <v>435.34259999999995</v>
      </c>
    </row>
    <row r="15" spans="1:7" ht="20.25">
      <c r="A15" s="4">
        <v>13</v>
      </c>
      <c r="B15" s="5" t="s">
        <v>17</v>
      </c>
      <c r="C15" s="13">
        <v>58</v>
      </c>
      <c r="D15" s="14">
        <v>7575</v>
      </c>
      <c r="E15" s="8">
        <f t="shared" si="0"/>
        <v>141.73582499999998</v>
      </c>
      <c r="F15" s="8">
        <f t="shared" si="2"/>
        <v>287.76667500000002</v>
      </c>
      <c r="G15" s="9">
        <f t="shared" si="1"/>
        <v>429.5025</v>
      </c>
    </row>
    <row r="16" spans="1:7" ht="20.25">
      <c r="A16" s="4">
        <v>14</v>
      </c>
      <c r="B16" s="12" t="s">
        <v>18</v>
      </c>
      <c r="C16" s="15">
        <v>68</v>
      </c>
      <c r="D16" s="7">
        <v>8911</v>
      </c>
      <c r="E16" s="8">
        <f t="shared" si="0"/>
        <v>166.73372099999995</v>
      </c>
      <c r="F16" s="8">
        <f t="shared" si="2"/>
        <v>338.51997900000003</v>
      </c>
      <c r="G16" s="9">
        <f t="shared" si="1"/>
        <v>505.25369999999998</v>
      </c>
    </row>
    <row r="17" spans="1:7" ht="20.25">
      <c r="A17" s="4">
        <v>15</v>
      </c>
      <c r="B17" s="12" t="s">
        <v>19</v>
      </c>
      <c r="C17" s="13">
        <v>82</v>
      </c>
      <c r="D17" s="14">
        <v>6746</v>
      </c>
      <c r="E17" s="8">
        <f t="shared" si="0"/>
        <v>126.22440599999999</v>
      </c>
      <c r="F17" s="8">
        <f t="shared" si="2"/>
        <v>256.27379400000001</v>
      </c>
      <c r="G17" s="9">
        <f t="shared" si="1"/>
        <v>382.4982</v>
      </c>
    </row>
    <row r="18" spans="1:7" ht="37.5">
      <c r="A18" s="4">
        <v>16</v>
      </c>
      <c r="B18" s="30" t="s">
        <v>28</v>
      </c>
      <c r="C18" s="13">
        <v>3</v>
      </c>
      <c r="D18" s="14">
        <v>1076</v>
      </c>
      <c r="E18" s="8">
        <f t="shared" si="0"/>
        <v>20.205635999999991</v>
      </c>
      <c r="F18" s="8">
        <f t="shared" si="2"/>
        <v>41.023564</v>
      </c>
      <c r="G18" s="9">
        <f>D18*37.8*0.0015+0.22</f>
        <v>61.229199999999992</v>
      </c>
    </row>
    <row r="19" spans="1:7" ht="37.5">
      <c r="A19" s="4">
        <v>17</v>
      </c>
      <c r="B19" s="30" t="s">
        <v>20</v>
      </c>
      <c r="C19" s="17">
        <v>21</v>
      </c>
      <c r="D19" s="18">
        <f>5126</f>
        <v>5126</v>
      </c>
      <c r="E19" s="8">
        <v>0</v>
      </c>
      <c r="F19" s="8">
        <v>0</v>
      </c>
      <c r="G19" s="9">
        <v>0</v>
      </c>
    </row>
    <row r="20" spans="1:7" ht="40.5" customHeight="1">
      <c r="A20" s="4">
        <v>18</v>
      </c>
      <c r="B20" s="30" t="s">
        <v>32</v>
      </c>
      <c r="C20" s="17">
        <v>22</v>
      </c>
      <c r="D20" s="17">
        <v>4865</v>
      </c>
      <c r="E20" s="8">
        <v>0</v>
      </c>
      <c r="F20" s="8">
        <v>0</v>
      </c>
      <c r="G20" s="9">
        <v>0</v>
      </c>
    </row>
    <row r="21" spans="1:7" ht="23.25">
      <c r="A21" s="22"/>
      <c r="B21" s="23" t="s">
        <v>25</v>
      </c>
      <c r="C21" s="24">
        <f>SUM(C3:C20)</f>
        <v>1143</v>
      </c>
      <c r="D21" s="24">
        <f t="shared" ref="D21:F21" si="3">SUM(D3:D20)</f>
        <v>161114</v>
      </c>
      <c r="E21" s="26">
        <f t="shared" si="3"/>
        <v>2826.7433260999992</v>
      </c>
      <c r="F21" s="26">
        <f t="shared" si="3"/>
        <v>5742.150773899999</v>
      </c>
      <c r="G21" s="26">
        <f>SUM(G3:G20)</f>
        <v>8568.8940999999995</v>
      </c>
    </row>
    <row r="25" spans="1:7" ht="20.25">
      <c r="F25" s="27" t="s">
        <v>29</v>
      </c>
    </row>
    <row r="26" spans="1:7" ht="16.5">
      <c r="F26" s="28" t="s">
        <v>30</v>
      </c>
    </row>
    <row r="27" spans="1:7" ht="16.5">
      <c r="E27" s="29"/>
      <c r="F27" s="29" t="s">
        <v>31</v>
      </c>
    </row>
    <row r="31" spans="1:7">
      <c r="D31" s="25"/>
    </row>
  </sheetData>
  <mergeCells count="1">
    <mergeCell ref="A1:G1"/>
  </mergeCells>
  <pageMargins left="0.51" right="0.3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hazrainfotech</dc:creator>
  <cp:lastModifiedBy>hazrainfotech</cp:lastModifiedBy>
  <cp:lastPrinted>2015-05-13T06:00:07Z</cp:lastPrinted>
  <dcterms:created xsi:type="dcterms:W3CDTF">2015-05-11T06:21:11Z</dcterms:created>
  <dcterms:modified xsi:type="dcterms:W3CDTF">2015-07-07T06:54:30Z</dcterms:modified>
</cp:coreProperties>
</file>