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79"/>
  </bookViews>
  <sheets>
    <sheet name="INTERMEDIATE upbhog (2)" sheetId="7" r:id="rId1"/>
    <sheet name="INTERMEDIATE BLOCK" sheetId="8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'INTERMEDIATE BLOCK'!$A$5:$I$209</definedName>
    <definedName name="_xlnm._FilterDatabase" localSheetId="0" hidden="1">'INTERMEDIATE upbhog (2)'!$A$6:$H$215</definedName>
    <definedName name="_xlnm.Print_Area" localSheetId="1">'INTERMEDIATE BLOCK'!$A$1:$H$209</definedName>
    <definedName name="_xlnm.Print_Area" localSheetId="0">'INTERMEDIATE upbhog (2)'!$A$1:$H$214</definedName>
    <definedName name="_xlnm.Print_Titles" localSheetId="1">'INTERMEDIATE BLOCK'!$1:$5</definedName>
    <definedName name="_xlnm.Print_Titles" localSheetId="0">'INTERMEDIATE upbhog (2)'!$1:$5</definedName>
    <definedName name="TaxTV">10%</definedName>
    <definedName name="TaxXL">5%</definedName>
  </definedNames>
  <calcPr calcId="124519"/>
</workbook>
</file>

<file path=xl/calcChain.xml><?xml version="1.0" encoding="utf-8"?>
<calcChain xmlns="http://schemas.openxmlformats.org/spreadsheetml/2006/main">
  <c r="H8" i="7"/>
  <c r="E214" l="1"/>
  <c r="E207"/>
  <c r="E177"/>
  <c r="E168"/>
  <c r="E163"/>
  <c r="E155"/>
  <c r="E150"/>
  <c r="E140"/>
  <c r="E128"/>
  <c r="E121"/>
  <c r="E109"/>
  <c r="E101"/>
  <c r="E98"/>
  <c r="E93"/>
  <c r="E83"/>
  <c r="E73"/>
  <c r="E66"/>
  <c r="E56"/>
  <c r="E53"/>
  <c r="E45"/>
  <c r="E41"/>
  <c r="E31"/>
  <c r="E19"/>
  <c r="E13"/>
  <c r="H14"/>
  <c r="H15" s="1"/>
  <c r="H209"/>
  <c r="H210"/>
  <c r="H211"/>
  <c r="H212"/>
  <c r="H213"/>
  <c r="H208"/>
  <c r="H214" s="1"/>
  <c r="G188" l="1"/>
  <c r="H182"/>
  <c r="G182" s="1"/>
  <c r="H161"/>
  <c r="G161" s="1"/>
  <c r="H11"/>
  <c r="H10"/>
  <c r="F188" l="1"/>
  <c r="F182"/>
  <c r="F161"/>
  <c r="F11" l="1"/>
  <c r="F10"/>
  <c r="H37"/>
  <c r="H72"/>
  <c r="H148"/>
  <c r="H134"/>
  <c r="H12"/>
  <c r="H6"/>
  <c r="H7"/>
  <c r="H9"/>
  <c r="H16"/>
  <c r="H17"/>
  <c r="H18"/>
  <c r="H20"/>
  <c r="H22"/>
  <c r="H23"/>
  <c r="H25"/>
  <c r="H26"/>
  <c r="H27"/>
  <c r="H28"/>
  <c r="H29"/>
  <c r="H30"/>
  <c r="H32"/>
  <c r="H34"/>
  <c r="H35"/>
  <c r="H36"/>
  <c r="H38"/>
  <c r="H40"/>
  <c r="H42"/>
  <c r="H43"/>
  <c r="H44"/>
  <c r="H46"/>
  <c r="H47"/>
  <c r="H49"/>
  <c r="H50"/>
  <c r="H51"/>
  <c r="H52"/>
  <c r="H54"/>
  <c r="H55"/>
  <c r="H57"/>
  <c r="H59"/>
  <c r="H60"/>
  <c r="H61"/>
  <c r="H62"/>
  <c r="H63"/>
  <c r="H64"/>
  <c r="H65"/>
  <c r="H68"/>
  <c r="H69"/>
  <c r="H70"/>
  <c r="H71"/>
  <c r="H74"/>
  <c r="H75"/>
  <c r="H76"/>
  <c r="H77"/>
  <c r="H78"/>
  <c r="H79"/>
  <c r="H80"/>
  <c r="H81"/>
  <c r="H82"/>
  <c r="H84"/>
  <c r="H85"/>
  <c r="H86"/>
  <c r="H87"/>
  <c r="H88"/>
  <c r="H89"/>
  <c r="H90"/>
  <c r="H91"/>
  <c r="H92"/>
  <c r="H94"/>
  <c r="H95"/>
  <c r="H96"/>
  <c r="H97"/>
  <c r="H99"/>
  <c r="H100"/>
  <c r="H102"/>
  <c r="H103"/>
  <c r="H104"/>
  <c r="H105"/>
  <c r="H106"/>
  <c r="H107"/>
  <c r="H108"/>
  <c r="H111"/>
  <c r="H112"/>
  <c r="H113"/>
  <c r="H114"/>
  <c r="H115"/>
  <c r="H116"/>
  <c r="H117"/>
  <c r="H118"/>
  <c r="H119"/>
  <c r="H120"/>
  <c r="H122"/>
  <c r="H123"/>
  <c r="H124"/>
  <c r="H125"/>
  <c r="H126"/>
  <c r="H127"/>
  <c r="H129"/>
  <c r="H130"/>
  <c r="H132"/>
  <c r="H133"/>
  <c r="H135"/>
  <c r="H136"/>
  <c r="H137"/>
  <c r="H138"/>
  <c r="H139"/>
  <c r="H142"/>
  <c r="H144"/>
  <c r="H145"/>
  <c r="H146"/>
  <c r="H147"/>
  <c r="H149"/>
  <c r="H152"/>
  <c r="H153"/>
  <c r="H154"/>
  <c r="H156"/>
  <c r="H157"/>
  <c r="H158"/>
  <c r="H159"/>
  <c r="H160"/>
  <c r="H162"/>
  <c r="H164"/>
  <c r="H165"/>
  <c r="H166"/>
  <c r="H167"/>
  <c r="H169"/>
  <c r="H170"/>
  <c r="H171"/>
  <c r="H172"/>
  <c r="H173"/>
  <c r="H174"/>
  <c r="H175"/>
  <c r="H176"/>
  <c r="H178"/>
  <c r="H180"/>
  <c r="H181"/>
  <c r="H183"/>
  <c r="H184"/>
  <c r="H185"/>
  <c r="H186"/>
  <c r="H187"/>
  <c r="H189"/>
  <c r="H190"/>
  <c r="H191"/>
  <c r="H192"/>
  <c r="H194"/>
  <c r="H196"/>
  <c r="H197"/>
  <c r="H198"/>
  <c r="H199"/>
  <c r="H200"/>
  <c r="H201"/>
  <c r="H202"/>
  <c r="H203"/>
  <c r="H204"/>
  <c r="H205"/>
  <c r="H206"/>
  <c r="A100"/>
  <c r="H101" l="1"/>
  <c r="H177"/>
  <c r="H168"/>
  <c r="H163"/>
  <c r="H155"/>
  <c r="H150"/>
  <c r="H140"/>
  <c r="H128"/>
  <c r="H109"/>
  <c r="H98"/>
  <c r="H83"/>
  <c r="H66"/>
  <c r="H53"/>
  <c r="H13"/>
  <c r="H207"/>
  <c r="H121"/>
  <c r="H93"/>
  <c r="H73"/>
  <c r="H56"/>
  <c r="H45"/>
  <c r="H41"/>
  <c r="H31"/>
  <c r="H19"/>
  <c r="G10"/>
  <c r="G11"/>
  <c r="G37" l="1"/>
  <c r="G125"/>
  <c r="F37" l="1"/>
  <c r="F125"/>
  <c r="G193"/>
  <c r="H208" i="8"/>
  <c r="E208"/>
  <c r="I207"/>
  <c r="G207"/>
  <c r="F207"/>
  <c r="I206"/>
  <c r="G206"/>
  <c r="F206"/>
  <c r="I205"/>
  <c r="G205"/>
  <c r="F205"/>
  <c r="I204"/>
  <c r="G204"/>
  <c r="F204"/>
  <c r="I203"/>
  <c r="G203"/>
  <c r="F203"/>
  <c r="I202"/>
  <c r="G202"/>
  <c r="F202"/>
  <c r="E201"/>
  <c r="I200"/>
  <c r="G200"/>
  <c r="F200"/>
  <c r="I199"/>
  <c r="G199"/>
  <c r="F199"/>
  <c r="I198"/>
  <c r="H198"/>
  <c r="F198" s="1"/>
  <c r="I197"/>
  <c r="G197"/>
  <c r="F197"/>
  <c r="I196"/>
  <c r="G196"/>
  <c r="F196"/>
  <c r="I195"/>
  <c r="G195"/>
  <c r="F195"/>
  <c r="I194"/>
  <c r="G194"/>
  <c r="F194"/>
  <c r="I193"/>
  <c r="G193"/>
  <c r="F193"/>
  <c r="I192"/>
  <c r="G192"/>
  <c r="F192"/>
  <c r="I191"/>
  <c r="G191"/>
  <c r="F191"/>
  <c r="I190"/>
  <c r="G190"/>
  <c r="F190"/>
  <c r="I189"/>
  <c r="G189"/>
  <c r="F189"/>
  <c r="I188"/>
  <c r="G188"/>
  <c r="F188"/>
  <c r="I187"/>
  <c r="G187"/>
  <c r="F187"/>
  <c r="I186"/>
  <c r="G186"/>
  <c r="F186"/>
  <c r="I185"/>
  <c r="G185"/>
  <c r="F185"/>
  <c r="I184"/>
  <c r="G184"/>
  <c r="F184"/>
  <c r="I183"/>
  <c r="G183"/>
  <c r="F183"/>
  <c r="I182"/>
  <c r="G182"/>
  <c r="F182"/>
  <c r="I181"/>
  <c r="G181"/>
  <c r="F181"/>
  <c r="I180"/>
  <c r="G180"/>
  <c r="F180"/>
  <c r="I179"/>
  <c r="G179"/>
  <c r="F179"/>
  <c r="I178"/>
  <c r="G178"/>
  <c r="F178"/>
  <c r="I177"/>
  <c r="G177"/>
  <c r="F177"/>
  <c r="A177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2" s="1"/>
  <c r="A203" s="1"/>
  <c r="A204" s="1"/>
  <c r="A205" s="1"/>
  <c r="A206" s="1"/>
  <c r="A207" s="1"/>
  <c r="I176"/>
  <c r="G176"/>
  <c r="F176"/>
  <c r="H175"/>
  <c r="E175"/>
  <c r="I175" s="1"/>
  <c r="I174"/>
  <c r="G174"/>
  <c r="G175" s="1"/>
  <c r="F174"/>
  <c r="F175" s="1"/>
  <c r="H173"/>
  <c r="E173"/>
  <c r="I172"/>
  <c r="G172"/>
  <c r="F172"/>
  <c r="I171"/>
  <c r="G171"/>
  <c r="F171"/>
  <c r="I170"/>
  <c r="G170"/>
  <c r="F170"/>
  <c r="I169"/>
  <c r="G169"/>
  <c r="F169"/>
  <c r="I168"/>
  <c r="G168"/>
  <c r="F168"/>
  <c r="I167"/>
  <c r="G167"/>
  <c r="F167"/>
  <c r="I166"/>
  <c r="G166"/>
  <c r="F166"/>
  <c r="A166"/>
  <c r="A167" s="1"/>
  <c r="A168" s="1"/>
  <c r="A169" s="1"/>
  <c r="A170" s="1"/>
  <c r="A171" s="1"/>
  <c r="A172" s="1"/>
  <c r="A174" s="1"/>
  <c r="I165"/>
  <c r="G165"/>
  <c r="F165"/>
  <c r="H164"/>
  <c r="E164"/>
  <c r="I164" s="1"/>
  <c r="I163"/>
  <c r="G163"/>
  <c r="F163"/>
  <c r="I162"/>
  <c r="G162"/>
  <c r="F162"/>
  <c r="I161"/>
  <c r="G161"/>
  <c r="F161"/>
  <c r="A161"/>
  <c r="A162" s="1"/>
  <c r="A163" s="1"/>
  <c r="I160"/>
  <c r="G160"/>
  <c r="F160"/>
  <c r="H159"/>
  <c r="E159"/>
  <c r="I159" s="1"/>
  <c r="I158"/>
  <c r="G158"/>
  <c r="F158"/>
  <c r="I157"/>
  <c r="G157"/>
  <c r="F157"/>
  <c r="I156"/>
  <c r="G156"/>
  <c r="F156"/>
  <c r="I155"/>
  <c r="G155"/>
  <c r="F155"/>
  <c r="I154"/>
  <c r="G154"/>
  <c r="F154"/>
  <c r="A154"/>
  <c r="A155" s="1"/>
  <c r="A156" s="1"/>
  <c r="A157" s="1"/>
  <c r="A158" s="1"/>
  <c r="I153"/>
  <c r="G153"/>
  <c r="F153"/>
  <c r="H152"/>
  <c r="E152"/>
  <c r="I152" s="1"/>
  <c r="I151"/>
  <c r="G151"/>
  <c r="F151"/>
  <c r="I150"/>
  <c r="G150"/>
  <c r="F150"/>
  <c r="I149"/>
  <c r="G149"/>
  <c r="F149"/>
  <c r="A149"/>
  <c r="A150" s="1"/>
  <c r="A151" s="1"/>
  <c r="I148"/>
  <c r="G148"/>
  <c r="F148"/>
  <c r="H147"/>
  <c r="E147"/>
  <c r="I147" s="1"/>
  <c r="I146"/>
  <c r="G146"/>
  <c r="F146"/>
  <c r="I145"/>
  <c r="G145"/>
  <c r="F145"/>
  <c r="I144"/>
  <c r="G144"/>
  <c r="F144"/>
  <c r="I143"/>
  <c r="G143"/>
  <c r="F143"/>
  <c r="I142"/>
  <c r="G142"/>
  <c r="F142"/>
  <c r="I141"/>
  <c r="G141"/>
  <c r="F141"/>
  <c r="I140"/>
  <c r="G140"/>
  <c r="F140"/>
  <c r="I139"/>
  <c r="G139"/>
  <c r="F139"/>
  <c r="A139"/>
  <c r="A140" s="1"/>
  <c r="A141" s="1"/>
  <c r="A142" s="1"/>
  <c r="A143" s="1"/>
  <c r="A144" s="1"/>
  <c r="A145" s="1"/>
  <c r="A146" s="1"/>
  <c r="I138"/>
  <c r="G138"/>
  <c r="F138"/>
  <c r="H137"/>
  <c r="E137"/>
  <c r="I137" s="1"/>
  <c r="I136"/>
  <c r="G136"/>
  <c r="F136"/>
  <c r="I135"/>
  <c r="G135"/>
  <c r="F135"/>
  <c r="I134"/>
  <c r="G134"/>
  <c r="F134"/>
  <c r="I133"/>
  <c r="G133"/>
  <c r="F133"/>
  <c r="I132"/>
  <c r="G132"/>
  <c r="F132"/>
  <c r="I131"/>
  <c r="G131"/>
  <c r="F131"/>
  <c r="I130"/>
  <c r="G130"/>
  <c r="F130"/>
  <c r="I129"/>
  <c r="G129"/>
  <c r="F129"/>
  <c r="I128"/>
  <c r="G128"/>
  <c r="F128"/>
  <c r="I127"/>
  <c r="G127"/>
  <c r="F127"/>
  <c r="A127"/>
  <c r="A128" s="1"/>
  <c r="A129" s="1"/>
  <c r="A130" s="1"/>
  <c r="A131" s="1"/>
  <c r="A132" s="1"/>
  <c r="A133" s="1"/>
  <c r="A134" s="1"/>
  <c r="A135" s="1"/>
  <c r="A136" s="1"/>
  <c r="I126"/>
  <c r="G126"/>
  <c r="F126"/>
  <c r="H125"/>
  <c r="E125"/>
  <c r="I125" s="1"/>
  <c r="I124"/>
  <c r="G124"/>
  <c r="F124"/>
  <c r="I123"/>
  <c r="G123"/>
  <c r="F123"/>
  <c r="I122"/>
  <c r="G122"/>
  <c r="F122"/>
  <c r="I121"/>
  <c r="G121"/>
  <c r="F121"/>
  <c r="A121"/>
  <c r="A122" s="1"/>
  <c r="A123" s="1"/>
  <c r="A124" s="1"/>
  <c r="I120"/>
  <c r="G120"/>
  <c r="F120"/>
  <c r="H119"/>
  <c r="E119"/>
  <c r="I119" s="1"/>
  <c r="I118"/>
  <c r="G118"/>
  <c r="F118"/>
  <c r="I117"/>
  <c r="G117"/>
  <c r="F117"/>
  <c r="I116"/>
  <c r="G116"/>
  <c r="F116"/>
  <c r="I115"/>
  <c r="G115"/>
  <c r="F115"/>
  <c r="I114"/>
  <c r="G114"/>
  <c r="F114"/>
  <c r="I113"/>
  <c r="G113"/>
  <c r="F113"/>
  <c r="I112"/>
  <c r="G112"/>
  <c r="F112"/>
  <c r="I111"/>
  <c r="G111"/>
  <c r="F111"/>
  <c r="I110"/>
  <c r="G110"/>
  <c r="F110"/>
  <c r="I109"/>
  <c r="G109"/>
  <c r="F109"/>
  <c r="A109"/>
  <c r="A110" s="1"/>
  <c r="A111" s="1"/>
  <c r="A112" s="1"/>
  <c r="A113" s="1"/>
  <c r="A114" s="1"/>
  <c r="A115" s="1"/>
  <c r="A116" s="1"/>
  <c r="A117" s="1"/>
  <c r="A118" s="1"/>
  <c r="I108"/>
  <c r="G108"/>
  <c r="F108"/>
  <c r="H107"/>
  <c r="E107"/>
  <c r="I107" s="1"/>
  <c r="I106"/>
  <c r="G106"/>
  <c r="F106"/>
  <c r="I105"/>
  <c r="G105"/>
  <c r="F105"/>
  <c r="I104"/>
  <c r="G104"/>
  <c r="F104"/>
  <c r="I103"/>
  <c r="G103"/>
  <c r="F103"/>
  <c r="I102"/>
  <c r="G102"/>
  <c r="F102"/>
  <c r="I101"/>
  <c r="G101"/>
  <c r="F101"/>
  <c r="A101"/>
  <c r="A102" s="1"/>
  <c r="A103" s="1"/>
  <c r="I100"/>
  <c r="G100"/>
  <c r="F100"/>
  <c r="H99"/>
  <c r="E99"/>
  <c r="I98"/>
  <c r="G98"/>
  <c r="F98"/>
  <c r="A98"/>
  <c r="A104" s="1"/>
  <c r="A105" s="1"/>
  <c r="A106" s="1"/>
  <c r="I97"/>
  <c r="G97"/>
  <c r="G99" s="1"/>
  <c r="F97"/>
  <c r="F99" s="1"/>
  <c r="H96"/>
  <c r="E96"/>
  <c r="I96" s="1"/>
  <c r="I95"/>
  <c r="G95"/>
  <c r="F95"/>
  <c r="I94"/>
  <c r="G94"/>
  <c r="F94"/>
  <c r="I93"/>
  <c r="G93"/>
  <c r="F93"/>
  <c r="I92"/>
  <c r="G92"/>
  <c r="F92"/>
  <c r="A92"/>
  <c r="A93" s="1"/>
  <c r="A94" s="1"/>
  <c r="A95" s="1"/>
  <c r="I91"/>
  <c r="G91"/>
  <c r="F91"/>
  <c r="H90"/>
  <c r="E90"/>
  <c r="I90" s="1"/>
  <c r="I89"/>
  <c r="G89"/>
  <c r="F89"/>
  <c r="I88"/>
  <c r="G88"/>
  <c r="F88"/>
  <c r="I87"/>
  <c r="G87"/>
  <c r="F87"/>
  <c r="I86"/>
  <c r="G86"/>
  <c r="F86"/>
  <c r="I85"/>
  <c r="G85"/>
  <c r="F85"/>
  <c r="I84"/>
  <c r="G84"/>
  <c r="F84"/>
  <c r="I83"/>
  <c r="G83"/>
  <c r="F83"/>
  <c r="I82"/>
  <c r="G82"/>
  <c r="F82"/>
  <c r="A82"/>
  <c r="A83" s="1"/>
  <c r="A84" s="1"/>
  <c r="A85" s="1"/>
  <c r="A86" s="1"/>
  <c r="A87" s="1"/>
  <c r="A88" s="1"/>
  <c r="A89" s="1"/>
  <c r="I81"/>
  <c r="G81"/>
  <c r="F81"/>
  <c r="H80"/>
  <c r="E80"/>
  <c r="I80" s="1"/>
  <c r="I79"/>
  <c r="G79"/>
  <c r="F79"/>
  <c r="I78"/>
  <c r="G78"/>
  <c r="F78"/>
  <c r="I77"/>
  <c r="G77"/>
  <c r="F77"/>
  <c r="I76"/>
  <c r="G76"/>
  <c r="F76"/>
  <c r="I75"/>
  <c r="G75"/>
  <c r="F75"/>
  <c r="I74"/>
  <c r="G74"/>
  <c r="F74"/>
  <c r="I73"/>
  <c r="G73"/>
  <c r="F73"/>
  <c r="I72"/>
  <c r="G72"/>
  <c r="F72"/>
  <c r="A72"/>
  <c r="A73" s="1"/>
  <c r="A74" s="1"/>
  <c r="A75" s="1"/>
  <c r="A76" s="1"/>
  <c r="A77" s="1"/>
  <c r="A78" s="1"/>
  <c r="A79" s="1"/>
  <c r="I71"/>
  <c r="G71"/>
  <c r="F71"/>
  <c r="H70"/>
  <c r="E70"/>
  <c r="I70" s="1"/>
  <c r="I69"/>
  <c r="G69"/>
  <c r="F69"/>
  <c r="I68"/>
  <c r="G68"/>
  <c r="F68"/>
  <c r="I67"/>
  <c r="G67"/>
  <c r="F67"/>
  <c r="I66"/>
  <c r="G66"/>
  <c r="F66"/>
  <c r="I65"/>
  <c r="G65"/>
  <c r="F65"/>
  <c r="A65"/>
  <c r="A66" s="1"/>
  <c r="A67" s="1"/>
  <c r="A68" s="1"/>
  <c r="A69" s="1"/>
  <c r="I64"/>
  <c r="G64"/>
  <c r="F64"/>
  <c r="H63"/>
  <c r="E63"/>
  <c r="I63" s="1"/>
  <c r="I62"/>
  <c r="G62"/>
  <c r="F62"/>
  <c r="I61"/>
  <c r="G61"/>
  <c r="F61"/>
  <c r="I60"/>
  <c r="G60"/>
  <c r="F60"/>
  <c r="I59"/>
  <c r="G59"/>
  <c r="F59"/>
  <c r="I58"/>
  <c r="G58"/>
  <c r="F58"/>
  <c r="I57"/>
  <c r="G57"/>
  <c r="F57"/>
  <c r="I56"/>
  <c r="G56"/>
  <c r="F56"/>
  <c r="A56"/>
  <c r="A57" s="1"/>
  <c r="A58" s="1"/>
  <c r="A59" s="1"/>
  <c r="A60" s="1"/>
  <c r="A61" s="1"/>
  <c r="A62" s="1"/>
  <c r="H55"/>
  <c r="E55"/>
  <c r="I54"/>
  <c r="G54"/>
  <c r="G55" s="1"/>
  <c r="F54"/>
  <c r="F55" s="1"/>
  <c r="H53"/>
  <c r="E53"/>
  <c r="I53" s="1"/>
  <c r="I52"/>
  <c r="G52"/>
  <c r="F52"/>
  <c r="A52"/>
  <c r="I51"/>
  <c r="G51"/>
  <c r="G53" s="1"/>
  <c r="F51"/>
  <c r="F53" s="1"/>
  <c r="H50"/>
  <c r="E50"/>
  <c r="I50" s="1"/>
  <c r="I49"/>
  <c r="G49"/>
  <c r="F49"/>
  <c r="I48"/>
  <c r="G48"/>
  <c r="F48"/>
  <c r="I47"/>
  <c r="G47"/>
  <c r="F47"/>
  <c r="I46"/>
  <c r="G46"/>
  <c r="F46"/>
  <c r="I45"/>
  <c r="G45"/>
  <c r="F45"/>
  <c r="I44"/>
  <c r="G44"/>
  <c r="F44"/>
  <c r="I43"/>
  <c r="G43"/>
  <c r="F43"/>
  <c r="A43"/>
  <c r="A44" s="1"/>
  <c r="A45" s="1"/>
  <c r="A46" s="1"/>
  <c r="A47" s="1"/>
  <c r="A48" s="1"/>
  <c r="A49" s="1"/>
  <c r="H42"/>
  <c r="E42"/>
  <c r="I41"/>
  <c r="G41"/>
  <c r="F41"/>
  <c r="I40"/>
  <c r="G40"/>
  <c r="F40"/>
  <c r="A40"/>
  <c r="A41" s="1"/>
  <c r="I39"/>
  <c r="G39"/>
  <c r="F39"/>
  <c r="H38"/>
  <c r="E38"/>
  <c r="I38" s="1"/>
  <c r="I37"/>
  <c r="G37"/>
  <c r="F37"/>
  <c r="I36"/>
  <c r="G36"/>
  <c r="F36"/>
  <c r="I35"/>
  <c r="G35"/>
  <c r="F35"/>
  <c r="I34"/>
  <c r="G34"/>
  <c r="F34"/>
  <c r="I33"/>
  <c r="G33"/>
  <c r="F33"/>
  <c r="A33"/>
  <c r="A34" s="1"/>
  <c r="A35" s="1"/>
  <c r="A36" s="1"/>
  <c r="A37" s="1"/>
  <c r="I32"/>
  <c r="G32"/>
  <c r="F32"/>
  <c r="H31"/>
  <c r="E31"/>
  <c r="I30"/>
  <c r="G30"/>
  <c r="G31" s="1"/>
  <c r="F30"/>
  <c r="F31" s="1"/>
  <c r="H29"/>
  <c r="E29"/>
  <c r="I29" s="1"/>
  <c r="I28"/>
  <c r="G28"/>
  <c r="F28"/>
  <c r="I27"/>
  <c r="G27"/>
  <c r="F27"/>
  <c r="I26"/>
  <c r="G26"/>
  <c r="F26"/>
  <c r="I25"/>
  <c r="G25"/>
  <c r="F25"/>
  <c r="I24"/>
  <c r="G24"/>
  <c r="F24"/>
  <c r="I23"/>
  <c r="G23"/>
  <c r="F23"/>
  <c r="I22"/>
  <c r="G22"/>
  <c r="F22"/>
  <c r="I21"/>
  <c r="G21"/>
  <c r="F21"/>
  <c r="I20"/>
  <c r="G20"/>
  <c r="F20"/>
  <c r="A20"/>
  <c r="A21" s="1"/>
  <c r="A22" s="1"/>
  <c r="A23" s="1"/>
  <c r="A24" s="1"/>
  <c r="A25" s="1"/>
  <c r="A26" s="1"/>
  <c r="A27" s="1"/>
  <c r="A28" s="1"/>
  <c r="H19"/>
  <c r="E19"/>
  <c r="I18"/>
  <c r="I19" s="1"/>
  <c r="G18"/>
  <c r="G19" s="1"/>
  <c r="F18"/>
  <c r="F19" s="1"/>
  <c r="H17"/>
  <c r="E17"/>
  <c r="I17" s="1"/>
  <c r="I16"/>
  <c r="G16"/>
  <c r="F16"/>
  <c r="I15"/>
  <c r="G15"/>
  <c r="F15"/>
  <c r="I14"/>
  <c r="G14"/>
  <c r="F14"/>
  <c r="A14"/>
  <c r="A15" s="1"/>
  <c r="A16" s="1"/>
  <c r="G13"/>
  <c r="F13"/>
  <c r="I12"/>
  <c r="G12"/>
  <c r="F12"/>
  <c r="H11"/>
  <c r="E11"/>
  <c r="G10"/>
  <c r="F10"/>
  <c r="G9"/>
  <c r="F9"/>
  <c r="G8"/>
  <c r="F8"/>
  <c r="G7"/>
  <c r="F7"/>
  <c r="A7"/>
  <c r="A8" s="1"/>
  <c r="A9" s="1"/>
  <c r="A10" s="1"/>
  <c r="G6"/>
  <c r="F6"/>
  <c r="E5"/>
  <c r="F5" s="1"/>
  <c r="G5" s="1"/>
  <c r="H5" s="1"/>
  <c r="B5"/>
  <c r="G204" i="7"/>
  <c r="A43"/>
  <c r="G152" i="8" l="1"/>
  <c r="G164"/>
  <c r="F193" i="7"/>
  <c r="F11" i="8"/>
  <c r="F17"/>
  <c r="G38"/>
  <c r="F42"/>
  <c r="F96"/>
  <c r="G107"/>
  <c r="G119"/>
  <c r="G125"/>
  <c r="F152"/>
  <c r="F164"/>
  <c r="F63"/>
  <c r="G70"/>
  <c r="F80"/>
  <c r="G11"/>
  <c r="G17"/>
  <c r="G42"/>
  <c r="E209"/>
  <c r="F38"/>
  <c r="F70"/>
  <c r="F125"/>
  <c r="G159"/>
  <c r="G173"/>
  <c r="G29"/>
  <c r="F29"/>
  <c r="G63"/>
  <c r="G80"/>
  <c r="G96"/>
  <c r="F137"/>
  <c r="F147"/>
  <c r="F201"/>
  <c r="H209"/>
  <c r="G50"/>
  <c r="G90"/>
  <c r="F107"/>
  <c r="F119"/>
  <c r="G208"/>
  <c r="F50"/>
  <c r="F90"/>
  <c r="G137"/>
  <c r="G147"/>
  <c r="F159"/>
  <c r="F173"/>
  <c r="F208"/>
  <c r="H201"/>
  <c r="G198"/>
  <c r="G201" s="1"/>
  <c r="F204" i="7"/>
  <c r="F209" i="8" l="1"/>
  <c r="G209"/>
  <c r="E33" i="7"/>
  <c r="H33" s="1"/>
  <c r="E58"/>
  <c r="H58" s="1"/>
  <c r="E179"/>
  <c r="H179" s="1"/>
  <c r="A60"/>
  <c r="A61" s="1"/>
  <c r="A62" s="1"/>
  <c r="A63" s="1"/>
  <c r="A64" s="1"/>
  <c r="A65" s="1"/>
  <c r="E21"/>
  <c r="H21" s="1"/>
  <c r="F48"/>
  <c r="G48"/>
  <c r="F7" l="1"/>
  <c r="G7"/>
  <c r="F8"/>
  <c r="G8"/>
  <c r="F9"/>
  <c r="G9"/>
  <c r="F12"/>
  <c r="G12"/>
  <c r="F14"/>
  <c r="F15" s="1"/>
  <c r="G14"/>
  <c r="G15" s="1"/>
  <c r="F16"/>
  <c r="G16"/>
  <c r="F17"/>
  <c r="G17"/>
  <c r="F18"/>
  <c r="G18"/>
  <c r="F20"/>
  <c r="F21" s="1"/>
  <c r="G20"/>
  <c r="G21" s="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4"/>
  <c r="G34"/>
  <c r="F32"/>
  <c r="F33" s="1"/>
  <c r="G32"/>
  <c r="G33" s="1"/>
  <c r="F35"/>
  <c r="G35"/>
  <c r="F36"/>
  <c r="G36"/>
  <c r="F38"/>
  <c r="G38"/>
  <c r="F39"/>
  <c r="G39"/>
  <c r="F40"/>
  <c r="G40"/>
  <c r="F43"/>
  <c r="G43"/>
  <c r="F44"/>
  <c r="G44"/>
  <c r="F42"/>
  <c r="F45" s="1"/>
  <c r="G42"/>
  <c r="G45" s="1"/>
  <c r="F46"/>
  <c r="G46"/>
  <c r="F47"/>
  <c r="G47"/>
  <c r="F49"/>
  <c r="G49"/>
  <c r="F50"/>
  <c r="G50"/>
  <c r="F51"/>
  <c r="G51"/>
  <c r="F52"/>
  <c r="G52"/>
  <c r="F54"/>
  <c r="G54"/>
  <c r="F55"/>
  <c r="G55"/>
  <c r="F59"/>
  <c r="G59"/>
  <c r="F60"/>
  <c r="G60"/>
  <c r="F57"/>
  <c r="F58" s="1"/>
  <c r="G57"/>
  <c r="G58" s="1"/>
  <c r="F61"/>
  <c r="G61"/>
  <c r="F62"/>
  <c r="G62"/>
  <c r="F63"/>
  <c r="G63"/>
  <c r="F64"/>
  <c r="G64"/>
  <c r="F65"/>
  <c r="G65"/>
  <c r="F67"/>
  <c r="G67"/>
  <c r="F68"/>
  <c r="G68"/>
  <c r="F69"/>
  <c r="G69"/>
  <c r="F70"/>
  <c r="G70"/>
  <c r="F71"/>
  <c r="G71"/>
  <c r="F72"/>
  <c r="G72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4"/>
  <c r="G94"/>
  <c r="F95"/>
  <c r="G95"/>
  <c r="F96"/>
  <c r="G96"/>
  <c r="F97"/>
  <c r="G97"/>
  <c r="F99"/>
  <c r="G99"/>
  <c r="F102"/>
  <c r="G102"/>
  <c r="F103"/>
  <c r="G103"/>
  <c r="F104"/>
  <c r="G104"/>
  <c r="F105"/>
  <c r="G105"/>
  <c r="F100"/>
  <c r="G100"/>
  <c r="F106"/>
  <c r="G106"/>
  <c r="F107"/>
  <c r="G107"/>
  <c r="F108"/>
  <c r="G108"/>
  <c r="F110"/>
  <c r="G110"/>
  <c r="F111"/>
  <c r="G111"/>
  <c r="F112"/>
  <c r="G112"/>
  <c r="F113"/>
  <c r="G113"/>
  <c r="F114"/>
  <c r="G114"/>
  <c r="F115"/>
  <c r="G115"/>
  <c r="F116"/>
  <c r="G116"/>
  <c r="F117"/>
  <c r="G117"/>
  <c r="F118"/>
  <c r="G118"/>
  <c r="F119"/>
  <c r="G119"/>
  <c r="F120"/>
  <c r="G120"/>
  <c r="F122"/>
  <c r="G122"/>
  <c r="F123"/>
  <c r="G123"/>
  <c r="F124"/>
  <c r="G124"/>
  <c r="F126"/>
  <c r="G126"/>
  <c r="F127"/>
  <c r="G127"/>
  <c r="F129"/>
  <c r="G129"/>
  <c r="F130"/>
  <c r="G130"/>
  <c r="F131"/>
  <c r="G131"/>
  <c r="F132"/>
  <c r="G132"/>
  <c r="F133"/>
  <c r="G133"/>
  <c r="F134"/>
  <c r="G134"/>
  <c r="F135"/>
  <c r="G135"/>
  <c r="F136"/>
  <c r="G136"/>
  <c r="F137"/>
  <c r="G137"/>
  <c r="F138"/>
  <c r="G138"/>
  <c r="F139"/>
  <c r="G139"/>
  <c r="F141"/>
  <c r="G141"/>
  <c r="F142"/>
  <c r="G142"/>
  <c r="F143"/>
  <c r="G143"/>
  <c r="F144"/>
  <c r="G144"/>
  <c r="F145"/>
  <c r="G145"/>
  <c r="F146"/>
  <c r="G146"/>
  <c r="F147"/>
  <c r="G147"/>
  <c r="F148"/>
  <c r="G148"/>
  <c r="F149"/>
  <c r="G149"/>
  <c r="F151"/>
  <c r="G151"/>
  <c r="F152"/>
  <c r="G152"/>
  <c r="F153"/>
  <c r="G153"/>
  <c r="F154"/>
  <c r="G154"/>
  <c r="F156"/>
  <c r="G156"/>
  <c r="F157"/>
  <c r="G157"/>
  <c r="F158"/>
  <c r="G158"/>
  <c r="F159"/>
  <c r="G159"/>
  <c r="F160"/>
  <c r="G160"/>
  <c r="F162"/>
  <c r="G162"/>
  <c r="F164"/>
  <c r="G164"/>
  <c r="F165"/>
  <c r="G165"/>
  <c r="F166"/>
  <c r="G166"/>
  <c r="F167"/>
  <c r="G167"/>
  <c r="F169"/>
  <c r="G169"/>
  <c r="F170"/>
  <c r="G170"/>
  <c r="F171"/>
  <c r="G171"/>
  <c r="F172"/>
  <c r="G172"/>
  <c r="F173"/>
  <c r="G173"/>
  <c r="F174"/>
  <c r="G174"/>
  <c r="F175"/>
  <c r="G175"/>
  <c r="F176"/>
  <c r="G176"/>
  <c r="F178"/>
  <c r="F179" s="1"/>
  <c r="G178"/>
  <c r="G179" s="1"/>
  <c r="F180"/>
  <c r="G180"/>
  <c r="F181"/>
  <c r="G181"/>
  <c r="F183"/>
  <c r="G183"/>
  <c r="F184"/>
  <c r="G184"/>
  <c r="F185"/>
  <c r="G185"/>
  <c r="F186"/>
  <c r="G186"/>
  <c r="F187"/>
  <c r="G187"/>
  <c r="F189"/>
  <c r="G189"/>
  <c r="F190"/>
  <c r="G190"/>
  <c r="F191"/>
  <c r="G191"/>
  <c r="F192"/>
  <c r="G192"/>
  <c r="F194"/>
  <c r="G194"/>
  <c r="F195"/>
  <c r="G195"/>
  <c r="F196"/>
  <c r="G196"/>
  <c r="F197"/>
  <c r="G197"/>
  <c r="F198"/>
  <c r="G198"/>
  <c r="F199"/>
  <c r="G199"/>
  <c r="F200"/>
  <c r="G200"/>
  <c r="F201"/>
  <c r="G201"/>
  <c r="F202"/>
  <c r="G202"/>
  <c r="F203"/>
  <c r="G203"/>
  <c r="F205"/>
  <c r="G205"/>
  <c r="F206"/>
  <c r="G206"/>
  <c r="F208"/>
  <c r="G208"/>
  <c r="F209"/>
  <c r="G209"/>
  <c r="F210"/>
  <c r="G210"/>
  <c r="F211"/>
  <c r="G211"/>
  <c r="F212"/>
  <c r="G212"/>
  <c r="F213"/>
  <c r="G213"/>
  <c r="G6"/>
  <c r="F6"/>
  <c r="A7"/>
  <c r="A8" s="1"/>
  <c r="A9" s="1"/>
  <c r="E5"/>
  <c r="F5" s="1"/>
  <c r="G5" s="1"/>
  <c r="H5" s="1"/>
  <c r="B5"/>
  <c r="F214" l="1"/>
  <c r="F207"/>
  <c r="F177"/>
  <c r="F168"/>
  <c r="F163"/>
  <c r="F155"/>
  <c r="F150"/>
  <c r="F140"/>
  <c r="F128"/>
  <c r="F121"/>
  <c r="F109"/>
  <c r="F101"/>
  <c r="F98"/>
  <c r="F93"/>
  <c r="F83"/>
  <c r="F73"/>
  <c r="F66"/>
  <c r="F56"/>
  <c r="F53"/>
  <c r="F41"/>
  <c r="F31"/>
  <c r="F19"/>
  <c r="F13"/>
  <c r="G214"/>
  <c r="G207"/>
  <c r="G177"/>
  <c r="G168"/>
  <c r="G163"/>
  <c r="G155"/>
  <c r="G150"/>
  <c r="G140"/>
  <c r="G128"/>
  <c r="G121"/>
  <c r="G109"/>
  <c r="G101"/>
  <c r="G98"/>
  <c r="G93"/>
  <c r="G83"/>
  <c r="G73"/>
  <c r="G66"/>
  <c r="G56"/>
  <c r="G53"/>
  <c r="G41"/>
  <c r="G31"/>
  <c r="G19"/>
  <c r="G13"/>
  <c r="A17"/>
  <c r="A18" s="1"/>
  <c r="A23" s="1"/>
  <c r="A24" s="1"/>
  <c r="A25" s="1"/>
  <c r="A26" s="1"/>
  <c r="A27" s="1"/>
  <c r="A28" s="1"/>
  <c r="A29" s="1"/>
  <c r="A30" s="1"/>
  <c r="A35" s="1"/>
  <c r="A36" s="1"/>
  <c r="A39" s="1"/>
  <c r="A40" s="1"/>
  <c r="A44" s="1"/>
  <c r="A47" s="1"/>
  <c r="A48" s="1"/>
  <c r="A49" s="1"/>
  <c r="A50" s="1"/>
  <c r="A51" s="1"/>
  <c r="A52" s="1"/>
  <c r="A55" s="1"/>
  <c r="A10"/>
  <c r="A11" s="1"/>
  <c r="A12" s="1"/>
  <c r="H215"/>
  <c r="E215"/>
  <c r="A37" l="1"/>
  <c r="A68"/>
  <c r="A69" s="1"/>
  <c r="A70" s="1"/>
  <c r="A71" s="1"/>
  <c r="A72" s="1"/>
  <c r="A75" s="1"/>
  <c r="A76" s="1"/>
  <c r="A77" s="1"/>
  <c r="A78" s="1"/>
  <c r="A79" s="1"/>
  <c r="A80" s="1"/>
  <c r="A81" s="1"/>
  <c r="A82" s="1"/>
  <c r="A85" s="1"/>
  <c r="A86" s="1"/>
  <c r="A87" s="1"/>
  <c r="A88" s="1"/>
  <c r="A89" s="1"/>
  <c r="A90" s="1"/>
  <c r="A91" s="1"/>
  <c r="A92" s="1"/>
  <c r="A95" s="1"/>
  <c r="A96" s="1"/>
  <c r="A103" l="1"/>
  <c r="A104" s="1"/>
  <c r="A105" s="1"/>
  <c r="A106" s="1"/>
  <c r="A107" s="1"/>
  <c r="A108" s="1"/>
  <c r="A111" s="1"/>
  <c r="A112" s="1"/>
  <c r="A113" s="1"/>
  <c r="A114" s="1"/>
  <c r="A115" s="1"/>
  <c r="A116" s="1"/>
  <c r="A117" s="1"/>
  <c r="A118" s="1"/>
  <c r="A119" s="1"/>
  <c r="A120" s="1"/>
  <c r="A123" s="1"/>
  <c r="A124" s="1"/>
  <c r="A125" s="1"/>
  <c r="A97"/>
  <c r="A126" l="1"/>
  <c r="A127" s="1"/>
  <c r="A130" s="1"/>
  <c r="A131" s="1"/>
  <c r="A132" s="1"/>
  <c r="A133" s="1"/>
  <c r="A134" s="1"/>
  <c r="A135" s="1"/>
  <c r="A136" s="1"/>
  <c r="A137" s="1"/>
  <c r="A138" s="1"/>
  <c r="A139" s="1"/>
  <c r="A142" s="1"/>
  <c r="A143" s="1"/>
  <c r="A144" s="1"/>
  <c r="A145" s="1"/>
  <c r="A146" s="1"/>
  <c r="A147" s="1"/>
  <c r="A148" s="1"/>
  <c r="A149" s="1"/>
  <c r="A152" s="1"/>
  <c r="A153" s="1"/>
  <c r="A154" s="1"/>
  <c r="A157" s="1"/>
  <c r="A158" s="1"/>
  <c r="A159" s="1"/>
  <c r="A160" s="1"/>
  <c r="F215"/>
  <c r="G215"/>
  <c r="A165" l="1"/>
  <c r="A166" s="1"/>
  <c r="A167" s="1"/>
  <c r="A170" s="1"/>
  <c r="A171" s="1"/>
  <c r="A172" s="1"/>
  <c r="A173" s="1"/>
  <c r="A174" s="1"/>
  <c r="A175" s="1"/>
  <c r="A176" s="1"/>
  <c r="A178" s="1"/>
  <c r="A181" s="1"/>
  <c r="A161"/>
  <c r="A162" s="1"/>
  <c r="A182" l="1"/>
  <c r="A183"/>
  <c r="A184" s="1"/>
  <c r="A185" s="1"/>
  <c r="A186" s="1"/>
  <c r="A187" s="1"/>
  <c r="A189" l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9" s="1"/>
  <c r="A210" s="1"/>
  <c r="A211" s="1"/>
  <c r="A212" s="1"/>
  <c r="A213" s="1"/>
  <c r="A188"/>
</calcChain>
</file>

<file path=xl/sharedStrings.xml><?xml version="1.0" encoding="utf-8"?>
<sst xmlns="http://schemas.openxmlformats.org/spreadsheetml/2006/main" count="1196" uniqueCount="200">
  <si>
    <t>Ø-
la-</t>
  </si>
  <si>
    <t>fodkl [k.M</t>
  </si>
  <si>
    <t>ukekadu 
¼30 flrEcj 2013½</t>
  </si>
  <si>
    <t xml:space="preserve">fiijkbp </t>
  </si>
  <si>
    <t>iw0ek0fo0</t>
  </si>
  <si>
    <t>MkW0 ';kekizlkn b.Vj dkWyst] yqglh</t>
  </si>
  <si>
    <t>dks&amp;vkWijsfVo b.Vj dkWyst fiijkbp] xksj[kiqj</t>
  </si>
  <si>
    <t>Jh d`".k d`f"k m|ksx m0ek0 fo|ky;] ub;kikj] xkj[kiqjA</t>
  </si>
  <si>
    <t>turk b.Vj dkWyst] ekM+kikj] dqlEgh cktkj] xksj[kiqj</t>
  </si>
  <si>
    <t>ia0 nhun;ky b.Vj dkWyst] fiijkbp</t>
  </si>
  <si>
    <t>;ksx</t>
  </si>
  <si>
    <t xml:space="preserve">ikyh  </t>
  </si>
  <si>
    <t>izk0fo0</t>
  </si>
  <si>
    <t>ia0 tokgj yky usg: b.Vj dkWyst] frykSjk] xksj[kiqj</t>
  </si>
  <si>
    <t>v;ks/;kukFk jk"Vªh; vkn'kZ iw0ek0fo0 rqylhjkeuxj usokl ikyh] xksj[kiqj</t>
  </si>
  <si>
    <t>ckck jke ve`r nkl b.Vj dkWyst tksfx;k iky] lgtuokW] xksj[kiqjA</t>
  </si>
  <si>
    <t xml:space="preserve">pjxkWok </t>
  </si>
  <si>
    <t>egkre jko Lekjd b.Vj dkWyst] taxy ,dyk ua0 2] xksj[kiqj</t>
  </si>
  <si>
    <t>y0ek0fo0 xksujiqjk] xksj[kiqj</t>
  </si>
  <si>
    <t>Jh jkevo/k flag iw0ek0fo0 fo'kquiqj ekuhjke] xksj[kiqj</t>
  </si>
  <si>
    <t>vkn'kZ turk twfu;kj gkbZLdwy ta0 vkSjkgh] xksj[kiqj</t>
  </si>
  <si>
    <t>turk b.Vj dkWyst] pjxkWok</t>
  </si>
  <si>
    <t>bUnzluk b.Vj dkWyst] ckykikj] xksj[kiqj</t>
  </si>
  <si>
    <t>enu eksgu ekyoh; b.Vj dkWyst] Hkxokuiqj</t>
  </si>
  <si>
    <t>egjk.kk izrki d`"kd b.Vj dkWyst] taxy /kwlM+] xksj[kiqjA</t>
  </si>
  <si>
    <t>iapk;r b.Vj dkWyst] ijes'ojiqj] xksj[kiqj</t>
  </si>
  <si>
    <t>ckWlxkWo</t>
  </si>
  <si>
    <t xml:space="preserve">izk0fo0 </t>
  </si>
  <si>
    <t>b.VjehfM,V dkWyst] HkVoyh cktkj] muoy</t>
  </si>
  <si>
    <t>enuefu;kj flag iw0ek0fo0] ckWlxkWo] xksj[kiqj</t>
  </si>
  <si>
    <t>turk b.Vj dkWyst] nqckSyh</t>
  </si>
  <si>
    <t>jktdh; dU;k b.Vj dkWyst] ckWlxkWo</t>
  </si>
  <si>
    <t>Jhjkenso turk m0ek0 fo|ky;] dubpk] ckWlxkWo] xksj[kiqj</t>
  </si>
  <si>
    <t>_f"knso nkl b.Vj dkWyst] ikyh] xksj[kiqjA</t>
  </si>
  <si>
    <t xml:space="preserve">taxy dkSfM+;k </t>
  </si>
  <si>
    <t>yky cgknqj 'kkL=h] gkW;j lsdsUMªh Ldwy jk[kw[kksj] xksj[kiqj</t>
  </si>
  <si>
    <t>';ke d`".k b.Vj dkWyst] FkobZikj] xksj[kiqj</t>
  </si>
  <si>
    <t>ohj f'kokth b.Vj dkWyst] ljgjh] xksj[kiqj</t>
  </si>
  <si>
    <t>egkohj ik.Ms; tw0gk0 Ldwy] cjxngh] xksj[kiqj</t>
  </si>
  <si>
    <t>vej flag mPprj ek/;fed fo|ky;] c&lt;+;k pkSd] xksj[kiqj ¼m0iz0½</t>
  </si>
  <si>
    <t>bafnjk xkW/kh mPprj ek/;fed fo|ky; tloy cktkj] jktkckjh] xksj[kiqj</t>
  </si>
  <si>
    <t>jkts'k esekSfj;y dU;k iw0ek0fo0 ljgjh] xksj[kiqj</t>
  </si>
  <si>
    <t>vkn'kZ d`"kd y?kq ek/;fed fo|ky;] Mksgfj;k cktkj] xksj[kiqjA</t>
  </si>
  <si>
    <t>fdlku b.Vj dkWyst] vkHkwwjke] rqdZofy;k] xksj[kiqj</t>
  </si>
  <si>
    <t xml:space="preserve">dSfEi;jxat  </t>
  </si>
  <si>
    <t>turk b.Vj dkWyst] bUnziqj] xksj[kiqj</t>
  </si>
  <si>
    <t>t;fgUn y?kq ek/;fed fo|ky;] fjxkSyh] dSfEi;jxat</t>
  </si>
  <si>
    <t>ckiw b.Vj dkWyst] ihihxat] xksj[kiqj</t>
  </si>
  <si>
    <t>usg: mPprj ek/;fed fo|ky; ihihxat] xksj[kiqj</t>
  </si>
  <si>
    <t>fdlku vkn'kZ b.VjehfM,V dkWyst] Bkdqjuxj] xksj[kiqj</t>
  </si>
  <si>
    <t>ta0 cCcu b.Vj dkWyst</t>
  </si>
  <si>
    <t>ijekikVu nsoh b.Vj dkWyst] eNyhxkWo] xksj[kiqj</t>
  </si>
  <si>
    <t xml:space="preserve">ljnkjuxj  </t>
  </si>
  <si>
    <t>Jh jkey[ku flag iw0ek0fo0 jkeiqj cqtqxZ] xksj[kiqj</t>
  </si>
  <si>
    <t>iw0ek0fo0 Jh f'konRr flag
jkeiqj cqtqxZ] Mqejh[kkl] ljnkjuxj] xksj[kiqjA</t>
  </si>
  <si>
    <t>jktdh; dU;k b.Vj dkWyst] ljnkjuxj] xksj[kiqj</t>
  </si>
  <si>
    <t>xxak ialkn Lekjd b.Vj dkWyst] pkSjhpkSjk</t>
  </si>
  <si>
    <t>N=izfr f'kokth tw0gk0</t>
  </si>
  <si>
    <t>,y0ih0ds0 b.Vj dkWyst] clMhyk] ljnkjuxj] xksj[kiqj</t>
  </si>
  <si>
    <t xml:space="preserve">xksyk </t>
  </si>
  <si>
    <t>Jh lqHkk"k iwoZ ek/;fed fo|ky; usokbZtikj] xksj[kiqj</t>
  </si>
  <si>
    <t>,sXyks y?kq ek/;fed fo|ky; ijfl;k xksyk xksj[kiqj</t>
  </si>
  <si>
    <t>vkn'kZ 'kadj y?kq ek/;fed fo|ky;] iks[kjhxkWo] xksj[kiqjA</t>
  </si>
  <si>
    <t>ch0,l0,0ch0 b.Vj dkWyst] xksyk</t>
  </si>
  <si>
    <t xml:space="preserve">ykycgknqj 'kkL=h iw0ek0fo0 nsbZMhgk </t>
  </si>
  <si>
    <t>vkuUn fo|kihB b.Vj dkWyst] ddjgh] xksj[kiqjA</t>
  </si>
  <si>
    <t>Jh jkepUnz m0ek0 fo|ky; dksgjk cqtqxZ] xksj[kiqj</t>
  </si>
  <si>
    <t>Jh jketu gk;j lsds.Mªh Ldwy ÅWpkxkWo] xksj[kiqj</t>
  </si>
  <si>
    <t>mek'kadj frokjh Lekjd ckfydk b.Vj dkWyst] eUuhiqj] xksyk] xksj[kiqj</t>
  </si>
  <si>
    <t xml:space="preserve">m:ok </t>
  </si>
  <si>
    <t xml:space="preserve"> 'kghn Hkxr flag iw0ek0fo0 /kukSth ¼egqbZ½ xksj[kiqj</t>
  </si>
  <si>
    <t>lat; xkW/kh eseksfj;y] iw0ek0-fo0] egqbZ] m:ok cktkj xksj[kiqj</t>
  </si>
  <si>
    <t>Jh jkejs[kk flag b.Vj dkWyst] m:ok cktkj] xksj[kiqj</t>
  </si>
  <si>
    <t>b.VjehfM,V dkWyst] ekYguikj</t>
  </si>
  <si>
    <t>jk"Vªh; m0ek0fo0 jkStknjxkg] xksj[kiqj</t>
  </si>
  <si>
    <t>tokgj yky usg: mPprj ek/;fed fo|ky;] uxoka izse] iDdk cktkj] nsbZMhgk] xksj[kiqj</t>
  </si>
  <si>
    <t>Jh eksrh yky b.VjehfM,V dkWyst] Mq?kjk] xksj[kiqj</t>
  </si>
  <si>
    <t>xkeksn; b.Vj dkWyst] c&lt;+;kikj] xksj[kiqj</t>
  </si>
  <si>
    <t>Jh jke lw;Z flag b.Vj dkWyst] vjkao txnh'k] xksj[kiqjA</t>
  </si>
  <si>
    <t>[kksjkckj</t>
  </si>
  <si>
    <t>xYlZ twfu;j gkbZLdwy taxy fldjh ¼jkevo/kuxj] [kksjkckj] xksj[kiqj½</t>
  </si>
  <si>
    <t>vkpk;Z ujsUnz nso b.Vj dkWyst] yglM+h</t>
  </si>
  <si>
    <t>n;kuUn b.Vj dkWyst] [kksjkckj</t>
  </si>
  <si>
    <t>vkn'kZ b.Vj dkWyst] csyokj] jk;xat] xksj[kiqj</t>
  </si>
  <si>
    <t>'kkL=h b.VjehfM,V dkWyst] vefg;k] xksj[kiqjA</t>
  </si>
  <si>
    <t xml:space="preserve">czEgiqj  </t>
  </si>
  <si>
    <t>fo'ks'oj mPprj ek/;fed fo|ky;] ehBkcsy</t>
  </si>
  <si>
    <t>Jh yYyu f}osnh turk b.Vj dkWyst] czEgiqj] xksj[kiqj</t>
  </si>
  <si>
    <t>Jherh tqxqujkt dqWvjh] dU;k tw0gk0 cjgh] xksj[kiqj</t>
  </si>
  <si>
    <t>t; toku t; fdlku y?kq ek/;fed fo|ky; lkxj ckx jkt/kkuh] xksj[kiqj</t>
  </si>
  <si>
    <t>fdlku iw0ek0fo0 nqckSyh] xksj[kiqj</t>
  </si>
  <si>
    <t>LokyEch b.Vj dkWyst] fo'kquiqjk] xksj[kiqj</t>
  </si>
  <si>
    <t>izrki ujk;.k flag turk b.Vj dkWyst cjgh] lksucjlk] xksj[kiqjA</t>
  </si>
  <si>
    <t xml:space="preserve">cM+gyxat </t>
  </si>
  <si>
    <t xml:space="preserve">LokfLrd iw0ek0fo0 'kqDyiqjh] xksj[kiqj </t>
  </si>
  <si>
    <t xml:space="preserve">ia0 Hk`xqukFk prqosZnh iw0ek0fo0 Nfi;k] lgMkSyh] xksj[kiqj </t>
  </si>
  <si>
    <t xml:space="preserve">yfyr jkt flag twfu;j gkbZLdwy  /kkSckSyh] xksj[kiqj </t>
  </si>
  <si>
    <t xml:space="preserve">tw0gk0 Ldwy vks&gt;kSyh ¼lgk;rk izkIr½] xksj[kiqj </t>
  </si>
  <si>
    <t xml:space="preserve">Hkkjrh; iw0ek0fo0 rhgk eqgEeniqj] xksj[kiqj </t>
  </si>
  <si>
    <t xml:space="preserve">xq:dqy b.Vj dkWyst] feJkSyh] xksj[kiqj </t>
  </si>
  <si>
    <t xml:space="preserve">xkW/kh b.Vj dkWyst] egqvkikj </t>
  </si>
  <si>
    <t xml:space="preserve">jk"Vªh; dU;k b.Vj dkWyst] egqvkikj] xksj[kiqj </t>
  </si>
  <si>
    <t xml:space="preserve">fo'ksu flag tw0gk0 fiM+guh </t>
  </si>
  <si>
    <t xml:space="preserve">lqHkk"k pUn cksl tw0gk0 xfgjk?kkV </t>
  </si>
  <si>
    <t xml:space="preserve">Jhjke vk/kkj flag b.Vj dkWyst] Msjoka </t>
  </si>
  <si>
    <t xml:space="preserve">csy?kkV </t>
  </si>
  <si>
    <t>egjk.kk izrki iw0ek0fo0] csy?kkV xksj[kiqj</t>
  </si>
  <si>
    <t>Jh uoZns'oj tw0gk0 Ldwy] fNrkSuk] xksj[kiqj</t>
  </si>
  <si>
    <t>turk y?kq ek0fo0 'kkgiqj] csy?kkV] xksj[kiqj</t>
  </si>
  <si>
    <t>Hkwfe/kj b.Vj dkWyst] fldjhxat] xksj[kiqj</t>
  </si>
  <si>
    <t>Hkkjrh; b.VjehfM,V dkWyst] fiijl.Mh] xksj[kiqj</t>
  </si>
  <si>
    <t xml:space="preserve">dkSM+hjke </t>
  </si>
  <si>
    <t>xksnkojh nsoh pUnzHkku ckfydk fo|ky; pWofj;k cqtqxZ xksj[kiqj</t>
  </si>
  <si>
    <t>y?kq ek/;fed fo|ky; lksgxkSjk] xksj[kiqj</t>
  </si>
  <si>
    <t>fdlku iwoZ ek0 fo|ky; txnh'kiqj Hkyqvku] dkSM+hjke] xksj[kiqj</t>
  </si>
  <si>
    <t>vo/ku flag twfu;j gkbZLdy] uxokW] xksj[kiqj</t>
  </si>
  <si>
    <t>lkad`R;k;u b.Vj dkWyst] eykao] xksj[kiqj</t>
  </si>
  <si>
    <t>Lokeh foosdkuUn b.Vj dkWyst] egqtk idM+h nwcs] xksj[kiqj</t>
  </si>
  <si>
    <t>loksZn; fdlku b.VjehfM,V dkWyst] dkSM+hjke] xksj[kiqj</t>
  </si>
  <si>
    <t>loksZn; fdlku ckfydk fo|ky;] dkSM+hjke] xksj[kiqj</t>
  </si>
  <si>
    <t>b.Vj dkWyst dqlekSy</t>
  </si>
  <si>
    <t>jke izlkn fcfLey b.Vj dkWyst ik.Ms;ikj] dkSM+hjke</t>
  </si>
  <si>
    <t>ghjk nsoh b.Vj dkWyst] dkSM+hjke</t>
  </si>
  <si>
    <t xml:space="preserve">xxgk </t>
  </si>
  <si>
    <t>Jh ujflag Hkxokuizlkn b.Vj dkWyst] jkeiqj xM+jh</t>
  </si>
  <si>
    <t>djoy nsoh dU;k y?kq ek/;fed fo|ky;] djoy e&gt;xkWok] xksj[kiqj</t>
  </si>
  <si>
    <t>Jh jkecpu flag iw0ek0fo0 cudVh] xxgk</t>
  </si>
  <si>
    <t>turk iwoZ ek/;fed fo|ky;] usoknk] xksj[kiqj</t>
  </si>
  <si>
    <t>Jhjke/kke iwoZ ek/;fed fo|ky; csykohjHkku] xxgk] xksj[kiqjA</t>
  </si>
  <si>
    <t>xqykc flag iwoZ ek/;fed fo|ky; le;Fkku HkhVh</t>
  </si>
  <si>
    <t>j?kqjkt flag fdlku b.Vj dkWyst] xxgk] xksj[kiqj</t>
  </si>
  <si>
    <t>vkn'kZ b.VjehfM,V dkWyst] gkVk cktkj] iksLV&amp; f'koiqj] xksj[kiqj</t>
  </si>
  <si>
    <t>fdlku b.Vj dkWyst] Hkwix&lt;+] xksj[kiqj</t>
  </si>
  <si>
    <t xml:space="preserve">HkVgV </t>
  </si>
  <si>
    <t>fdlku iw0ek0fo0 cjxngh] xqyfjgk cktkj] xksj[kiqj</t>
  </si>
  <si>
    <t>ckc lw;Zukjk;.k nkl y?kq0 ek0fo0 fljfl;k] HkVgV] xksj[kiqj</t>
  </si>
  <si>
    <t>fryd flag] y?kq ek/;fed fo|ky; cxfg;k tSuiqj] xksj[kiqj</t>
  </si>
  <si>
    <t>iVsy Lekjd b.Vj dkWyst] iVsy uxj] HkVgV] xksj[kiqj</t>
  </si>
  <si>
    <t xml:space="preserve">fiijkSyh </t>
  </si>
  <si>
    <t>Lokeh jke d`".k ijeagl y?kq ek0fo0] Hk[kjk Hkxokuiqj] xksj[kiqj</t>
  </si>
  <si>
    <t>ljLorh nsoh y?kq ek0fo0 fiijkSyh cktkj] xksj[kiqj</t>
  </si>
  <si>
    <t>Jh txékFk izlkn flag y?kq ek/;fed fo|ky; rsUnqvk xksj[kiqj</t>
  </si>
  <si>
    <t>vkn'kZ mPprj ek/;fed fo|ky;] HkhVh[kksfj;k] xksj[kiqj</t>
  </si>
  <si>
    <t>b.VjehfM,V dkWyst] [kkfueiqj] rsUnqvk] xksj[kiqj</t>
  </si>
  <si>
    <t>efgi ukjk;.k 'kkgh] b.VjehfM,V dkWsyst] egkohj Nijk] xksj[kiqj</t>
  </si>
  <si>
    <t xml:space="preserve">lgtuokW </t>
  </si>
  <si>
    <t>Jh Hkksyk jke eldjk b.Vj dkWyst] xkgklkM+] lgtuokW] xksj[kiqj</t>
  </si>
  <si>
    <t>Jh xka/kh b.Vj dkWyst] gjiqj cqngV] xksj[kiqj</t>
  </si>
  <si>
    <t>eqjkjh b.VjehfM,V dkWyst] lgtuokW] xksj[kiqjA</t>
  </si>
  <si>
    <t>Jherh js'kek jkor d`"kd b.Vj dkWyst] HkhVhjkor] xksj[kiqjA</t>
  </si>
  <si>
    <t xml:space="preserve">[ktuh </t>
  </si>
  <si>
    <t>b.VjehfM,V dkWyst] jkeiqjok] [ktuh] xksj[kiqj</t>
  </si>
  <si>
    <t>Jh tokgj yky mPprj ek/;fed fo|ky;] tk[kk] [ktuh] xksj[kiqj</t>
  </si>
  <si>
    <t>pEik nsoh jktdh; b.Vj dkWyst] gjugh] [ktuh</t>
  </si>
  <si>
    <t xml:space="preserve">ujk;.k b.Vj dkWyst] jkeiqj ik.Ms; </t>
  </si>
  <si>
    <t>Jh x.ks'k ik.Ms; b.Vj dkWyt] dV?kj] [ktuh</t>
  </si>
  <si>
    <t>mek izlkn flag] nkeksnj nkl b.Vj dkWyst]] cgqjhikj] xksj[kiqj</t>
  </si>
  <si>
    <t>uoHkkjr d`"kd b.VjehfM,V dkWyst] enuiqjk] xksj[kiqj</t>
  </si>
  <si>
    <t>vkn'kZ b.Vj dkWyst] gjnhpd] xksj[kiqjA</t>
  </si>
  <si>
    <t>uxj {ks=</t>
  </si>
  <si>
    <t>jk"Vªh; b.Vj dkWyst] ckSfy;k</t>
  </si>
  <si>
    <t>bekeckM+k eqfLye xYlZ b.Vj dkWyst] xksj[kiqj</t>
  </si>
  <si>
    <t>jke ujk;u yky xYlZ b.Vj dkWyst] iqfnZyiqj</t>
  </si>
  <si>
    <t>Jh Hkxorh izlkn dU;k egkfo|ky;] xksj[kiqj</t>
  </si>
  <si>
    <t>n;kuUn b.Vj dkWyst] xksj[kiqj</t>
  </si>
  <si>
    <t>uhuk Fkkik b.Vj dkWyst] xksj[kiqj Nkouh] xksj[kiqj</t>
  </si>
  <si>
    <t>ekjokM+ b.VjehfM,V dkWyst] xksj[kiqj</t>
  </si>
  <si>
    <t>,e0ih0ih0 vk;Z dU;k b.Vj dkWyst] xksj[kiqj</t>
  </si>
  <si>
    <t>usg: b.Vj dkWyst] fcfN;k jsyos dkWyksuh] xksj[kiqj</t>
  </si>
  <si>
    <t>ekSykuk vktkn gk;j lsds.Mªh Ldwy] uFkeyiqj] xksj[kukFk] xksj[kiqjA</t>
  </si>
  <si>
    <t>egkjk.kk izrki b.Vj dkWyst] xksj[kiqj</t>
  </si>
  <si>
    <t>,0Mh0 xoZes.V xYlZ b.Vj dkWyst] xksj[kiqj</t>
  </si>
  <si>
    <t>foosdkuUn f'k{kk fudsru] ok0m0ek0 fo|ky;] 'kkgiqj] xksj[kiqj</t>
  </si>
  <si>
    <t>fe;ka lkgc bLykfe;k b.Vj dkWyst] cD'khiqj] xksj[kiqjA</t>
  </si>
  <si>
    <t>vHk;uUnu b.Vj dkWyst] fo".kq efUnj] xksj[kiqj</t>
  </si>
  <si>
    <t>,u0bZ0 jsyos xYlZ b.Vj dkWyst] xksj[kiqj</t>
  </si>
  <si>
    <t>lsUV ,.Mª;wt b.Vj dkWyst] xksj[kiqj</t>
  </si>
  <si>
    <t>eqrqZtk gqlsu eseksfj;y gk;j lsds.Mjh Ldwy Hkjiqjok ¼?kklhdVjk½ xksj[kij</t>
  </si>
  <si>
    <t>dkeZy xYlZ b.Vj dkWyst] xksj[kiqjA</t>
  </si>
  <si>
    <t>egkRek xkW/kh b.Vj dkWyst] xksj[kiqj</t>
  </si>
  <si>
    <t>jkenszbZ nsoh dU;k b.Vj dkWyst] vyhuxj</t>
  </si>
  <si>
    <t>d`".k dqekj duksfM;k turk fo|ky;] egqbZ lq?kjiqj</t>
  </si>
  <si>
    <t>f'k'kq lsok lnu dU;k tw0gk0</t>
  </si>
  <si>
    <t>dk;kZy; ftyk csfld f'k{kk vf/kdkjh]] xksj[kiqj</t>
  </si>
  <si>
    <t>enjlk vatqeu bLykfe;kW] [kwuhiqj] xksj[kiqjA</t>
  </si>
  <si>
    <t>izkFkfed fo|ky;</t>
  </si>
  <si>
    <t>;ksx
¼dqUry esa½</t>
  </si>
  <si>
    <t>xsgw¡
¼dqUry esa½</t>
  </si>
  <si>
    <t>pkoy
¼dqUry esa½</t>
  </si>
  <si>
    <t>leLr b.VjehfM,V ,oa vuqnkfur fo|ky;ksa dk 30 flrEcj 2013 dk ukekadu ds vk/kkj ¼tuin ls lek;ksftr djrs gq, 35½ ij ekg&amp;uoEcj 2014 o fnlEcj 2014 dk [kk|kUu ekWx&amp;i=</t>
  </si>
  <si>
    <t>yky cgknqj 'kkL=h iw0ek0fo0 eksgjhiqj</t>
  </si>
  <si>
    <t>Jh guqeku vkpk;Z dqy b.Vj dkWyst] /kukSM+k] xksj[kiqj</t>
  </si>
  <si>
    <t>yky cgknqj 'kkL=h b.Vj dkWyst] txnh'kiqj] xksj[kiqj</t>
  </si>
  <si>
    <t>j?kqjkbZ b.VjehfM,V dkWyst] jkeuxj dM+tgka</t>
  </si>
  <si>
    <t>turk iwoZ ek/;fed fo|ky;] cyqbzxk&lt;+k] xksj[kiqj</t>
  </si>
  <si>
    <t>ls.V tkWUl tw0gk0 c'kkjriqj</t>
  </si>
  <si>
    <t>rqylhnkl b.Vj dkWyst] xksj[kiqj</t>
  </si>
  <si>
    <t>egk;ksx</t>
  </si>
  <si>
    <t>fo|ky; dk uke</t>
  </si>
  <si>
    <r>
      <t xml:space="preserve">leLr b.VjehfM,V ,oa vuqnkfur fo|ky;ksa dk l= 2015&amp;16 esa e/;kà Hkkstu ;kstukUrxZr tuin ls izsf"kr ekg&amp; vizSy 2015 ,oa ebZ 2015 dk </t>
    </r>
    <r>
      <rPr>
        <b/>
        <sz val="32"/>
        <rFont val="Arial"/>
        <family val="2"/>
      </rPr>
      <t xml:space="preserve"> </t>
    </r>
    <r>
      <rPr>
        <b/>
        <sz val="32"/>
        <rFont val="Kruti Dev 010"/>
      </rPr>
      <t>[kk|kUu ekWx&amp;i=</t>
    </r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</si>
</sst>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164" formatCode="_(&quot;Rs.&quot;\ * #,##0.00_);_(&quot;Rs.&quot;\ * \(#,##0.00\);_(&quot;Rs.&quot;\ * &quot;-&quot;??_);_(@_)"/>
    <numFmt numFmtId="165" formatCode="\$#,##0\ ;\(\$#,##0\)"/>
    <numFmt numFmtId="166" formatCode="&quot;VND&quot;#,##0_);[Red]\(&quot;VND&quot;#,##0\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&quot;\&quot;#,##0.00;[Red]&quot;\&quot;\-#,##0.00"/>
    <numFmt numFmtId="170" formatCode="&quot;\&quot;#,##0;[Red]&quot;\&quot;\-#,##0"/>
    <numFmt numFmtId="171" formatCode="_-* #,##0.00_-;\-* #,##0.00_-;_-* &quot;-&quot;??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48"/>
      <name val="Kruti Dev 010"/>
    </font>
    <font>
      <sz val="14"/>
      <name val="Kruti Dev 010"/>
    </font>
    <font>
      <b/>
      <sz val="28"/>
      <name val="Kruti Dev 010"/>
    </font>
    <font>
      <b/>
      <sz val="20"/>
      <name val="Kruti Dev 010"/>
    </font>
    <font>
      <b/>
      <sz val="16"/>
      <name val="Kruti Dev 010"/>
    </font>
    <font>
      <sz val="16"/>
      <name val="Arial"/>
      <family val="2"/>
    </font>
    <font>
      <sz val="18"/>
      <name val="Kruti Dev 010"/>
    </font>
    <font>
      <sz val="16"/>
      <name val="Kruti Dev 010"/>
    </font>
    <font>
      <sz val="12"/>
      <name val="Arial"/>
      <family val="2"/>
    </font>
    <font>
      <sz val="18"/>
      <name val="Arial"/>
      <family val="2"/>
    </font>
    <font>
      <b/>
      <sz val="14"/>
      <name val="Kruti Dev 010"/>
    </font>
    <font>
      <b/>
      <sz val="22"/>
      <name val="Arial"/>
      <family val="2"/>
    </font>
    <font>
      <b/>
      <sz val="22"/>
      <name val="Kruti Dev 010"/>
    </font>
    <font>
      <sz val="9"/>
      <name val="Arial"/>
      <family val="2"/>
    </font>
    <font>
      <sz val="22"/>
      <name val="Kruti Dev 010"/>
    </font>
    <font>
      <sz val="10"/>
      <name val="VNtimes new roman"/>
      <family val="1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2"/>
      <name val="新細明體"/>
      <family val="1"/>
      <charset val="136"/>
    </font>
    <font>
      <b/>
      <sz val="18"/>
      <name val="Kruti Dev 010"/>
    </font>
    <font>
      <sz val="24"/>
      <name val="Arial"/>
      <family val="2"/>
    </font>
    <font>
      <b/>
      <sz val="24"/>
      <name val="Arial"/>
      <family val="2"/>
    </font>
    <font>
      <sz val="22"/>
      <name val="Arial"/>
      <family val="2"/>
    </font>
    <font>
      <b/>
      <i/>
      <sz val="22"/>
      <name val="Arial"/>
      <family val="2"/>
    </font>
    <font>
      <b/>
      <i/>
      <sz val="18"/>
      <name val="Arial"/>
      <family val="2"/>
    </font>
    <font>
      <b/>
      <i/>
      <sz val="16"/>
      <name val="Kruti Dev 010"/>
    </font>
    <font>
      <b/>
      <sz val="30"/>
      <name val="Kruti Dev 010"/>
    </font>
    <font>
      <b/>
      <sz val="32"/>
      <name val="Kruti Dev 010"/>
    </font>
    <font>
      <b/>
      <sz val="32"/>
      <name val="Arial"/>
      <family val="2"/>
    </font>
    <font>
      <b/>
      <u/>
      <sz val="52"/>
      <name val="Kruti Dev 010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11" fillId="0" borderId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66" fontId="18" fillId="0" borderId="0"/>
    <xf numFmtId="0" fontId="1" fillId="0" borderId="0"/>
    <xf numFmtId="0" fontId="2" fillId="0" borderId="0"/>
    <xf numFmtId="0" fontId="2" fillId="0" borderId="0"/>
    <xf numFmtId="0" fontId="2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23" fillId="0" borderId="0"/>
    <xf numFmtId="171" fontId="23" fillId="0" borderId="0" applyFont="0" applyFill="0" applyBorder="0" applyAlignment="0" applyProtection="0"/>
    <xf numFmtId="0" fontId="11" fillId="0" borderId="0"/>
    <xf numFmtId="0" fontId="11" fillId="0" borderId="0"/>
  </cellStyleXfs>
  <cellXfs count="67">
    <xf numFmtId="0" fontId="0" fillId="0" borderId="0" xfId="0"/>
    <xf numFmtId="0" fontId="4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6" xfId="2" applyFont="1" applyFill="1" applyBorder="1" applyAlignment="1">
      <alignment horizontal="center"/>
    </xf>
    <xf numFmtId="0" fontId="9" fillId="0" borderId="6" xfId="2" applyFont="1" applyFill="1" applyBorder="1" applyAlignment="1">
      <alignment wrapText="1"/>
    </xf>
    <xf numFmtId="0" fontId="10" fillId="0" borderId="7" xfId="2" applyFont="1" applyFill="1" applyBorder="1" applyAlignment="1">
      <alignment horizontal="center"/>
    </xf>
    <xf numFmtId="0" fontId="9" fillId="0" borderId="8" xfId="3" applyFont="1" applyFill="1" applyBorder="1" applyAlignment="1">
      <alignment horizontal="left" vertical="top" wrapText="1"/>
    </xf>
    <xf numFmtId="1" fontId="12" fillId="0" borderId="6" xfId="2" applyNumberFormat="1" applyFont="1" applyFill="1" applyBorder="1" applyAlignment="1"/>
    <xf numFmtId="2" fontId="12" fillId="0" borderId="6" xfId="2" applyNumberFormat="1" applyFont="1" applyFill="1" applyBorder="1" applyAlignment="1"/>
    <xf numFmtId="0" fontId="13" fillId="0" borderId="0" xfId="2" applyFont="1" applyFill="1"/>
    <xf numFmtId="0" fontId="14" fillId="0" borderId="6" xfId="2" applyFont="1" applyFill="1" applyBorder="1" applyAlignment="1">
      <alignment horizontal="center"/>
    </xf>
    <xf numFmtId="0" fontId="15" fillId="0" borderId="6" xfId="2" applyFont="1" applyFill="1" applyBorder="1" applyAlignment="1">
      <alignment wrapText="1"/>
    </xf>
    <xf numFmtId="0" fontId="15" fillId="0" borderId="7" xfId="2" applyFont="1" applyFill="1" applyBorder="1" applyAlignment="1">
      <alignment horizontal="center"/>
    </xf>
    <xf numFmtId="0" fontId="15" fillId="0" borderId="8" xfId="3" applyFont="1" applyFill="1" applyBorder="1" applyAlignment="1">
      <alignment horizontal="right" vertical="top" wrapText="1"/>
    </xf>
    <xf numFmtId="1" fontId="14" fillId="0" borderId="6" xfId="2" applyNumberFormat="1" applyFont="1" applyFill="1" applyBorder="1" applyAlignment="1"/>
    <xf numFmtId="0" fontId="15" fillId="0" borderId="0" xfId="2" applyFont="1" applyFill="1"/>
    <xf numFmtId="0" fontId="2" fillId="0" borderId="0" xfId="2" applyFont="1" applyFill="1"/>
    <xf numFmtId="0" fontId="16" fillId="0" borderId="0" xfId="2" applyFont="1" applyFill="1"/>
    <xf numFmtId="0" fontId="17" fillId="0" borderId="0" xfId="2" applyFont="1" applyFill="1"/>
    <xf numFmtId="2" fontId="14" fillId="0" borderId="6" xfId="2" applyNumberFormat="1" applyFont="1" applyFill="1" applyBorder="1" applyAlignment="1"/>
    <xf numFmtId="0" fontId="6" fillId="0" borderId="0" xfId="2" applyFont="1" applyFill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" fontId="25" fillId="0" borderId="6" xfId="2" applyNumberFormat="1" applyFont="1" applyFill="1" applyBorder="1" applyAlignment="1"/>
    <xf numFmtId="2" fontId="25" fillId="0" borderId="6" xfId="2" applyNumberFormat="1" applyFont="1" applyFill="1" applyBorder="1" applyAlignment="1"/>
    <xf numFmtId="1" fontId="26" fillId="0" borderId="6" xfId="2" applyNumberFormat="1" applyFont="1" applyFill="1" applyBorder="1" applyAlignment="1"/>
    <xf numFmtId="2" fontId="26" fillId="0" borderId="6" xfId="2" applyNumberFormat="1" applyFont="1" applyFill="1" applyBorder="1" applyAlignment="1"/>
    <xf numFmtId="0" fontId="17" fillId="0" borderId="6" xfId="2" applyFont="1" applyFill="1" applyBorder="1" applyAlignment="1">
      <alignment wrapText="1"/>
    </xf>
    <xf numFmtId="0" fontId="17" fillId="0" borderId="7" xfId="2" applyFont="1" applyFill="1" applyBorder="1" applyAlignment="1">
      <alignment horizontal="center"/>
    </xf>
    <xf numFmtId="0" fontId="17" fillId="0" borderId="8" xfId="3" applyFont="1" applyFill="1" applyBorder="1" applyAlignment="1">
      <alignment horizontal="left" vertical="top" wrapText="1"/>
    </xf>
    <xf numFmtId="0" fontId="17" fillId="0" borderId="8" xfId="32" applyFont="1" applyFill="1" applyBorder="1" applyAlignment="1">
      <alignment horizontal="left" vertical="center" wrapText="1"/>
    </xf>
    <xf numFmtId="0" fontId="27" fillId="0" borderId="6" xfId="2" applyFont="1" applyFill="1" applyBorder="1" applyAlignment="1">
      <alignment horizontal="center"/>
    </xf>
    <xf numFmtId="0" fontId="27" fillId="0" borderId="0" xfId="2" applyFont="1" applyFill="1"/>
    <xf numFmtId="1" fontId="28" fillId="0" borderId="6" xfId="2" applyNumberFormat="1" applyFont="1" applyFill="1" applyBorder="1" applyAlignment="1">
      <alignment horizontal="center"/>
    </xf>
    <xf numFmtId="0" fontId="30" fillId="0" borderId="0" xfId="2" applyFont="1" applyFill="1" applyAlignment="1">
      <alignment horizontal="center" vertical="center"/>
    </xf>
    <xf numFmtId="1" fontId="29" fillId="0" borderId="6" xfId="2" applyNumberFormat="1" applyFont="1" applyFill="1" applyBorder="1" applyAlignment="1">
      <alignment horizontal="center"/>
    </xf>
    <xf numFmtId="0" fontId="31" fillId="0" borderId="8" xfId="3" applyFont="1" applyFill="1" applyBorder="1" applyAlignment="1">
      <alignment horizontal="right" vertical="top" wrapText="1"/>
    </xf>
    <xf numFmtId="0" fontId="31" fillId="0" borderId="6" xfId="2" applyFont="1" applyFill="1" applyBorder="1" applyAlignment="1">
      <alignment wrapText="1"/>
    </xf>
    <xf numFmtId="1" fontId="25" fillId="2" borderId="6" xfId="2" applyNumberFormat="1" applyFont="1" applyFill="1" applyBorder="1" applyAlignment="1"/>
    <xf numFmtId="2" fontId="25" fillId="2" borderId="6" xfId="2" applyNumberFormat="1" applyFont="1" applyFill="1" applyBorder="1" applyAlignment="1"/>
    <xf numFmtId="1" fontId="29" fillId="0" borderId="7" xfId="2" applyNumberFormat="1" applyFont="1" applyFill="1" applyBorder="1" applyAlignment="1">
      <alignment horizontal="center"/>
    </xf>
    <xf numFmtId="1" fontId="29" fillId="0" borderId="8" xfId="2" applyNumberFormat="1" applyFont="1" applyFill="1" applyBorder="1" applyAlignment="1">
      <alignment horizontal="center"/>
    </xf>
    <xf numFmtId="0" fontId="24" fillId="0" borderId="7" xfId="31" applyFont="1" applyFill="1" applyBorder="1" applyAlignment="1">
      <alignment horizontal="center" vertical="center" wrapText="1"/>
    </xf>
    <xf numFmtId="0" fontId="24" fillId="0" borderId="9" xfId="31" applyFont="1" applyFill="1" applyBorder="1" applyAlignment="1">
      <alignment horizontal="center" vertical="center" wrapText="1"/>
    </xf>
    <xf numFmtId="0" fontId="24" fillId="0" borderId="8" xfId="3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center" wrapText="1"/>
    </xf>
    <xf numFmtId="0" fontId="32" fillId="0" borderId="2" xfId="1" quotePrefix="1" applyFont="1" applyFill="1" applyBorder="1" applyAlignment="1">
      <alignment horizontal="center" wrapText="1"/>
    </xf>
    <xf numFmtId="0" fontId="32" fillId="0" borderId="2" xfId="1" applyFont="1" applyFill="1" applyBorder="1" applyAlignment="1">
      <alignment horizont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5" xfId="2" applyFont="1" applyFill="1" applyBorder="1" applyAlignment="1">
      <alignment horizontal="center" vertical="center" wrapText="1"/>
    </xf>
    <xf numFmtId="0" fontId="31" fillId="0" borderId="11" xfId="2" applyFont="1" applyFill="1" applyBorder="1" applyAlignment="1">
      <alignment horizontal="center" vertical="center" wrapText="1"/>
    </xf>
    <xf numFmtId="0" fontId="31" fillId="0" borderId="12" xfId="2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1" fontId="12" fillId="0" borderId="7" xfId="2" applyNumberFormat="1" applyFont="1" applyFill="1" applyBorder="1" applyAlignment="1">
      <alignment horizontal="center"/>
    </xf>
    <xf numFmtId="1" fontId="12" fillId="0" borderId="8" xfId="2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</cellXfs>
  <cellStyles count="33">
    <cellStyle name="Comma0" xfId="4"/>
    <cellStyle name="Currency 2" xfId="5"/>
    <cellStyle name="Currency 2 2" xfId="6"/>
    <cellStyle name="Currency 3" xfId="7"/>
    <cellStyle name="Currency 4" xfId="8"/>
    <cellStyle name="Currency 4 2" xfId="9"/>
    <cellStyle name="Currency0" xfId="10"/>
    <cellStyle name="Date" xfId="11"/>
    <cellStyle name="Fixed" xfId="12"/>
    <cellStyle name="Normal" xfId="0" builtinId="0"/>
    <cellStyle name="Normal - Style1" xfId="13"/>
    <cellStyle name="Normal 2" xfId="14"/>
    <cellStyle name="Normal 3" xfId="15"/>
    <cellStyle name="Normal 3 2" xfId="16"/>
    <cellStyle name="Normal 4" xfId="17"/>
    <cellStyle name="Normal_0000000000000000 PS (Base File) 2" xfId="2"/>
    <cellStyle name="Normal_0000000000000000 UPS (Base File) 2" xfId="1"/>
    <cellStyle name="Normal_High School &amp; Intermediate Conversion Purek 2 2" xfId="32"/>
    <cellStyle name="Normal_November Poshar 2011" xfId="3"/>
    <cellStyle name="Normal_Poshar April 2011, May 2011, June 2011 (Ist Qtr) 2" xfId="31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一般_07069.74ID10.0925" xfId="29"/>
    <cellStyle name="千分位_07069.74ID10.0925" xfId="30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5"/>
  <sheetViews>
    <sheetView tabSelected="1" view="pageBreakPreview" zoomScale="55" zoomScaleNormal="115" zoomScaleSheetLayoutView="55" workbookViewId="0">
      <selection activeCell="A2" sqref="A2:H2"/>
    </sheetView>
  </sheetViews>
  <sheetFormatPr defaultRowHeight="27.75"/>
  <cols>
    <col min="1" max="1" width="7" style="32" customWidth="1"/>
    <col min="2" max="2" width="20" style="1" customWidth="1"/>
    <col min="3" max="3" width="13.7109375" style="1" bestFit="1" customWidth="1"/>
    <col min="4" max="4" width="124.85546875" style="1" customWidth="1"/>
    <col min="5" max="5" width="19.7109375" style="18" customWidth="1"/>
    <col min="6" max="6" width="19.28515625" style="1" customWidth="1"/>
    <col min="7" max="7" width="18.7109375" style="1" customWidth="1"/>
    <col min="8" max="8" width="18.28515625" style="1" customWidth="1"/>
    <col min="9" max="237" width="9.140625" style="1"/>
    <col min="238" max="238" width="7.85546875" style="1" customWidth="1"/>
    <col min="239" max="239" width="19.140625" style="1" bestFit="1" customWidth="1"/>
    <col min="240" max="240" width="9.7109375" style="1" customWidth="1"/>
    <col min="241" max="241" width="90.7109375" style="1" bestFit="1" customWidth="1"/>
    <col min="242" max="242" width="28.140625" style="1" customWidth="1"/>
    <col min="243" max="493" width="9.140625" style="1"/>
    <col min="494" max="494" width="7.85546875" style="1" customWidth="1"/>
    <col min="495" max="495" width="19.140625" style="1" bestFit="1" customWidth="1"/>
    <col min="496" max="496" width="9.7109375" style="1" customWidth="1"/>
    <col min="497" max="497" width="90.7109375" style="1" bestFit="1" customWidth="1"/>
    <col min="498" max="498" width="28.140625" style="1" customWidth="1"/>
    <col min="499" max="749" width="9.140625" style="1"/>
    <col min="750" max="750" width="7.85546875" style="1" customWidth="1"/>
    <col min="751" max="751" width="19.140625" style="1" bestFit="1" customWidth="1"/>
    <col min="752" max="752" width="9.7109375" style="1" customWidth="1"/>
    <col min="753" max="753" width="90.7109375" style="1" bestFit="1" customWidth="1"/>
    <col min="754" max="754" width="28.140625" style="1" customWidth="1"/>
    <col min="755" max="1005" width="9.140625" style="1"/>
    <col min="1006" max="1006" width="7.85546875" style="1" customWidth="1"/>
    <col min="1007" max="1007" width="19.140625" style="1" bestFit="1" customWidth="1"/>
    <col min="1008" max="1008" width="9.7109375" style="1" customWidth="1"/>
    <col min="1009" max="1009" width="90.7109375" style="1" bestFit="1" customWidth="1"/>
    <col min="1010" max="1010" width="28.140625" style="1" customWidth="1"/>
    <col min="1011" max="1261" width="9.140625" style="1"/>
    <col min="1262" max="1262" width="7.85546875" style="1" customWidth="1"/>
    <col min="1263" max="1263" width="19.140625" style="1" bestFit="1" customWidth="1"/>
    <col min="1264" max="1264" width="9.7109375" style="1" customWidth="1"/>
    <col min="1265" max="1265" width="90.7109375" style="1" bestFit="1" customWidth="1"/>
    <col min="1266" max="1266" width="28.140625" style="1" customWidth="1"/>
    <col min="1267" max="1517" width="9.140625" style="1"/>
    <col min="1518" max="1518" width="7.85546875" style="1" customWidth="1"/>
    <col min="1519" max="1519" width="19.140625" style="1" bestFit="1" customWidth="1"/>
    <col min="1520" max="1520" width="9.7109375" style="1" customWidth="1"/>
    <col min="1521" max="1521" width="90.7109375" style="1" bestFit="1" customWidth="1"/>
    <col min="1522" max="1522" width="28.140625" style="1" customWidth="1"/>
    <col min="1523" max="1773" width="9.140625" style="1"/>
    <col min="1774" max="1774" width="7.85546875" style="1" customWidth="1"/>
    <col min="1775" max="1775" width="19.140625" style="1" bestFit="1" customWidth="1"/>
    <col min="1776" max="1776" width="9.7109375" style="1" customWidth="1"/>
    <col min="1777" max="1777" width="90.7109375" style="1" bestFit="1" customWidth="1"/>
    <col min="1778" max="1778" width="28.140625" style="1" customWidth="1"/>
    <col min="1779" max="2029" width="9.140625" style="1"/>
    <col min="2030" max="2030" width="7.85546875" style="1" customWidth="1"/>
    <col min="2031" max="2031" width="19.140625" style="1" bestFit="1" customWidth="1"/>
    <col min="2032" max="2032" width="9.7109375" style="1" customWidth="1"/>
    <col min="2033" max="2033" width="90.7109375" style="1" bestFit="1" customWidth="1"/>
    <col min="2034" max="2034" width="28.140625" style="1" customWidth="1"/>
    <col min="2035" max="2285" width="9.140625" style="1"/>
    <col min="2286" max="2286" width="7.85546875" style="1" customWidth="1"/>
    <col min="2287" max="2287" width="19.140625" style="1" bestFit="1" customWidth="1"/>
    <col min="2288" max="2288" width="9.7109375" style="1" customWidth="1"/>
    <col min="2289" max="2289" width="90.7109375" style="1" bestFit="1" customWidth="1"/>
    <col min="2290" max="2290" width="28.140625" style="1" customWidth="1"/>
    <col min="2291" max="2541" width="9.140625" style="1"/>
    <col min="2542" max="2542" width="7.85546875" style="1" customWidth="1"/>
    <col min="2543" max="2543" width="19.140625" style="1" bestFit="1" customWidth="1"/>
    <col min="2544" max="2544" width="9.7109375" style="1" customWidth="1"/>
    <col min="2545" max="2545" width="90.7109375" style="1" bestFit="1" customWidth="1"/>
    <col min="2546" max="2546" width="28.140625" style="1" customWidth="1"/>
    <col min="2547" max="2797" width="9.140625" style="1"/>
    <col min="2798" max="2798" width="7.85546875" style="1" customWidth="1"/>
    <col min="2799" max="2799" width="19.140625" style="1" bestFit="1" customWidth="1"/>
    <col min="2800" max="2800" width="9.7109375" style="1" customWidth="1"/>
    <col min="2801" max="2801" width="90.7109375" style="1" bestFit="1" customWidth="1"/>
    <col min="2802" max="2802" width="28.140625" style="1" customWidth="1"/>
    <col min="2803" max="3053" width="9.140625" style="1"/>
    <col min="3054" max="3054" width="7.85546875" style="1" customWidth="1"/>
    <col min="3055" max="3055" width="19.140625" style="1" bestFit="1" customWidth="1"/>
    <col min="3056" max="3056" width="9.7109375" style="1" customWidth="1"/>
    <col min="3057" max="3057" width="90.7109375" style="1" bestFit="1" customWidth="1"/>
    <col min="3058" max="3058" width="28.140625" style="1" customWidth="1"/>
    <col min="3059" max="3309" width="9.140625" style="1"/>
    <col min="3310" max="3310" width="7.85546875" style="1" customWidth="1"/>
    <col min="3311" max="3311" width="19.140625" style="1" bestFit="1" customWidth="1"/>
    <col min="3312" max="3312" width="9.7109375" style="1" customWidth="1"/>
    <col min="3313" max="3313" width="90.7109375" style="1" bestFit="1" customWidth="1"/>
    <col min="3314" max="3314" width="28.140625" style="1" customWidth="1"/>
    <col min="3315" max="3565" width="9.140625" style="1"/>
    <col min="3566" max="3566" width="7.85546875" style="1" customWidth="1"/>
    <col min="3567" max="3567" width="19.140625" style="1" bestFit="1" customWidth="1"/>
    <col min="3568" max="3568" width="9.7109375" style="1" customWidth="1"/>
    <col min="3569" max="3569" width="90.7109375" style="1" bestFit="1" customWidth="1"/>
    <col min="3570" max="3570" width="28.140625" style="1" customWidth="1"/>
    <col min="3571" max="3821" width="9.140625" style="1"/>
    <col min="3822" max="3822" width="7.85546875" style="1" customWidth="1"/>
    <col min="3823" max="3823" width="19.140625" style="1" bestFit="1" customWidth="1"/>
    <col min="3824" max="3824" width="9.7109375" style="1" customWidth="1"/>
    <col min="3825" max="3825" width="90.7109375" style="1" bestFit="1" customWidth="1"/>
    <col min="3826" max="3826" width="28.140625" style="1" customWidth="1"/>
    <col min="3827" max="4077" width="9.140625" style="1"/>
    <col min="4078" max="4078" width="7.85546875" style="1" customWidth="1"/>
    <col min="4079" max="4079" width="19.140625" style="1" bestFit="1" customWidth="1"/>
    <col min="4080" max="4080" width="9.7109375" style="1" customWidth="1"/>
    <col min="4081" max="4081" width="90.7109375" style="1" bestFit="1" customWidth="1"/>
    <col min="4082" max="4082" width="28.140625" style="1" customWidth="1"/>
    <col min="4083" max="4333" width="9.140625" style="1"/>
    <col min="4334" max="4334" width="7.85546875" style="1" customWidth="1"/>
    <col min="4335" max="4335" width="19.140625" style="1" bestFit="1" customWidth="1"/>
    <col min="4336" max="4336" width="9.7109375" style="1" customWidth="1"/>
    <col min="4337" max="4337" width="90.7109375" style="1" bestFit="1" customWidth="1"/>
    <col min="4338" max="4338" width="28.140625" style="1" customWidth="1"/>
    <col min="4339" max="4589" width="9.140625" style="1"/>
    <col min="4590" max="4590" width="7.85546875" style="1" customWidth="1"/>
    <col min="4591" max="4591" width="19.140625" style="1" bestFit="1" customWidth="1"/>
    <col min="4592" max="4592" width="9.7109375" style="1" customWidth="1"/>
    <col min="4593" max="4593" width="90.7109375" style="1" bestFit="1" customWidth="1"/>
    <col min="4594" max="4594" width="28.140625" style="1" customWidth="1"/>
    <col min="4595" max="4845" width="9.140625" style="1"/>
    <col min="4846" max="4846" width="7.85546875" style="1" customWidth="1"/>
    <col min="4847" max="4847" width="19.140625" style="1" bestFit="1" customWidth="1"/>
    <col min="4848" max="4848" width="9.7109375" style="1" customWidth="1"/>
    <col min="4849" max="4849" width="90.7109375" style="1" bestFit="1" customWidth="1"/>
    <col min="4850" max="4850" width="28.140625" style="1" customWidth="1"/>
    <col min="4851" max="5101" width="9.140625" style="1"/>
    <col min="5102" max="5102" width="7.85546875" style="1" customWidth="1"/>
    <col min="5103" max="5103" width="19.140625" style="1" bestFit="1" customWidth="1"/>
    <col min="5104" max="5104" width="9.7109375" style="1" customWidth="1"/>
    <col min="5105" max="5105" width="90.7109375" style="1" bestFit="1" customWidth="1"/>
    <col min="5106" max="5106" width="28.140625" style="1" customWidth="1"/>
    <col min="5107" max="5357" width="9.140625" style="1"/>
    <col min="5358" max="5358" width="7.85546875" style="1" customWidth="1"/>
    <col min="5359" max="5359" width="19.140625" style="1" bestFit="1" customWidth="1"/>
    <col min="5360" max="5360" width="9.7109375" style="1" customWidth="1"/>
    <col min="5361" max="5361" width="90.7109375" style="1" bestFit="1" customWidth="1"/>
    <col min="5362" max="5362" width="28.140625" style="1" customWidth="1"/>
    <col min="5363" max="5613" width="9.140625" style="1"/>
    <col min="5614" max="5614" width="7.85546875" style="1" customWidth="1"/>
    <col min="5615" max="5615" width="19.140625" style="1" bestFit="1" customWidth="1"/>
    <col min="5616" max="5616" width="9.7109375" style="1" customWidth="1"/>
    <col min="5617" max="5617" width="90.7109375" style="1" bestFit="1" customWidth="1"/>
    <col min="5618" max="5618" width="28.140625" style="1" customWidth="1"/>
    <col min="5619" max="5869" width="9.140625" style="1"/>
    <col min="5870" max="5870" width="7.85546875" style="1" customWidth="1"/>
    <col min="5871" max="5871" width="19.140625" style="1" bestFit="1" customWidth="1"/>
    <col min="5872" max="5872" width="9.7109375" style="1" customWidth="1"/>
    <col min="5873" max="5873" width="90.7109375" style="1" bestFit="1" customWidth="1"/>
    <col min="5874" max="5874" width="28.140625" style="1" customWidth="1"/>
    <col min="5875" max="6125" width="9.140625" style="1"/>
    <col min="6126" max="6126" width="7.85546875" style="1" customWidth="1"/>
    <col min="6127" max="6127" width="19.140625" style="1" bestFit="1" customWidth="1"/>
    <col min="6128" max="6128" width="9.7109375" style="1" customWidth="1"/>
    <col min="6129" max="6129" width="90.7109375" style="1" bestFit="1" customWidth="1"/>
    <col min="6130" max="6130" width="28.140625" style="1" customWidth="1"/>
    <col min="6131" max="6381" width="9.140625" style="1"/>
    <col min="6382" max="6382" width="7.85546875" style="1" customWidth="1"/>
    <col min="6383" max="6383" width="19.140625" style="1" bestFit="1" customWidth="1"/>
    <col min="6384" max="6384" width="9.7109375" style="1" customWidth="1"/>
    <col min="6385" max="6385" width="90.7109375" style="1" bestFit="1" customWidth="1"/>
    <col min="6386" max="6386" width="28.140625" style="1" customWidth="1"/>
    <col min="6387" max="6637" width="9.140625" style="1"/>
    <col min="6638" max="6638" width="7.85546875" style="1" customWidth="1"/>
    <col min="6639" max="6639" width="19.140625" style="1" bestFit="1" customWidth="1"/>
    <col min="6640" max="6640" width="9.7109375" style="1" customWidth="1"/>
    <col min="6641" max="6641" width="90.7109375" style="1" bestFit="1" customWidth="1"/>
    <col min="6642" max="6642" width="28.140625" style="1" customWidth="1"/>
    <col min="6643" max="6893" width="9.140625" style="1"/>
    <col min="6894" max="6894" width="7.85546875" style="1" customWidth="1"/>
    <col min="6895" max="6895" width="19.140625" style="1" bestFit="1" customWidth="1"/>
    <col min="6896" max="6896" width="9.7109375" style="1" customWidth="1"/>
    <col min="6897" max="6897" width="90.7109375" style="1" bestFit="1" customWidth="1"/>
    <col min="6898" max="6898" width="28.140625" style="1" customWidth="1"/>
    <col min="6899" max="7149" width="9.140625" style="1"/>
    <col min="7150" max="7150" width="7.85546875" style="1" customWidth="1"/>
    <col min="7151" max="7151" width="19.140625" style="1" bestFit="1" customWidth="1"/>
    <col min="7152" max="7152" width="9.7109375" style="1" customWidth="1"/>
    <col min="7153" max="7153" width="90.7109375" style="1" bestFit="1" customWidth="1"/>
    <col min="7154" max="7154" width="28.140625" style="1" customWidth="1"/>
    <col min="7155" max="7405" width="9.140625" style="1"/>
    <col min="7406" max="7406" width="7.85546875" style="1" customWidth="1"/>
    <col min="7407" max="7407" width="19.140625" style="1" bestFit="1" customWidth="1"/>
    <col min="7408" max="7408" width="9.7109375" style="1" customWidth="1"/>
    <col min="7409" max="7409" width="90.7109375" style="1" bestFit="1" customWidth="1"/>
    <col min="7410" max="7410" width="28.140625" style="1" customWidth="1"/>
    <col min="7411" max="7661" width="9.140625" style="1"/>
    <col min="7662" max="7662" width="7.85546875" style="1" customWidth="1"/>
    <col min="7663" max="7663" width="19.140625" style="1" bestFit="1" customWidth="1"/>
    <col min="7664" max="7664" width="9.7109375" style="1" customWidth="1"/>
    <col min="7665" max="7665" width="90.7109375" style="1" bestFit="1" customWidth="1"/>
    <col min="7666" max="7666" width="28.140625" style="1" customWidth="1"/>
    <col min="7667" max="7917" width="9.140625" style="1"/>
    <col min="7918" max="7918" width="7.85546875" style="1" customWidth="1"/>
    <col min="7919" max="7919" width="19.140625" style="1" bestFit="1" customWidth="1"/>
    <col min="7920" max="7920" width="9.7109375" style="1" customWidth="1"/>
    <col min="7921" max="7921" width="90.7109375" style="1" bestFit="1" customWidth="1"/>
    <col min="7922" max="7922" width="28.140625" style="1" customWidth="1"/>
    <col min="7923" max="8173" width="9.140625" style="1"/>
    <col min="8174" max="8174" width="7.85546875" style="1" customWidth="1"/>
    <col min="8175" max="8175" width="19.140625" style="1" bestFit="1" customWidth="1"/>
    <col min="8176" max="8176" width="9.7109375" style="1" customWidth="1"/>
    <col min="8177" max="8177" width="90.7109375" style="1" bestFit="1" customWidth="1"/>
    <col min="8178" max="8178" width="28.140625" style="1" customWidth="1"/>
    <col min="8179" max="8429" width="9.140625" style="1"/>
    <col min="8430" max="8430" width="7.85546875" style="1" customWidth="1"/>
    <col min="8431" max="8431" width="19.140625" style="1" bestFit="1" customWidth="1"/>
    <col min="8432" max="8432" width="9.7109375" style="1" customWidth="1"/>
    <col min="8433" max="8433" width="90.7109375" style="1" bestFit="1" customWidth="1"/>
    <col min="8434" max="8434" width="28.140625" style="1" customWidth="1"/>
    <col min="8435" max="8685" width="9.140625" style="1"/>
    <col min="8686" max="8686" width="7.85546875" style="1" customWidth="1"/>
    <col min="8687" max="8687" width="19.140625" style="1" bestFit="1" customWidth="1"/>
    <col min="8688" max="8688" width="9.7109375" style="1" customWidth="1"/>
    <col min="8689" max="8689" width="90.7109375" style="1" bestFit="1" customWidth="1"/>
    <col min="8690" max="8690" width="28.140625" style="1" customWidth="1"/>
    <col min="8691" max="8941" width="9.140625" style="1"/>
    <col min="8942" max="8942" width="7.85546875" style="1" customWidth="1"/>
    <col min="8943" max="8943" width="19.140625" style="1" bestFit="1" customWidth="1"/>
    <col min="8944" max="8944" width="9.7109375" style="1" customWidth="1"/>
    <col min="8945" max="8945" width="90.7109375" style="1" bestFit="1" customWidth="1"/>
    <col min="8946" max="8946" width="28.140625" style="1" customWidth="1"/>
    <col min="8947" max="9197" width="9.140625" style="1"/>
    <col min="9198" max="9198" width="7.85546875" style="1" customWidth="1"/>
    <col min="9199" max="9199" width="19.140625" style="1" bestFit="1" customWidth="1"/>
    <col min="9200" max="9200" width="9.7109375" style="1" customWidth="1"/>
    <col min="9201" max="9201" width="90.7109375" style="1" bestFit="1" customWidth="1"/>
    <col min="9202" max="9202" width="28.140625" style="1" customWidth="1"/>
    <col min="9203" max="9453" width="9.140625" style="1"/>
    <col min="9454" max="9454" width="7.85546875" style="1" customWidth="1"/>
    <col min="9455" max="9455" width="19.140625" style="1" bestFit="1" customWidth="1"/>
    <col min="9456" max="9456" width="9.7109375" style="1" customWidth="1"/>
    <col min="9457" max="9457" width="90.7109375" style="1" bestFit="1" customWidth="1"/>
    <col min="9458" max="9458" width="28.140625" style="1" customWidth="1"/>
    <col min="9459" max="9709" width="9.140625" style="1"/>
    <col min="9710" max="9710" width="7.85546875" style="1" customWidth="1"/>
    <col min="9711" max="9711" width="19.140625" style="1" bestFit="1" customWidth="1"/>
    <col min="9712" max="9712" width="9.7109375" style="1" customWidth="1"/>
    <col min="9713" max="9713" width="90.7109375" style="1" bestFit="1" customWidth="1"/>
    <col min="9714" max="9714" width="28.140625" style="1" customWidth="1"/>
    <col min="9715" max="9965" width="9.140625" style="1"/>
    <col min="9966" max="9966" width="7.85546875" style="1" customWidth="1"/>
    <col min="9967" max="9967" width="19.140625" style="1" bestFit="1" customWidth="1"/>
    <col min="9968" max="9968" width="9.7109375" style="1" customWidth="1"/>
    <col min="9969" max="9969" width="90.7109375" style="1" bestFit="1" customWidth="1"/>
    <col min="9970" max="9970" width="28.140625" style="1" customWidth="1"/>
    <col min="9971" max="10221" width="9.140625" style="1"/>
    <col min="10222" max="10222" width="7.85546875" style="1" customWidth="1"/>
    <col min="10223" max="10223" width="19.140625" style="1" bestFit="1" customWidth="1"/>
    <col min="10224" max="10224" width="9.7109375" style="1" customWidth="1"/>
    <col min="10225" max="10225" width="90.7109375" style="1" bestFit="1" customWidth="1"/>
    <col min="10226" max="10226" width="28.140625" style="1" customWidth="1"/>
    <col min="10227" max="10477" width="9.140625" style="1"/>
    <col min="10478" max="10478" width="7.85546875" style="1" customWidth="1"/>
    <col min="10479" max="10479" width="19.140625" style="1" bestFit="1" customWidth="1"/>
    <col min="10480" max="10480" width="9.7109375" style="1" customWidth="1"/>
    <col min="10481" max="10481" width="90.7109375" style="1" bestFit="1" customWidth="1"/>
    <col min="10482" max="10482" width="28.140625" style="1" customWidth="1"/>
    <col min="10483" max="10733" width="9.140625" style="1"/>
    <col min="10734" max="10734" width="7.85546875" style="1" customWidth="1"/>
    <col min="10735" max="10735" width="19.140625" style="1" bestFit="1" customWidth="1"/>
    <col min="10736" max="10736" width="9.7109375" style="1" customWidth="1"/>
    <col min="10737" max="10737" width="90.7109375" style="1" bestFit="1" customWidth="1"/>
    <col min="10738" max="10738" width="28.140625" style="1" customWidth="1"/>
    <col min="10739" max="10989" width="9.140625" style="1"/>
    <col min="10990" max="10990" width="7.85546875" style="1" customWidth="1"/>
    <col min="10991" max="10991" width="19.140625" style="1" bestFit="1" customWidth="1"/>
    <col min="10992" max="10992" width="9.7109375" style="1" customWidth="1"/>
    <col min="10993" max="10993" width="90.7109375" style="1" bestFit="1" customWidth="1"/>
    <col min="10994" max="10994" width="28.140625" style="1" customWidth="1"/>
    <col min="10995" max="11245" width="9.140625" style="1"/>
    <col min="11246" max="11246" width="7.85546875" style="1" customWidth="1"/>
    <col min="11247" max="11247" width="19.140625" style="1" bestFit="1" customWidth="1"/>
    <col min="11248" max="11248" width="9.7109375" style="1" customWidth="1"/>
    <col min="11249" max="11249" width="90.7109375" style="1" bestFit="1" customWidth="1"/>
    <col min="11250" max="11250" width="28.140625" style="1" customWidth="1"/>
    <col min="11251" max="11501" width="9.140625" style="1"/>
    <col min="11502" max="11502" width="7.85546875" style="1" customWidth="1"/>
    <col min="11503" max="11503" width="19.140625" style="1" bestFit="1" customWidth="1"/>
    <col min="11504" max="11504" width="9.7109375" style="1" customWidth="1"/>
    <col min="11505" max="11505" width="90.7109375" style="1" bestFit="1" customWidth="1"/>
    <col min="11506" max="11506" width="28.140625" style="1" customWidth="1"/>
    <col min="11507" max="11757" width="9.140625" style="1"/>
    <col min="11758" max="11758" width="7.85546875" style="1" customWidth="1"/>
    <col min="11759" max="11759" width="19.140625" style="1" bestFit="1" customWidth="1"/>
    <col min="11760" max="11760" width="9.7109375" style="1" customWidth="1"/>
    <col min="11761" max="11761" width="90.7109375" style="1" bestFit="1" customWidth="1"/>
    <col min="11762" max="11762" width="28.140625" style="1" customWidth="1"/>
    <col min="11763" max="12013" width="9.140625" style="1"/>
    <col min="12014" max="12014" width="7.85546875" style="1" customWidth="1"/>
    <col min="12015" max="12015" width="19.140625" style="1" bestFit="1" customWidth="1"/>
    <col min="12016" max="12016" width="9.7109375" style="1" customWidth="1"/>
    <col min="12017" max="12017" width="90.7109375" style="1" bestFit="1" customWidth="1"/>
    <col min="12018" max="12018" width="28.140625" style="1" customWidth="1"/>
    <col min="12019" max="12269" width="9.140625" style="1"/>
    <col min="12270" max="12270" width="7.85546875" style="1" customWidth="1"/>
    <col min="12271" max="12271" width="19.140625" style="1" bestFit="1" customWidth="1"/>
    <col min="12272" max="12272" width="9.7109375" style="1" customWidth="1"/>
    <col min="12273" max="12273" width="90.7109375" style="1" bestFit="1" customWidth="1"/>
    <col min="12274" max="12274" width="28.140625" style="1" customWidth="1"/>
    <col min="12275" max="12525" width="9.140625" style="1"/>
    <col min="12526" max="12526" width="7.85546875" style="1" customWidth="1"/>
    <col min="12527" max="12527" width="19.140625" style="1" bestFit="1" customWidth="1"/>
    <col min="12528" max="12528" width="9.7109375" style="1" customWidth="1"/>
    <col min="12529" max="12529" width="90.7109375" style="1" bestFit="1" customWidth="1"/>
    <col min="12530" max="12530" width="28.140625" style="1" customWidth="1"/>
    <col min="12531" max="12781" width="9.140625" style="1"/>
    <col min="12782" max="12782" width="7.85546875" style="1" customWidth="1"/>
    <col min="12783" max="12783" width="19.140625" style="1" bestFit="1" customWidth="1"/>
    <col min="12784" max="12784" width="9.7109375" style="1" customWidth="1"/>
    <col min="12785" max="12785" width="90.7109375" style="1" bestFit="1" customWidth="1"/>
    <col min="12786" max="12786" width="28.140625" style="1" customWidth="1"/>
    <col min="12787" max="13037" width="9.140625" style="1"/>
    <col min="13038" max="13038" width="7.85546875" style="1" customWidth="1"/>
    <col min="13039" max="13039" width="19.140625" style="1" bestFit="1" customWidth="1"/>
    <col min="13040" max="13040" width="9.7109375" style="1" customWidth="1"/>
    <col min="13041" max="13041" width="90.7109375" style="1" bestFit="1" customWidth="1"/>
    <col min="13042" max="13042" width="28.140625" style="1" customWidth="1"/>
    <col min="13043" max="13293" width="9.140625" style="1"/>
    <col min="13294" max="13294" width="7.85546875" style="1" customWidth="1"/>
    <col min="13295" max="13295" width="19.140625" style="1" bestFit="1" customWidth="1"/>
    <col min="13296" max="13296" width="9.7109375" style="1" customWidth="1"/>
    <col min="13297" max="13297" width="90.7109375" style="1" bestFit="1" customWidth="1"/>
    <col min="13298" max="13298" width="28.140625" style="1" customWidth="1"/>
    <col min="13299" max="13549" width="9.140625" style="1"/>
    <col min="13550" max="13550" width="7.85546875" style="1" customWidth="1"/>
    <col min="13551" max="13551" width="19.140625" style="1" bestFit="1" customWidth="1"/>
    <col min="13552" max="13552" width="9.7109375" style="1" customWidth="1"/>
    <col min="13553" max="13553" width="90.7109375" style="1" bestFit="1" customWidth="1"/>
    <col min="13554" max="13554" width="28.140625" style="1" customWidth="1"/>
    <col min="13555" max="13805" width="9.140625" style="1"/>
    <col min="13806" max="13806" width="7.85546875" style="1" customWidth="1"/>
    <col min="13807" max="13807" width="19.140625" style="1" bestFit="1" customWidth="1"/>
    <col min="13808" max="13808" width="9.7109375" style="1" customWidth="1"/>
    <col min="13809" max="13809" width="90.7109375" style="1" bestFit="1" customWidth="1"/>
    <col min="13810" max="13810" width="28.140625" style="1" customWidth="1"/>
    <col min="13811" max="14061" width="9.140625" style="1"/>
    <col min="14062" max="14062" width="7.85546875" style="1" customWidth="1"/>
    <col min="14063" max="14063" width="19.140625" style="1" bestFit="1" customWidth="1"/>
    <col min="14064" max="14064" width="9.7109375" style="1" customWidth="1"/>
    <col min="14065" max="14065" width="90.7109375" style="1" bestFit="1" customWidth="1"/>
    <col min="14066" max="14066" width="28.140625" style="1" customWidth="1"/>
    <col min="14067" max="14317" width="9.140625" style="1"/>
    <col min="14318" max="14318" width="7.85546875" style="1" customWidth="1"/>
    <col min="14319" max="14319" width="19.140625" style="1" bestFit="1" customWidth="1"/>
    <col min="14320" max="14320" width="9.7109375" style="1" customWidth="1"/>
    <col min="14321" max="14321" width="90.7109375" style="1" bestFit="1" customWidth="1"/>
    <col min="14322" max="14322" width="28.140625" style="1" customWidth="1"/>
    <col min="14323" max="14573" width="9.140625" style="1"/>
    <col min="14574" max="14574" width="7.85546875" style="1" customWidth="1"/>
    <col min="14575" max="14575" width="19.140625" style="1" bestFit="1" customWidth="1"/>
    <col min="14576" max="14576" width="9.7109375" style="1" customWidth="1"/>
    <col min="14577" max="14577" width="90.7109375" style="1" bestFit="1" customWidth="1"/>
    <col min="14578" max="14578" width="28.140625" style="1" customWidth="1"/>
    <col min="14579" max="14829" width="9.140625" style="1"/>
    <col min="14830" max="14830" width="7.85546875" style="1" customWidth="1"/>
    <col min="14831" max="14831" width="19.140625" style="1" bestFit="1" customWidth="1"/>
    <col min="14832" max="14832" width="9.7109375" style="1" customWidth="1"/>
    <col min="14833" max="14833" width="90.7109375" style="1" bestFit="1" customWidth="1"/>
    <col min="14834" max="14834" width="28.140625" style="1" customWidth="1"/>
    <col min="14835" max="15085" width="9.140625" style="1"/>
    <col min="15086" max="15086" width="7.85546875" style="1" customWidth="1"/>
    <col min="15087" max="15087" width="19.140625" style="1" bestFit="1" customWidth="1"/>
    <col min="15088" max="15088" width="9.7109375" style="1" customWidth="1"/>
    <col min="15089" max="15089" width="90.7109375" style="1" bestFit="1" customWidth="1"/>
    <col min="15090" max="15090" width="28.140625" style="1" customWidth="1"/>
    <col min="15091" max="15341" width="9.140625" style="1"/>
    <col min="15342" max="15342" width="7.85546875" style="1" customWidth="1"/>
    <col min="15343" max="15343" width="19.140625" style="1" bestFit="1" customWidth="1"/>
    <col min="15344" max="15344" width="9.7109375" style="1" customWidth="1"/>
    <col min="15345" max="15345" width="90.7109375" style="1" bestFit="1" customWidth="1"/>
    <col min="15346" max="15346" width="28.140625" style="1" customWidth="1"/>
    <col min="15347" max="15597" width="9.140625" style="1"/>
    <col min="15598" max="15598" width="7.85546875" style="1" customWidth="1"/>
    <col min="15599" max="15599" width="19.140625" style="1" bestFit="1" customWidth="1"/>
    <col min="15600" max="15600" width="9.7109375" style="1" customWidth="1"/>
    <col min="15601" max="15601" width="90.7109375" style="1" bestFit="1" customWidth="1"/>
    <col min="15602" max="15602" width="28.140625" style="1" customWidth="1"/>
    <col min="15603" max="15853" width="9.140625" style="1"/>
    <col min="15854" max="15854" width="7.85546875" style="1" customWidth="1"/>
    <col min="15855" max="15855" width="19.140625" style="1" bestFit="1" customWidth="1"/>
    <col min="15856" max="15856" width="9.7109375" style="1" customWidth="1"/>
    <col min="15857" max="15857" width="90.7109375" style="1" bestFit="1" customWidth="1"/>
    <col min="15858" max="15858" width="28.140625" style="1" customWidth="1"/>
    <col min="15859" max="16109" width="9.140625" style="1"/>
    <col min="16110" max="16110" width="7.85546875" style="1" customWidth="1"/>
    <col min="16111" max="16111" width="19.140625" style="1" bestFit="1" customWidth="1"/>
    <col min="16112" max="16112" width="9.7109375" style="1" customWidth="1"/>
    <col min="16113" max="16113" width="90.7109375" style="1" bestFit="1" customWidth="1"/>
    <col min="16114" max="16114" width="28.140625" style="1" customWidth="1"/>
    <col min="16115" max="16384" width="9.140625" style="1"/>
  </cols>
  <sheetData>
    <row r="1" spans="1:9" ht="65.25">
      <c r="A1" s="45" t="s">
        <v>183</v>
      </c>
      <c r="B1" s="45"/>
      <c r="C1" s="45"/>
      <c r="D1" s="45"/>
      <c r="E1" s="45"/>
      <c r="F1" s="45"/>
      <c r="G1" s="45"/>
      <c r="H1" s="45"/>
    </row>
    <row r="2" spans="1:9" ht="75" customHeight="1">
      <c r="A2" s="46" t="s">
        <v>199</v>
      </c>
      <c r="B2" s="47"/>
      <c r="C2" s="47"/>
      <c r="D2" s="47"/>
      <c r="E2" s="47"/>
      <c r="F2" s="47"/>
      <c r="G2" s="47"/>
      <c r="H2" s="47"/>
    </row>
    <row r="3" spans="1:9" s="20" customFormat="1" ht="26.25">
      <c r="A3" s="48" t="s">
        <v>0</v>
      </c>
      <c r="B3" s="50" t="s">
        <v>1</v>
      </c>
      <c r="C3" s="52" t="s">
        <v>198</v>
      </c>
      <c r="D3" s="53"/>
      <c r="E3" s="56" t="s">
        <v>2</v>
      </c>
      <c r="F3" s="42" t="s">
        <v>185</v>
      </c>
      <c r="G3" s="43"/>
      <c r="H3" s="44"/>
    </row>
    <row r="4" spans="1:9" s="20" customFormat="1" ht="52.5">
      <c r="A4" s="49"/>
      <c r="B4" s="51"/>
      <c r="C4" s="54"/>
      <c r="D4" s="55"/>
      <c r="E4" s="57"/>
      <c r="F4" s="21" t="s">
        <v>187</v>
      </c>
      <c r="G4" s="21" t="s">
        <v>188</v>
      </c>
      <c r="H4" s="21" t="s">
        <v>186</v>
      </c>
    </row>
    <row r="5" spans="1:9" s="34" customFormat="1">
      <c r="A5" s="33">
        <v>1</v>
      </c>
      <c r="B5" s="35">
        <f>A5+1</f>
        <v>2</v>
      </c>
      <c r="C5" s="40">
        <v>3</v>
      </c>
      <c r="D5" s="41"/>
      <c r="E5" s="35">
        <f>C5+1</f>
        <v>4</v>
      </c>
      <c r="F5" s="35">
        <f>E5+1</f>
        <v>5</v>
      </c>
      <c r="G5" s="35">
        <f t="shared" ref="G5:H5" si="0">F5+1</f>
        <v>6</v>
      </c>
      <c r="H5" s="35">
        <f t="shared" si="0"/>
        <v>7</v>
      </c>
    </row>
    <row r="6" spans="1:9" s="9" customFormat="1" ht="30">
      <c r="A6" s="31">
        <v>1</v>
      </c>
      <c r="B6" s="27" t="s">
        <v>3</v>
      </c>
      <c r="C6" s="28" t="s">
        <v>4</v>
      </c>
      <c r="D6" s="29" t="s">
        <v>5</v>
      </c>
      <c r="E6" s="23">
        <v>830</v>
      </c>
      <c r="F6" s="24">
        <f>H6*1/3</f>
        <v>7.0549999999999997</v>
      </c>
      <c r="G6" s="24">
        <f>H6*2/3</f>
        <v>14.11</v>
      </c>
      <c r="H6" s="24">
        <f>(E6*68/100)*0.0015*25</f>
        <v>21.164999999999999</v>
      </c>
    </row>
    <row r="7" spans="1:9" s="9" customFormat="1" ht="30">
      <c r="A7" s="31">
        <f t="shared" ref="A7:A12" si="1">A6+1</f>
        <v>2</v>
      </c>
      <c r="B7" s="27" t="s">
        <v>3</v>
      </c>
      <c r="C7" s="28" t="s">
        <v>4</v>
      </c>
      <c r="D7" s="29" t="s">
        <v>6</v>
      </c>
      <c r="E7" s="23">
        <v>445</v>
      </c>
      <c r="F7" s="24">
        <f t="shared" ref="F7:F77" si="2">H7*1/3</f>
        <v>3.1706249999999998</v>
      </c>
      <c r="G7" s="24">
        <f t="shared" ref="G7:G77" si="3">H7*2/3</f>
        <v>6.3412499999999996</v>
      </c>
      <c r="H7" s="24">
        <f t="shared" ref="H7:H71" si="4">(E7*57/100)*0.0015*25</f>
        <v>9.5118749999999999</v>
      </c>
    </row>
    <row r="8" spans="1:9" s="9" customFormat="1" ht="30">
      <c r="A8" s="31">
        <f t="shared" si="1"/>
        <v>3</v>
      </c>
      <c r="B8" s="27" t="s">
        <v>3</v>
      </c>
      <c r="C8" s="28" t="s">
        <v>4</v>
      </c>
      <c r="D8" s="29" t="s">
        <v>7</v>
      </c>
      <c r="E8" s="23">
        <v>119</v>
      </c>
      <c r="F8" s="24">
        <f t="shared" si="2"/>
        <v>0.84787500000000005</v>
      </c>
      <c r="G8" s="24">
        <f t="shared" si="3"/>
        <v>1.6957500000000001</v>
      </c>
      <c r="H8" s="24">
        <f t="shared" si="4"/>
        <v>2.543625</v>
      </c>
    </row>
    <row r="9" spans="1:9" s="9" customFormat="1" ht="30">
      <c r="A9" s="31">
        <f t="shared" si="1"/>
        <v>4</v>
      </c>
      <c r="B9" s="27" t="s">
        <v>3</v>
      </c>
      <c r="C9" s="28" t="s">
        <v>4</v>
      </c>
      <c r="D9" s="29" t="s">
        <v>8</v>
      </c>
      <c r="E9" s="23">
        <v>414</v>
      </c>
      <c r="F9" s="24">
        <f t="shared" si="2"/>
        <v>2.9497499999999999</v>
      </c>
      <c r="G9" s="24">
        <f t="shared" si="3"/>
        <v>5.8994999999999997</v>
      </c>
      <c r="H9" s="24">
        <f t="shared" si="4"/>
        <v>8.8492499999999996</v>
      </c>
    </row>
    <row r="10" spans="1:9" s="9" customFormat="1" ht="30">
      <c r="A10" s="31">
        <f t="shared" si="1"/>
        <v>5</v>
      </c>
      <c r="B10" s="27" t="s">
        <v>3</v>
      </c>
      <c r="C10" s="28" t="s">
        <v>4</v>
      </c>
      <c r="D10" s="30" t="s">
        <v>192</v>
      </c>
      <c r="E10" s="23">
        <v>677</v>
      </c>
      <c r="F10" s="24">
        <f t="shared" ref="F10:F11" si="5">H10*1/3</f>
        <v>3.9773750000000003</v>
      </c>
      <c r="G10" s="24">
        <f t="shared" ref="G10:G11" si="6">H10*2/3</f>
        <v>7.9547500000000007</v>
      </c>
      <c r="H10" s="24">
        <f>(E10*47/100)*0.0015*25</f>
        <v>11.932125000000001</v>
      </c>
    </row>
    <row r="11" spans="1:9" s="9" customFormat="1" ht="30">
      <c r="A11" s="31">
        <f t="shared" si="1"/>
        <v>6</v>
      </c>
      <c r="B11" s="27" t="s">
        <v>3</v>
      </c>
      <c r="C11" s="28" t="s">
        <v>4</v>
      </c>
      <c r="D11" s="30" t="s">
        <v>193</v>
      </c>
      <c r="E11" s="23">
        <v>505</v>
      </c>
      <c r="F11" s="24">
        <f t="shared" si="5"/>
        <v>2.9668749999999999</v>
      </c>
      <c r="G11" s="24">
        <f t="shared" si="6"/>
        <v>5.9337499999999999</v>
      </c>
      <c r="H11" s="24">
        <f>(E11*47/100)*0.0015*25</f>
        <v>8.9006249999999998</v>
      </c>
    </row>
    <row r="12" spans="1:9" s="9" customFormat="1" ht="30">
      <c r="A12" s="31">
        <f t="shared" si="1"/>
        <v>7</v>
      </c>
      <c r="B12" s="27" t="s">
        <v>3</v>
      </c>
      <c r="C12" s="28" t="s">
        <v>4</v>
      </c>
      <c r="D12" s="29" t="s">
        <v>9</v>
      </c>
      <c r="E12" s="38">
        <v>1086</v>
      </c>
      <c r="F12" s="39">
        <f t="shared" si="2"/>
        <v>9.2309999999999999</v>
      </c>
      <c r="G12" s="39">
        <f t="shared" si="3"/>
        <v>18.462</v>
      </c>
      <c r="H12" s="39">
        <f>(E12*68/100)*0.0015*25</f>
        <v>27.693000000000001</v>
      </c>
      <c r="I12" s="9">
        <v>20</v>
      </c>
    </row>
    <row r="13" spans="1:9" s="15" customFormat="1" ht="38.25">
      <c r="A13" s="10">
        <v>1</v>
      </c>
      <c r="B13" s="37" t="s">
        <v>3</v>
      </c>
      <c r="C13" s="12"/>
      <c r="D13" s="36" t="s">
        <v>10</v>
      </c>
      <c r="E13" s="25">
        <f>SUM(E6:E12)</f>
        <v>4076</v>
      </c>
      <c r="F13" s="26">
        <f>SUM(F6:F12)</f>
        <v>30.198500000000003</v>
      </c>
      <c r="G13" s="26">
        <f>SUM(G6:G12)</f>
        <v>60.397000000000006</v>
      </c>
      <c r="H13" s="26">
        <f>SUM(H6:H12)</f>
        <v>90.595500000000001</v>
      </c>
    </row>
    <row r="14" spans="1:9" s="9" customFormat="1" ht="30">
      <c r="A14" s="31">
        <v>1</v>
      </c>
      <c r="B14" s="27" t="s">
        <v>11</v>
      </c>
      <c r="C14" s="28" t="s">
        <v>12</v>
      </c>
      <c r="D14" s="29" t="s">
        <v>13</v>
      </c>
      <c r="E14" s="23">
        <v>397</v>
      </c>
      <c r="F14" s="24">
        <f t="shared" si="2"/>
        <v>1.8857499999999998</v>
      </c>
      <c r="G14" s="24">
        <f t="shared" si="3"/>
        <v>3.7714999999999996</v>
      </c>
      <c r="H14" s="24">
        <f>(E14*57/100)*0.001*25</f>
        <v>5.6572499999999994</v>
      </c>
    </row>
    <row r="15" spans="1:9" s="15" customFormat="1" ht="38.25">
      <c r="A15" s="10">
        <v>2</v>
      </c>
      <c r="B15" s="37" t="s">
        <v>11</v>
      </c>
      <c r="C15" s="12"/>
      <c r="D15" s="36" t="s">
        <v>10</v>
      </c>
      <c r="E15" s="25">
        <v>397</v>
      </c>
      <c r="F15" s="26">
        <f>SUM(F14)</f>
        <v>1.8857499999999998</v>
      </c>
      <c r="G15" s="26">
        <f>SUM(G14)</f>
        <v>3.7714999999999996</v>
      </c>
      <c r="H15" s="26">
        <f>SUM(H14)</f>
        <v>5.6572499999999994</v>
      </c>
    </row>
    <row r="16" spans="1:9" s="9" customFormat="1" ht="30">
      <c r="A16" s="31">
        <v>1</v>
      </c>
      <c r="B16" s="27" t="s">
        <v>11</v>
      </c>
      <c r="C16" s="28" t="s">
        <v>4</v>
      </c>
      <c r="D16" s="29" t="s">
        <v>14</v>
      </c>
      <c r="E16" s="23">
        <v>260</v>
      </c>
      <c r="F16" s="24">
        <f t="shared" si="2"/>
        <v>1.8525</v>
      </c>
      <c r="G16" s="24">
        <f t="shared" si="3"/>
        <v>3.7050000000000001</v>
      </c>
      <c r="H16" s="24">
        <f t="shared" si="4"/>
        <v>5.5575000000000001</v>
      </c>
    </row>
    <row r="17" spans="1:8" s="9" customFormat="1" ht="30">
      <c r="A17" s="31">
        <f t="shared" ref="A17:A18" si="7">A16+1</f>
        <v>2</v>
      </c>
      <c r="B17" s="27" t="s">
        <v>11</v>
      </c>
      <c r="C17" s="28" t="s">
        <v>4</v>
      </c>
      <c r="D17" s="29" t="s">
        <v>13</v>
      </c>
      <c r="E17" s="23">
        <v>281</v>
      </c>
      <c r="F17" s="24">
        <f t="shared" si="2"/>
        <v>2.0021249999999999</v>
      </c>
      <c r="G17" s="24">
        <f t="shared" si="3"/>
        <v>4.0042499999999999</v>
      </c>
      <c r="H17" s="24">
        <f t="shared" si="4"/>
        <v>6.0063750000000002</v>
      </c>
    </row>
    <row r="18" spans="1:8" s="9" customFormat="1" ht="30">
      <c r="A18" s="31">
        <f t="shared" si="7"/>
        <v>3</v>
      </c>
      <c r="B18" s="27" t="s">
        <v>11</v>
      </c>
      <c r="C18" s="28" t="s">
        <v>4</v>
      </c>
      <c r="D18" s="29" t="s">
        <v>15</v>
      </c>
      <c r="E18" s="23">
        <v>106</v>
      </c>
      <c r="F18" s="24">
        <f t="shared" si="2"/>
        <v>0.75525000000000009</v>
      </c>
      <c r="G18" s="24">
        <f t="shared" si="3"/>
        <v>1.5105000000000002</v>
      </c>
      <c r="H18" s="24">
        <f t="shared" si="4"/>
        <v>2.2657500000000002</v>
      </c>
    </row>
    <row r="19" spans="1:8" s="15" customFormat="1" ht="38.25">
      <c r="A19" s="10">
        <v>2</v>
      </c>
      <c r="B19" s="37" t="s">
        <v>11</v>
      </c>
      <c r="C19" s="12"/>
      <c r="D19" s="36" t="s">
        <v>10</v>
      </c>
      <c r="E19" s="25">
        <f>SUM(E16:E18)</f>
        <v>647</v>
      </c>
      <c r="F19" s="26">
        <f>SUM(F16:F18)</f>
        <v>4.6098749999999997</v>
      </c>
      <c r="G19" s="26">
        <f>SUM(G16:G18)</f>
        <v>9.2197499999999994</v>
      </c>
      <c r="H19" s="26">
        <f>SUM(H16:H18)</f>
        <v>13.829625</v>
      </c>
    </row>
    <row r="20" spans="1:8" ht="30">
      <c r="A20" s="31">
        <v>1</v>
      </c>
      <c r="B20" s="27" t="s">
        <v>16</v>
      </c>
      <c r="C20" s="28" t="s">
        <v>12</v>
      </c>
      <c r="D20" s="29" t="s">
        <v>17</v>
      </c>
      <c r="E20" s="23">
        <v>150</v>
      </c>
      <c r="F20" s="24">
        <f t="shared" si="2"/>
        <v>1.0687500000000001</v>
      </c>
      <c r="G20" s="24">
        <f t="shared" si="3"/>
        <v>2.1375000000000002</v>
      </c>
      <c r="H20" s="24">
        <f t="shared" si="4"/>
        <v>3.2062500000000003</v>
      </c>
    </row>
    <row r="21" spans="1:8" s="15" customFormat="1" ht="38.25">
      <c r="A21" s="10">
        <v>3</v>
      </c>
      <c r="B21" s="37" t="s">
        <v>16</v>
      </c>
      <c r="C21" s="12"/>
      <c r="D21" s="36" t="s">
        <v>10</v>
      </c>
      <c r="E21" s="25">
        <f>SUM(E20)</f>
        <v>150</v>
      </c>
      <c r="F21" s="26">
        <f>SUM(F20)</f>
        <v>1.0687500000000001</v>
      </c>
      <c r="G21" s="26">
        <f>SUM(G20)</f>
        <v>2.1375000000000002</v>
      </c>
      <c r="H21" s="26">
        <f t="shared" si="4"/>
        <v>3.2062500000000003</v>
      </c>
    </row>
    <row r="22" spans="1:8" ht="30">
      <c r="A22" s="31">
        <v>1</v>
      </c>
      <c r="B22" s="27" t="s">
        <v>16</v>
      </c>
      <c r="C22" s="28" t="s">
        <v>4</v>
      </c>
      <c r="D22" s="29" t="s">
        <v>18</v>
      </c>
      <c r="E22" s="23">
        <v>235</v>
      </c>
      <c r="F22" s="24">
        <f t="shared" si="2"/>
        <v>1.6743749999999997</v>
      </c>
      <c r="G22" s="24">
        <f t="shared" si="3"/>
        <v>3.3487499999999994</v>
      </c>
      <c r="H22" s="24">
        <f t="shared" si="4"/>
        <v>5.0231249999999994</v>
      </c>
    </row>
    <row r="23" spans="1:8" ht="30">
      <c r="A23" s="31">
        <f t="shared" ref="A23:A65" si="8">A22+1</f>
        <v>2</v>
      </c>
      <c r="B23" s="27" t="s">
        <v>16</v>
      </c>
      <c r="C23" s="28" t="s">
        <v>4</v>
      </c>
      <c r="D23" s="29" t="s">
        <v>19</v>
      </c>
      <c r="E23" s="23">
        <v>274</v>
      </c>
      <c r="F23" s="24">
        <f t="shared" si="2"/>
        <v>1.95225</v>
      </c>
      <c r="G23" s="24">
        <f t="shared" si="3"/>
        <v>3.9045000000000001</v>
      </c>
      <c r="H23" s="24">
        <f t="shared" si="4"/>
        <v>5.8567499999999999</v>
      </c>
    </row>
    <row r="24" spans="1:8" ht="30">
      <c r="A24" s="31">
        <f t="shared" si="8"/>
        <v>3</v>
      </c>
      <c r="B24" s="27" t="s">
        <v>16</v>
      </c>
      <c r="C24" s="28" t="s">
        <v>4</v>
      </c>
      <c r="D24" s="29" t="s">
        <v>20</v>
      </c>
      <c r="E24" s="23">
        <v>238</v>
      </c>
      <c r="F24" s="24">
        <f t="shared" si="2"/>
        <v>2.6966666666666668</v>
      </c>
      <c r="G24" s="24">
        <f t="shared" si="3"/>
        <v>5.3933333333333335</v>
      </c>
      <c r="H24" s="24">
        <v>8.09</v>
      </c>
    </row>
    <row r="25" spans="1:8" ht="30">
      <c r="A25" s="31">
        <f t="shared" si="8"/>
        <v>4</v>
      </c>
      <c r="B25" s="27" t="s">
        <v>16</v>
      </c>
      <c r="C25" s="28" t="s">
        <v>4</v>
      </c>
      <c r="D25" s="29" t="s">
        <v>21</v>
      </c>
      <c r="E25" s="23">
        <v>331</v>
      </c>
      <c r="F25" s="24">
        <f t="shared" si="2"/>
        <v>2.3583750000000001</v>
      </c>
      <c r="G25" s="24">
        <f t="shared" si="3"/>
        <v>4.7167500000000002</v>
      </c>
      <c r="H25" s="24">
        <f t="shared" si="4"/>
        <v>7.0751249999999999</v>
      </c>
    </row>
    <row r="26" spans="1:8" ht="30">
      <c r="A26" s="31">
        <f t="shared" si="8"/>
        <v>5</v>
      </c>
      <c r="B26" s="27" t="s">
        <v>16</v>
      </c>
      <c r="C26" s="28" t="s">
        <v>4</v>
      </c>
      <c r="D26" s="29" t="s">
        <v>22</v>
      </c>
      <c r="E26" s="23">
        <v>299</v>
      </c>
      <c r="F26" s="24">
        <f t="shared" si="2"/>
        <v>2.1303750000000004</v>
      </c>
      <c r="G26" s="24">
        <f t="shared" si="3"/>
        <v>4.2607500000000007</v>
      </c>
      <c r="H26" s="24">
        <f t="shared" si="4"/>
        <v>6.3911250000000006</v>
      </c>
    </row>
    <row r="27" spans="1:8" ht="30">
      <c r="A27" s="31">
        <f t="shared" si="8"/>
        <v>6</v>
      </c>
      <c r="B27" s="27" t="s">
        <v>16</v>
      </c>
      <c r="C27" s="28" t="s">
        <v>4</v>
      </c>
      <c r="D27" s="29" t="s">
        <v>25</v>
      </c>
      <c r="E27" s="23">
        <v>200</v>
      </c>
      <c r="F27" s="24">
        <f t="shared" si="2"/>
        <v>1.425</v>
      </c>
      <c r="G27" s="24">
        <f t="shared" si="3"/>
        <v>2.85</v>
      </c>
      <c r="H27" s="24">
        <f t="shared" si="4"/>
        <v>4.2750000000000004</v>
      </c>
    </row>
    <row r="28" spans="1:8" ht="30">
      <c r="A28" s="31">
        <f t="shared" si="8"/>
        <v>7</v>
      </c>
      <c r="B28" s="27" t="s">
        <v>16</v>
      </c>
      <c r="C28" s="28" t="s">
        <v>4</v>
      </c>
      <c r="D28" s="29" t="s">
        <v>23</v>
      </c>
      <c r="E28" s="23">
        <v>431</v>
      </c>
      <c r="F28" s="24">
        <f t="shared" si="2"/>
        <v>3.0708749999999996</v>
      </c>
      <c r="G28" s="24">
        <f t="shared" si="3"/>
        <v>6.1417499999999992</v>
      </c>
      <c r="H28" s="24">
        <f t="shared" si="4"/>
        <v>9.2126249999999992</v>
      </c>
    </row>
    <row r="29" spans="1:8" ht="30">
      <c r="A29" s="31">
        <f t="shared" si="8"/>
        <v>8</v>
      </c>
      <c r="B29" s="27" t="s">
        <v>16</v>
      </c>
      <c r="C29" s="28" t="s">
        <v>4</v>
      </c>
      <c r="D29" s="29" t="s">
        <v>24</v>
      </c>
      <c r="E29" s="23">
        <v>437</v>
      </c>
      <c r="F29" s="24">
        <f t="shared" si="2"/>
        <v>3.1136250000000003</v>
      </c>
      <c r="G29" s="24">
        <f t="shared" si="3"/>
        <v>6.2272500000000006</v>
      </c>
      <c r="H29" s="24">
        <f t="shared" si="4"/>
        <v>9.3408750000000005</v>
      </c>
    </row>
    <row r="30" spans="1:8" ht="30">
      <c r="A30" s="31">
        <f t="shared" si="8"/>
        <v>9</v>
      </c>
      <c r="B30" s="27" t="s">
        <v>16</v>
      </c>
      <c r="C30" s="28" t="s">
        <v>4</v>
      </c>
      <c r="D30" s="29" t="s">
        <v>17</v>
      </c>
      <c r="E30" s="23">
        <v>250</v>
      </c>
      <c r="F30" s="24">
        <f t="shared" si="2"/>
        <v>1.78125</v>
      </c>
      <c r="G30" s="24">
        <f t="shared" si="3"/>
        <v>3.5625</v>
      </c>
      <c r="H30" s="24">
        <f t="shared" si="4"/>
        <v>5.34375</v>
      </c>
    </row>
    <row r="31" spans="1:8" s="15" customFormat="1" ht="38.25">
      <c r="A31" s="10">
        <v>3</v>
      </c>
      <c r="B31" s="37" t="s">
        <v>16</v>
      </c>
      <c r="C31" s="12"/>
      <c r="D31" s="36" t="s">
        <v>10</v>
      </c>
      <c r="E31" s="25">
        <f>SUM(E22:E30)</f>
        <v>2695</v>
      </c>
      <c r="F31" s="26">
        <f>SUM(F22:F30)</f>
        <v>20.202791666666666</v>
      </c>
      <c r="G31" s="26">
        <f>SUM(G22:G30)</f>
        <v>40.405583333333333</v>
      </c>
      <c r="H31" s="26">
        <f>SUM(H22:H30)</f>
        <v>60.608374999999995</v>
      </c>
    </row>
    <row r="32" spans="1:8" ht="30">
      <c r="A32" s="31">
        <v>1</v>
      </c>
      <c r="B32" s="27" t="s">
        <v>26</v>
      </c>
      <c r="C32" s="28" t="s">
        <v>27</v>
      </c>
      <c r="D32" s="29" t="s">
        <v>28</v>
      </c>
      <c r="E32" s="23">
        <v>564</v>
      </c>
      <c r="F32" s="24">
        <f>H32*1/3</f>
        <v>4.0185000000000004</v>
      </c>
      <c r="G32" s="24">
        <f>H32*2/3</f>
        <v>8.0370000000000008</v>
      </c>
      <c r="H32" s="24">
        <f t="shared" si="4"/>
        <v>12.0555</v>
      </c>
    </row>
    <row r="33" spans="1:8" s="15" customFormat="1" ht="38.25">
      <c r="A33" s="10">
        <v>4</v>
      </c>
      <c r="B33" s="37" t="s">
        <v>26</v>
      </c>
      <c r="C33" s="12"/>
      <c r="D33" s="36" t="s">
        <v>10</v>
      </c>
      <c r="E33" s="25">
        <f>SUM(E32)</f>
        <v>564</v>
      </c>
      <c r="F33" s="26">
        <f>SUM(F32)</f>
        <v>4.0185000000000004</v>
      </c>
      <c r="G33" s="26">
        <f>SUM(G32)</f>
        <v>8.0370000000000008</v>
      </c>
      <c r="H33" s="26">
        <f t="shared" si="4"/>
        <v>12.0555</v>
      </c>
    </row>
    <row r="34" spans="1:8" ht="30">
      <c r="A34" s="31">
        <v>1</v>
      </c>
      <c r="B34" s="27" t="s">
        <v>26</v>
      </c>
      <c r="C34" s="28" t="s">
        <v>4</v>
      </c>
      <c r="D34" s="29" t="s">
        <v>30</v>
      </c>
      <c r="E34" s="23">
        <v>610</v>
      </c>
      <c r="F34" s="24">
        <f>H34*1/3</f>
        <v>4.3462499999999995</v>
      </c>
      <c r="G34" s="24">
        <f>H34*2/3</f>
        <v>8.692499999999999</v>
      </c>
      <c r="H34" s="24">
        <f t="shared" si="4"/>
        <v>13.038749999999999</v>
      </c>
    </row>
    <row r="35" spans="1:8" ht="30">
      <c r="A35" s="31">
        <f>A32+1</f>
        <v>2</v>
      </c>
      <c r="B35" s="27" t="s">
        <v>26</v>
      </c>
      <c r="C35" s="28" t="s">
        <v>4</v>
      </c>
      <c r="D35" s="29" t="s">
        <v>29</v>
      </c>
      <c r="E35" s="23">
        <v>186</v>
      </c>
      <c r="F35" s="24">
        <f t="shared" si="2"/>
        <v>1.32525</v>
      </c>
      <c r="G35" s="24">
        <f t="shared" si="3"/>
        <v>2.6505000000000001</v>
      </c>
      <c r="H35" s="24">
        <f t="shared" si="4"/>
        <v>3.9757500000000001</v>
      </c>
    </row>
    <row r="36" spans="1:8" ht="30">
      <c r="A36" s="31">
        <f t="shared" si="8"/>
        <v>3</v>
      </c>
      <c r="B36" s="27" t="s">
        <v>26</v>
      </c>
      <c r="C36" s="28" t="s">
        <v>4</v>
      </c>
      <c r="D36" s="29" t="s">
        <v>31</v>
      </c>
      <c r="E36" s="23">
        <v>114</v>
      </c>
      <c r="F36" s="24">
        <f t="shared" si="2"/>
        <v>0.81225000000000003</v>
      </c>
      <c r="G36" s="24">
        <f t="shared" si="3"/>
        <v>1.6245000000000001</v>
      </c>
      <c r="H36" s="24">
        <f t="shared" si="4"/>
        <v>2.43675</v>
      </c>
    </row>
    <row r="37" spans="1:8" ht="30">
      <c r="A37" s="31">
        <f t="shared" si="8"/>
        <v>4</v>
      </c>
      <c r="B37" s="27" t="s">
        <v>26</v>
      </c>
      <c r="C37" s="28" t="s">
        <v>4</v>
      </c>
      <c r="D37" s="29" t="s">
        <v>191</v>
      </c>
      <c r="E37" s="23">
        <v>314</v>
      </c>
      <c r="F37" s="24">
        <f t="shared" ref="F37" si="9">H37*1/3</f>
        <v>4.4744999999999999</v>
      </c>
      <c r="G37" s="24">
        <f t="shared" ref="G37" si="10">H37*2/3</f>
        <v>8.9489999999999998</v>
      </c>
      <c r="H37" s="24">
        <f>((E37*57/100)*0.0015*25)*2</f>
        <v>13.423499999999999</v>
      </c>
    </row>
    <row r="38" spans="1:8" ht="30">
      <c r="A38" s="31">
        <v>5</v>
      </c>
      <c r="B38" s="27" t="s">
        <v>26</v>
      </c>
      <c r="C38" s="28" t="s">
        <v>4</v>
      </c>
      <c r="D38" s="29" t="s">
        <v>28</v>
      </c>
      <c r="E38" s="23">
        <v>257</v>
      </c>
      <c r="F38" s="24">
        <f t="shared" si="2"/>
        <v>1.8311250000000001</v>
      </c>
      <c r="G38" s="24">
        <f t="shared" si="3"/>
        <v>3.6622500000000002</v>
      </c>
      <c r="H38" s="24">
        <f t="shared" si="4"/>
        <v>5.4933750000000003</v>
      </c>
    </row>
    <row r="39" spans="1:8" ht="30">
      <c r="A39" s="31">
        <f t="shared" si="8"/>
        <v>6</v>
      </c>
      <c r="B39" s="27" t="s">
        <v>26</v>
      </c>
      <c r="C39" s="28" t="s">
        <v>4</v>
      </c>
      <c r="D39" s="29" t="s">
        <v>32</v>
      </c>
      <c r="E39" s="23">
        <v>246</v>
      </c>
      <c r="F39" s="24">
        <f t="shared" si="2"/>
        <v>2.7533333333333334</v>
      </c>
      <c r="G39" s="24">
        <f t="shared" si="3"/>
        <v>5.5066666666666668</v>
      </c>
      <c r="H39" s="24">
        <v>8.26</v>
      </c>
    </row>
    <row r="40" spans="1:8" ht="30">
      <c r="A40" s="31">
        <f t="shared" si="8"/>
        <v>7</v>
      </c>
      <c r="B40" s="27" t="s">
        <v>26</v>
      </c>
      <c r="C40" s="28" t="s">
        <v>4</v>
      </c>
      <c r="D40" s="29" t="s">
        <v>33</v>
      </c>
      <c r="E40" s="23">
        <v>626</v>
      </c>
      <c r="F40" s="24">
        <f t="shared" si="2"/>
        <v>4.4602499999999994</v>
      </c>
      <c r="G40" s="24">
        <f t="shared" si="3"/>
        <v>8.9204999999999988</v>
      </c>
      <c r="H40" s="24">
        <f t="shared" si="4"/>
        <v>13.380749999999999</v>
      </c>
    </row>
    <row r="41" spans="1:8" s="15" customFormat="1" ht="38.25">
      <c r="A41" s="10">
        <v>4</v>
      </c>
      <c r="B41" s="37" t="s">
        <v>26</v>
      </c>
      <c r="C41" s="12"/>
      <c r="D41" s="36" t="s">
        <v>10</v>
      </c>
      <c r="E41" s="25">
        <f>SUM(E34:E40)</f>
        <v>2353</v>
      </c>
      <c r="F41" s="26">
        <f>SUM(F34:F40)</f>
        <v>20.002958333333332</v>
      </c>
      <c r="G41" s="26">
        <f>SUM(G34:G40)</f>
        <v>40.005916666666664</v>
      </c>
      <c r="H41" s="26">
        <f>SUM(H34:H40)</f>
        <v>60.008874999999996</v>
      </c>
    </row>
    <row r="42" spans="1:8" ht="30">
      <c r="A42" s="31">
        <v>1</v>
      </c>
      <c r="B42" s="27" t="s">
        <v>34</v>
      </c>
      <c r="C42" s="28" t="s">
        <v>12</v>
      </c>
      <c r="D42" s="29" t="s">
        <v>35</v>
      </c>
      <c r="E42" s="23">
        <v>513</v>
      </c>
      <c r="F42" s="24">
        <f>H42*1/3</f>
        <v>3.6551250000000004</v>
      </c>
      <c r="G42" s="24">
        <f>H42*2/3</f>
        <v>7.3102500000000008</v>
      </c>
      <c r="H42" s="24">
        <f t="shared" si="4"/>
        <v>10.965375000000002</v>
      </c>
    </row>
    <row r="43" spans="1:8" ht="30">
      <c r="A43" s="31">
        <f t="shared" si="8"/>
        <v>2</v>
      </c>
      <c r="B43" s="27" t="s">
        <v>34</v>
      </c>
      <c r="C43" s="28" t="s">
        <v>12</v>
      </c>
      <c r="D43" s="29" t="s">
        <v>36</v>
      </c>
      <c r="E43" s="23">
        <v>179</v>
      </c>
      <c r="F43" s="24">
        <f t="shared" si="2"/>
        <v>1.2753750000000001</v>
      </c>
      <c r="G43" s="24">
        <f t="shared" si="3"/>
        <v>2.5507500000000003</v>
      </c>
      <c r="H43" s="24">
        <f t="shared" si="4"/>
        <v>3.8261250000000002</v>
      </c>
    </row>
    <row r="44" spans="1:8" ht="30">
      <c r="A44" s="31">
        <f t="shared" si="8"/>
        <v>3</v>
      </c>
      <c r="B44" s="27" t="s">
        <v>34</v>
      </c>
      <c r="C44" s="28" t="s">
        <v>12</v>
      </c>
      <c r="D44" s="29" t="s">
        <v>37</v>
      </c>
      <c r="E44" s="23">
        <v>244</v>
      </c>
      <c r="F44" s="24">
        <f t="shared" si="2"/>
        <v>1.7385000000000002</v>
      </c>
      <c r="G44" s="24">
        <f t="shared" si="3"/>
        <v>3.4770000000000003</v>
      </c>
      <c r="H44" s="24">
        <f t="shared" si="4"/>
        <v>5.2155000000000005</v>
      </c>
    </row>
    <row r="45" spans="1:8" s="15" customFormat="1" ht="76.5">
      <c r="A45" s="10">
        <v>5</v>
      </c>
      <c r="B45" s="37" t="s">
        <v>34</v>
      </c>
      <c r="C45" s="12"/>
      <c r="D45" s="36" t="s">
        <v>10</v>
      </c>
      <c r="E45" s="25">
        <f>SUM(E42:E44)</f>
        <v>936</v>
      </c>
      <c r="F45" s="26">
        <f>SUM(F42:F44)</f>
        <v>6.6690000000000005</v>
      </c>
      <c r="G45" s="26">
        <f>SUM(G42:G44)</f>
        <v>13.338000000000001</v>
      </c>
      <c r="H45" s="26">
        <f>SUM(H42:H44)</f>
        <v>20.007000000000005</v>
      </c>
    </row>
    <row r="46" spans="1:8" ht="30">
      <c r="A46" s="31">
        <v>1</v>
      </c>
      <c r="B46" s="27" t="s">
        <v>34</v>
      </c>
      <c r="C46" s="28" t="s">
        <v>4</v>
      </c>
      <c r="D46" s="29" t="s">
        <v>35</v>
      </c>
      <c r="E46" s="23">
        <v>312</v>
      </c>
      <c r="F46" s="24">
        <f t="shared" si="2"/>
        <v>2.2229999999999999</v>
      </c>
      <c r="G46" s="24">
        <f t="shared" si="3"/>
        <v>4.4459999999999997</v>
      </c>
      <c r="H46" s="24">
        <f t="shared" si="4"/>
        <v>6.6689999999999996</v>
      </c>
    </row>
    <row r="47" spans="1:8" ht="30">
      <c r="A47" s="31">
        <f t="shared" si="8"/>
        <v>2</v>
      </c>
      <c r="B47" s="27" t="s">
        <v>34</v>
      </c>
      <c r="C47" s="28" t="s">
        <v>4</v>
      </c>
      <c r="D47" s="29" t="s">
        <v>36</v>
      </c>
      <c r="E47" s="23">
        <v>212</v>
      </c>
      <c r="F47" s="24">
        <f t="shared" si="2"/>
        <v>1.5105000000000002</v>
      </c>
      <c r="G47" s="24">
        <f t="shared" si="3"/>
        <v>3.0210000000000004</v>
      </c>
      <c r="H47" s="24">
        <f t="shared" si="4"/>
        <v>4.5315000000000003</v>
      </c>
    </row>
    <row r="48" spans="1:8" ht="30">
      <c r="A48" s="31">
        <f t="shared" si="8"/>
        <v>3</v>
      </c>
      <c r="B48" s="27" t="s">
        <v>34</v>
      </c>
      <c r="C48" s="28" t="s">
        <v>4</v>
      </c>
      <c r="D48" s="29" t="s">
        <v>38</v>
      </c>
      <c r="E48" s="23">
        <v>163</v>
      </c>
      <c r="F48" s="24">
        <f t="shared" ref="F48" si="11">H48*1/3</f>
        <v>1.8266666666666669</v>
      </c>
      <c r="G48" s="24">
        <f t="shared" ref="G48" si="12">H48*2/3</f>
        <v>3.6533333333333338</v>
      </c>
      <c r="H48" s="24">
        <v>5.48</v>
      </c>
    </row>
    <row r="49" spans="1:8" ht="30">
      <c r="A49" s="31">
        <f t="shared" si="8"/>
        <v>4</v>
      </c>
      <c r="B49" s="27" t="s">
        <v>34</v>
      </c>
      <c r="C49" s="28" t="s">
        <v>4</v>
      </c>
      <c r="D49" s="29" t="s">
        <v>40</v>
      </c>
      <c r="E49" s="23">
        <v>154</v>
      </c>
      <c r="F49" s="24">
        <f t="shared" si="2"/>
        <v>1.0972500000000001</v>
      </c>
      <c r="G49" s="24">
        <f t="shared" si="3"/>
        <v>2.1945000000000001</v>
      </c>
      <c r="H49" s="24">
        <f t="shared" si="4"/>
        <v>3.2917500000000004</v>
      </c>
    </row>
    <row r="50" spans="1:8" ht="30">
      <c r="A50" s="31">
        <f t="shared" si="8"/>
        <v>5</v>
      </c>
      <c r="B50" s="27" t="s">
        <v>34</v>
      </c>
      <c r="C50" s="28" t="s">
        <v>4</v>
      </c>
      <c r="D50" s="29" t="s">
        <v>39</v>
      </c>
      <c r="E50" s="23">
        <v>480</v>
      </c>
      <c r="F50" s="24">
        <f t="shared" si="2"/>
        <v>3.4200000000000004</v>
      </c>
      <c r="G50" s="24">
        <f t="shared" si="3"/>
        <v>6.8400000000000007</v>
      </c>
      <c r="H50" s="24">
        <f t="shared" si="4"/>
        <v>10.260000000000002</v>
      </c>
    </row>
    <row r="51" spans="1:8" ht="30">
      <c r="A51" s="31">
        <f t="shared" si="8"/>
        <v>6</v>
      </c>
      <c r="B51" s="27" t="s">
        <v>34</v>
      </c>
      <c r="C51" s="28" t="s">
        <v>4</v>
      </c>
      <c r="D51" s="29" t="s">
        <v>41</v>
      </c>
      <c r="E51" s="23">
        <v>236</v>
      </c>
      <c r="F51" s="24">
        <f t="shared" si="2"/>
        <v>1.6815</v>
      </c>
      <c r="G51" s="24">
        <f t="shared" si="3"/>
        <v>3.363</v>
      </c>
      <c r="H51" s="24">
        <f t="shared" si="4"/>
        <v>5.0445000000000002</v>
      </c>
    </row>
    <row r="52" spans="1:8" ht="30">
      <c r="A52" s="31">
        <f t="shared" si="8"/>
        <v>7</v>
      </c>
      <c r="B52" s="27" t="s">
        <v>34</v>
      </c>
      <c r="C52" s="28" t="s">
        <v>4</v>
      </c>
      <c r="D52" s="29" t="s">
        <v>37</v>
      </c>
      <c r="E52" s="23">
        <v>214</v>
      </c>
      <c r="F52" s="24">
        <f t="shared" si="2"/>
        <v>1.52475</v>
      </c>
      <c r="G52" s="24">
        <f t="shared" si="3"/>
        <v>3.0495000000000001</v>
      </c>
      <c r="H52" s="24">
        <f t="shared" si="4"/>
        <v>4.5742500000000001</v>
      </c>
    </row>
    <row r="53" spans="1:8" s="15" customFormat="1" ht="76.5">
      <c r="A53" s="10">
        <v>5</v>
      </c>
      <c r="B53" s="37" t="s">
        <v>34</v>
      </c>
      <c r="C53" s="12"/>
      <c r="D53" s="36" t="s">
        <v>10</v>
      </c>
      <c r="E53" s="25">
        <f>SUM(E46:E52)</f>
        <v>1771</v>
      </c>
      <c r="F53" s="26">
        <f>SUM(F46:F52)</f>
        <v>13.283666666666669</v>
      </c>
      <c r="G53" s="26">
        <f>SUM(G46:G52)</f>
        <v>26.567333333333337</v>
      </c>
      <c r="H53" s="26">
        <f>SUM(H46:H52)</f>
        <v>39.851000000000006</v>
      </c>
    </row>
    <row r="54" spans="1:8" ht="30">
      <c r="A54" s="31">
        <v>1</v>
      </c>
      <c r="B54" s="27" t="s">
        <v>34</v>
      </c>
      <c r="C54" s="28" t="s">
        <v>4</v>
      </c>
      <c r="D54" s="29" t="s">
        <v>42</v>
      </c>
      <c r="E54" s="23">
        <v>293</v>
      </c>
      <c r="F54" s="24">
        <f t="shared" si="2"/>
        <v>2.0876249999999996</v>
      </c>
      <c r="G54" s="24">
        <f t="shared" si="3"/>
        <v>4.1752499999999992</v>
      </c>
      <c r="H54" s="24">
        <f t="shared" si="4"/>
        <v>6.2628749999999993</v>
      </c>
    </row>
    <row r="55" spans="1:8" ht="30">
      <c r="A55" s="31">
        <f t="shared" si="8"/>
        <v>2</v>
      </c>
      <c r="B55" s="27" t="s">
        <v>34</v>
      </c>
      <c r="C55" s="28" t="s">
        <v>4</v>
      </c>
      <c r="D55" s="29" t="s">
        <v>43</v>
      </c>
      <c r="E55" s="23">
        <v>210</v>
      </c>
      <c r="F55" s="24">
        <f t="shared" si="2"/>
        <v>1.4962500000000001</v>
      </c>
      <c r="G55" s="24">
        <f t="shared" si="3"/>
        <v>2.9925000000000002</v>
      </c>
      <c r="H55" s="24">
        <f t="shared" si="4"/>
        <v>4.4887500000000005</v>
      </c>
    </row>
    <row r="56" spans="1:8" s="15" customFormat="1" ht="55.5">
      <c r="A56" s="10"/>
      <c r="B56" s="11" t="s">
        <v>34</v>
      </c>
      <c r="C56" s="12"/>
      <c r="D56" s="13"/>
      <c r="E56" s="25">
        <f>SUM(E54:E55)</f>
        <v>503</v>
      </c>
      <c r="F56" s="26">
        <f>SUM(F54:F55)</f>
        <v>3.5838749999999999</v>
      </c>
      <c r="G56" s="26">
        <f>SUM(G54:G55)</f>
        <v>7.1677499999999998</v>
      </c>
      <c r="H56" s="26">
        <f>SUM(H54:H55)</f>
        <v>10.751625000000001</v>
      </c>
    </row>
    <row r="57" spans="1:8" ht="30">
      <c r="A57" s="31">
        <v>1</v>
      </c>
      <c r="B57" s="27" t="s">
        <v>44</v>
      </c>
      <c r="C57" s="28" t="s">
        <v>12</v>
      </c>
      <c r="D57" s="29" t="s">
        <v>45</v>
      </c>
      <c r="E57" s="23">
        <v>342</v>
      </c>
      <c r="F57" s="24">
        <f>H57*1/3</f>
        <v>2.43675</v>
      </c>
      <c r="G57" s="24">
        <f>H57*2/3</f>
        <v>4.8734999999999999</v>
      </c>
      <c r="H57" s="24">
        <f t="shared" si="4"/>
        <v>7.3102499999999999</v>
      </c>
    </row>
    <row r="58" spans="1:8" s="15" customFormat="1" ht="76.5">
      <c r="A58" s="10">
        <v>6</v>
      </c>
      <c r="B58" s="37" t="s">
        <v>44</v>
      </c>
      <c r="C58" s="12"/>
      <c r="D58" s="36" t="s">
        <v>10</v>
      </c>
      <c r="E58" s="25">
        <f>SUM(E57)</f>
        <v>342</v>
      </c>
      <c r="F58" s="26">
        <f>SUM(F57)</f>
        <v>2.43675</v>
      </c>
      <c r="G58" s="26">
        <f>SUM(G57)</f>
        <v>4.8734999999999999</v>
      </c>
      <c r="H58" s="24">
        <f t="shared" si="4"/>
        <v>7.3102499999999999</v>
      </c>
    </row>
    <row r="59" spans="1:8" ht="30">
      <c r="A59" s="31">
        <v>1</v>
      </c>
      <c r="B59" s="27" t="s">
        <v>44</v>
      </c>
      <c r="C59" s="28" t="s">
        <v>4</v>
      </c>
      <c r="D59" s="29" t="s">
        <v>46</v>
      </c>
      <c r="E59" s="23">
        <v>185</v>
      </c>
      <c r="F59" s="24">
        <f t="shared" si="2"/>
        <v>1.318125</v>
      </c>
      <c r="G59" s="24">
        <f t="shared" si="3"/>
        <v>2.63625</v>
      </c>
      <c r="H59" s="24">
        <f t="shared" si="4"/>
        <v>3.9543750000000002</v>
      </c>
    </row>
    <row r="60" spans="1:8" ht="30">
      <c r="A60" s="31">
        <f t="shared" si="8"/>
        <v>2</v>
      </c>
      <c r="B60" s="27" t="s">
        <v>44</v>
      </c>
      <c r="C60" s="28" t="s">
        <v>4</v>
      </c>
      <c r="D60" s="29" t="s">
        <v>48</v>
      </c>
      <c r="E60" s="23">
        <v>311</v>
      </c>
      <c r="F60" s="24">
        <f t="shared" si="2"/>
        <v>2.215875</v>
      </c>
      <c r="G60" s="24">
        <f t="shared" si="3"/>
        <v>4.4317500000000001</v>
      </c>
      <c r="H60" s="24">
        <f t="shared" si="4"/>
        <v>6.6476249999999997</v>
      </c>
    </row>
    <row r="61" spans="1:8" ht="30">
      <c r="A61" s="31">
        <f t="shared" si="8"/>
        <v>3</v>
      </c>
      <c r="B61" s="27" t="s">
        <v>44</v>
      </c>
      <c r="C61" s="28" t="s">
        <v>4</v>
      </c>
      <c r="D61" s="29" t="s">
        <v>45</v>
      </c>
      <c r="E61" s="23">
        <v>350</v>
      </c>
      <c r="F61" s="24">
        <f t="shared" si="2"/>
        <v>2.4937499999999999</v>
      </c>
      <c r="G61" s="24">
        <f t="shared" si="3"/>
        <v>4.9874999999999998</v>
      </c>
      <c r="H61" s="24">
        <f t="shared" si="4"/>
        <v>7.4812500000000002</v>
      </c>
    </row>
    <row r="62" spans="1:8" ht="30">
      <c r="A62" s="31">
        <f t="shared" si="8"/>
        <v>4</v>
      </c>
      <c r="B62" s="27" t="s">
        <v>44</v>
      </c>
      <c r="C62" s="28" t="s">
        <v>4</v>
      </c>
      <c r="D62" s="29" t="s">
        <v>47</v>
      </c>
      <c r="E62" s="23">
        <v>690</v>
      </c>
      <c r="F62" s="24">
        <f t="shared" si="2"/>
        <v>4.9162499999999998</v>
      </c>
      <c r="G62" s="24">
        <f t="shared" si="3"/>
        <v>9.8324999999999996</v>
      </c>
      <c r="H62" s="24">
        <f t="shared" si="4"/>
        <v>14.748749999999999</v>
      </c>
    </row>
    <row r="63" spans="1:8" ht="30">
      <c r="A63" s="31">
        <f t="shared" si="8"/>
        <v>5</v>
      </c>
      <c r="B63" s="27" t="s">
        <v>44</v>
      </c>
      <c r="C63" s="28" t="s">
        <v>4</v>
      </c>
      <c r="D63" s="29" t="s">
        <v>49</v>
      </c>
      <c r="E63" s="23">
        <v>130</v>
      </c>
      <c r="F63" s="24">
        <f t="shared" si="2"/>
        <v>0.92625000000000002</v>
      </c>
      <c r="G63" s="24">
        <f t="shared" si="3"/>
        <v>1.8525</v>
      </c>
      <c r="H63" s="24">
        <f t="shared" si="4"/>
        <v>2.7787500000000001</v>
      </c>
    </row>
    <row r="64" spans="1:8" ht="30">
      <c r="A64" s="31">
        <f t="shared" si="8"/>
        <v>6</v>
      </c>
      <c r="B64" s="27" t="s">
        <v>44</v>
      </c>
      <c r="C64" s="28" t="s">
        <v>4</v>
      </c>
      <c r="D64" s="29" t="s">
        <v>50</v>
      </c>
      <c r="E64" s="23">
        <v>234</v>
      </c>
      <c r="F64" s="24">
        <f t="shared" si="2"/>
        <v>1.6672500000000001</v>
      </c>
      <c r="G64" s="24">
        <f t="shared" si="3"/>
        <v>3.3345000000000002</v>
      </c>
      <c r="H64" s="24">
        <f t="shared" si="4"/>
        <v>5.0017500000000004</v>
      </c>
    </row>
    <row r="65" spans="1:8" ht="30">
      <c r="A65" s="31">
        <f t="shared" si="8"/>
        <v>7</v>
      </c>
      <c r="B65" s="27" t="s">
        <v>44</v>
      </c>
      <c r="C65" s="28" t="s">
        <v>4</v>
      </c>
      <c r="D65" s="29" t="s">
        <v>51</v>
      </c>
      <c r="E65" s="23">
        <v>255</v>
      </c>
      <c r="F65" s="24">
        <f t="shared" si="2"/>
        <v>1.8168749999999998</v>
      </c>
      <c r="G65" s="24">
        <f t="shared" si="3"/>
        <v>3.6337499999999996</v>
      </c>
      <c r="H65" s="24">
        <f t="shared" si="4"/>
        <v>5.4506249999999996</v>
      </c>
    </row>
    <row r="66" spans="1:8" s="15" customFormat="1" ht="76.5">
      <c r="A66" s="10">
        <v>6</v>
      </c>
      <c r="B66" s="37" t="s">
        <v>44</v>
      </c>
      <c r="C66" s="12"/>
      <c r="D66" s="36" t="s">
        <v>10</v>
      </c>
      <c r="E66" s="25">
        <f>SUM(E59:E65)</f>
        <v>2155</v>
      </c>
      <c r="F66" s="26">
        <f>SUM(F59:F65)</f>
        <v>15.354374999999997</v>
      </c>
      <c r="G66" s="26">
        <f>SUM(G59:G65)</f>
        <v>30.708749999999995</v>
      </c>
      <c r="H66" s="26">
        <f>SUM(H59:H65)</f>
        <v>46.063125000000007</v>
      </c>
    </row>
    <row r="67" spans="1:8" ht="30">
      <c r="A67" s="31">
        <v>1</v>
      </c>
      <c r="B67" s="27" t="s">
        <v>52</v>
      </c>
      <c r="C67" s="28" t="s">
        <v>4</v>
      </c>
      <c r="D67" s="29" t="s">
        <v>57</v>
      </c>
      <c r="E67" s="23">
        <v>223</v>
      </c>
      <c r="F67" s="24">
        <f t="shared" si="2"/>
        <v>2.9233333333333333</v>
      </c>
      <c r="G67" s="24">
        <f t="shared" si="3"/>
        <v>5.8466666666666667</v>
      </c>
      <c r="H67" s="24">
        <v>8.77</v>
      </c>
    </row>
    <row r="68" spans="1:8" ht="30">
      <c r="A68" s="31">
        <f t="shared" ref="A68:A72" si="13">A67+1</f>
        <v>2</v>
      </c>
      <c r="B68" s="27" t="s">
        <v>52</v>
      </c>
      <c r="C68" s="28" t="s">
        <v>4</v>
      </c>
      <c r="D68" s="29" t="s">
        <v>53</v>
      </c>
      <c r="E68" s="23">
        <v>137</v>
      </c>
      <c r="F68" s="24">
        <f t="shared" si="2"/>
        <v>0.97612500000000002</v>
      </c>
      <c r="G68" s="24">
        <f t="shared" si="3"/>
        <v>1.95225</v>
      </c>
      <c r="H68" s="24">
        <f t="shared" si="4"/>
        <v>2.928375</v>
      </c>
    </row>
    <row r="69" spans="1:8" ht="55.5">
      <c r="A69" s="31">
        <f t="shared" si="13"/>
        <v>3</v>
      </c>
      <c r="B69" s="27" t="s">
        <v>52</v>
      </c>
      <c r="C69" s="28" t="s">
        <v>4</v>
      </c>
      <c r="D69" s="29" t="s">
        <v>54</v>
      </c>
      <c r="E69" s="23">
        <v>148</v>
      </c>
      <c r="F69" s="24">
        <f t="shared" si="2"/>
        <v>1.0545000000000002</v>
      </c>
      <c r="G69" s="24">
        <f t="shared" si="3"/>
        <v>2.1090000000000004</v>
      </c>
      <c r="H69" s="24">
        <f t="shared" si="4"/>
        <v>3.1635000000000004</v>
      </c>
    </row>
    <row r="70" spans="1:8" ht="30">
      <c r="A70" s="31">
        <f t="shared" si="13"/>
        <v>4</v>
      </c>
      <c r="B70" s="27" t="s">
        <v>52</v>
      </c>
      <c r="C70" s="28" t="s">
        <v>4</v>
      </c>
      <c r="D70" s="29" t="s">
        <v>55</v>
      </c>
      <c r="E70" s="23">
        <v>475</v>
      </c>
      <c r="F70" s="24">
        <f t="shared" si="2"/>
        <v>3.3843750000000004</v>
      </c>
      <c r="G70" s="24">
        <f t="shared" si="3"/>
        <v>6.7687500000000007</v>
      </c>
      <c r="H70" s="24">
        <f t="shared" si="4"/>
        <v>10.153125000000001</v>
      </c>
    </row>
    <row r="71" spans="1:8" ht="30">
      <c r="A71" s="31">
        <f t="shared" si="13"/>
        <v>5</v>
      </c>
      <c r="B71" s="27" t="s">
        <v>52</v>
      </c>
      <c r="C71" s="28" t="s">
        <v>4</v>
      </c>
      <c r="D71" s="29" t="s">
        <v>56</v>
      </c>
      <c r="E71" s="23">
        <v>119</v>
      </c>
      <c r="F71" s="24">
        <f t="shared" si="2"/>
        <v>0.84787500000000005</v>
      </c>
      <c r="G71" s="24">
        <f t="shared" si="3"/>
        <v>1.6957500000000001</v>
      </c>
      <c r="H71" s="24">
        <f t="shared" si="4"/>
        <v>2.543625</v>
      </c>
    </row>
    <row r="72" spans="1:8" ht="30">
      <c r="A72" s="31">
        <f t="shared" si="13"/>
        <v>6</v>
      </c>
      <c r="B72" s="27" t="s">
        <v>52</v>
      </c>
      <c r="C72" s="28" t="s">
        <v>4</v>
      </c>
      <c r="D72" s="29" t="s">
        <v>58</v>
      </c>
      <c r="E72" s="23">
        <v>820</v>
      </c>
      <c r="F72" s="24">
        <f t="shared" si="2"/>
        <v>6.97</v>
      </c>
      <c r="G72" s="24">
        <f t="shared" si="3"/>
        <v>13.94</v>
      </c>
      <c r="H72" s="24">
        <f>(E72*68/100)*0.0015*25</f>
        <v>20.91</v>
      </c>
    </row>
    <row r="73" spans="1:8" s="15" customFormat="1" ht="76.5">
      <c r="A73" s="10">
        <v>7</v>
      </c>
      <c r="B73" s="37" t="s">
        <v>52</v>
      </c>
      <c r="C73" s="12"/>
      <c r="D73" s="36" t="s">
        <v>10</v>
      </c>
      <c r="E73" s="25">
        <f>SUM(E67:E72)</f>
        <v>1922</v>
      </c>
      <c r="F73" s="26">
        <f>SUM(F67:F72)</f>
        <v>16.156208333333336</v>
      </c>
      <c r="G73" s="26">
        <f>SUM(G67:G72)</f>
        <v>32.312416666666671</v>
      </c>
      <c r="H73" s="26">
        <f>SUM(H67:H72)</f>
        <v>48.468625000000003</v>
      </c>
    </row>
    <row r="74" spans="1:8" ht="30">
      <c r="A74" s="31">
        <v>1</v>
      </c>
      <c r="B74" s="27" t="s">
        <v>59</v>
      </c>
      <c r="C74" s="28" t="s">
        <v>4</v>
      </c>
      <c r="D74" s="29" t="s">
        <v>64</v>
      </c>
      <c r="E74" s="23">
        <v>236</v>
      </c>
      <c r="F74" s="24">
        <f t="shared" si="2"/>
        <v>1.6815</v>
      </c>
      <c r="G74" s="24">
        <f t="shared" si="3"/>
        <v>3.363</v>
      </c>
      <c r="H74" s="24">
        <f t="shared" ref="H74:H136" si="14">(E74*57/100)*0.0015*25</f>
        <v>5.0445000000000002</v>
      </c>
    </row>
    <row r="75" spans="1:8" ht="30">
      <c r="A75" s="31">
        <f t="shared" ref="A75:A82" si="15">A74+1</f>
        <v>2</v>
      </c>
      <c r="B75" s="27" t="s">
        <v>59</v>
      </c>
      <c r="C75" s="28" t="s">
        <v>4</v>
      </c>
      <c r="D75" s="29" t="s">
        <v>60</v>
      </c>
      <c r="E75" s="23">
        <v>96</v>
      </c>
      <c r="F75" s="24">
        <f t="shared" si="2"/>
        <v>0.68400000000000005</v>
      </c>
      <c r="G75" s="24">
        <f t="shared" si="3"/>
        <v>1.3680000000000001</v>
      </c>
      <c r="H75" s="24">
        <f t="shared" si="14"/>
        <v>2.052</v>
      </c>
    </row>
    <row r="76" spans="1:8" ht="30">
      <c r="A76" s="31">
        <f t="shared" si="15"/>
        <v>3</v>
      </c>
      <c r="B76" s="27" t="s">
        <v>59</v>
      </c>
      <c r="C76" s="28" t="s">
        <v>4</v>
      </c>
      <c r="D76" s="29" t="s">
        <v>61</v>
      </c>
      <c r="E76" s="23">
        <v>114</v>
      </c>
      <c r="F76" s="24">
        <f t="shared" si="2"/>
        <v>0.81225000000000003</v>
      </c>
      <c r="G76" s="24">
        <f t="shared" si="3"/>
        <v>1.6245000000000001</v>
      </c>
      <c r="H76" s="24">
        <f t="shared" si="14"/>
        <v>2.43675</v>
      </c>
    </row>
    <row r="77" spans="1:8" ht="30">
      <c r="A77" s="31">
        <f t="shared" si="15"/>
        <v>4</v>
      </c>
      <c r="B77" s="27" t="s">
        <v>59</v>
      </c>
      <c r="C77" s="28" t="s">
        <v>4</v>
      </c>
      <c r="D77" s="29" t="s">
        <v>62</v>
      </c>
      <c r="E77" s="23">
        <v>123</v>
      </c>
      <c r="F77" s="24">
        <f t="shared" si="2"/>
        <v>0.8763749999999999</v>
      </c>
      <c r="G77" s="24">
        <f t="shared" si="3"/>
        <v>1.7527499999999998</v>
      </c>
      <c r="H77" s="24">
        <f t="shared" si="14"/>
        <v>2.6291249999999997</v>
      </c>
    </row>
    <row r="78" spans="1:8" ht="30">
      <c r="A78" s="31">
        <f t="shared" si="15"/>
        <v>5</v>
      </c>
      <c r="B78" s="27" t="s">
        <v>59</v>
      </c>
      <c r="C78" s="28" t="s">
        <v>4</v>
      </c>
      <c r="D78" s="29" t="s">
        <v>63</v>
      </c>
      <c r="E78" s="23">
        <v>310</v>
      </c>
      <c r="F78" s="24">
        <f t="shared" ref="F78:F142" si="16">H78*1/3</f>
        <v>2.2087500000000002</v>
      </c>
      <c r="G78" s="24">
        <f t="shared" ref="G78:G142" si="17">H78*2/3</f>
        <v>4.4175000000000004</v>
      </c>
      <c r="H78" s="24">
        <f t="shared" si="14"/>
        <v>6.6262500000000006</v>
      </c>
    </row>
    <row r="79" spans="1:8" ht="30">
      <c r="A79" s="31">
        <f t="shared" si="15"/>
        <v>6</v>
      </c>
      <c r="B79" s="27" t="s">
        <v>59</v>
      </c>
      <c r="C79" s="28" t="s">
        <v>4</v>
      </c>
      <c r="D79" s="29" t="s">
        <v>65</v>
      </c>
      <c r="E79" s="23">
        <v>370</v>
      </c>
      <c r="F79" s="24">
        <f t="shared" si="16"/>
        <v>2.63625</v>
      </c>
      <c r="G79" s="24">
        <f t="shared" si="17"/>
        <v>5.2725</v>
      </c>
      <c r="H79" s="24">
        <f t="shared" si="14"/>
        <v>7.9087500000000004</v>
      </c>
    </row>
    <row r="80" spans="1:8" ht="30">
      <c r="A80" s="31">
        <f t="shared" si="15"/>
        <v>7</v>
      </c>
      <c r="B80" s="27" t="s">
        <v>59</v>
      </c>
      <c r="C80" s="28" t="s">
        <v>4</v>
      </c>
      <c r="D80" s="29" t="s">
        <v>66</v>
      </c>
      <c r="E80" s="23">
        <v>300</v>
      </c>
      <c r="F80" s="24">
        <f t="shared" si="16"/>
        <v>2.1375000000000002</v>
      </c>
      <c r="G80" s="24">
        <f t="shared" si="17"/>
        <v>4.2750000000000004</v>
      </c>
      <c r="H80" s="24">
        <f t="shared" si="14"/>
        <v>6.4125000000000005</v>
      </c>
    </row>
    <row r="81" spans="1:8" ht="30">
      <c r="A81" s="31">
        <f t="shared" si="15"/>
        <v>8</v>
      </c>
      <c r="B81" s="27" t="s">
        <v>59</v>
      </c>
      <c r="C81" s="28" t="s">
        <v>4</v>
      </c>
      <c r="D81" s="29" t="s">
        <v>67</v>
      </c>
      <c r="E81" s="23">
        <v>280</v>
      </c>
      <c r="F81" s="24">
        <f t="shared" si="16"/>
        <v>1.9950000000000001</v>
      </c>
      <c r="G81" s="24">
        <f t="shared" si="17"/>
        <v>3.99</v>
      </c>
      <c r="H81" s="24">
        <f t="shared" si="14"/>
        <v>5.9850000000000003</v>
      </c>
    </row>
    <row r="82" spans="1:8" ht="30">
      <c r="A82" s="31">
        <f t="shared" si="15"/>
        <v>9</v>
      </c>
      <c r="B82" s="27" t="s">
        <v>59</v>
      </c>
      <c r="C82" s="28" t="s">
        <v>4</v>
      </c>
      <c r="D82" s="29" t="s">
        <v>68</v>
      </c>
      <c r="E82" s="23">
        <v>318</v>
      </c>
      <c r="F82" s="24">
        <f t="shared" si="16"/>
        <v>2.2657499999999997</v>
      </c>
      <c r="G82" s="24">
        <f t="shared" si="17"/>
        <v>4.5314999999999994</v>
      </c>
      <c r="H82" s="24">
        <f t="shared" si="14"/>
        <v>6.7972499999999991</v>
      </c>
    </row>
    <row r="83" spans="1:8" s="15" customFormat="1" ht="38.25">
      <c r="A83" s="10">
        <v>8</v>
      </c>
      <c r="B83" s="37" t="s">
        <v>59</v>
      </c>
      <c r="C83" s="12"/>
      <c r="D83" s="36" t="s">
        <v>10</v>
      </c>
      <c r="E83" s="25">
        <f>SUM(E74:E82)</f>
        <v>2147</v>
      </c>
      <c r="F83" s="26">
        <f>SUM(F74:F82)</f>
        <v>15.297375000000002</v>
      </c>
      <c r="G83" s="26">
        <f>SUM(G74:G82)</f>
        <v>30.594750000000005</v>
      </c>
      <c r="H83" s="26">
        <f>SUM(H74:H82)</f>
        <v>45.892125</v>
      </c>
    </row>
    <row r="84" spans="1:8" s="16" customFormat="1" ht="30">
      <c r="A84" s="31">
        <v>1</v>
      </c>
      <c r="B84" s="27" t="s">
        <v>69</v>
      </c>
      <c r="C84" s="28" t="s">
        <v>4</v>
      </c>
      <c r="D84" s="29" t="s">
        <v>78</v>
      </c>
      <c r="E84" s="23">
        <v>342</v>
      </c>
      <c r="F84" s="24">
        <f t="shared" si="16"/>
        <v>2.43675</v>
      </c>
      <c r="G84" s="24">
        <f t="shared" si="17"/>
        <v>4.8734999999999999</v>
      </c>
      <c r="H84" s="24">
        <f t="shared" si="14"/>
        <v>7.3102499999999999</v>
      </c>
    </row>
    <row r="85" spans="1:8" s="16" customFormat="1" ht="30">
      <c r="A85" s="31">
        <f t="shared" ref="A85:A92" si="18">A84+1</f>
        <v>2</v>
      </c>
      <c r="B85" s="27" t="s">
        <v>69</v>
      </c>
      <c r="C85" s="28" t="s">
        <v>4</v>
      </c>
      <c r="D85" s="29" t="s">
        <v>70</v>
      </c>
      <c r="E85" s="23">
        <v>205</v>
      </c>
      <c r="F85" s="24">
        <f t="shared" si="16"/>
        <v>1.4606250000000001</v>
      </c>
      <c r="G85" s="24">
        <f t="shared" si="17"/>
        <v>2.9212500000000001</v>
      </c>
      <c r="H85" s="24">
        <f t="shared" si="14"/>
        <v>4.381875</v>
      </c>
    </row>
    <row r="86" spans="1:8" s="16" customFormat="1" ht="30">
      <c r="A86" s="31">
        <f t="shared" si="18"/>
        <v>3</v>
      </c>
      <c r="B86" s="27" t="s">
        <v>69</v>
      </c>
      <c r="C86" s="28" t="s">
        <v>4</v>
      </c>
      <c r="D86" s="29" t="s">
        <v>74</v>
      </c>
      <c r="E86" s="23">
        <v>231</v>
      </c>
      <c r="F86" s="24">
        <f t="shared" si="16"/>
        <v>1.645875</v>
      </c>
      <c r="G86" s="24">
        <f t="shared" si="17"/>
        <v>3.29175</v>
      </c>
      <c r="H86" s="24">
        <f t="shared" si="14"/>
        <v>4.9376249999999997</v>
      </c>
    </row>
    <row r="87" spans="1:8" s="16" customFormat="1" ht="30">
      <c r="A87" s="31">
        <f t="shared" si="18"/>
        <v>4</v>
      </c>
      <c r="B87" s="27" t="s">
        <v>69</v>
      </c>
      <c r="C87" s="28" t="s">
        <v>4</v>
      </c>
      <c r="D87" s="29" t="s">
        <v>75</v>
      </c>
      <c r="E87" s="23">
        <v>241</v>
      </c>
      <c r="F87" s="24">
        <f t="shared" si="16"/>
        <v>1.7171250000000002</v>
      </c>
      <c r="G87" s="24">
        <f t="shared" si="17"/>
        <v>3.4342500000000005</v>
      </c>
      <c r="H87" s="24">
        <f t="shared" si="14"/>
        <v>5.1513750000000007</v>
      </c>
    </row>
    <row r="88" spans="1:8" s="16" customFormat="1" ht="30">
      <c r="A88" s="31">
        <f t="shared" si="18"/>
        <v>5</v>
      </c>
      <c r="B88" s="27" t="s">
        <v>69</v>
      </c>
      <c r="C88" s="28" t="s">
        <v>4</v>
      </c>
      <c r="D88" s="29" t="s">
        <v>76</v>
      </c>
      <c r="E88" s="23">
        <v>275</v>
      </c>
      <c r="F88" s="24">
        <f t="shared" si="16"/>
        <v>1.9593749999999999</v>
      </c>
      <c r="G88" s="24">
        <f t="shared" si="17"/>
        <v>3.9187499999999997</v>
      </c>
      <c r="H88" s="24">
        <f t="shared" si="14"/>
        <v>5.8781249999999998</v>
      </c>
    </row>
    <row r="89" spans="1:8" s="16" customFormat="1" ht="30">
      <c r="A89" s="31">
        <f t="shared" si="18"/>
        <v>6</v>
      </c>
      <c r="B89" s="27" t="s">
        <v>69</v>
      </c>
      <c r="C89" s="28" t="s">
        <v>4</v>
      </c>
      <c r="D89" s="29" t="s">
        <v>77</v>
      </c>
      <c r="E89" s="23">
        <v>461</v>
      </c>
      <c r="F89" s="24">
        <f t="shared" si="16"/>
        <v>3.2846249999999997</v>
      </c>
      <c r="G89" s="24">
        <f t="shared" si="17"/>
        <v>6.5692499999999994</v>
      </c>
      <c r="H89" s="24">
        <f t="shared" si="14"/>
        <v>9.8538749999999986</v>
      </c>
    </row>
    <row r="90" spans="1:8" s="16" customFormat="1" ht="30">
      <c r="A90" s="31">
        <f t="shared" si="18"/>
        <v>7</v>
      </c>
      <c r="B90" s="27" t="s">
        <v>69</v>
      </c>
      <c r="C90" s="28" t="s">
        <v>4</v>
      </c>
      <c r="D90" s="29" t="s">
        <v>71</v>
      </c>
      <c r="E90" s="23">
        <v>172</v>
      </c>
      <c r="F90" s="24">
        <f t="shared" si="16"/>
        <v>1.2255000000000003</v>
      </c>
      <c r="G90" s="24">
        <f t="shared" si="17"/>
        <v>2.4510000000000005</v>
      </c>
      <c r="H90" s="24">
        <f t="shared" si="14"/>
        <v>3.6765000000000008</v>
      </c>
    </row>
    <row r="91" spans="1:8" s="16" customFormat="1" ht="30">
      <c r="A91" s="31">
        <f t="shared" si="18"/>
        <v>8</v>
      </c>
      <c r="B91" s="27" t="s">
        <v>69</v>
      </c>
      <c r="C91" s="28" t="s">
        <v>4</v>
      </c>
      <c r="D91" s="29" t="s">
        <v>73</v>
      </c>
      <c r="E91" s="23">
        <v>238</v>
      </c>
      <c r="F91" s="24">
        <f t="shared" si="16"/>
        <v>1.6957500000000001</v>
      </c>
      <c r="G91" s="24">
        <f t="shared" si="17"/>
        <v>3.3915000000000002</v>
      </c>
      <c r="H91" s="24">
        <f t="shared" si="14"/>
        <v>5.08725</v>
      </c>
    </row>
    <row r="92" spans="1:8" s="16" customFormat="1" ht="30">
      <c r="A92" s="31">
        <f t="shared" si="18"/>
        <v>9</v>
      </c>
      <c r="B92" s="27" t="s">
        <v>69</v>
      </c>
      <c r="C92" s="28" t="s">
        <v>4</v>
      </c>
      <c r="D92" s="29" t="s">
        <v>72</v>
      </c>
      <c r="E92" s="23">
        <v>433</v>
      </c>
      <c r="F92" s="24">
        <f t="shared" si="16"/>
        <v>3.0851250000000001</v>
      </c>
      <c r="G92" s="24">
        <f t="shared" si="17"/>
        <v>6.1702500000000002</v>
      </c>
      <c r="H92" s="24">
        <f t="shared" si="14"/>
        <v>9.2553750000000008</v>
      </c>
    </row>
    <row r="93" spans="1:8" s="15" customFormat="1" ht="38.25">
      <c r="A93" s="10">
        <v>9</v>
      </c>
      <c r="B93" s="37" t="s">
        <v>69</v>
      </c>
      <c r="C93" s="12"/>
      <c r="D93" s="36" t="s">
        <v>10</v>
      </c>
      <c r="E93" s="25">
        <f>SUM(E84:E92)</f>
        <v>2598</v>
      </c>
      <c r="F93" s="26">
        <f>SUM(F84:F92)</f>
        <v>18.510750000000002</v>
      </c>
      <c r="G93" s="26">
        <f>SUM(G84:G92)</f>
        <v>37.021500000000003</v>
      </c>
      <c r="H93" s="26">
        <f>SUM(H84:H92)</f>
        <v>55.532250000000005</v>
      </c>
    </row>
    <row r="94" spans="1:8" s="9" customFormat="1" ht="30">
      <c r="A94" s="31">
        <v>1</v>
      </c>
      <c r="B94" s="27" t="s">
        <v>79</v>
      </c>
      <c r="C94" s="28" t="s">
        <v>4</v>
      </c>
      <c r="D94" s="29" t="s">
        <v>83</v>
      </c>
      <c r="E94" s="23">
        <v>583</v>
      </c>
      <c r="F94" s="24">
        <f t="shared" si="16"/>
        <v>4.1538750000000002</v>
      </c>
      <c r="G94" s="24">
        <f t="shared" si="17"/>
        <v>8.3077500000000004</v>
      </c>
      <c r="H94" s="24">
        <f t="shared" si="14"/>
        <v>12.461625</v>
      </c>
    </row>
    <row r="95" spans="1:8" s="9" customFormat="1" ht="30">
      <c r="A95" s="31">
        <f t="shared" ref="A95:A97" si="19">A94+1</f>
        <v>2</v>
      </c>
      <c r="B95" s="27" t="s">
        <v>79</v>
      </c>
      <c r="C95" s="28" t="s">
        <v>4</v>
      </c>
      <c r="D95" s="29" t="s">
        <v>80</v>
      </c>
      <c r="E95" s="23">
        <v>75</v>
      </c>
      <c r="F95" s="24">
        <f t="shared" si="16"/>
        <v>0.53437500000000004</v>
      </c>
      <c r="G95" s="24">
        <f t="shared" si="17"/>
        <v>1.0687500000000001</v>
      </c>
      <c r="H95" s="24">
        <f t="shared" si="14"/>
        <v>1.6031250000000001</v>
      </c>
    </row>
    <row r="96" spans="1:8" s="9" customFormat="1" ht="30">
      <c r="A96" s="31">
        <f t="shared" si="19"/>
        <v>3</v>
      </c>
      <c r="B96" s="27" t="s">
        <v>79</v>
      </c>
      <c r="C96" s="28" t="s">
        <v>4</v>
      </c>
      <c r="D96" s="29" t="s">
        <v>81</v>
      </c>
      <c r="E96" s="23">
        <v>298</v>
      </c>
      <c r="F96" s="24">
        <f t="shared" si="16"/>
        <v>2.1232500000000001</v>
      </c>
      <c r="G96" s="24">
        <f t="shared" si="17"/>
        <v>4.2465000000000002</v>
      </c>
      <c r="H96" s="24">
        <f t="shared" si="14"/>
        <v>6.3697500000000007</v>
      </c>
    </row>
    <row r="97" spans="1:8" s="9" customFormat="1" ht="30">
      <c r="A97" s="31">
        <f t="shared" si="19"/>
        <v>4</v>
      </c>
      <c r="B97" s="27" t="s">
        <v>79</v>
      </c>
      <c r="C97" s="28" t="s">
        <v>4</v>
      </c>
      <c r="D97" s="29" t="s">
        <v>84</v>
      </c>
      <c r="E97" s="23">
        <v>366</v>
      </c>
      <c r="F97" s="24">
        <f t="shared" si="16"/>
        <v>2.6077499999999998</v>
      </c>
      <c r="G97" s="24">
        <f t="shared" si="17"/>
        <v>5.2154999999999996</v>
      </c>
      <c r="H97" s="24">
        <f t="shared" si="14"/>
        <v>7.8232499999999998</v>
      </c>
    </row>
    <row r="98" spans="1:8" s="15" customFormat="1" ht="38.25">
      <c r="A98" s="10">
        <v>10</v>
      </c>
      <c r="B98" s="37" t="s">
        <v>79</v>
      </c>
      <c r="C98" s="12"/>
      <c r="D98" s="36" t="s">
        <v>10</v>
      </c>
      <c r="E98" s="25">
        <f>SUM(E94:E97)</f>
        <v>1322</v>
      </c>
      <c r="F98" s="26">
        <f>SUM(F94:F97)</f>
        <v>9.4192499999999999</v>
      </c>
      <c r="G98" s="26">
        <f>SUM(G94:G97)</f>
        <v>18.8385</v>
      </c>
      <c r="H98" s="26">
        <f>SUM(H94:H97)</f>
        <v>28.257750000000001</v>
      </c>
    </row>
    <row r="99" spans="1:8" ht="30">
      <c r="A99" s="31">
        <v>1</v>
      </c>
      <c r="B99" s="27" t="s">
        <v>85</v>
      </c>
      <c r="C99" s="28" t="s">
        <v>27</v>
      </c>
      <c r="D99" s="29" t="s">
        <v>86</v>
      </c>
      <c r="E99" s="23">
        <v>319</v>
      </c>
      <c r="F99" s="24">
        <f t="shared" si="16"/>
        <v>2.2728750000000004</v>
      </c>
      <c r="G99" s="24">
        <f t="shared" si="17"/>
        <v>4.5457500000000008</v>
      </c>
      <c r="H99" s="24">
        <f t="shared" si="14"/>
        <v>6.8186250000000008</v>
      </c>
    </row>
    <row r="100" spans="1:8" ht="30">
      <c r="A100" s="31">
        <f t="shared" ref="A100" si="20">A99+1</f>
        <v>2</v>
      </c>
      <c r="B100" s="27" t="s">
        <v>85</v>
      </c>
      <c r="C100" s="28" t="s">
        <v>27</v>
      </c>
      <c r="D100" s="29" t="s">
        <v>87</v>
      </c>
      <c r="E100" s="23">
        <v>215</v>
      </c>
      <c r="F100" s="24">
        <f>H100*1/3</f>
        <v>1.5318750000000001</v>
      </c>
      <c r="G100" s="24">
        <f>H100*2/3</f>
        <v>3.0637500000000002</v>
      </c>
      <c r="H100" s="24">
        <f t="shared" si="14"/>
        <v>4.5956250000000001</v>
      </c>
    </row>
    <row r="101" spans="1:8" s="15" customFormat="1" ht="38.25">
      <c r="A101" s="10">
        <v>11</v>
      </c>
      <c r="B101" s="37" t="s">
        <v>85</v>
      </c>
      <c r="C101" s="12"/>
      <c r="D101" s="36" t="s">
        <v>10</v>
      </c>
      <c r="E101" s="25">
        <f>SUM(E99:E100)</f>
        <v>534</v>
      </c>
      <c r="F101" s="26">
        <f>SUM(F99:F100)</f>
        <v>3.8047500000000003</v>
      </c>
      <c r="G101" s="26">
        <f>SUM(G99:G100)</f>
        <v>7.6095000000000006</v>
      </c>
      <c r="H101" s="26">
        <f>SUM(H99:H100)</f>
        <v>11.414250000000001</v>
      </c>
    </row>
    <row r="102" spans="1:8" ht="30">
      <c r="A102" s="31">
        <v>1</v>
      </c>
      <c r="B102" s="27" t="s">
        <v>85</v>
      </c>
      <c r="C102" s="28" t="s">
        <v>4</v>
      </c>
      <c r="D102" s="29" t="s">
        <v>88</v>
      </c>
      <c r="E102" s="23">
        <v>205</v>
      </c>
      <c r="F102" s="24">
        <f t="shared" si="16"/>
        <v>1.4606250000000001</v>
      </c>
      <c r="G102" s="24">
        <f t="shared" si="17"/>
        <v>2.9212500000000001</v>
      </c>
      <c r="H102" s="24">
        <f t="shared" si="14"/>
        <v>4.381875</v>
      </c>
    </row>
    <row r="103" spans="1:8" ht="30">
      <c r="A103" s="31">
        <f t="shared" ref="A103:A108" si="21">A102+1</f>
        <v>2</v>
      </c>
      <c r="B103" s="27" t="s">
        <v>85</v>
      </c>
      <c r="C103" s="28" t="s">
        <v>4</v>
      </c>
      <c r="D103" s="29" t="s">
        <v>90</v>
      </c>
      <c r="E103" s="23">
        <v>193</v>
      </c>
      <c r="F103" s="24">
        <f t="shared" si="16"/>
        <v>1.3751250000000004</v>
      </c>
      <c r="G103" s="24">
        <f t="shared" si="17"/>
        <v>2.7502500000000007</v>
      </c>
      <c r="H103" s="24">
        <f t="shared" si="14"/>
        <v>4.1253750000000009</v>
      </c>
    </row>
    <row r="104" spans="1:8" ht="30">
      <c r="A104" s="31">
        <f t="shared" si="21"/>
        <v>3</v>
      </c>
      <c r="B104" s="27" t="s">
        <v>85</v>
      </c>
      <c r="C104" s="28" t="s">
        <v>4</v>
      </c>
      <c r="D104" s="29" t="s">
        <v>91</v>
      </c>
      <c r="E104" s="23">
        <v>650</v>
      </c>
      <c r="F104" s="24">
        <f t="shared" si="16"/>
        <v>4.6312499999999996</v>
      </c>
      <c r="G104" s="24">
        <f t="shared" si="17"/>
        <v>9.2624999999999993</v>
      </c>
      <c r="H104" s="24">
        <f t="shared" si="14"/>
        <v>13.893749999999999</v>
      </c>
    </row>
    <row r="105" spans="1:8" ht="30">
      <c r="A105" s="31">
        <f t="shared" si="21"/>
        <v>4</v>
      </c>
      <c r="B105" s="27" t="s">
        <v>85</v>
      </c>
      <c r="C105" s="28" t="s">
        <v>4</v>
      </c>
      <c r="D105" s="29" t="s">
        <v>92</v>
      </c>
      <c r="E105" s="23">
        <v>369</v>
      </c>
      <c r="F105" s="24">
        <f t="shared" si="16"/>
        <v>2.6291250000000002</v>
      </c>
      <c r="G105" s="24">
        <f t="shared" si="17"/>
        <v>5.2582500000000003</v>
      </c>
      <c r="H105" s="24">
        <f t="shared" si="14"/>
        <v>7.8873750000000005</v>
      </c>
    </row>
    <row r="106" spans="1:8" ht="30">
      <c r="A106" s="31">
        <f>A100+1</f>
        <v>3</v>
      </c>
      <c r="B106" s="27" t="s">
        <v>85</v>
      </c>
      <c r="C106" s="28" t="s">
        <v>4</v>
      </c>
      <c r="D106" s="29" t="s">
        <v>89</v>
      </c>
      <c r="E106" s="23">
        <v>252</v>
      </c>
      <c r="F106" s="24">
        <f t="shared" si="16"/>
        <v>1.7954999999999999</v>
      </c>
      <c r="G106" s="24">
        <f t="shared" si="17"/>
        <v>3.5909999999999997</v>
      </c>
      <c r="H106" s="24">
        <f t="shared" si="14"/>
        <v>5.3864999999999998</v>
      </c>
    </row>
    <row r="107" spans="1:8" ht="30">
      <c r="A107" s="31">
        <f t="shared" si="21"/>
        <v>4</v>
      </c>
      <c r="B107" s="27" t="s">
        <v>85</v>
      </c>
      <c r="C107" s="28" t="s">
        <v>4</v>
      </c>
      <c r="D107" s="29" t="s">
        <v>87</v>
      </c>
      <c r="E107" s="23">
        <v>398</v>
      </c>
      <c r="F107" s="24">
        <f t="shared" si="16"/>
        <v>2.8357500000000004</v>
      </c>
      <c r="G107" s="24">
        <f t="shared" si="17"/>
        <v>5.6715000000000009</v>
      </c>
      <c r="H107" s="24">
        <f t="shared" si="14"/>
        <v>8.5072500000000009</v>
      </c>
    </row>
    <row r="108" spans="1:8" ht="30">
      <c r="A108" s="31">
        <f t="shared" si="21"/>
        <v>5</v>
      </c>
      <c r="B108" s="27" t="s">
        <v>85</v>
      </c>
      <c r="C108" s="28" t="s">
        <v>4</v>
      </c>
      <c r="D108" s="29" t="s">
        <v>86</v>
      </c>
      <c r="E108" s="23">
        <v>273</v>
      </c>
      <c r="F108" s="24">
        <f t="shared" si="16"/>
        <v>1.9451250000000002</v>
      </c>
      <c r="G108" s="24">
        <f t="shared" si="17"/>
        <v>3.8902500000000004</v>
      </c>
      <c r="H108" s="24">
        <f t="shared" si="14"/>
        <v>5.8353750000000009</v>
      </c>
    </row>
    <row r="109" spans="1:8" s="15" customFormat="1" ht="38.25">
      <c r="A109" s="10">
        <v>11</v>
      </c>
      <c r="B109" s="37" t="s">
        <v>85</v>
      </c>
      <c r="C109" s="12"/>
      <c r="D109" s="36" t="s">
        <v>10</v>
      </c>
      <c r="E109" s="25">
        <f>SUM(E102:E108)</f>
        <v>2340</v>
      </c>
      <c r="F109" s="26">
        <f>SUM(F102:F108)</f>
        <v>16.672500000000003</v>
      </c>
      <c r="G109" s="26">
        <f>SUM(G102:G108)</f>
        <v>33.345000000000006</v>
      </c>
      <c r="H109" s="26">
        <f>SUM(H102:H108)</f>
        <v>50.017499999999998</v>
      </c>
    </row>
    <row r="110" spans="1:8" ht="30">
      <c r="A110" s="31">
        <v>1</v>
      </c>
      <c r="B110" s="27" t="s">
        <v>93</v>
      </c>
      <c r="C110" s="28" t="s">
        <v>4</v>
      </c>
      <c r="D110" s="29" t="s">
        <v>99</v>
      </c>
      <c r="E110" s="23">
        <v>389</v>
      </c>
      <c r="F110" s="24">
        <f t="shared" si="16"/>
        <v>3.436666666666667</v>
      </c>
      <c r="G110" s="24">
        <f t="shared" si="17"/>
        <v>6.873333333333334</v>
      </c>
      <c r="H110" s="24">
        <v>10.31</v>
      </c>
    </row>
    <row r="111" spans="1:8" ht="30">
      <c r="A111" s="31">
        <f t="shared" ref="A111:A120" si="22">A110+1</f>
        <v>2</v>
      </c>
      <c r="B111" s="27" t="s">
        <v>93</v>
      </c>
      <c r="C111" s="28" t="s">
        <v>4</v>
      </c>
      <c r="D111" s="29" t="s">
        <v>94</v>
      </c>
      <c r="E111" s="23">
        <v>231</v>
      </c>
      <c r="F111" s="24">
        <f t="shared" si="16"/>
        <v>1.645875</v>
      </c>
      <c r="G111" s="24">
        <f t="shared" si="17"/>
        <v>3.29175</v>
      </c>
      <c r="H111" s="24">
        <f t="shared" si="14"/>
        <v>4.9376249999999997</v>
      </c>
    </row>
    <row r="112" spans="1:8" ht="30">
      <c r="A112" s="31">
        <f t="shared" si="22"/>
        <v>3</v>
      </c>
      <c r="B112" s="27" t="s">
        <v>93</v>
      </c>
      <c r="C112" s="28" t="s">
        <v>4</v>
      </c>
      <c r="D112" s="29" t="s">
        <v>95</v>
      </c>
      <c r="E112" s="23">
        <v>132</v>
      </c>
      <c r="F112" s="24">
        <f t="shared" si="16"/>
        <v>0.9405</v>
      </c>
      <c r="G112" s="24">
        <f t="shared" si="17"/>
        <v>1.881</v>
      </c>
      <c r="H112" s="24">
        <f t="shared" si="14"/>
        <v>2.8214999999999999</v>
      </c>
    </row>
    <row r="113" spans="1:8" ht="30">
      <c r="A113" s="31">
        <f t="shared" si="22"/>
        <v>4</v>
      </c>
      <c r="B113" s="27" t="s">
        <v>93</v>
      </c>
      <c r="C113" s="28" t="s">
        <v>4</v>
      </c>
      <c r="D113" s="29" t="s">
        <v>96</v>
      </c>
      <c r="E113" s="23">
        <v>142</v>
      </c>
      <c r="F113" s="24">
        <f t="shared" si="16"/>
        <v>1.0117499999999999</v>
      </c>
      <c r="G113" s="24">
        <f t="shared" si="17"/>
        <v>2.0234999999999999</v>
      </c>
      <c r="H113" s="24">
        <f t="shared" si="14"/>
        <v>3.03525</v>
      </c>
    </row>
    <row r="114" spans="1:8" ht="30">
      <c r="A114" s="31">
        <f t="shared" si="22"/>
        <v>5</v>
      </c>
      <c r="B114" s="27" t="s">
        <v>93</v>
      </c>
      <c r="C114" s="28" t="s">
        <v>4</v>
      </c>
      <c r="D114" s="29" t="s">
        <v>97</v>
      </c>
      <c r="E114" s="23">
        <v>109</v>
      </c>
      <c r="F114" s="24">
        <f t="shared" si="16"/>
        <v>0.77662500000000001</v>
      </c>
      <c r="G114" s="24">
        <f t="shared" si="17"/>
        <v>1.55325</v>
      </c>
      <c r="H114" s="24">
        <f t="shared" si="14"/>
        <v>2.3298749999999999</v>
      </c>
    </row>
    <row r="115" spans="1:8" ht="30">
      <c r="A115" s="31">
        <f t="shared" si="22"/>
        <v>6</v>
      </c>
      <c r="B115" s="27" t="s">
        <v>93</v>
      </c>
      <c r="C115" s="28" t="s">
        <v>4</v>
      </c>
      <c r="D115" s="29" t="s">
        <v>100</v>
      </c>
      <c r="E115" s="23">
        <v>134</v>
      </c>
      <c r="F115" s="24">
        <f t="shared" si="16"/>
        <v>0.95474999999999988</v>
      </c>
      <c r="G115" s="24">
        <f t="shared" si="17"/>
        <v>1.9094999999999998</v>
      </c>
      <c r="H115" s="24">
        <f t="shared" si="14"/>
        <v>2.8642499999999997</v>
      </c>
    </row>
    <row r="116" spans="1:8" ht="30">
      <c r="A116" s="31">
        <f t="shared" si="22"/>
        <v>7</v>
      </c>
      <c r="B116" s="27" t="s">
        <v>93</v>
      </c>
      <c r="C116" s="28" t="s">
        <v>4</v>
      </c>
      <c r="D116" s="29" t="s">
        <v>101</v>
      </c>
      <c r="E116" s="23">
        <v>11</v>
      </c>
      <c r="F116" s="24">
        <f t="shared" si="16"/>
        <v>7.8375E-2</v>
      </c>
      <c r="G116" s="24">
        <f t="shared" si="17"/>
        <v>0.15675</v>
      </c>
      <c r="H116" s="24">
        <f t="shared" si="14"/>
        <v>0.235125</v>
      </c>
    </row>
    <row r="117" spans="1:8" ht="30">
      <c r="A117" s="31">
        <f t="shared" si="22"/>
        <v>8</v>
      </c>
      <c r="B117" s="27" t="s">
        <v>93</v>
      </c>
      <c r="C117" s="28" t="s">
        <v>4</v>
      </c>
      <c r="D117" s="29" t="s">
        <v>102</v>
      </c>
      <c r="E117" s="23">
        <v>143</v>
      </c>
      <c r="F117" s="24">
        <f t="shared" si="16"/>
        <v>1.0188750000000002</v>
      </c>
      <c r="G117" s="24">
        <f t="shared" si="17"/>
        <v>2.0377500000000004</v>
      </c>
      <c r="H117" s="24">
        <f t="shared" si="14"/>
        <v>3.0566250000000004</v>
      </c>
    </row>
    <row r="118" spans="1:8" ht="30">
      <c r="A118" s="31">
        <f t="shared" si="22"/>
        <v>9</v>
      </c>
      <c r="B118" s="27" t="s">
        <v>93</v>
      </c>
      <c r="C118" s="28" t="s">
        <v>4</v>
      </c>
      <c r="D118" s="29" t="s">
        <v>103</v>
      </c>
      <c r="E118" s="23">
        <v>132</v>
      </c>
      <c r="F118" s="24">
        <f t="shared" si="16"/>
        <v>0.9405</v>
      </c>
      <c r="G118" s="24">
        <f t="shared" si="17"/>
        <v>1.881</v>
      </c>
      <c r="H118" s="24">
        <f t="shared" si="14"/>
        <v>2.8214999999999999</v>
      </c>
    </row>
    <row r="119" spans="1:8" ht="30">
      <c r="A119" s="31">
        <f t="shared" si="22"/>
        <v>10</v>
      </c>
      <c r="B119" s="27" t="s">
        <v>93</v>
      </c>
      <c r="C119" s="28" t="s">
        <v>4</v>
      </c>
      <c r="D119" s="29" t="s">
        <v>98</v>
      </c>
      <c r="E119" s="23">
        <v>231</v>
      </c>
      <c r="F119" s="24">
        <f t="shared" si="16"/>
        <v>1.645875</v>
      </c>
      <c r="G119" s="24">
        <f t="shared" si="17"/>
        <v>3.29175</v>
      </c>
      <c r="H119" s="24">
        <f t="shared" si="14"/>
        <v>4.9376249999999997</v>
      </c>
    </row>
    <row r="120" spans="1:8" ht="30">
      <c r="A120" s="31">
        <f t="shared" si="22"/>
        <v>11</v>
      </c>
      <c r="B120" s="27" t="s">
        <v>93</v>
      </c>
      <c r="C120" s="28" t="s">
        <v>4</v>
      </c>
      <c r="D120" s="29" t="s">
        <v>104</v>
      </c>
      <c r="E120" s="23">
        <v>542</v>
      </c>
      <c r="F120" s="24">
        <f t="shared" si="16"/>
        <v>3.8617500000000002</v>
      </c>
      <c r="G120" s="24">
        <f t="shared" si="17"/>
        <v>7.7235000000000005</v>
      </c>
      <c r="H120" s="24">
        <f t="shared" si="14"/>
        <v>11.58525</v>
      </c>
    </row>
    <row r="121" spans="1:8" s="15" customFormat="1" ht="76.5">
      <c r="A121" s="10">
        <v>12</v>
      </c>
      <c r="B121" s="37" t="s">
        <v>93</v>
      </c>
      <c r="C121" s="12"/>
      <c r="D121" s="36" t="s">
        <v>10</v>
      </c>
      <c r="E121" s="25">
        <f>SUM(E110:E120)</f>
        <v>2196</v>
      </c>
      <c r="F121" s="26">
        <f>SUM(F110:F120)</f>
        <v>16.311541666666667</v>
      </c>
      <c r="G121" s="26">
        <f>SUM(G110:G120)</f>
        <v>32.623083333333334</v>
      </c>
      <c r="H121" s="26">
        <f>SUM(H110:H120)</f>
        <v>48.934624999999997</v>
      </c>
    </row>
    <row r="122" spans="1:8" s="15" customFormat="1" ht="30">
      <c r="A122" s="31">
        <v>1</v>
      </c>
      <c r="B122" s="27" t="s">
        <v>105</v>
      </c>
      <c r="C122" s="28" t="s">
        <v>4</v>
      </c>
      <c r="D122" s="29" t="s">
        <v>106</v>
      </c>
      <c r="E122" s="23">
        <v>150</v>
      </c>
      <c r="F122" s="24">
        <f t="shared" si="16"/>
        <v>1.0687500000000001</v>
      </c>
      <c r="G122" s="24">
        <f t="shared" si="17"/>
        <v>2.1375000000000002</v>
      </c>
      <c r="H122" s="24">
        <f t="shared" si="14"/>
        <v>3.2062500000000003</v>
      </c>
    </row>
    <row r="123" spans="1:8" s="15" customFormat="1" ht="30">
      <c r="A123" s="31">
        <f t="shared" ref="A123:A127" si="23">A122+1</f>
        <v>2</v>
      </c>
      <c r="B123" s="27" t="s">
        <v>105</v>
      </c>
      <c r="C123" s="28" t="s">
        <v>4</v>
      </c>
      <c r="D123" s="29" t="s">
        <v>107</v>
      </c>
      <c r="E123" s="23">
        <v>190</v>
      </c>
      <c r="F123" s="24">
        <f t="shared" si="16"/>
        <v>1.35375</v>
      </c>
      <c r="G123" s="24">
        <f t="shared" si="17"/>
        <v>2.7075</v>
      </c>
      <c r="H123" s="24">
        <f t="shared" si="14"/>
        <v>4.0612500000000002</v>
      </c>
    </row>
    <row r="124" spans="1:8" s="15" customFormat="1" ht="30">
      <c r="A124" s="31">
        <f t="shared" si="23"/>
        <v>3</v>
      </c>
      <c r="B124" s="27" t="s">
        <v>105</v>
      </c>
      <c r="C124" s="28" t="s">
        <v>4</v>
      </c>
      <c r="D124" s="29" t="s">
        <v>109</v>
      </c>
      <c r="E124" s="23">
        <v>195</v>
      </c>
      <c r="F124" s="24">
        <f t="shared" si="16"/>
        <v>1.389375</v>
      </c>
      <c r="G124" s="24">
        <f t="shared" si="17"/>
        <v>2.7787500000000001</v>
      </c>
      <c r="H124" s="24">
        <f t="shared" si="14"/>
        <v>4.1681249999999999</v>
      </c>
    </row>
    <row r="125" spans="1:8" s="15" customFormat="1" ht="30">
      <c r="A125" s="31">
        <f t="shared" si="23"/>
        <v>4</v>
      </c>
      <c r="B125" s="27" t="s">
        <v>105</v>
      </c>
      <c r="C125" s="28" t="s">
        <v>4</v>
      </c>
      <c r="D125" s="29"/>
      <c r="E125" s="23">
        <v>234</v>
      </c>
      <c r="F125" s="24">
        <f t="shared" ref="F125" si="24">H125*1/3</f>
        <v>1.6672500000000001</v>
      </c>
      <c r="G125" s="24">
        <f t="shared" ref="G125" si="25">H125*2/3</f>
        <v>3.3345000000000002</v>
      </c>
      <c r="H125" s="24">
        <f t="shared" si="14"/>
        <v>5.0017500000000004</v>
      </c>
    </row>
    <row r="126" spans="1:8" s="15" customFormat="1" ht="30">
      <c r="A126" s="31">
        <f>A124+1</f>
        <v>4</v>
      </c>
      <c r="B126" s="27" t="s">
        <v>105</v>
      </c>
      <c r="C126" s="28" t="s">
        <v>4</v>
      </c>
      <c r="D126" s="29" t="s">
        <v>110</v>
      </c>
      <c r="E126" s="23">
        <v>346</v>
      </c>
      <c r="F126" s="24">
        <f t="shared" si="16"/>
        <v>2.4652499999999997</v>
      </c>
      <c r="G126" s="24">
        <f t="shared" si="17"/>
        <v>4.9304999999999994</v>
      </c>
      <c r="H126" s="24">
        <f t="shared" si="14"/>
        <v>7.3957499999999996</v>
      </c>
    </row>
    <row r="127" spans="1:8" s="15" customFormat="1" ht="30">
      <c r="A127" s="31">
        <f t="shared" si="23"/>
        <v>5</v>
      </c>
      <c r="B127" s="27" t="s">
        <v>105</v>
      </c>
      <c r="C127" s="28" t="s">
        <v>4</v>
      </c>
      <c r="D127" s="29" t="s">
        <v>108</v>
      </c>
      <c r="E127" s="23">
        <v>397</v>
      </c>
      <c r="F127" s="24">
        <f t="shared" si="16"/>
        <v>2.8286250000000002</v>
      </c>
      <c r="G127" s="24">
        <f t="shared" si="17"/>
        <v>5.6572500000000003</v>
      </c>
      <c r="H127" s="24">
        <f t="shared" si="14"/>
        <v>8.4858750000000001</v>
      </c>
    </row>
    <row r="128" spans="1:8" s="15" customFormat="1" ht="38.25">
      <c r="A128" s="10">
        <v>13</v>
      </c>
      <c r="B128" s="37" t="s">
        <v>105</v>
      </c>
      <c r="C128" s="12"/>
      <c r="D128" s="36" t="s">
        <v>10</v>
      </c>
      <c r="E128" s="25">
        <f>SUM(E122:E127)</f>
        <v>1512</v>
      </c>
      <c r="F128" s="26">
        <f>SUM(F122:F127)</f>
        <v>10.773000000000001</v>
      </c>
      <c r="G128" s="26">
        <f>SUM(G122:G127)</f>
        <v>21.546000000000003</v>
      </c>
      <c r="H128" s="26">
        <f>SUM(H122:H127)</f>
        <v>32.319000000000003</v>
      </c>
    </row>
    <row r="129" spans="1:8" ht="30">
      <c r="A129" s="31">
        <v>1</v>
      </c>
      <c r="B129" s="27" t="s">
        <v>111</v>
      </c>
      <c r="C129" s="28" t="s">
        <v>4</v>
      </c>
      <c r="D129" s="29" t="s">
        <v>112</v>
      </c>
      <c r="E129" s="23">
        <v>182</v>
      </c>
      <c r="F129" s="24">
        <f t="shared" si="16"/>
        <v>1.2967500000000001</v>
      </c>
      <c r="G129" s="24">
        <f t="shared" si="17"/>
        <v>2.5935000000000001</v>
      </c>
      <c r="H129" s="24">
        <f t="shared" si="14"/>
        <v>3.89025</v>
      </c>
    </row>
    <row r="130" spans="1:8" ht="30">
      <c r="A130" s="31">
        <f t="shared" ref="A130:A139" si="26">A129+1</f>
        <v>2</v>
      </c>
      <c r="B130" s="27" t="s">
        <v>111</v>
      </c>
      <c r="C130" s="28" t="s">
        <v>4</v>
      </c>
      <c r="D130" s="29" t="s">
        <v>113</v>
      </c>
      <c r="E130" s="23">
        <v>221</v>
      </c>
      <c r="F130" s="24">
        <f t="shared" si="16"/>
        <v>1.5746250000000002</v>
      </c>
      <c r="G130" s="24">
        <f t="shared" si="17"/>
        <v>3.1492500000000003</v>
      </c>
      <c r="H130" s="24">
        <f t="shared" si="14"/>
        <v>4.7238750000000005</v>
      </c>
    </row>
    <row r="131" spans="1:8" ht="30">
      <c r="A131" s="31">
        <f t="shared" si="26"/>
        <v>3</v>
      </c>
      <c r="B131" s="27" t="s">
        <v>111</v>
      </c>
      <c r="C131" s="28" t="s">
        <v>4</v>
      </c>
      <c r="D131" s="29" t="s">
        <v>114</v>
      </c>
      <c r="E131" s="23">
        <v>548</v>
      </c>
      <c r="F131" s="24">
        <f t="shared" si="16"/>
        <v>4.2366666666666672</v>
      </c>
      <c r="G131" s="24">
        <f t="shared" si="17"/>
        <v>8.4733333333333345</v>
      </c>
      <c r="H131" s="24">
        <v>12.71</v>
      </c>
    </row>
    <row r="132" spans="1:8" ht="30">
      <c r="A132" s="31">
        <f t="shared" si="26"/>
        <v>4</v>
      </c>
      <c r="B132" s="27" t="s">
        <v>111</v>
      </c>
      <c r="C132" s="28" t="s">
        <v>4</v>
      </c>
      <c r="D132" s="29" t="s">
        <v>115</v>
      </c>
      <c r="E132" s="23">
        <v>106</v>
      </c>
      <c r="F132" s="24">
        <f t="shared" si="16"/>
        <v>0.75525000000000009</v>
      </c>
      <c r="G132" s="24">
        <f t="shared" si="17"/>
        <v>1.5105000000000002</v>
      </c>
      <c r="H132" s="24">
        <f t="shared" si="14"/>
        <v>2.2657500000000002</v>
      </c>
    </row>
    <row r="133" spans="1:8" ht="30">
      <c r="A133" s="31">
        <f t="shared" si="26"/>
        <v>5</v>
      </c>
      <c r="B133" s="27" t="s">
        <v>111</v>
      </c>
      <c r="C133" s="28" t="s">
        <v>4</v>
      </c>
      <c r="D133" s="29" t="s">
        <v>116</v>
      </c>
      <c r="E133" s="23">
        <v>240</v>
      </c>
      <c r="F133" s="24">
        <f t="shared" si="16"/>
        <v>1.7100000000000002</v>
      </c>
      <c r="G133" s="24">
        <f t="shared" si="17"/>
        <v>3.4200000000000004</v>
      </c>
      <c r="H133" s="24">
        <f t="shared" si="14"/>
        <v>5.1300000000000008</v>
      </c>
    </row>
    <row r="134" spans="1:8" ht="30">
      <c r="A134" s="31">
        <f t="shared" si="26"/>
        <v>6</v>
      </c>
      <c r="B134" s="27" t="s">
        <v>111</v>
      </c>
      <c r="C134" s="28" t="s">
        <v>4</v>
      </c>
      <c r="D134" s="29" t="s">
        <v>117</v>
      </c>
      <c r="E134" s="23">
        <v>621</v>
      </c>
      <c r="F134" s="24">
        <f t="shared" si="16"/>
        <v>5.2785000000000002</v>
      </c>
      <c r="G134" s="24">
        <f t="shared" si="17"/>
        <v>10.557</v>
      </c>
      <c r="H134" s="24">
        <f>(E134*68/100)*0.0015*25</f>
        <v>15.8355</v>
      </c>
    </row>
    <row r="135" spans="1:8" ht="30">
      <c r="A135" s="31">
        <f t="shared" si="26"/>
        <v>7</v>
      </c>
      <c r="B135" s="27" t="s">
        <v>111</v>
      </c>
      <c r="C135" s="28" t="s">
        <v>4</v>
      </c>
      <c r="D135" s="29" t="s">
        <v>118</v>
      </c>
      <c r="E135" s="23">
        <v>250</v>
      </c>
      <c r="F135" s="24">
        <f t="shared" si="16"/>
        <v>1.78125</v>
      </c>
      <c r="G135" s="24">
        <f t="shared" si="17"/>
        <v>3.5625</v>
      </c>
      <c r="H135" s="24">
        <f t="shared" si="14"/>
        <v>5.34375</v>
      </c>
    </row>
    <row r="136" spans="1:8" ht="30">
      <c r="A136" s="31">
        <f t="shared" si="26"/>
        <v>8</v>
      </c>
      <c r="B136" s="27" t="s">
        <v>111</v>
      </c>
      <c r="C136" s="28" t="s">
        <v>4</v>
      </c>
      <c r="D136" s="29" t="s">
        <v>119</v>
      </c>
      <c r="E136" s="23">
        <v>556</v>
      </c>
      <c r="F136" s="24">
        <f t="shared" si="16"/>
        <v>3.9615000000000005</v>
      </c>
      <c r="G136" s="24">
        <f t="shared" si="17"/>
        <v>7.9230000000000009</v>
      </c>
      <c r="H136" s="24">
        <f t="shared" si="14"/>
        <v>11.884500000000001</v>
      </c>
    </row>
    <row r="137" spans="1:8" ht="30">
      <c r="A137" s="31">
        <f t="shared" si="26"/>
        <v>9</v>
      </c>
      <c r="B137" s="27" t="s">
        <v>111</v>
      </c>
      <c r="C137" s="28" t="s">
        <v>4</v>
      </c>
      <c r="D137" s="29" t="s">
        <v>121</v>
      </c>
      <c r="E137" s="23">
        <v>689</v>
      </c>
      <c r="F137" s="24">
        <f t="shared" si="16"/>
        <v>4.9091250000000004</v>
      </c>
      <c r="G137" s="24">
        <f t="shared" si="17"/>
        <v>9.8182500000000008</v>
      </c>
      <c r="H137" s="24">
        <f t="shared" ref="H137:H203" si="27">(E137*57/100)*0.0015*25</f>
        <v>14.727375</v>
      </c>
    </row>
    <row r="138" spans="1:8" ht="30">
      <c r="A138" s="31">
        <f t="shared" si="26"/>
        <v>10</v>
      </c>
      <c r="B138" s="27" t="s">
        <v>111</v>
      </c>
      <c r="C138" s="28" t="s">
        <v>4</v>
      </c>
      <c r="D138" s="29" t="s">
        <v>120</v>
      </c>
      <c r="E138" s="23">
        <v>537</v>
      </c>
      <c r="F138" s="24">
        <f t="shared" si="16"/>
        <v>3.8261249999999998</v>
      </c>
      <c r="G138" s="24">
        <f t="shared" si="17"/>
        <v>7.6522499999999996</v>
      </c>
      <c r="H138" s="24">
        <f t="shared" si="27"/>
        <v>11.478375</v>
      </c>
    </row>
    <row r="139" spans="1:8" ht="30">
      <c r="A139" s="31">
        <f t="shared" si="26"/>
        <v>11</v>
      </c>
      <c r="B139" s="27" t="s">
        <v>111</v>
      </c>
      <c r="C139" s="28" t="s">
        <v>4</v>
      </c>
      <c r="D139" s="29" t="s">
        <v>122</v>
      </c>
      <c r="E139" s="23">
        <v>294</v>
      </c>
      <c r="F139" s="24">
        <f t="shared" si="16"/>
        <v>2.0947500000000003</v>
      </c>
      <c r="G139" s="24">
        <f t="shared" si="17"/>
        <v>4.1895000000000007</v>
      </c>
      <c r="H139" s="24">
        <f t="shared" si="27"/>
        <v>6.284250000000001</v>
      </c>
    </row>
    <row r="140" spans="1:8" s="15" customFormat="1" ht="38.25">
      <c r="A140" s="10">
        <v>14</v>
      </c>
      <c r="B140" s="37" t="s">
        <v>111</v>
      </c>
      <c r="C140" s="12"/>
      <c r="D140" s="36" t="s">
        <v>10</v>
      </c>
      <c r="E140" s="25">
        <f>SUM(E129:E139)</f>
        <v>4244</v>
      </c>
      <c r="F140" s="26">
        <f>SUM(F129:F139)</f>
        <v>31.42454166666667</v>
      </c>
      <c r="G140" s="26">
        <f>SUM(G129:G139)</f>
        <v>62.84908333333334</v>
      </c>
      <c r="H140" s="26">
        <f>SUM(H129:H139)</f>
        <v>94.273624999999996</v>
      </c>
    </row>
    <row r="141" spans="1:8" ht="30">
      <c r="A141" s="31">
        <v>1</v>
      </c>
      <c r="B141" s="27" t="s">
        <v>123</v>
      </c>
      <c r="C141" s="28" t="s">
        <v>4</v>
      </c>
      <c r="D141" s="29" t="s">
        <v>124</v>
      </c>
      <c r="E141" s="23">
        <v>223</v>
      </c>
      <c r="F141" s="24">
        <f t="shared" si="16"/>
        <v>3.39</v>
      </c>
      <c r="G141" s="24">
        <f t="shared" si="17"/>
        <v>6.78</v>
      </c>
      <c r="H141" s="24">
        <v>10.17</v>
      </c>
    </row>
    <row r="142" spans="1:8" ht="30">
      <c r="A142" s="31">
        <f t="shared" ref="A142:A149" si="28">A141+1</f>
        <v>2</v>
      </c>
      <c r="B142" s="27" t="s">
        <v>123</v>
      </c>
      <c r="C142" s="28" t="s">
        <v>4</v>
      </c>
      <c r="D142" s="29" t="s">
        <v>125</v>
      </c>
      <c r="E142" s="23">
        <v>132</v>
      </c>
      <c r="F142" s="24">
        <f t="shared" si="16"/>
        <v>0.9405</v>
      </c>
      <c r="G142" s="24">
        <f t="shared" si="17"/>
        <v>1.881</v>
      </c>
      <c r="H142" s="24">
        <f t="shared" si="27"/>
        <v>2.8214999999999999</v>
      </c>
    </row>
    <row r="143" spans="1:8" ht="30">
      <c r="A143" s="31">
        <f t="shared" si="28"/>
        <v>3</v>
      </c>
      <c r="B143" s="27" t="s">
        <v>123</v>
      </c>
      <c r="C143" s="28" t="s">
        <v>4</v>
      </c>
      <c r="D143" s="29" t="s">
        <v>126</v>
      </c>
      <c r="E143" s="23">
        <v>143</v>
      </c>
      <c r="F143" s="24">
        <f t="shared" ref="F143:F211" si="29">H143*1/3</f>
        <v>3.3533333333333335</v>
      </c>
      <c r="G143" s="24">
        <f t="shared" ref="G143:G211" si="30">H143*2/3</f>
        <v>6.706666666666667</v>
      </c>
      <c r="H143" s="24">
        <v>10.06</v>
      </c>
    </row>
    <row r="144" spans="1:8" ht="30">
      <c r="A144" s="31">
        <f t="shared" si="28"/>
        <v>4</v>
      </c>
      <c r="B144" s="27" t="s">
        <v>123</v>
      </c>
      <c r="C144" s="28" t="s">
        <v>4</v>
      </c>
      <c r="D144" s="29" t="s">
        <v>127</v>
      </c>
      <c r="E144" s="23">
        <v>123</v>
      </c>
      <c r="F144" s="24">
        <f t="shared" si="29"/>
        <v>0.8763749999999999</v>
      </c>
      <c r="G144" s="24">
        <f t="shared" si="30"/>
        <v>1.7527499999999998</v>
      </c>
      <c r="H144" s="24">
        <f t="shared" si="27"/>
        <v>2.6291249999999997</v>
      </c>
    </row>
    <row r="145" spans="1:8" ht="30">
      <c r="A145" s="31">
        <f t="shared" si="28"/>
        <v>5</v>
      </c>
      <c r="B145" s="27" t="s">
        <v>123</v>
      </c>
      <c r="C145" s="28" t="s">
        <v>4</v>
      </c>
      <c r="D145" s="29" t="s">
        <v>128</v>
      </c>
      <c r="E145" s="23">
        <v>142</v>
      </c>
      <c r="F145" s="24">
        <f t="shared" si="29"/>
        <v>1.0117499999999999</v>
      </c>
      <c r="G145" s="24">
        <f t="shared" si="30"/>
        <v>2.0234999999999999</v>
      </c>
      <c r="H145" s="24">
        <f t="shared" si="27"/>
        <v>3.03525</v>
      </c>
    </row>
    <row r="146" spans="1:8" ht="30">
      <c r="A146" s="31">
        <f t="shared" si="28"/>
        <v>6</v>
      </c>
      <c r="B146" s="27" t="s">
        <v>123</v>
      </c>
      <c r="C146" s="28" t="s">
        <v>4</v>
      </c>
      <c r="D146" s="29" t="s">
        <v>129</v>
      </c>
      <c r="E146" s="23">
        <v>231</v>
      </c>
      <c r="F146" s="24">
        <f t="shared" si="29"/>
        <v>1.645875</v>
      </c>
      <c r="G146" s="24">
        <f t="shared" si="30"/>
        <v>3.29175</v>
      </c>
      <c r="H146" s="24">
        <f t="shared" si="27"/>
        <v>4.9376249999999997</v>
      </c>
    </row>
    <row r="147" spans="1:8" ht="30">
      <c r="A147" s="31">
        <f t="shared" si="28"/>
        <v>7</v>
      </c>
      <c r="B147" s="27" t="s">
        <v>123</v>
      </c>
      <c r="C147" s="28" t="s">
        <v>4</v>
      </c>
      <c r="D147" s="29" t="s">
        <v>130</v>
      </c>
      <c r="E147" s="23">
        <v>401</v>
      </c>
      <c r="F147" s="24">
        <f t="shared" si="29"/>
        <v>2.8571249999999999</v>
      </c>
      <c r="G147" s="24">
        <f t="shared" si="30"/>
        <v>5.7142499999999998</v>
      </c>
      <c r="H147" s="24">
        <f t="shared" si="27"/>
        <v>8.5713749999999997</v>
      </c>
    </row>
    <row r="148" spans="1:8" ht="30">
      <c r="A148" s="31">
        <f t="shared" si="28"/>
        <v>8</v>
      </c>
      <c r="B148" s="27" t="s">
        <v>123</v>
      </c>
      <c r="C148" s="28" t="s">
        <v>4</v>
      </c>
      <c r="D148" s="29" t="s">
        <v>131</v>
      </c>
      <c r="E148" s="23">
        <v>631</v>
      </c>
      <c r="F148" s="24">
        <f t="shared" si="29"/>
        <v>5.3634999999999993</v>
      </c>
      <c r="G148" s="24">
        <f t="shared" si="30"/>
        <v>10.726999999999999</v>
      </c>
      <c r="H148" s="24">
        <f>(E148*68/100)*0.0015*25</f>
        <v>16.090499999999999</v>
      </c>
    </row>
    <row r="149" spans="1:8" ht="30">
      <c r="A149" s="31">
        <f t="shared" si="28"/>
        <v>9</v>
      </c>
      <c r="B149" s="27" t="s">
        <v>123</v>
      </c>
      <c r="C149" s="28" t="s">
        <v>4</v>
      </c>
      <c r="D149" s="29" t="s">
        <v>132</v>
      </c>
      <c r="E149" s="23">
        <v>325</v>
      </c>
      <c r="F149" s="24">
        <f t="shared" si="29"/>
        <v>2.3156249999999998</v>
      </c>
      <c r="G149" s="24">
        <f t="shared" si="30"/>
        <v>4.6312499999999996</v>
      </c>
      <c r="H149" s="24">
        <f t="shared" si="27"/>
        <v>6.9468749999999995</v>
      </c>
    </row>
    <row r="150" spans="1:8" s="15" customFormat="1" ht="38.25">
      <c r="A150" s="10">
        <v>15</v>
      </c>
      <c r="B150" s="37" t="s">
        <v>123</v>
      </c>
      <c r="C150" s="12"/>
      <c r="D150" s="36" t="s">
        <v>10</v>
      </c>
      <c r="E150" s="25">
        <f>SUM(E141:E149)</f>
        <v>2351</v>
      </c>
      <c r="F150" s="26">
        <f>SUM(F141:F149)</f>
        <v>21.754083333333334</v>
      </c>
      <c r="G150" s="26">
        <f>SUM(G141:G149)</f>
        <v>43.508166666666668</v>
      </c>
      <c r="H150" s="26">
        <f>SUM(H141:H149)</f>
        <v>65.262249999999995</v>
      </c>
    </row>
    <row r="151" spans="1:8" ht="30">
      <c r="A151" s="31">
        <v>1</v>
      </c>
      <c r="B151" s="27" t="s">
        <v>133</v>
      </c>
      <c r="C151" s="28" t="s">
        <v>4</v>
      </c>
      <c r="D151" s="29" t="s">
        <v>134</v>
      </c>
      <c r="E151" s="23">
        <v>301</v>
      </c>
      <c r="F151" s="24">
        <f t="shared" si="29"/>
        <v>2.4766666666666666</v>
      </c>
      <c r="G151" s="24">
        <f t="shared" si="30"/>
        <v>4.9533333333333331</v>
      </c>
      <c r="H151" s="24">
        <v>7.43</v>
      </c>
    </row>
    <row r="152" spans="1:8" ht="30">
      <c r="A152" s="31">
        <f t="shared" ref="A152:A154" si="31">A151+1</f>
        <v>2</v>
      </c>
      <c r="B152" s="27" t="s">
        <v>133</v>
      </c>
      <c r="C152" s="28" t="s">
        <v>4</v>
      </c>
      <c r="D152" s="29" t="s">
        <v>135</v>
      </c>
      <c r="E152" s="23">
        <v>171</v>
      </c>
      <c r="F152" s="24">
        <f t="shared" si="29"/>
        <v>1.218375</v>
      </c>
      <c r="G152" s="24">
        <f t="shared" si="30"/>
        <v>2.43675</v>
      </c>
      <c r="H152" s="24">
        <f t="shared" si="27"/>
        <v>3.655125</v>
      </c>
    </row>
    <row r="153" spans="1:8" ht="30">
      <c r="A153" s="31">
        <f t="shared" si="31"/>
        <v>3</v>
      </c>
      <c r="B153" s="27" t="s">
        <v>133</v>
      </c>
      <c r="C153" s="28" t="s">
        <v>4</v>
      </c>
      <c r="D153" s="29" t="s">
        <v>136</v>
      </c>
      <c r="E153" s="23">
        <v>172</v>
      </c>
      <c r="F153" s="24">
        <f t="shared" si="29"/>
        <v>1.2255000000000003</v>
      </c>
      <c r="G153" s="24">
        <f t="shared" si="30"/>
        <v>2.4510000000000005</v>
      </c>
      <c r="H153" s="24">
        <f t="shared" si="27"/>
        <v>3.6765000000000008</v>
      </c>
    </row>
    <row r="154" spans="1:8" ht="30">
      <c r="A154" s="31">
        <f t="shared" si="31"/>
        <v>4</v>
      </c>
      <c r="B154" s="27" t="s">
        <v>133</v>
      </c>
      <c r="C154" s="28" t="s">
        <v>4</v>
      </c>
      <c r="D154" s="29" t="s">
        <v>137</v>
      </c>
      <c r="E154" s="23">
        <v>403</v>
      </c>
      <c r="F154" s="24">
        <f t="shared" si="29"/>
        <v>2.871375</v>
      </c>
      <c r="G154" s="24">
        <f t="shared" si="30"/>
        <v>5.74275</v>
      </c>
      <c r="H154" s="24">
        <f t="shared" si="27"/>
        <v>8.6141249999999996</v>
      </c>
    </row>
    <row r="155" spans="1:8" s="15" customFormat="1" ht="38.25">
      <c r="A155" s="10">
        <v>16</v>
      </c>
      <c r="B155" s="37" t="s">
        <v>133</v>
      </c>
      <c r="C155" s="12"/>
      <c r="D155" s="36" t="s">
        <v>10</v>
      </c>
      <c r="E155" s="25">
        <f>SUM(E151:E154)</f>
        <v>1047</v>
      </c>
      <c r="F155" s="26">
        <f>SUM(F151:F154)</f>
        <v>7.7919166666666673</v>
      </c>
      <c r="G155" s="26">
        <f>SUM(G151:G154)</f>
        <v>15.583833333333335</v>
      </c>
      <c r="H155" s="26">
        <f>SUM(H151:H154)</f>
        <v>23.37575</v>
      </c>
    </row>
    <row r="156" spans="1:8" ht="30">
      <c r="A156" s="31">
        <v>1</v>
      </c>
      <c r="B156" s="27" t="s">
        <v>138</v>
      </c>
      <c r="C156" s="28" t="s">
        <v>4</v>
      </c>
      <c r="D156" s="29" t="s">
        <v>140</v>
      </c>
      <c r="E156" s="23">
        <v>274</v>
      </c>
      <c r="F156" s="24">
        <f t="shared" si="29"/>
        <v>1.95225</v>
      </c>
      <c r="G156" s="24">
        <f t="shared" si="30"/>
        <v>3.9045000000000001</v>
      </c>
      <c r="H156" s="24">
        <f t="shared" si="27"/>
        <v>5.8567499999999999</v>
      </c>
    </row>
    <row r="157" spans="1:8" ht="30">
      <c r="A157" s="31">
        <f t="shared" ref="A157:A162" si="32">A156+1</f>
        <v>2</v>
      </c>
      <c r="B157" s="27" t="s">
        <v>138</v>
      </c>
      <c r="C157" s="28" t="s">
        <v>4</v>
      </c>
      <c r="D157" s="29" t="s">
        <v>139</v>
      </c>
      <c r="E157" s="23">
        <v>117</v>
      </c>
      <c r="F157" s="24">
        <f t="shared" si="29"/>
        <v>0.83362500000000006</v>
      </c>
      <c r="G157" s="24">
        <f t="shared" si="30"/>
        <v>1.6672500000000001</v>
      </c>
      <c r="H157" s="24">
        <f t="shared" si="27"/>
        <v>2.5008750000000002</v>
      </c>
    </row>
    <row r="158" spans="1:8" ht="30">
      <c r="A158" s="31">
        <f t="shared" si="32"/>
        <v>3</v>
      </c>
      <c r="B158" s="27" t="s">
        <v>138</v>
      </c>
      <c r="C158" s="28" t="s">
        <v>4</v>
      </c>
      <c r="D158" s="29" t="s">
        <v>143</v>
      </c>
      <c r="E158" s="23">
        <v>325</v>
      </c>
      <c r="F158" s="24">
        <f t="shared" si="29"/>
        <v>2.3156249999999998</v>
      </c>
      <c r="G158" s="24">
        <f t="shared" si="30"/>
        <v>4.6312499999999996</v>
      </c>
      <c r="H158" s="24">
        <f t="shared" si="27"/>
        <v>6.9468749999999995</v>
      </c>
    </row>
    <row r="159" spans="1:8" ht="30">
      <c r="A159" s="31">
        <f t="shared" si="32"/>
        <v>4</v>
      </c>
      <c r="B159" s="27" t="s">
        <v>138</v>
      </c>
      <c r="C159" s="28" t="s">
        <v>4</v>
      </c>
      <c r="D159" s="29" t="s">
        <v>142</v>
      </c>
      <c r="E159" s="23">
        <v>231</v>
      </c>
      <c r="F159" s="24">
        <f t="shared" si="29"/>
        <v>1.645875</v>
      </c>
      <c r="G159" s="24">
        <f t="shared" si="30"/>
        <v>3.29175</v>
      </c>
      <c r="H159" s="24">
        <f t="shared" si="27"/>
        <v>4.9376249999999997</v>
      </c>
    </row>
    <row r="160" spans="1:8" ht="30">
      <c r="A160" s="31">
        <f t="shared" si="32"/>
        <v>5</v>
      </c>
      <c r="B160" s="27" t="s">
        <v>138</v>
      </c>
      <c r="C160" s="28" t="s">
        <v>4</v>
      </c>
      <c r="D160" s="29" t="s">
        <v>144</v>
      </c>
      <c r="E160" s="23">
        <v>489</v>
      </c>
      <c r="F160" s="24">
        <f t="shared" si="29"/>
        <v>3.4841250000000006</v>
      </c>
      <c r="G160" s="24">
        <f t="shared" si="30"/>
        <v>6.9682500000000012</v>
      </c>
      <c r="H160" s="24">
        <f t="shared" si="27"/>
        <v>10.452375000000002</v>
      </c>
    </row>
    <row r="161" spans="1:8" ht="30">
      <c r="A161" s="31">
        <f t="shared" si="32"/>
        <v>6</v>
      </c>
      <c r="B161" s="27" t="s">
        <v>138</v>
      </c>
      <c r="C161" s="28" t="s">
        <v>4</v>
      </c>
      <c r="D161" s="30" t="s">
        <v>194</v>
      </c>
      <c r="E161" s="23">
        <v>139</v>
      </c>
      <c r="F161" s="24">
        <f t="shared" ref="F161" si="33">H161*1/3</f>
        <v>0.99037500000000012</v>
      </c>
      <c r="G161" s="24">
        <f t="shared" ref="G161" si="34">H161*2/3</f>
        <v>1.9807500000000002</v>
      </c>
      <c r="H161" s="24">
        <f t="shared" ref="H161" si="35">(E161*57/100)*0.0015*25</f>
        <v>2.9711250000000002</v>
      </c>
    </row>
    <row r="162" spans="1:8" ht="30">
      <c r="A162" s="31">
        <f t="shared" si="32"/>
        <v>7</v>
      </c>
      <c r="B162" s="27" t="s">
        <v>138</v>
      </c>
      <c r="C162" s="28" t="s">
        <v>4</v>
      </c>
      <c r="D162" s="29" t="s">
        <v>141</v>
      </c>
      <c r="E162" s="23">
        <v>83</v>
      </c>
      <c r="F162" s="24">
        <f t="shared" si="29"/>
        <v>0.59137499999999998</v>
      </c>
      <c r="G162" s="24">
        <f t="shared" si="30"/>
        <v>1.18275</v>
      </c>
      <c r="H162" s="24">
        <f t="shared" si="27"/>
        <v>1.774125</v>
      </c>
    </row>
    <row r="163" spans="1:8" s="15" customFormat="1" ht="38.25">
      <c r="A163" s="10">
        <v>17</v>
      </c>
      <c r="B163" s="37" t="s">
        <v>138</v>
      </c>
      <c r="C163" s="12"/>
      <c r="D163" s="36" t="s">
        <v>10</v>
      </c>
      <c r="E163" s="25">
        <f>SUM(E156:E162)</f>
        <v>1658</v>
      </c>
      <c r="F163" s="26">
        <f>SUM(F156:F162)</f>
        <v>11.81325</v>
      </c>
      <c r="G163" s="26">
        <f>SUM(G156:G162)</f>
        <v>23.6265</v>
      </c>
      <c r="H163" s="26">
        <f>SUM(H156:H162)</f>
        <v>35.439750000000004</v>
      </c>
    </row>
    <row r="164" spans="1:8" ht="30">
      <c r="A164" s="31">
        <v>1</v>
      </c>
      <c r="B164" s="27" t="s">
        <v>145</v>
      </c>
      <c r="C164" s="28" t="s">
        <v>4</v>
      </c>
      <c r="D164" s="29" t="s">
        <v>149</v>
      </c>
      <c r="E164" s="23">
        <v>561</v>
      </c>
      <c r="F164" s="24">
        <f t="shared" si="29"/>
        <v>3.997125</v>
      </c>
      <c r="G164" s="24">
        <f t="shared" si="30"/>
        <v>7.9942500000000001</v>
      </c>
      <c r="H164" s="24">
        <f t="shared" si="27"/>
        <v>11.991375</v>
      </c>
    </row>
    <row r="165" spans="1:8" ht="30">
      <c r="A165" s="31">
        <f t="shared" ref="A165:A167" si="36">A164+1</f>
        <v>2</v>
      </c>
      <c r="B165" s="27" t="s">
        <v>145</v>
      </c>
      <c r="C165" s="28" t="s">
        <v>4</v>
      </c>
      <c r="D165" s="29" t="s">
        <v>147</v>
      </c>
      <c r="E165" s="23">
        <v>256</v>
      </c>
      <c r="F165" s="24">
        <f t="shared" si="29"/>
        <v>1.8239999999999998</v>
      </c>
      <c r="G165" s="24">
        <f t="shared" si="30"/>
        <v>3.6479999999999997</v>
      </c>
      <c r="H165" s="24">
        <f t="shared" si="27"/>
        <v>5.4719999999999995</v>
      </c>
    </row>
    <row r="166" spans="1:8" ht="30">
      <c r="A166" s="31">
        <f t="shared" si="36"/>
        <v>3</v>
      </c>
      <c r="B166" s="27" t="s">
        <v>145</v>
      </c>
      <c r="C166" s="28" t="s">
        <v>4</v>
      </c>
      <c r="D166" s="29" t="s">
        <v>148</v>
      </c>
      <c r="E166" s="23">
        <v>175</v>
      </c>
      <c r="F166" s="24">
        <f t="shared" si="29"/>
        <v>1.246875</v>
      </c>
      <c r="G166" s="24">
        <f t="shared" si="30"/>
        <v>2.4937499999999999</v>
      </c>
      <c r="H166" s="24">
        <f t="shared" si="27"/>
        <v>3.7406250000000001</v>
      </c>
    </row>
    <row r="167" spans="1:8" ht="30">
      <c r="A167" s="31">
        <f t="shared" si="36"/>
        <v>4</v>
      </c>
      <c r="B167" s="27" t="s">
        <v>145</v>
      </c>
      <c r="C167" s="28" t="s">
        <v>4</v>
      </c>
      <c r="D167" s="29" t="s">
        <v>146</v>
      </c>
      <c r="E167" s="23">
        <v>257</v>
      </c>
      <c r="F167" s="24">
        <f t="shared" si="29"/>
        <v>1.8311250000000001</v>
      </c>
      <c r="G167" s="24">
        <f t="shared" si="30"/>
        <v>3.6622500000000002</v>
      </c>
      <c r="H167" s="24">
        <f t="shared" si="27"/>
        <v>5.4933750000000003</v>
      </c>
    </row>
    <row r="168" spans="1:8" s="15" customFormat="1" ht="38.25">
      <c r="A168" s="10">
        <v>18</v>
      </c>
      <c r="B168" s="37" t="s">
        <v>145</v>
      </c>
      <c r="C168" s="12"/>
      <c r="D168" s="36" t="s">
        <v>10</v>
      </c>
      <c r="E168" s="25">
        <f>SUM(E164:E167)</f>
        <v>1249</v>
      </c>
      <c r="F168" s="26">
        <f>SUM(F164:F167)</f>
        <v>8.8991250000000015</v>
      </c>
      <c r="G168" s="26">
        <f>SUM(G164:G167)</f>
        <v>17.798250000000003</v>
      </c>
      <c r="H168" s="26">
        <f>SUM(H164:H167)</f>
        <v>26.697375000000001</v>
      </c>
    </row>
    <row r="169" spans="1:8" ht="30">
      <c r="A169" s="31">
        <v>1</v>
      </c>
      <c r="B169" s="27" t="s">
        <v>150</v>
      </c>
      <c r="C169" s="28" t="s">
        <v>4</v>
      </c>
      <c r="D169" s="29" t="s">
        <v>152</v>
      </c>
      <c r="E169" s="23">
        <v>258</v>
      </c>
      <c r="F169" s="24">
        <f t="shared" si="29"/>
        <v>1.8382500000000002</v>
      </c>
      <c r="G169" s="24">
        <f t="shared" si="30"/>
        <v>3.6765000000000003</v>
      </c>
      <c r="H169" s="24">
        <f t="shared" si="27"/>
        <v>5.5147500000000003</v>
      </c>
    </row>
    <row r="170" spans="1:8" ht="30">
      <c r="A170" s="31">
        <f t="shared" ref="A170:A176" si="37">A169+1</f>
        <v>2</v>
      </c>
      <c r="B170" s="27" t="s">
        <v>150</v>
      </c>
      <c r="C170" s="28" t="s">
        <v>4</v>
      </c>
      <c r="D170" s="29" t="s">
        <v>153</v>
      </c>
      <c r="E170" s="23">
        <v>203</v>
      </c>
      <c r="F170" s="24">
        <f t="shared" si="29"/>
        <v>1.446375</v>
      </c>
      <c r="G170" s="24">
        <f t="shared" si="30"/>
        <v>2.8927499999999999</v>
      </c>
      <c r="H170" s="24">
        <f t="shared" si="27"/>
        <v>4.3391250000000001</v>
      </c>
    </row>
    <row r="171" spans="1:8" ht="30">
      <c r="A171" s="31">
        <f t="shared" si="37"/>
        <v>3</v>
      </c>
      <c r="B171" s="27" t="s">
        <v>150</v>
      </c>
      <c r="C171" s="28" t="s">
        <v>4</v>
      </c>
      <c r="D171" s="29" t="s">
        <v>154</v>
      </c>
      <c r="E171" s="23">
        <v>346</v>
      </c>
      <c r="F171" s="24">
        <f t="shared" si="29"/>
        <v>2.4652499999999997</v>
      </c>
      <c r="G171" s="24">
        <f t="shared" si="30"/>
        <v>4.9304999999999994</v>
      </c>
      <c r="H171" s="24">
        <f t="shared" si="27"/>
        <v>7.3957499999999996</v>
      </c>
    </row>
    <row r="172" spans="1:8" ht="30">
      <c r="A172" s="31">
        <f t="shared" si="37"/>
        <v>4</v>
      </c>
      <c r="B172" s="27" t="s">
        <v>150</v>
      </c>
      <c r="C172" s="28" t="s">
        <v>4</v>
      </c>
      <c r="D172" s="29" t="s">
        <v>155</v>
      </c>
      <c r="E172" s="23">
        <v>195</v>
      </c>
      <c r="F172" s="24">
        <f t="shared" si="29"/>
        <v>1.389375</v>
      </c>
      <c r="G172" s="24">
        <f t="shared" si="30"/>
        <v>2.7787500000000001</v>
      </c>
      <c r="H172" s="24">
        <f t="shared" si="27"/>
        <v>4.1681249999999999</v>
      </c>
    </row>
    <row r="173" spans="1:8" ht="30">
      <c r="A173" s="31">
        <f t="shared" si="37"/>
        <v>5</v>
      </c>
      <c r="B173" s="27" t="s">
        <v>150</v>
      </c>
      <c r="C173" s="28" t="s">
        <v>4</v>
      </c>
      <c r="D173" s="29" t="s">
        <v>156</v>
      </c>
      <c r="E173" s="23">
        <v>167</v>
      </c>
      <c r="F173" s="24">
        <f t="shared" si="29"/>
        <v>1.189875</v>
      </c>
      <c r="G173" s="24">
        <f t="shared" si="30"/>
        <v>2.37975</v>
      </c>
      <c r="H173" s="24">
        <f t="shared" si="27"/>
        <v>3.5696249999999998</v>
      </c>
    </row>
    <row r="174" spans="1:8" ht="30">
      <c r="A174" s="31">
        <f t="shared" si="37"/>
        <v>6</v>
      </c>
      <c r="B174" s="27" t="s">
        <v>150</v>
      </c>
      <c r="C174" s="28" t="s">
        <v>4</v>
      </c>
      <c r="D174" s="29" t="s">
        <v>158</v>
      </c>
      <c r="E174" s="23">
        <v>465</v>
      </c>
      <c r="F174" s="24">
        <f t="shared" si="29"/>
        <v>3.3131249999999999</v>
      </c>
      <c r="G174" s="24">
        <f t="shared" si="30"/>
        <v>6.6262499999999998</v>
      </c>
      <c r="H174" s="24">
        <f t="shared" si="27"/>
        <v>9.9393750000000001</v>
      </c>
    </row>
    <row r="175" spans="1:8" ht="30">
      <c r="A175" s="31">
        <f t="shared" si="37"/>
        <v>7</v>
      </c>
      <c r="B175" s="27" t="s">
        <v>150</v>
      </c>
      <c r="C175" s="28" t="s">
        <v>4</v>
      </c>
      <c r="D175" s="29" t="s">
        <v>151</v>
      </c>
      <c r="E175" s="23">
        <v>458</v>
      </c>
      <c r="F175" s="24">
        <f t="shared" si="29"/>
        <v>3.2632499999999998</v>
      </c>
      <c r="G175" s="24">
        <f t="shared" si="30"/>
        <v>6.5264999999999995</v>
      </c>
      <c r="H175" s="24">
        <f t="shared" si="27"/>
        <v>9.7897499999999997</v>
      </c>
    </row>
    <row r="176" spans="1:8" ht="30">
      <c r="A176" s="31">
        <f t="shared" si="37"/>
        <v>8</v>
      </c>
      <c r="B176" s="27" t="s">
        <v>150</v>
      </c>
      <c r="C176" s="28" t="s">
        <v>4</v>
      </c>
      <c r="D176" s="29" t="s">
        <v>157</v>
      </c>
      <c r="E176" s="23">
        <v>338</v>
      </c>
      <c r="F176" s="24">
        <f t="shared" si="29"/>
        <v>2.4082500000000002</v>
      </c>
      <c r="G176" s="24">
        <f t="shared" si="30"/>
        <v>4.8165000000000004</v>
      </c>
      <c r="H176" s="24">
        <f t="shared" si="27"/>
        <v>7.2247500000000002</v>
      </c>
    </row>
    <row r="177" spans="1:8" s="15" customFormat="1" ht="38.25">
      <c r="A177" s="10">
        <v>19</v>
      </c>
      <c r="B177" s="37" t="s">
        <v>150</v>
      </c>
      <c r="C177" s="12"/>
      <c r="D177" s="36" t="s">
        <v>10</v>
      </c>
      <c r="E177" s="25">
        <f>SUM(E169:E176)</f>
        <v>2430</v>
      </c>
      <c r="F177" s="26">
        <f>SUM(F169:F176)</f>
        <v>17.313749999999999</v>
      </c>
      <c r="G177" s="26">
        <f>SUM(G169:G176)</f>
        <v>34.627499999999998</v>
      </c>
      <c r="H177" s="26">
        <f>SUM(H169:H176)</f>
        <v>51.941249999999997</v>
      </c>
    </row>
    <row r="178" spans="1:8" s="9" customFormat="1" ht="30">
      <c r="A178" s="31">
        <f>A176+1</f>
        <v>9</v>
      </c>
      <c r="B178" s="27" t="s">
        <v>150</v>
      </c>
      <c r="C178" s="28" t="s">
        <v>12</v>
      </c>
      <c r="D178" s="29" t="s">
        <v>157</v>
      </c>
      <c r="E178" s="23">
        <v>317</v>
      </c>
      <c r="F178" s="24">
        <f t="shared" si="29"/>
        <v>2.2586250000000003</v>
      </c>
      <c r="G178" s="24">
        <f t="shared" si="30"/>
        <v>4.5172500000000007</v>
      </c>
      <c r="H178" s="24">
        <f t="shared" si="27"/>
        <v>6.775875000000001</v>
      </c>
    </row>
    <row r="179" spans="1:8" s="15" customFormat="1" ht="38.25">
      <c r="A179" s="10">
        <v>19</v>
      </c>
      <c r="B179" s="37" t="s">
        <v>150</v>
      </c>
      <c r="C179" s="12"/>
      <c r="D179" s="36" t="s">
        <v>10</v>
      </c>
      <c r="E179" s="25">
        <f>SUM(E178)</f>
        <v>317</v>
      </c>
      <c r="F179" s="26">
        <f>SUM(F178)</f>
        <v>2.2586250000000003</v>
      </c>
      <c r="G179" s="26">
        <f>SUM(G178)</f>
        <v>4.5172500000000007</v>
      </c>
      <c r="H179" s="26">
        <f t="shared" si="27"/>
        <v>6.775875000000001</v>
      </c>
    </row>
    <row r="180" spans="1:8" s="15" customFormat="1" ht="30">
      <c r="A180" s="31">
        <v>1</v>
      </c>
      <c r="B180" s="27" t="s">
        <v>159</v>
      </c>
      <c r="C180" s="28" t="s">
        <v>4</v>
      </c>
      <c r="D180" s="29" t="s">
        <v>163</v>
      </c>
      <c r="E180" s="23">
        <v>348</v>
      </c>
      <c r="F180" s="24">
        <f t="shared" si="29"/>
        <v>2.4795000000000003</v>
      </c>
      <c r="G180" s="24">
        <f t="shared" si="30"/>
        <v>4.9590000000000005</v>
      </c>
      <c r="H180" s="24">
        <f t="shared" si="27"/>
        <v>7.4385000000000003</v>
      </c>
    </row>
    <row r="181" spans="1:8" s="15" customFormat="1" ht="30">
      <c r="A181" s="31">
        <f t="shared" ref="A181:A213" si="38">A180+1</f>
        <v>2</v>
      </c>
      <c r="B181" s="27" t="s">
        <v>159</v>
      </c>
      <c r="C181" s="28" t="s">
        <v>4</v>
      </c>
      <c r="D181" s="29" t="s">
        <v>166</v>
      </c>
      <c r="E181" s="23">
        <v>520</v>
      </c>
      <c r="F181" s="24">
        <f t="shared" si="29"/>
        <v>3.7050000000000001</v>
      </c>
      <c r="G181" s="24">
        <f t="shared" si="30"/>
        <v>7.41</v>
      </c>
      <c r="H181" s="24">
        <f t="shared" si="27"/>
        <v>11.115</v>
      </c>
    </row>
    <row r="182" spans="1:8" s="15" customFormat="1" ht="30">
      <c r="A182" s="31">
        <f t="shared" si="38"/>
        <v>3</v>
      </c>
      <c r="B182" s="27" t="s">
        <v>159</v>
      </c>
      <c r="C182" s="28" t="s">
        <v>4</v>
      </c>
      <c r="D182" s="29" t="s">
        <v>196</v>
      </c>
      <c r="E182" s="23">
        <v>154</v>
      </c>
      <c r="F182" s="24">
        <f t="shared" ref="F182" si="39">H182*1/3</f>
        <v>1.0972500000000001</v>
      </c>
      <c r="G182" s="24">
        <f t="shared" ref="G182" si="40">H182*2/3</f>
        <v>2.1945000000000001</v>
      </c>
      <c r="H182" s="24">
        <f t="shared" ref="H182" si="41">(E182*57/100)*0.0015*25</f>
        <v>3.2917500000000004</v>
      </c>
    </row>
    <row r="183" spans="1:8" s="15" customFormat="1" ht="30">
      <c r="A183" s="31">
        <f>A181+1</f>
        <v>3</v>
      </c>
      <c r="B183" s="27" t="s">
        <v>159</v>
      </c>
      <c r="C183" s="28" t="s">
        <v>4</v>
      </c>
      <c r="D183" s="29" t="s">
        <v>167</v>
      </c>
      <c r="E183" s="23">
        <v>896</v>
      </c>
      <c r="F183" s="24">
        <f t="shared" si="29"/>
        <v>6.3840000000000003</v>
      </c>
      <c r="G183" s="24">
        <f t="shared" si="30"/>
        <v>12.768000000000001</v>
      </c>
      <c r="H183" s="24">
        <f t="shared" si="27"/>
        <v>19.152000000000001</v>
      </c>
    </row>
    <row r="184" spans="1:8" s="15" customFormat="1" ht="30">
      <c r="A184" s="31">
        <f t="shared" si="38"/>
        <v>4</v>
      </c>
      <c r="B184" s="27" t="s">
        <v>159</v>
      </c>
      <c r="C184" s="28" t="s">
        <v>4</v>
      </c>
      <c r="D184" s="29" t="s">
        <v>168</v>
      </c>
      <c r="E184" s="23">
        <v>396</v>
      </c>
      <c r="F184" s="24">
        <f t="shared" si="29"/>
        <v>2.8214999999999999</v>
      </c>
      <c r="G184" s="24">
        <f t="shared" si="30"/>
        <v>5.6429999999999998</v>
      </c>
      <c r="H184" s="24">
        <f t="shared" si="27"/>
        <v>8.4644999999999992</v>
      </c>
    </row>
    <row r="185" spans="1:8" s="15" customFormat="1" ht="30">
      <c r="A185" s="31">
        <f t="shared" si="38"/>
        <v>5</v>
      </c>
      <c r="B185" s="27" t="s">
        <v>159</v>
      </c>
      <c r="C185" s="28" t="s">
        <v>4</v>
      </c>
      <c r="D185" s="29" t="s">
        <v>169</v>
      </c>
      <c r="E185" s="23">
        <v>277</v>
      </c>
      <c r="F185" s="24">
        <f t="shared" si="29"/>
        <v>1.973625</v>
      </c>
      <c r="G185" s="24">
        <f t="shared" si="30"/>
        <v>3.9472499999999999</v>
      </c>
      <c r="H185" s="24">
        <f t="shared" si="27"/>
        <v>5.9208749999999997</v>
      </c>
    </row>
    <row r="186" spans="1:8" s="15" customFormat="1" ht="30">
      <c r="A186" s="31">
        <f t="shared" si="38"/>
        <v>6</v>
      </c>
      <c r="B186" s="27" t="s">
        <v>159</v>
      </c>
      <c r="C186" s="28" t="s">
        <v>4</v>
      </c>
      <c r="D186" s="29" t="s">
        <v>170</v>
      </c>
      <c r="E186" s="23">
        <v>394</v>
      </c>
      <c r="F186" s="24">
        <f t="shared" si="29"/>
        <v>2.8072499999999998</v>
      </c>
      <c r="G186" s="24">
        <f t="shared" si="30"/>
        <v>5.6144999999999996</v>
      </c>
      <c r="H186" s="24">
        <f t="shared" si="27"/>
        <v>8.4217499999999994</v>
      </c>
    </row>
    <row r="187" spans="1:8" s="15" customFormat="1" ht="30">
      <c r="A187" s="31">
        <f t="shared" si="38"/>
        <v>7</v>
      </c>
      <c r="B187" s="27" t="s">
        <v>159</v>
      </c>
      <c r="C187" s="28" t="s">
        <v>4</v>
      </c>
      <c r="D187" s="29" t="s">
        <v>171</v>
      </c>
      <c r="E187" s="23">
        <v>881</v>
      </c>
      <c r="F187" s="24">
        <f t="shared" si="29"/>
        <v>6.2771250000000007</v>
      </c>
      <c r="G187" s="24">
        <f t="shared" si="30"/>
        <v>12.554250000000001</v>
      </c>
      <c r="H187" s="24">
        <f t="shared" si="27"/>
        <v>18.831375000000001</v>
      </c>
    </row>
    <row r="188" spans="1:8" s="15" customFormat="1" ht="30">
      <c r="A188" s="31">
        <f t="shared" si="38"/>
        <v>8</v>
      </c>
      <c r="B188" s="27" t="s">
        <v>159</v>
      </c>
      <c r="C188" s="28" t="s">
        <v>4</v>
      </c>
      <c r="D188" s="29" t="s">
        <v>195</v>
      </c>
      <c r="E188" s="23">
        <v>124</v>
      </c>
      <c r="F188" s="24">
        <f t="shared" ref="F188" si="42">H188*1/3</f>
        <v>4.2166666666666668</v>
      </c>
      <c r="G188" s="24">
        <f t="shared" ref="G188" si="43">H188*2/3</f>
        <v>8.4333333333333336</v>
      </c>
      <c r="H188" s="24">
        <v>12.65</v>
      </c>
    </row>
    <row r="189" spans="1:8" s="15" customFormat="1" ht="30">
      <c r="A189" s="31">
        <f>A187+1</f>
        <v>8</v>
      </c>
      <c r="B189" s="27" t="s">
        <v>159</v>
      </c>
      <c r="C189" s="28" t="s">
        <v>4</v>
      </c>
      <c r="D189" s="29" t="s">
        <v>173</v>
      </c>
      <c r="E189" s="23">
        <v>1035</v>
      </c>
      <c r="F189" s="24">
        <f t="shared" si="29"/>
        <v>7.3743750000000006</v>
      </c>
      <c r="G189" s="24">
        <f t="shared" si="30"/>
        <v>14.748750000000001</v>
      </c>
      <c r="H189" s="24">
        <f t="shared" si="27"/>
        <v>22.123125000000002</v>
      </c>
    </row>
    <row r="190" spans="1:8" s="15" customFormat="1" ht="30">
      <c r="A190" s="31">
        <f t="shared" si="38"/>
        <v>9</v>
      </c>
      <c r="B190" s="27" t="s">
        <v>159</v>
      </c>
      <c r="C190" s="28" t="s">
        <v>4</v>
      </c>
      <c r="D190" s="29" t="s">
        <v>174</v>
      </c>
      <c r="E190" s="23">
        <v>102</v>
      </c>
      <c r="F190" s="24">
        <f t="shared" si="29"/>
        <v>0.72675000000000001</v>
      </c>
      <c r="G190" s="24">
        <f t="shared" si="30"/>
        <v>1.4535</v>
      </c>
      <c r="H190" s="24">
        <f t="shared" si="27"/>
        <v>2.18025</v>
      </c>
    </row>
    <row r="191" spans="1:8" s="15" customFormat="1" ht="30">
      <c r="A191" s="31">
        <f t="shared" si="38"/>
        <v>10</v>
      </c>
      <c r="B191" s="27" t="s">
        <v>159</v>
      </c>
      <c r="C191" s="28" t="s">
        <v>4</v>
      </c>
      <c r="D191" s="29" t="s">
        <v>177</v>
      </c>
      <c r="E191" s="23">
        <v>219</v>
      </c>
      <c r="F191" s="24">
        <f t="shared" si="29"/>
        <v>1.5603749999999998</v>
      </c>
      <c r="G191" s="24">
        <f t="shared" si="30"/>
        <v>3.1207499999999997</v>
      </c>
      <c r="H191" s="24">
        <f t="shared" si="27"/>
        <v>4.6811249999999998</v>
      </c>
    </row>
    <row r="192" spans="1:8" s="15" customFormat="1" ht="30">
      <c r="A192" s="31">
        <f t="shared" si="38"/>
        <v>11</v>
      </c>
      <c r="B192" s="27" t="s">
        <v>159</v>
      </c>
      <c r="C192" s="28" t="s">
        <v>4</v>
      </c>
      <c r="D192" s="29" t="s">
        <v>178</v>
      </c>
      <c r="E192" s="23">
        <v>577</v>
      </c>
      <c r="F192" s="24">
        <f t="shared" si="29"/>
        <v>4.1111249999999995</v>
      </c>
      <c r="G192" s="24">
        <f t="shared" si="30"/>
        <v>8.2222499999999989</v>
      </c>
      <c r="H192" s="24">
        <f t="shared" si="27"/>
        <v>12.333374999999998</v>
      </c>
    </row>
    <row r="193" spans="1:8" s="15" customFormat="1" ht="30">
      <c r="A193" s="31">
        <f t="shared" si="38"/>
        <v>12</v>
      </c>
      <c r="B193" s="27" t="s">
        <v>159</v>
      </c>
      <c r="C193" s="28" t="s">
        <v>4</v>
      </c>
      <c r="D193" s="29" t="s">
        <v>181</v>
      </c>
      <c r="E193" s="23">
        <v>219</v>
      </c>
      <c r="F193" s="24">
        <f t="shared" ref="F193" si="44">H193*1/3</f>
        <v>2.6933333333333334</v>
      </c>
      <c r="G193" s="24">
        <f t="shared" ref="G193" si="45">H193*2/3</f>
        <v>5.3866666666666667</v>
      </c>
      <c r="H193" s="24">
        <v>8.08</v>
      </c>
    </row>
    <row r="194" spans="1:8" s="15" customFormat="1" ht="30">
      <c r="A194" s="31">
        <f t="shared" si="38"/>
        <v>13</v>
      </c>
      <c r="B194" s="27" t="s">
        <v>159</v>
      </c>
      <c r="C194" s="28" t="s">
        <v>4</v>
      </c>
      <c r="D194" s="29" t="s">
        <v>180</v>
      </c>
      <c r="E194" s="23">
        <v>210</v>
      </c>
      <c r="F194" s="24">
        <f t="shared" si="29"/>
        <v>1.4962500000000001</v>
      </c>
      <c r="G194" s="24">
        <f t="shared" si="30"/>
        <v>2.9925000000000002</v>
      </c>
      <c r="H194" s="24">
        <f t="shared" si="27"/>
        <v>4.4887500000000005</v>
      </c>
    </row>
    <row r="195" spans="1:8" s="15" customFormat="1" ht="30">
      <c r="A195" s="31">
        <f t="shared" si="38"/>
        <v>14</v>
      </c>
      <c r="B195" s="27" t="s">
        <v>159</v>
      </c>
      <c r="C195" s="28" t="s">
        <v>4</v>
      </c>
      <c r="D195" s="29" t="s">
        <v>182</v>
      </c>
      <c r="E195" s="23">
        <v>128</v>
      </c>
      <c r="F195" s="24">
        <f t="shared" si="29"/>
        <v>1.9133333333333333</v>
      </c>
      <c r="G195" s="24">
        <f t="shared" si="30"/>
        <v>3.8266666666666667</v>
      </c>
      <c r="H195" s="24">
        <v>5.74</v>
      </c>
    </row>
    <row r="196" spans="1:8" s="15" customFormat="1" ht="30">
      <c r="A196" s="31">
        <f t="shared" si="38"/>
        <v>15</v>
      </c>
      <c r="B196" s="27" t="s">
        <v>159</v>
      </c>
      <c r="C196" s="28" t="s">
        <v>4</v>
      </c>
      <c r="D196" s="29" t="s">
        <v>160</v>
      </c>
      <c r="E196" s="23">
        <v>432</v>
      </c>
      <c r="F196" s="24">
        <f t="shared" si="29"/>
        <v>3.0779999999999998</v>
      </c>
      <c r="G196" s="24">
        <f t="shared" si="30"/>
        <v>6.1559999999999997</v>
      </c>
      <c r="H196" s="24">
        <f t="shared" si="27"/>
        <v>9.234</v>
      </c>
    </row>
    <row r="197" spans="1:8" s="15" customFormat="1" ht="30">
      <c r="A197" s="31">
        <f t="shared" si="38"/>
        <v>16</v>
      </c>
      <c r="B197" s="27" t="s">
        <v>159</v>
      </c>
      <c r="C197" s="28" t="s">
        <v>4</v>
      </c>
      <c r="D197" s="29" t="s">
        <v>161</v>
      </c>
      <c r="E197" s="23">
        <v>1173</v>
      </c>
      <c r="F197" s="24">
        <f t="shared" si="29"/>
        <v>8.3576250000000005</v>
      </c>
      <c r="G197" s="24">
        <f t="shared" si="30"/>
        <v>16.715250000000001</v>
      </c>
      <c r="H197" s="24">
        <f t="shared" si="27"/>
        <v>25.072875</v>
      </c>
    </row>
    <row r="198" spans="1:8" s="15" customFormat="1" ht="30">
      <c r="A198" s="31">
        <f t="shared" si="38"/>
        <v>17</v>
      </c>
      <c r="B198" s="27" t="s">
        <v>159</v>
      </c>
      <c r="C198" s="28" t="s">
        <v>4</v>
      </c>
      <c r="D198" s="29" t="s">
        <v>162</v>
      </c>
      <c r="E198" s="23">
        <v>150</v>
      </c>
      <c r="F198" s="24">
        <f t="shared" si="29"/>
        <v>1.0687500000000001</v>
      </c>
      <c r="G198" s="24">
        <f t="shared" si="30"/>
        <v>2.1375000000000002</v>
      </c>
      <c r="H198" s="24">
        <f t="shared" si="27"/>
        <v>3.2062500000000003</v>
      </c>
    </row>
    <row r="199" spans="1:8" s="15" customFormat="1" ht="30">
      <c r="A199" s="31">
        <f t="shared" si="38"/>
        <v>18</v>
      </c>
      <c r="B199" s="27" t="s">
        <v>159</v>
      </c>
      <c r="C199" s="28" t="s">
        <v>4</v>
      </c>
      <c r="D199" s="29" t="s">
        <v>164</v>
      </c>
      <c r="E199" s="23">
        <v>248</v>
      </c>
      <c r="F199" s="24">
        <f t="shared" si="29"/>
        <v>1.7670000000000003</v>
      </c>
      <c r="G199" s="24">
        <f t="shared" si="30"/>
        <v>3.5340000000000007</v>
      </c>
      <c r="H199" s="24">
        <f t="shared" si="27"/>
        <v>5.301000000000001</v>
      </c>
    </row>
    <row r="200" spans="1:8" s="15" customFormat="1" ht="30">
      <c r="A200" s="31">
        <f t="shared" si="38"/>
        <v>19</v>
      </c>
      <c r="B200" s="27" t="s">
        <v>159</v>
      </c>
      <c r="C200" s="28" t="s">
        <v>4</v>
      </c>
      <c r="D200" s="29" t="s">
        <v>165</v>
      </c>
      <c r="E200" s="23">
        <v>421</v>
      </c>
      <c r="F200" s="24">
        <f t="shared" si="29"/>
        <v>2.999625</v>
      </c>
      <c r="G200" s="24">
        <f t="shared" si="30"/>
        <v>5.99925</v>
      </c>
      <c r="H200" s="24">
        <f t="shared" si="27"/>
        <v>8.998875</v>
      </c>
    </row>
    <row r="201" spans="1:8" s="15" customFormat="1" ht="30">
      <c r="A201" s="31">
        <f t="shared" si="38"/>
        <v>20</v>
      </c>
      <c r="B201" s="27" t="s">
        <v>159</v>
      </c>
      <c r="C201" s="28" t="s">
        <v>4</v>
      </c>
      <c r="D201" s="29" t="s">
        <v>172</v>
      </c>
      <c r="E201" s="23">
        <v>82</v>
      </c>
      <c r="F201" s="24">
        <f t="shared" si="29"/>
        <v>0.58425000000000005</v>
      </c>
      <c r="G201" s="24">
        <f t="shared" si="30"/>
        <v>1.1685000000000001</v>
      </c>
      <c r="H201" s="24">
        <f t="shared" si="27"/>
        <v>1.7527500000000003</v>
      </c>
    </row>
    <row r="202" spans="1:8" s="15" customFormat="1" ht="30">
      <c r="A202" s="31">
        <f t="shared" si="38"/>
        <v>21</v>
      </c>
      <c r="B202" s="27" t="s">
        <v>159</v>
      </c>
      <c r="C202" s="28" t="s">
        <v>4</v>
      </c>
      <c r="D202" s="29" t="s">
        <v>175</v>
      </c>
      <c r="E202" s="23">
        <v>441</v>
      </c>
      <c r="F202" s="24">
        <f t="shared" si="29"/>
        <v>3.1421250000000001</v>
      </c>
      <c r="G202" s="24">
        <f t="shared" si="30"/>
        <v>6.2842500000000001</v>
      </c>
      <c r="H202" s="24">
        <f t="shared" si="27"/>
        <v>9.4263750000000002</v>
      </c>
    </row>
    <row r="203" spans="1:8" s="15" customFormat="1" ht="30">
      <c r="A203" s="31">
        <f t="shared" si="38"/>
        <v>22</v>
      </c>
      <c r="B203" s="27" t="s">
        <v>159</v>
      </c>
      <c r="C203" s="28" t="s">
        <v>4</v>
      </c>
      <c r="D203" s="29" t="s">
        <v>176</v>
      </c>
      <c r="E203" s="23">
        <v>231</v>
      </c>
      <c r="F203" s="24">
        <f t="shared" si="29"/>
        <v>1.645875</v>
      </c>
      <c r="G203" s="24">
        <f t="shared" si="30"/>
        <v>3.29175</v>
      </c>
      <c r="H203" s="24">
        <f t="shared" si="27"/>
        <v>4.9376249999999997</v>
      </c>
    </row>
    <row r="204" spans="1:8" s="15" customFormat="1" ht="30">
      <c r="A204" s="31">
        <f t="shared" si="38"/>
        <v>23</v>
      </c>
      <c r="B204" s="27" t="s">
        <v>159</v>
      </c>
      <c r="C204" s="28" t="s">
        <v>4</v>
      </c>
      <c r="D204" s="29" t="s">
        <v>190</v>
      </c>
      <c r="E204" s="23">
        <v>198</v>
      </c>
      <c r="F204" s="24">
        <f t="shared" ref="F204" si="46">H204*1/3</f>
        <v>1.4107499999999999</v>
      </c>
      <c r="G204" s="24">
        <f t="shared" ref="G204" si="47">H204*2/3</f>
        <v>2.8214999999999999</v>
      </c>
      <c r="H204" s="24">
        <f t="shared" ref="H204:H206" si="48">(E204*57/100)*0.0015*25</f>
        <v>4.2322499999999996</v>
      </c>
    </row>
    <row r="205" spans="1:8" s="15" customFormat="1" ht="30">
      <c r="A205" s="31">
        <f t="shared" si="38"/>
        <v>24</v>
      </c>
      <c r="B205" s="27" t="s">
        <v>159</v>
      </c>
      <c r="C205" s="28" t="s">
        <v>4</v>
      </c>
      <c r="D205" s="29" t="s">
        <v>184</v>
      </c>
      <c r="E205" s="23">
        <v>132</v>
      </c>
      <c r="F205" s="24">
        <f t="shared" si="29"/>
        <v>0.9405</v>
      </c>
      <c r="G205" s="24">
        <f t="shared" si="30"/>
        <v>1.881</v>
      </c>
      <c r="H205" s="24">
        <f t="shared" si="48"/>
        <v>2.8214999999999999</v>
      </c>
    </row>
    <row r="206" spans="1:8" s="15" customFormat="1" ht="30">
      <c r="A206" s="31">
        <f>A205+1</f>
        <v>25</v>
      </c>
      <c r="B206" s="27" t="s">
        <v>159</v>
      </c>
      <c r="C206" s="28" t="s">
        <v>4</v>
      </c>
      <c r="D206" s="29" t="s">
        <v>179</v>
      </c>
      <c r="E206" s="23">
        <v>312</v>
      </c>
      <c r="F206" s="24">
        <f t="shared" si="29"/>
        <v>2.2229999999999999</v>
      </c>
      <c r="G206" s="24">
        <f t="shared" si="30"/>
        <v>4.4459999999999997</v>
      </c>
      <c r="H206" s="24">
        <f t="shared" si="48"/>
        <v>6.6689999999999996</v>
      </c>
    </row>
    <row r="207" spans="1:8" s="15" customFormat="1" ht="38.25">
      <c r="A207" s="10">
        <v>20</v>
      </c>
      <c r="B207" s="37" t="s">
        <v>159</v>
      </c>
      <c r="C207" s="12"/>
      <c r="D207" s="36" t="s">
        <v>10</v>
      </c>
      <c r="E207" s="25">
        <f>SUM(E180:E206)</f>
        <v>10300</v>
      </c>
      <c r="F207" s="26">
        <f>SUM(F180:F206)</f>
        <v>78.854958333333315</v>
      </c>
      <c r="G207" s="26">
        <f>SUM(G180:G206)</f>
        <v>157.70991666666663</v>
      </c>
      <c r="H207" s="26">
        <f>SUM(H180:H206)</f>
        <v>236.56487500000003</v>
      </c>
    </row>
    <row r="208" spans="1:8" s="15" customFormat="1" ht="30">
      <c r="A208" s="31">
        <v>1</v>
      </c>
      <c r="B208" s="27" t="s">
        <v>159</v>
      </c>
      <c r="C208" s="28" t="s">
        <v>12</v>
      </c>
      <c r="D208" s="29" t="s">
        <v>160</v>
      </c>
      <c r="E208" s="23">
        <v>321</v>
      </c>
      <c r="F208" s="24">
        <f t="shared" si="29"/>
        <v>1.52475</v>
      </c>
      <c r="G208" s="24">
        <f t="shared" si="30"/>
        <v>3.0495000000000001</v>
      </c>
      <c r="H208" s="24">
        <f>(E208*57/100)*0.001*25</f>
        <v>4.5742500000000001</v>
      </c>
    </row>
    <row r="209" spans="1:8" s="15" customFormat="1" ht="30">
      <c r="A209" s="31">
        <f t="shared" si="38"/>
        <v>2</v>
      </c>
      <c r="B209" s="27" t="s">
        <v>159</v>
      </c>
      <c r="C209" s="28" t="s">
        <v>12</v>
      </c>
      <c r="D209" s="29" t="s">
        <v>167</v>
      </c>
      <c r="E209" s="23">
        <v>575</v>
      </c>
      <c r="F209" s="24">
        <f t="shared" si="29"/>
        <v>2.7312499999999997</v>
      </c>
      <c r="G209" s="24">
        <f t="shared" si="30"/>
        <v>5.4624999999999995</v>
      </c>
      <c r="H209" s="24">
        <f t="shared" ref="H209:H213" si="49">(E209*57/100)*0.001*25</f>
        <v>8.1937499999999996</v>
      </c>
    </row>
    <row r="210" spans="1:8" s="15" customFormat="1" ht="30">
      <c r="A210" s="31">
        <f>A209+1</f>
        <v>3</v>
      </c>
      <c r="B210" s="27" t="s">
        <v>159</v>
      </c>
      <c r="C210" s="28" t="s">
        <v>12</v>
      </c>
      <c r="D210" s="29" t="s">
        <v>168</v>
      </c>
      <c r="E210" s="23">
        <v>646</v>
      </c>
      <c r="F210" s="24">
        <f t="shared" si="29"/>
        <v>3.0685000000000002</v>
      </c>
      <c r="G210" s="24">
        <f t="shared" si="30"/>
        <v>6.1370000000000005</v>
      </c>
      <c r="H210" s="24">
        <f t="shared" si="49"/>
        <v>9.2055000000000007</v>
      </c>
    </row>
    <row r="211" spans="1:8" s="15" customFormat="1" ht="30">
      <c r="A211" s="31">
        <f t="shared" si="38"/>
        <v>4</v>
      </c>
      <c r="B211" s="27" t="s">
        <v>159</v>
      </c>
      <c r="C211" s="28" t="s">
        <v>12</v>
      </c>
      <c r="D211" s="29" t="s">
        <v>169</v>
      </c>
      <c r="E211" s="23">
        <v>526</v>
      </c>
      <c r="F211" s="24">
        <f t="shared" si="29"/>
        <v>2.4984999999999999</v>
      </c>
      <c r="G211" s="24">
        <f t="shared" si="30"/>
        <v>4.9969999999999999</v>
      </c>
      <c r="H211" s="24">
        <f t="shared" si="49"/>
        <v>7.4954999999999998</v>
      </c>
    </row>
    <row r="212" spans="1:8" s="15" customFormat="1" ht="30">
      <c r="A212" s="31">
        <f t="shared" si="38"/>
        <v>5</v>
      </c>
      <c r="B212" s="27" t="s">
        <v>159</v>
      </c>
      <c r="C212" s="28" t="s">
        <v>12</v>
      </c>
      <c r="D212" s="29" t="s">
        <v>180</v>
      </c>
      <c r="E212" s="23">
        <v>234</v>
      </c>
      <c r="F212" s="24">
        <f t="shared" ref="F212:F213" si="50">H212*1/3</f>
        <v>1.1114999999999999</v>
      </c>
      <c r="G212" s="24">
        <f t="shared" ref="G212:G213" si="51">H212*2/3</f>
        <v>2.2229999999999999</v>
      </c>
      <c r="H212" s="24">
        <f t="shared" si="49"/>
        <v>3.3344999999999998</v>
      </c>
    </row>
    <row r="213" spans="1:8" s="15" customFormat="1" ht="30">
      <c r="A213" s="31">
        <f t="shared" si="38"/>
        <v>6</v>
      </c>
      <c r="B213" s="27" t="s">
        <v>159</v>
      </c>
      <c r="C213" s="28" t="s">
        <v>12</v>
      </c>
      <c r="D213" s="29" t="s">
        <v>177</v>
      </c>
      <c r="E213" s="23">
        <v>333</v>
      </c>
      <c r="F213" s="24">
        <f t="shared" si="50"/>
        <v>1.5817500000000002</v>
      </c>
      <c r="G213" s="24">
        <f t="shared" si="51"/>
        <v>3.1635000000000004</v>
      </c>
      <c r="H213" s="24">
        <f t="shared" si="49"/>
        <v>4.7452500000000004</v>
      </c>
    </row>
    <row r="214" spans="1:8" s="15" customFormat="1" ht="38.25">
      <c r="A214" s="10">
        <v>20</v>
      </c>
      <c r="B214" s="37" t="s">
        <v>159</v>
      </c>
      <c r="C214" s="12"/>
      <c r="D214" s="36" t="s">
        <v>10</v>
      </c>
      <c r="E214" s="25">
        <f>SUM(E208:E213)</f>
        <v>2635</v>
      </c>
      <c r="F214" s="26">
        <f>SUM(F208:F213)</f>
        <v>12.516249999999999</v>
      </c>
      <c r="G214" s="26">
        <f>SUM(G208:G213)</f>
        <v>25.032499999999999</v>
      </c>
      <c r="H214" s="26">
        <f>SUM(H208:H213)</f>
        <v>37.548749999999998</v>
      </c>
    </row>
    <row r="215" spans="1:8" s="15" customFormat="1" ht="30">
      <c r="A215" s="10"/>
      <c r="B215" s="11"/>
      <c r="C215" s="12"/>
      <c r="D215" s="13" t="s">
        <v>197</v>
      </c>
      <c r="E215" s="25">
        <f>E214+E179+E168+E163+E155+E150+E140+E121+E128+E109+E98+E93+E83+E73+E66+E56+E53+E41+E31+E19+E13</f>
        <v>41738</v>
      </c>
      <c r="F215" s="26">
        <f>F214+F179+F168+F163+F155+F150+F140+F121+F128+F109+F98+F93+F83+F73+F66+F56+F53+F41+F31+F19+F13</f>
        <v>306.83445833333343</v>
      </c>
      <c r="G215" s="26">
        <f>G214+G179+G168+G163+G155+G150+G140+G121+G128+G109+G98+G93+G83+G73+G66+G56+G53+G41+G31+G19+G13</f>
        <v>613.66891666666686</v>
      </c>
      <c r="H215" s="26">
        <f>H214+H179+H168+H163+H155+H150+H140+H121+H128+H109+H98+H93+H83+H73+H66+H56+H53+H41+H31+H19+H13</f>
        <v>920.50337499999989</v>
      </c>
    </row>
  </sheetData>
  <mergeCells count="8">
    <mergeCell ref="C5:D5"/>
    <mergeCell ref="F3:H3"/>
    <mergeCell ref="A1:H1"/>
    <mergeCell ref="A2:H2"/>
    <mergeCell ref="A3:A4"/>
    <mergeCell ref="B3:B4"/>
    <mergeCell ref="C3:D4"/>
    <mergeCell ref="E3:E4"/>
  </mergeCells>
  <pageMargins left="0.17" right="0.23" top="0.22" bottom="0.15" header="0.15" footer="0.26"/>
  <pageSetup paperSize="9" scale="59" orientation="landscape" r:id="rId1"/>
  <headerFooter alignWithMargins="0">
    <oddHeader>Page &amp;P</oddHeader>
  </headerFooter>
  <rowBreaks count="29" manualBreakCount="29">
    <brk id="13" max="16383" man="1"/>
    <brk id="15" max="16383" man="1"/>
    <brk id="19" max="16383" man="1"/>
    <brk id="21" max="16383" man="1"/>
    <brk id="31" max="16383" man="1"/>
    <brk id="33" max="16383" man="1"/>
    <brk id="41" max="7" man="1"/>
    <brk id="45" max="16383" man="1"/>
    <brk id="53" max="7" man="1"/>
    <brk id="56" max="7" man="1"/>
    <brk id="58" max="16383" man="1"/>
    <brk id="66" max="16383" man="1"/>
    <brk id="73" max="16383" man="1"/>
    <brk id="83" max="16383" man="1"/>
    <brk id="93" max="16383" man="1"/>
    <brk id="98" max="7" man="1"/>
    <brk id="101" max="16383" man="1"/>
    <brk id="109" max="16383" man="1"/>
    <brk id="121" max="16383" man="1"/>
    <brk id="128" max="16383" man="1"/>
    <brk id="140" max="16383" man="1"/>
    <brk id="150" max="16383" man="1"/>
    <brk id="155" max="16383" man="1"/>
    <brk id="163" max="16383" man="1"/>
    <brk id="168" max="16383" man="1"/>
    <brk id="177" max="7" man="1"/>
    <brk id="179" max="16383" man="1"/>
    <brk id="207" max="16383" man="1"/>
    <brk id="2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209"/>
  <sheetViews>
    <sheetView view="pageBreakPreview" zoomScale="57" zoomScaleNormal="115" zoomScaleSheetLayoutView="57" workbookViewId="0">
      <pane xSplit="5" ySplit="2" topLeftCell="F3" activePane="bottomRight" state="frozen"/>
      <selection pane="topRight" activeCell="G1" sqref="G1"/>
      <selection pane="bottomLeft" activeCell="A3" sqref="A3"/>
      <selection pane="bottomRight" activeCell="F3" sqref="F3:H3"/>
    </sheetView>
  </sheetViews>
  <sheetFormatPr defaultRowHeight="27.75"/>
  <cols>
    <col min="1" max="1" width="7" style="17" customWidth="1"/>
    <col min="2" max="2" width="27.5703125" style="1" customWidth="1"/>
    <col min="3" max="3" width="9.7109375" style="1" customWidth="1"/>
    <col min="4" max="4" width="48.85546875" style="1" customWidth="1"/>
    <col min="5" max="5" width="19.7109375" style="18" customWidth="1"/>
    <col min="6" max="6" width="19.28515625" style="1" customWidth="1"/>
    <col min="7" max="7" width="18.7109375" style="1" customWidth="1"/>
    <col min="8" max="8" width="18.28515625" style="1" customWidth="1"/>
    <col min="9" max="9" width="13.28515625" style="1" customWidth="1"/>
    <col min="10" max="238" width="9.140625" style="1"/>
    <col min="239" max="239" width="7.85546875" style="1" customWidth="1"/>
    <col min="240" max="240" width="19.140625" style="1" bestFit="1" customWidth="1"/>
    <col min="241" max="241" width="9.7109375" style="1" customWidth="1"/>
    <col min="242" max="242" width="90.7109375" style="1" bestFit="1" customWidth="1"/>
    <col min="243" max="243" width="28.140625" style="1" customWidth="1"/>
    <col min="244" max="494" width="9.140625" style="1"/>
    <col min="495" max="495" width="7.85546875" style="1" customWidth="1"/>
    <col min="496" max="496" width="19.140625" style="1" bestFit="1" customWidth="1"/>
    <col min="497" max="497" width="9.7109375" style="1" customWidth="1"/>
    <col min="498" max="498" width="90.7109375" style="1" bestFit="1" customWidth="1"/>
    <col min="499" max="499" width="28.140625" style="1" customWidth="1"/>
    <col min="500" max="750" width="9.140625" style="1"/>
    <col min="751" max="751" width="7.85546875" style="1" customWidth="1"/>
    <col min="752" max="752" width="19.140625" style="1" bestFit="1" customWidth="1"/>
    <col min="753" max="753" width="9.7109375" style="1" customWidth="1"/>
    <col min="754" max="754" width="90.7109375" style="1" bestFit="1" customWidth="1"/>
    <col min="755" max="755" width="28.140625" style="1" customWidth="1"/>
    <col min="756" max="1006" width="9.140625" style="1"/>
    <col min="1007" max="1007" width="7.85546875" style="1" customWidth="1"/>
    <col min="1008" max="1008" width="19.140625" style="1" bestFit="1" customWidth="1"/>
    <col min="1009" max="1009" width="9.7109375" style="1" customWidth="1"/>
    <col min="1010" max="1010" width="90.7109375" style="1" bestFit="1" customWidth="1"/>
    <col min="1011" max="1011" width="28.140625" style="1" customWidth="1"/>
    <col min="1012" max="1262" width="9.140625" style="1"/>
    <col min="1263" max="1263" width="7.85546875" style="1" customWidth="1"/>
    <col min="1264" max="1264" width="19.140625" style="1" bestFit="1" customWidth="1"/>
    <col min="1265" max="1265" width="9.7109375" style="1" customWidth="1"/>
    <col min="1266" max="1266" width="90.7109375" style="1" bestFit="1" customWidth="1"/>
    <col min="1267" max="1267" width="28.140625" style="1" customWidth="1"/>
    <col min="1268" max="1518" width="9.140625" style="1"/>
    <col min="1519" max="1519" width="7.85546875" style="1" customWidth="1"/>
    <col min="1520" max="1520" width="19.140625" style="1" bestFit="1" customWidth="1"/>
    <col min="1521" max="1521" width="9.7109375" style="1" customWidth="1"/>
    <col min="1522" max="1522" width="90.7109375" style="1" bestFit="1" customWidth="1"/>
    <col min="1523" max="1523" width="28.140625" style="1" customWidth="1"/>
    <col min="1524" max="1774" width="9.140625" style="1"/>
    <col min="1775" max="1775" width="7.85546875" style="1" customWidth="1"/>
    <col min="1776" max="1776" width="19.140625" style="1" bestFit="1" customWidth="1"/>
    <col min="1777" max="1777" width="9.7109375" style="1" customWidth="1"/>
    <col min="1778" max="1778" width="90.7109375" style="1" bestFit="1" customWidth="1"/>
    <col min="1779" max="1779" width="28.140625" style="1" customWidth="1"/>
    <col min="1780" max="2030" width="9.140625" style="1"/>
    <col min="2031" max="2031" width="7.85546875" style="1" customWidth="1"/>
    <col min="2032" max="2032" width="19.140625" style="1" bestFit="1" customWidth="1"/>
    <col min="2033" max="2033" width="9.7109375" style="1" customWidth="1"/>
    <col min="2034" max="2034" width="90.7109375" style="1" bestFit="1" customWidth="1"/>
    <col min="2035" max="2035" width="28.140625" style="1" customWidth="1"/>
    <col min="2036" max="2286" width="9.140625" style="1"/>
    <col min="2287" max="2287" width="7.85546875" style="1" customWidth="1"/>
    <col min="2288" max="2288" width="19.140625" style="1" bestFit="1" customWidth="1"/>
    <col min="2289" max="2289" width="9.7109375" style="1" customWidth="1"/>
    <col min="2290" max="2290" width="90.7109375" style="1" bestFit="1" customWidth="1"/>
    <col min="2291" max="2291" width="28.140625" style="1" customWidth="1"/>
    <col min="2292" max="2542" width="9.140625" style="1"/>
    <col min="2543" max="2543" width="7.85546875" style="1" customWidth="1"/>
    <col min="2544" max="2544" width="19.140625" style="1" bestFit="1" customWidth="1"/>
    <col min="2545" max="2545" width="9.7109375" style="1" customWidth="1"/>
    <col min="2546" max="2546" width="90.7109375" style="1" bestFit="1" customWidth="1"/>
    <col min="2547" max="2547" width="28.140625" style="1" customWidth="1"/>
    <col min="2548" max="2798" width="9.140625" style="1"/>
    <col min="2799" max="2799" width="7.85546875" style="1" customWidth="1"/>
    <col min="2800" max="2800" width="19.140625" style="1" bestFit="1" customWidth="1"/>
    <col min="2801" max="2801" width="9.7109375" style="1" customWidth="1"/>
    <col min="2802" max="2802" width="90.7109375" style="1" bestFit="1" customWidth="1"/>
    <col min="2803" max="2803" width="28.140625" style="1" customWidth="1"/>
    <col min="2804" max="3054" width="9.140625" style="1"/>
    <col min="3055" max="3055" width="7.85546875" style="1" customWidth="1"/>
    <col min="3056" max="3056" width="19.140625" style="1" bestFit="1" customWidth="1"/>
    <col min="3057" max="3057" width="9.7109375" style="1" customWidth="1"/>
    <col min="3058" max="3058" width="90.7109375" style="1" bestFit="1" customWidth="1"/>
    <col min="3059" max="3059" width="28.140625" style="1" customWidth="1"/>
    <col min="3060" max="3310" width="9.140625" style="1"/>
    <col min="3311" max="3311" width="7.85546875" style="1" customWidth="1"/>
    <col min="3312" max="3312" width="19.140625" style="1" bestFit="1" customWidth="1"/>
    <col min="3313" max="3313" width="9.7109375" style="1" customWidth="1"/>
    <col min="3314" max="3314" width="90.7109375" style="1" bestFit="1" customWidth="1"/>
    <col min="3315" max="3315" width="28.140625" style="1" customWidth="1"/>
    <col min="3316" max="3566" width="9.140625" style="1"/>
    <col min="3567" max="3567" width="7.85546875" style="1" customWidth="1"/>
    <col min="3568" max="3568" width="19.140625" style="1" bestFit="1" customWidth="1"/>
    <col min="3569" max="3569" width="9.7109375" style="1" customWidth="1"/>
    <col min="3570" max="3570" width="90.7109375" style="1" bestFit="1" customWidth="1"/>
    <col min="3571" max="3571" width="28.140625" style="1" customWidth="1"/>
    <col min="3572" max="3822" width="9.140625" style="1"/>
    <col min="3823" max="3823" width="7.85546875" style="1" customWidth="1"/>
    <col min="3824" max="3824" width="19.140625" style="1" bestFit="1" customWidth="1"/>
    <col min="3825" max="3825" width="9.7109375" style="1" customWidth="1"/>
    <col min="3826" max="3826" width="90.7109375" style="1" bestFit="1" customWidth="1"/>
    <col min="3827" max="3827" width="28.140625" style="1" customWidth="1"/>
    <col min="3828" max="4078" width="9.140625" style="1"/>
    <col min="4079" max="4079" width="7.85546875" style="1" customWidth="1"/>
    <col min="4080" max="4080" width="19.140625" style="1" bestFit="1" customWidth="1"/>
    <col min="4081" max="4081" width="9.7109375" style="1" customWidth="1"/>
    <col min="4082" max="4082" width="90.7109375" style="1" bestFit="1" customWidth="1"/>
    <col min="4083" max="4083" width="28.140625" style="1" customWidth="1"/>
    <col min="4084" max="4334" width="9.140625" style="1"/>
    <col min="4335" max="4335" width="7.85546875" style="1" customWidth="1"/>
    <col min="4336" max="4336" width="19.140625" style="1" bestFit="1" customWidth="1"/>
    <col min="4337" max="4337" width="9.7109375" style="1" customWidth="1"/>
    <col min="4338" max="4338" width="90.7109375" style="1" bestFit="1" customWidth="1"/>
    <col min="4339" max="4339" width="28.140625" style="1" customWidth="1"/>
    <col min="4340" max="4590" width="9.140625" style="1"/>
    <col min="4591" max="4591" width="7.85546875" style="1" customWidth="1"/>
    <col min="4592" max="4592" width="19.140625" style="1" bestFit="1" customWidth="1"/>
    <col min="4593" max="4593" width="9.7109375" style="1" customWidth="1"/>
    <col min="4594" max="4594" width="90.7109375" style="1" bestFit="1" customWidth="1"/>
    <col min="4595" max="4595" width="28.140625" style="1" customWidth="1"/>
    <col min="4596" max="4846" width="9.140625" style="1"/>
    <col min="4847" max="4847" width="7.85546875" style="1" customWidth="1"/>
    <col min="4848" max="4848" width="19.140625" style="1" bestFit="1" customWidth="1"/>
    <col min="4849" max="4849" width="9.7109375" style="1" customWidth="1"/>
    <col min="4850" max="4850" width="90.7109375" style="1" bestFit="1" customWidth="1"/>
    <col min="4851" max="4851" width="28.140625" style="1" customWidth="1"/>
    <col min="4852" max="5102" width="9.140625" style="1"/>
    <col min="5103" max="5103" width="7.85546875" style="1" customWidth="1"/>
    <col min="5104" max="5104" width="19.140625" style="1" bestFit="1" customWidth="1"/>
    <col min="5105" max="5105" width="9.7109375" style="1" customWidth="1"/>
    <col min="5106" max="5106" width="90.7109375" style="1" bestFit="1" customWidth="1"/>
    <col min="5107" max="5107" width="28.140625" style="1" customWidth="1"/>
    <col min="5108" max="5358" width="9.140625" style="1"/>
    <col min="5359" max="5359" width="7.85546875" style="1" customWidth="1"/>
    <col min="5360" max="5360" width="19.140625" style="1" bestFit="1" customWidth="1"/>
    <col min="5361" max="5361" width="9.7109375" style="1" customWidth="1"/>
    <col min="5362" max="5362" width="90.7109375" style="1" bestFit="1" customWidth="1"/>
    <col min="5363" max="5363" width="28.140625" style="1" customWidth="1"/>
    <col min="5364" max="5614" width="9.140625" style="1"/>
    <col min="5615" max="5615" width="7.85546875" style="1" customWidth="1"/>
    <col min="5616" max="5616" width="19.140625" style="1" bestFit="1" customWidth="1"/>
    <col min="5617" max="5617" width="9.7109375" style="1" customWidth="1"/>
    <col min="5618" max="5618" width="90.7109375" style="1" bestFit="1" customWidth="1"/>
    <col min="5619" max="5619" width="28.140625" style="1" customWidth="1"/>
    <col min="5620" max="5870" width="9.140625" style="1"/>
    <col min="5871" max="5871" width="7.85546875" style="1" customWidth="1"/>
    <col min="5872" max="5872" width="19.140625" style="1" bestFit="1" customWidth="1"/>
    <col min="5873" max="5873" width="9.7109375" style="1" customWidth="1"/>
    <col min="5874" max="5874" width="90.7109375" style="1" bestFit="1" customWidth="1"/>
    <col min="5875" max="5875" width="28.140625" style="1" customWidth="1"/>
    <col min="5876" max="6126" width="9.140625" style="1"/>
    <col min="6127" max="6127" width="7.85546875" style="1" customWidth="1"/>
    <col min="6128" max="6128" width="19.140625" style="1" bestFit="1" customWidth="1"/>
    <col min="6129" max="6129" width="9.7109375" style="1" customWidth="1"/>
    <col min="6130" max="6130" width="90.7109375" style="1" bestFit="1" customWidth="1"/>
    <col min="6131" max="6131" width="28.140625" style="1" customWidth="1"/>
    <col min="6132" max="6382" width="9.140625" style="1"/>
    <col min="6383" max="6383" width="7.85546875" style="1" customWidth="1"/>
    <col min="6384" max="6384" width="19.140625" style="1" bestFit="1" customWidth="1"/>
    <col min="6385" max="6385" width="9.7109375" style="1" customWidth="1"/>
    <col min="6386" max="6386" width="90.7109375" style="1" bestFit="1" customWidth="1"/>
    <col min="6387" max="6387" width="28.140625" style="1" customWidth="1"/>
    <col min="6388" max="6638" width="9.140625" style="1"/>
    <col min="6639" max="6639" width="7.85546875" style="1" customWidth="1"/>
    <col min="6640" max="6640" width="19.140625" style="1" bestFit="1" customWidth="1"/>
    <col min="6641" max="6641" width="9.7109375" style="1" customWidth="1"/>
    <col min="6642" max="6642" width="90.7109375" style="1" bestFit="1" customWidth="1"/>
    <col min="6643" max="6643" width="28.140625" style="1" customWidth="1"/>
    <col min="6644" max="6894" width="9.140625" style="1"/>
    <col min="6895" max="6895" width="7.85546875" style="1" customWidth="1"/>
    <col min="6896" max="6896" width="19.140625" style="1" bestFit="1" customWidth="1"/>
    <col min="6897" max="6897" width="9.7109375" style="1" customWidth="1"/>
    <col min="6898" max="6898" width="90.7109375" style="1" bestFit="1" customWidth="1"/>
    <col min="6899" max="6899" width="28.140625" style="1" customWidth="1"/>
    <col min="6900" max="7150" width="9.140625" style="1"/>
    <col min="7151" max="7151" width="7.85546875" style="1" customWidth="1"/>
    <col min="7152" max="7152" width="19.140625" style="1" bestFit="1" customWidth="1"/>
    <col min="7153" max="7153" width="9.7109375" style="1" customWidth="1"/>
    <col min="7154" max="7154" width="90.7109375" style="1" bestFit="1" customWidth="1"/>
    <col min="7155" max="7155" width="28.140625" style="1" customWidth="1"/>
    <col min="7156" max="7406" width="9.140625" style="1"/>
    <col min="7407" max="7407" width="7.85546875" style="1" customWidth="1"/>
    <col min="7408" max="7408" width="19.140625" style="1" bestFit="1" customWidth="1"/>
    <col min="7409" max="7409" width="9.7109375" style="1" customWidth="1"/>
    <col min="7410" max="7410" width="90.7109375" style="1" bestFit="1" customWidth="1"/>
    <col min="7411" max="7411" width="28.140625" style="1" customWidth="1"/>
    <col min="7412" max="7662" width="9.140625" style="1"/>
    <col min="7663" max="7663" width="7.85546875" style="1" customWidth="1"/>
    <col min="7664" max="7664" width="19.140625" style="1" bestFit="1" customWidth="1"/>
    <col min="7665" max="7665" width="9.7109375" style="1" customWidth="1"/>
    <col min="7666" max="7666" width="90.7109375" style="1" bestFit="1" customWidth="1"/>
    <col min="7667" max="7667" width="28.140625" style="1" customWidth="1"/>
    <col min="7668" max="7918" width="9.140625" style="1"/>
    <col min="7919" max="7919" width="7.85546875" style="1" customWidth="1"/>
    <col min="7920" max="7920" width="19.140625" style="1" bestFit="1" customWidth="1"/>
    <col min="7921" max="7921" width="9.7109375" style="1" customWidth="1"/>
    <col min="7922" max="7922" width="90.7109375" style="1" bestFit="1" customWidth="1"/>
    <col min="7923" max="7923" width="28.140625" style="1" customWidth="1"/>
    <col min="7924" max="8174" width="9.140625" style="1"/>
    <col min="8175" max="8175" width="7.85546875" style="1" customWidth="1"/>
    <col min="8176" max="8176" width="19.140625" style="1" bestFit="1" customWidth="1"/>
    <col min="8177" max="8177" width="9.7109375" style="1" customWidth="1"/>
    <col min="8178" max="8178" width="90.7109375" style="1" bestFit="1" customWidth="1"/>
    <col min="8179" max="8179" width="28.140625" style="1" customWidth="1"/>
    <col min="8180" max="8430" width="9.140625" style="1"/>
    <col min="8431" max="8431" width="7.85546875" style="1" customWidth="1"/>
    <col min="8432" max="8432" width="19.140625" style="1" bestFit="1" customWidth="1"/>
    <col min="8433" max="8433" width="9.7109375" style="1" customWidth="1"/>
    <col min="8434" max="8434" width="90.7109375" style="1" bestFit="1" customWidth="1"/>
    <col min="8435" max="8435" width="28.140625" style="1" customWidth="1"/>
    <col min="8436" max="8686" width="9.140625" style="1"/>
    <col min="8687" max="8687" width="7.85546875" style="1" customWidth="1"/>
    <col min="8688" max="8688" width="19.140625" style="1" bestFit="1" customWidth="1"/>
    <col min="8689" max="8689" width="9.7109375" style="1" customWidth="1"/>
    <col min="8690" max="8690" width="90.7109375" style="1" bestFit="1" customWidth="1"/>
    <col min="8691" max="8691" width="28.140625" style="1" customWidth="1"/>
    <col min="8692" max="8942" width="9.140625" style="1"/>
    <col min="8943" max="8943" width="7.85546875" style="1" customWidth="1"/>
    <col min="8944" max="8944" width="19.140625" style="1" bestFit="1" customWidth="1"/>
    <col min="8945" max="8945" width="9.7109375" style="1" customWidth="1"/>
    <col min="8946" max="8946" width="90.7109375" style="1" bestFit="1" customWidth="1"/>
    <col min="8947" max="8947" width="28.140625" style="1" customWidth="1"/>
    <col min="8948" max="9198" width="9.140625" style="1"/>
    <col min="9199" max="9199" width="7.85546875" style="1" customWidth="1"/>
    <col min="9200" max="9200" width="19.140625" style="1" bestFit="1" customWidth="1"/>
    <col min="9201" max="9201" width="9.7109375" style="1" customWidth="1"/>
    <col min="9202" max="9202" width="90.7109375" style="1" bestFit="1" customWidth="1"/>
    <col min="9203" max="9203" width="28.140625" style="1" customWidth="1"/>
    <col min="9204" max="9454" width="9.140625" style="1"/>
    <col min="9455" max="9455" width="7.85546875" style="1" customWidth="1"/>
    <col min="9456" max="9456" width="19.140625" style="1" bestFit="1" customWidth="1"/>
    <col min="9457" max="9457" width="9.7109375" style="1" customWidth="1"/>
    <col min="9458" max="9458" width="90.7109375" style="1" bestFit="1" customWidth="1"/>
    <col min="9459" max="9459" width="28.140625" style="1" customWidth="1"/>
    <col min="9460" max="9710" width="9.140625" style="1"/>
    <col min="9711" max="9711" width="7.85546875" style="1" customWidth="1"/>
    <col min="9712" max="9712" width="19.140625" style="1" bestFit="1" customWidth="1"/>
    <col min="9713" max="9713" width="9.7109375" style="1" customWidth="1"/>
    <col min="9714" max="9714" width="90.7109375" style="1" bestFit="1" customWidth="1"/>
    <col min="9715" max="9715" width="28.140625" style="1" customWidth="1"/>
    <col min="9716" max="9966" width="9.140625" style="1"/>
    <col min="9967" max="9967" width="7.85546875" style="1" customWidth="1"/>
    <col min="9968" max="9968" width="19.140625" style="1" bestFit="1" customWidth="1"/>
    <col min="9969" max="9969" width="9.7109375" style="1" customWidth="1"/>
    <col min="9970" max="9970" width="90.7109375" style="1" bestFit="1" customWidth="1"/>
    <col min="9971" max="9971" width="28.140625" style="1" customWidth="1"/>
    <col min="9972" max="10222" width="9.140625" style="1"/>
    <col min="10223" max="10223" width="7.85546875" style="1" customWidth="1"/>
    <col min="10224" max="10224" width="19.140625" style="1" bestFit="1" customWidth="1"/>
    <col min="10225" max="10225" width="9.7109375" style="1" customWidth="1"/>
    <col min="10226" max="10226" width="90.7109375" style="1" bestFit="1" customWidth="1"/>
    <col min="10227" max="10227" width="28.140625" style="1" customWidth="1"/>
    <col min="10228" max="10478" width="9.140625" style="1"/>
    <col min="10479" max="10479" width="7.85546875" style="1" customWidth="1"/>
    <col min="10480" max="10480" width="19.140625" style="1" bestFit="1" customWidth="1"/>
    <col min="10481" max="10481" width="9.7109375" style="1" customWidth="1"/>
    <col min="10482" max="10482" width="90.7109375" style="1" bestFit="1" customWidth="1"/>
    <col min="10483" max="10483" width="28.140625" style="1" customWidth="1"/>
    <col min="10484" max="10734" width="9.140625" style="1"/>
    <col min="10735" max="10735" width="7.85546875" style="1" customWidth="1"/>
    <col min="10736" max="10736" width="19.140625" style="1" bestFit="1" customWidth="1"/>
    <col min="10737" max="10737" width="9.7109375" style="1" customWidth="1"/>
    <col min="10738" max="10738" width="90.7109375" style="1" bestFit="1" customWidth="1"/>
    <col min="10739" max="10739" width="28.140625" style="1" customWidth="1"/>
    <col min="10740" max="10990" width="9.140625" style="1"/>
    <col min="10991" max="10991" width="7.85546875" style="1" customWidth="1"/>
    <col min="10992" max="10992" width="19.140625" style="1" bestFit="1" customWidth="1"/>
    <col min="10993" max="10993" width="9.7109375" style="1" customWidth="1"/>
    <col min="10994" max="10994" width="90.7109375" style="1" bestFit="1" customWidth="1"/>
    <col min="10995" max="10995" width="28.140625" style="1" customWidth="1"/>
    <col min="10996" max="11246" width="9.140625" style="1"/>
    <col min="11247" max="11247" width="7.85546875" style="1" customWidth="1"/>
    <col min="11248" max="11248" width="19.140625" style="1" bestFit="1" customWidth="1"/>
    <col min="11249" max="11249" width="9.7109375" style="1" customWidth="1"/>
    <col min="11250" max="11250" width="90.7109375" style="1" bestFit="1" customWidth="1"/>
    <col min="11251" max="11251" width="28.140625" style="1" customWidth="1"/>
    <col min="11252" max="11502" width="9.140625" style="1"/>
    <col min="11503" max="11503" width="7.85546875" style="1" customWidth="1"/>
    <col min="11504" max="11504" width="19.140625" style="1" bestFit="1" customWidth="1"/>
    <col min="11505" max="11505" width="9.7109375" style="1" customWidth="1"/>
    <col min="11506" max="11506" width="90.7109375" style="1" bestFit="1" customWidth="1"/>
    <col min="11507" max="11507" width="28.140625" style="1" customWidth="1"/>
    <col min="11508" max="11758" width="9.140625" style="1"/>
    <col min="11759" max="11759" width="7.85546875" style="1" customWidth="1"/>
    <col min="11760" max="11760" width="19.140625" style="1" bestFit="1" customWidth="1"/>
    <col min="11761" max="11761" width="9.7109375" style="1" customWidth="1"/>
    <col min="11762" max="11762" width="90.7109375" style="1" bestFit="1" customWidth="1"/>
    <col min="11763" max="11763" width="28.140625" style="1" customWidth="1"/>
    <col min="11764" max="12014" width="9.140625" style="1"/>
    <col min="12015" max="12015" width="7.85546875" style="1" customWidth="1"/>
    <col min="12016" max="12016" width="19.140625" style="1" bestFit="1" customWidth="1"/>
    <col min="12017" max="12017" width="9.7109375" style="1" customWidth="1"/>
    <col min="12018" max="12018" width="90.7109375" style="1" bestFit="1" customWidth="1"/>
    <col min="12019" max="12019" width="28.140625" style="1" customWidth="1"/>
    <col min="12020" max="12270" width="9.140625" style="1"/>
    <col min="12271" max="12271" width="7.85546875" style="1" customWidth="1"/>
    <col min="12272" max="12272" width="19.140625" style="1" bestFit="1" customWidth="1"/>
    <col min="12273" max="12273" width="9.7109375" style="1" customWidth="1"/>
    <col min="12274" max="12274" width="90.7109375" style="1" bestFit="1" customWidth="1"/>
    <col min="12275" max="12275" width="28.140625" style="1" customWidth="1"/>
    <col min="12276" max="12526" width="9.140625" style="1"/>
    <col min="12527" max="12527" width="7.85546875" style="1" customWidth="1"/>
    <col min="12528" max="12528" width="19.140625" style="1" bestFit="1" customWidth="1"/>
    <col min="12529" max="12529" width="9.7109375" style="1" customWidth="1"/>
    <col min="12530" max="12530" width="90.7109375" style="1" bestFit="1" customWidth="1"/>
    <col min="12531" max="12531" width="28.140625" style="1" customWidth="1"/>
    <col min="12532" max="12782" width="9.140625" style="1"/>
    <col min="12783" max="12783" width="7.85546875" style="1" customWidth="1"/>
    <col min="12784" max="12784" width="19.140625" style="1" bestFit="1" customWidth="1"/>
    <col min="12785" max="12785" width="9.7109375" style="1" customWidth="1"/>
    <col min="12786" max="12786" width="90.7109375" style="1" bestFit="1" customWidth="1"/>
    <col min="12787" max="12787" width="28.140625" style="1" customWidth="1"/>
    <col min="12788" max="13038" width="9.140625" style="1"/>
    <col min="13039" max="13039" width="7.85546875" style="1" customWidth="1"/>
    <col min="13040" max="13040" width="19.140625" style="1" bestFit="1" customWidth="1"/>
    <col min="13041" max="13041" width="9.7109375" style="1" customWidth="1"/>
    <col min="13042" max="13042" width="90.7109375" style="1" bestFit="1" customWidth="1"/>
    <col min="13043" max="13043" width="28.140625" style="1" customWidth="1"/>
    <col min="13044" max="13294" width="9.140625" style="1"/>
    <col min="13295" max="13295" width="7.85546875" style="1" customWidth="1"/>
    <col min="13296" max="13296" width="19.140625" style="1" bestFit="1" customWidth="1"/>
    <col min="13297" max="13297" width="9.7109375" style="1" customWidth="1"/>
    <col min="13298" max="13298" width="90.7109375" style="1" bestFit="1" customWidth="1"/>
    <col min="13299" max="13299" width="28.140625" style="1" customWidth="1"/>
    <col min="13300" max="13550" width="9.140625" style="1"/>
    <col min="13551" max="13551" width="7.85546875" style="1" customWidth="1"/>
    <col min="13552" max="13552" width="19.140625" style="1" bestFit="1" customWidth="1"/>
    <col min="13553" max="13553" width="9.7109375" style="1" customWidth="1"/>
    <col min="13554" max="13554" width="90.7109375" style="1" bestFit="1" customWidth="1"/>
    <col min="13555" max="13555" width="28.140625" style="1" customWidth="1"/>
    <col min="13556" max="13806" width="9.140625" style="1"/>
    <col min="13807" max="13807" width="7.85546875" style="1" customWidth="1"/>
    <col min="13808" max="13808" width="19.140625" style="1" bestFit="1" customWidth="1"/>
    <col min="13809" max="13809" width="9.7109375" style="1" customWidth="1"/>
    <col min="13810" max="13810" width="90.7109375" style="1" bestFit="1" customWidth="1"/>
    <col min="13811" max="13811" width="28.140625" style="1" customWidth="1"/>
    <col min="13812" max="14062" width="9.140625" style="1"/>
    <col min="14063" max="14063" width="7.85546875" style="1" customWidth="1"/>
    <col min="14064" max="14064" width="19.140625" style="1" bestFit="1" customWidth="1"/>
    <col min="14065" max="14065" width="9.7109375" style="1" customWidth="1"/>
    <col min="14066" max="14066" width="90.7109375" style="1" bestFit="1" customWidth="1"/>
    <col min="14067" max="14067" width="28.140625" style="1" customWidth="1"/>
    <col min="14068" max="14318" width="9.140625" style="1"/>
    <col min="14319" max="14319" width="7.85546875" style="1" customWidth="1"/>
    <col min="14320" max="14320" width="19.140625" style="1" bestFit="1" customWidth="1"/>
    <col min="14321" max="14321" width="9.7109375" style="1" customWidth="1"/>
    <col min="14322" max="14322" width="90.7109375" style="1" bestFit="1" customWidth="1"/>
    <col min="14323" max="14323" width="28.140625" style="1" customWidth="1"/>
    <col min="14324" max="14574" width="9.140625" style="1"/>
    <col min="14575" max="14575" width="7.85546875" style="1" customWidth="1"/>
    <col min="14576" max="14576" width="19.140625" style="1" bestFit="1" customWidth="1"/>
    <col min="14577" max="14577" width="9.7109375" style="1" customWidth="1"/>
    <col min="14578" max="14578" width="90.7109375" style="1" bestFit="1" customWidth="1"/>
    <col min="14579" max="14579" width="28.140625" style="1" customWidth="1"/>
    <col min="14580" max="14830" width="9.140625" style="1"/>
    <col min="14831" max="14831" width="7.85546875" style="1" customWidth="1"/>
    <col min="14832" max="14832" width="19.140625" style="1" bestFit="1" customWidth="1"/>
    <col min="14833" max="14833" width="9.7109375" style="1" customWidth="1"/>
    <col min="14834" max="14834" width="90.7109375" style="1" bestFit="1" customWidth="1"/>
    <col min="14835" max="14835" width="28.140625" style="1" customWidth="1"/>
    <col min="14836" max="15086" width="9.140625" style="1"/>
    <col min="15087" max="15087" width="7.85546875" style="1" customWidth="1"/>
    <col min="15088" max="15088" width="19.140625" style="1" bestFit="1" customWidth="1"/>
    <col min="15089" max="15089" width="9.7109375" style="1" customWidth="1"/>
    <col min="15090" max="15090" width="90.7109375" style="1" bestFit="1" customWidth="1"/>
    <col min="15091" max="15091" width="28.140625" style="1" customWidth="1"/>
    <col min="15092" max="15342" width="9.140625" style="1"/>
    <col min="15343" max="15343" width="7.85546875" style="1" customWidth="1"/>
    <col min="15344" max="15344" width="19.140625" style="1" bestFit="1" customWidth="1"/>
    <col min="15345" max="15345" width="9.7109375" style="1" customWidth="1"/>
    <col min="15346" max="15346" width="90.7109375" style="1" bestFit="1" customWidth="1"/>
    <col min="15347" max="15347" width="28.140625" style="1" customWidth="1"/>
    <col min="15348" max="15598" width="9.140625" style="1"/>
    <col min="15599" max="15599" width="7.85546875" style="1" customWidth="1"/>
    <col min="15600" max="15600" width="19.140625" style="1" bestFit="1" customWidth="1"/>
    <col min="15601" max="15601" width="9.7109375" style="1" customWidth="1"/>
    <col min="15602" max="15602" width="90.7109375" style="1" bestFit="1" customWidth="1"/>
    <col min="15603" max="15603" width="28.140625" style="1" customWidth="1"/>
    <col min="15604" max="15854" width="9.140625" style="1"/>
    <col min="15855" max="15855" width="7.85546875" style="1" customWidth="1"/>
    <col min="15856" max="15856" width="19.140625" style="1" bestFit="1" customWidth="1"/>
    <col min="15857" max="15857" width="9.7109375" style="1" customWidth="1"/>
    <col min="15858" max="15858" width="90.7109375" style="1" bestFit="1" customWidth="1"/>
    <col min="15859" max="15859" width="28.140625" style="1" customWidth="1"/>
    <col min="15860" max="16110" width="9.140625" style="1"/>
    <col min="16111" max="16111" width="7.85546875" style="1" customWidth="1"/>
    <col min="16112" max="16112" width="19.140625" style="1" bestFit="1" customWidth="1"/>
    <col min="16113" max="16113" width="9.7109375" style="1" customWidth="1"/>
    <col min="16114" max="16114" width="90.7109375" style="1" bestFit="1" customWidth="1"/>
    <col min="16115" max="16115" width="28.140625" style="1" customWidth="1"/>
    <col min="16116" max="16384" width="9.140625" style="1"/>
  </cols>
  <sheetData>
    <row r="1" spans="1:9" ht="54.75" customHeight="1">
      <c r="A1" s="60" t="s">
        <v>183</v>
      </c>
      <c r="B1" s="61"/>
      <c r="C1" s="61"/>
      <c r="D1" s="61"/>
      <c r="E1" s="61"/>
      <c r="F1" s="61"/>
      <c r="G1" s="61"/>
      <c r="H1" s="61"/>
    </row>
    <row r="2" spans="1:9" ht="98.25" customHeight="1">
      <c r="A2" s="62" t="s">
        <v>189</v>
      </c>
      <c r="B2" s="62"/>
      <c r="C2" s="62"/>
      <c r="D2" s="62"/>
      <c r="E2" s="62"/>
      <c r="F2" s="62"/>
      <c r="G2" s="62"/>
      <c r="H2" s="62"/>
    </row>
    <row r="3" spans="1:9" s="20" customFormat="1" ht="75.75" customHeight="1">
      <c r="A3" s="50" t="s">
        <v>0</v>
      </c>
      <c r="B3" s="50" t="s">
        <v>1</v>
      </c>
      <c r="C3" s="63"/>
      <c r="D3" s="64"/>
      <c r="E3" s="56" t="s">
        <v>2</v>
      </c>
      <c r="F3" s="42" t="s">
        <v>185</v>
      </c>
      <c r="G3" s="43"/>
      <c r="H3" s="44"/>
    </row>
    <row r="4" spans="1:9" s="20" customFormat="1" ht="60" customHeight="1">
      <c r="A4" s="51"/>
      <c r="B4" s="51"/>
      <c r="C4" s="65"/>
      <c r="D4" s="66"/>
      <c r="E4" s="57"/>
      <c r="F4" s="22" t="s">
        <v>187</v>
      </c>
      <c r="G4" s="22" t="s">
        <v>188</v>
      </c>
      <c r="H4" s="22" t="s">
        <v>186</v>
      </c>
    </row>
    <row r="5" spans="1:9" s="2" customFormat="1" ht="27.75" customHeight="1">
      <c r="A5" s="7">
        <v>1</v>
      </c>
      <c r="B5" s="7">
        <f>A5+1</f>
        <v>2</v>
      </c>
      <c r="C5" s="58">
        <v>3</v>
      </c>
      <c r="D5" s="59"/>
      <c r="E5" s="7">
        <f>C5+1</f>
        <v>4</v>
      </c>
      <c r="F5" s="7">
        <f>E5+1</f>
        <v>5</v>
      </c>
      <c r="G5" s="7">
        <f t="shared" ref="G5:H5" si="0">F5+1</f>
        <v>6</v>
      </c>
      <c r="H5" s="7">
        <f t="shared" si="0"/>
        <v>7</v>
      </c>
    </row>
    <row r="6" spans="1:9" s="9" customFormat="1" ht="55.5" hidden="1" customHeight="1">
      <c r="A6" s="3">
        <v>1</v>
      </c>
      <c r="B6" s="4" t="s">
        <v>3</v>
      </c>
      <c r="C6" s="5" t="s">
        <v>4</v>
      </c>
      <c r="D6" s="6" t="s">
        <v>5</v>
      </c>
      <c r="E6" s="7">
        <v>830</v>
      </c>
      <c r="F6" s="8">
        <f>H6*1/3</f>
        <v>9.1766666666666676</v>
      </c>
      <c r="G6" s="8">
        <f>H6*2/3</f>
        <v>18.353333333333335</v>
      </c>
      <c r="H6" s="8">
        <v>27.53</v>
      </c>
    </row>
    <row r="7" spans="1:9" s="9" customFormat="1" ht="55.5" hidden="1" customHeight="1">
      <c r="A7" s="3">
        <f t="shared" ref="A7:A10" si="1">A6+1</f>
        <v>2</v>
      </c>
      <c r="B7" s="4" t="s">
        <v>3</v>
      </c>
      <c r="C7" s="5" t="s">
        <v>4</v>
      </c>
      <c r="D7" s="6" t="s">
        <v>6</v>
      </c>
      <c r="E7" s="7">
        <v>445</v>
      </c>
      <c r="F7" s="8">
        <f t="shared" ref="F7:F74" si="2">H7*1/3</f>
        <v>4.2066666666666661</v>
      </c>
      <c r="G7" s="8">
        <f t="shared" ref="G7:G74" si="3">H7*2/3</f>
        <v>8.4133333333333322</v>
      </c>
      <c r="H7" s="8">
        <v>12.62</v>
      </c>
    </row>
    <row r="8" spans="1:9" s="9" customFormat="1" ht="55.5" hidden="1" customHeight="1">
      <c r="A8" s="3">
        <f t="shared" si="1"/>
        <v>3</v>
      </c>
      <c r="B8" s="4" t="s">
        <v>3</v>
      </c>
      <c r="C8" s="5" t="s">
        <v>4</v>
      </c>
      <c r="D8" s="6" t="s">
        <v>7</v>
      </c>
      <c r="E8" s="7">
        <v>119</v>
      </c>
      <c r="F8" s="8">
        <f t="shared" si="2"/>
        <v>1.1233333333333333</v>
      </c>
      <c r="G8" s="8">
        <f t="shared" si="3"/>
        <v>2.2466666666666666</v>
      </c>
      <c r="H8" s="8">
        <v>3.37</v>
      </c>
    </row>
    <row r="9" spans="1:9" s="9" customFormat="1" ht="55.5" hidden="1" customHeight="1">
      <c r="A9" s="3">
        <f t="shared" si="1"/>
        <v>4</v>
      </c>
      <c r="B9" s="4" t="s">
        <v>3</v>
      </c>
      <c r="C9" s="5" t="s">
        <v>4</v>
      </c>
      <c r="D9" s="6" t="s">
        <v>8</v>
      </c>
      <c r="E9" s="7">
        <v>414</v>
      </c>
      <c r="F9" s="8">
        <f t="shared" si="2"/>
        <v>3.9133333333333336</v>
      </c>
      <c r="G9" s="8">
        <f t="shared" si="3"/>
        <v>7.8266666666666671</v>
      </c>
      <c r="H9" s="8">
        <v>11.74</v>
      </c>
    </row>
    <row r="10" spans="1:9" s="9" customFormat="1" ht="55.5" hidden="1" customHeight="1">
      <c r="A10" s="3">
        <f t="shared" si="1"/>
        <v>5</v>
      </c>
      <c r="B10" s="4" t="s">
        <v>3</v>
      </c>
      <c r="C10" s="5" t="s">
        <v>4</v>
      </c>
      <c r="D10" s="6" t="s">
        <v>9</v>
      </c>
      <c r="E10" s="7">
        <v>1086</v>
      </c>
      <c r="F10" s="8">
        <f t="shared" si="2"/>
        <v>13.043333333333335</v>
      </c>
      <c r="G10" s="8">
        <f t="shared" si="3"/>
        <v>26.08666666666667</v>
      </c>
      <c r="H10" s="8">
        <v>39.130000000000003</v>
      </c>
    </row>
    <row r="11" spans="1:9" s="15" customFormat="1" ht="36" customHeight="1">
      <c r="A11" s="10">
        <v>1</v>
      </c>
      <c r="B11" s="11" t="s">
        <v>3</v>
      </c>
      <c r="C11" s="12"/>
      <c r="D11" s="13" t="s">
        <v>10</v>
      </c>
      <c r="E11" s="14">
        <f>SUM(E6:E10)</f>
        <v>2894</v>
      </c>
      <c r="F11" s="19">
        <f t="shared" ref="F11:H11" si="4">SUM(F6:F10)</f>
        <v>31.463333333333331</v>
      </c>
      <c r="G11" s="19">
        <f t="shared" si="4"/>
        <v>62.926666666666662</v>
      </c>
      <c r="H11" s="19">
        <f t="shared" si="4"/>
        <v>94.39</v>
      </c>
    </row>
    <row r="12" spans="1:9" s="9" customFormat="1" ht="46.5" hidden="1" customHeight="1">
      <c r="A12" s="3">
        <v>1</v>
      </c>
      <c r="B12" s="4" t="s">
        <v>11</v>
      </c>
      <c r="C12" s="5" t="s">
        <v>12</v>
      </c>
      <c r="D12" s="6" t="s">
        <v>13</v>
      </c>
      <c r="E12" s="7">
        <v>397</v>
      </c>
      <c r="F12" s="8">
        <f t="shared" si="2"/>
        <v>2.5</v>
      </c>
      <c r="G12" s="8">
        <f t="shared" si="3"/>
        <v>5</v>
      </c>
      <c r="H12" s="8">
        <v>7.5</v>
      </c>
      <c r="I12" s="8">
        <f>E12*(54/100)*35*0.001</f>
        <v>7.5033000000000012</v>
      </c>
    </row>
    <row r="13" spans="1:9" s="15" customFormat="1" ht="33" customHeight="1">
      <c r="A13" s="10"/>
      <c r="B13" s="11" t="s">
        <v>11</v>
      </c>
      <c r="C13" s="12"/>
      <c r="D13" s="13" t="s">
        <v>10</v>
      </c>
      <c r="E13" s="14">
        <v>397</v>
      </c>
      <c r="F13" s="19">
        <f t="shared" si="2"/>
        <v>2.5</v>
      </c>
      <c r="G13" s="19">
        <f t="shared" si="3"/>
        <v>5</v>
      </c>
      <c r="H13" s="19">
        <v>7.5</v>
      </c>
    </row>
    <row r="14" spans="1:9" s="9" customFormat="1" ht="46.5" hidden="1" customHeight="1">
      <c r="A14" s="3">
        <f>A12+1</f>
        <v>2</v>
      </c>
      <c r="B14" s="4" t="s">
        <v>11</v>
      </c>
      <c r="C14" s="5" t="s">
        <v>4</v>
      </c>
      <c r="D14" s="6" t="s">
        <v>14</v>
      </c>
      <c r="E14" s="7">
        <v>260</v>
      </c>
      <c r="F14" s="8">
        <f t="shared" si="2"/>
        <v>2.6533333333333333</v>
      </c>
      <c r="G14" s="8">
        <f t="shared" si="3"/>
        <v>5.3066666666666666</v>
      </c>
      <c r="H14" s="8">
        <v>7.96</v>
      </c>
      <c r="I14" s="8">
        <f>E14*(54/100)*35*0.0015</f>
        <v>7.3710000000000004</v>
      </c>
    </row>
    <row r="15" spans="1:9" s="9" customFormat="1" ht="46.5" hidden="1" customHeight="1">
      <c r="A15" s="3">
        <f t="shared" ref="A15:A16" si="5">A14+1</f>
        <v>3</v>
      </c>
      <c r="B15" s="4" t="s">
        <v>11</v>
      </c>
      <c r="C15" s="5" t="s">
        <v>4</v>
      </c>
      <c r="D15" s="6" t="s">
        <v>13</v>
      </c>
      <c r="E15" s="7">
        <v>281</v>
      </c>
      <c r="F15" s="8">
        <f t="shared" si="2"/>
        <v>2.6566666666666667</v>
      </c>
      <c r="G15" s="8">
        <f t="shared" si="3"/>
        <v>5.3133333333333335</v>
      </c>
      <c r="H15" s="8">
        <v>7.97</v>
      </c>
      <c r="I15" s="8">
        <f t="shared" ref="I15:I83" si="6">E15*(54/100)*35*0.0015</f>
        <v>7.9663500000000012</v>
      </c>
    </row>
    <row r="16" spans="1:9" s="9" customFormat="1" ht="46.5" hidden="1" customHeight="1">
      <c r="A16" s="3">
        <f t="shared" si="5"/>
        <v>4</v>
      </c>
      <c r="B16" s="4" t="s">
        <v>11</v>
      </c>
      <c r="C16" s="5" t="s">
        <v>4</v>
      </c>
      <c r="D16" s="6" t="s">
        <v>15</v>
      </c>
      <c r="E16" s="7">
        <v>106</v>
      </c>
      <c r="F16" s="8">
        <f t="shared" si="2"/>
        <v>1.0033333333333332</v>
      </c>
      <c r="G16" s="8">
        <f t="shared" si="3"/>
        <v>2.0066666666666664</v>
      </c>
      <c r="H16" s="8">
        <v>3.01</v>
      </c>
      <c r="I16" s="8">
        <f t="shared" si="6"/>
        <v>3.0051000000000001</v>
      </c>
    </row>
    <row r="17" spans="1:9" s="15" customFormat="1" ht="41.25" customHeight="1">
      <c r="A17" s="10">
        <v>2</v>
      </c>
      <c r="B17" s="11" t="s">
        <v>11</v>
      </c>
      <c r="C17" s="12"/>
      <c r="D17" s="13" t="s">
        <v>10</v>
      </c>
      <c r="E17" s="14">
        <f>SUM(E14:E16)</f>
        <v>647</v>
      </c>
      <c r="F17" s="19">
        <f>SUM(F14:F16)</f>
        <v>6.3133333333333335</v>
      </c>
      <c r="G17" s="19">
        <f>SUM(G14:G16)</f>
        <v>12.626666666666667</v>
      </c>
      <c r="H17" s="19">
        <f>SUM(H14:H16)</f>
        <v>18.939999999999998</v>
      </c>
      <c r="I17" s="8">
        <f t="shared" si="6"/>
        <v>18.342449999999999</v>
      </c>
    </row>
    <row r="18" spans="1:9" ht="46.5" hidden="1" customHeight="1">
      <c r="A18" s="3">
        <v>1</v>
      </c>
      <c r="B18" s="4" t="s">
        <v>16</v>
      </c>
      <c r="C18" s="5" t="s">
        <v>12</v>
      </c>
      <c r="D18" s="6" t="s">
        <v>17</v>
      </c>
      <c r="E18" s="7">
        <v>150</v>
      </c>
      <c r="F18" s="8">
        <f t="shared" si="2"/>
        <v>0.94666666666666666</v>
      </c>
      <c r="G18" s="8">
        <f t="shared" si="3"/>
        <v>1.8933333333333333</v>
      </c>
      <c r="H18" s="8">
        <v>2.84</v>
      </c>
      <c r="I18" s="8">
        <f>E18*(54/100)*35*0.001</f>
        <v>2.835</v>
      </c>
    </row>
    <row r="19" spans="1:9" s="15" customFormat="1" ht="29.25" customHeight="1">
      <c r="A19" s="10"/>
      <c r="B19" s="11" t="s">
        <v>16</v>
      </c>
      <c r="C19" s="12"/>
      <c r="D19" s="13" t="s">
        <v>10</v>
      </c>
      <c r="E19" s="14">
        <f>SUM(E18)</f>
        <v>150</v>
      </c>
      <c r="F19" s="19">
        <f>SUM(F18)</f>
        <v>0.94666666666666666</v>
      </c>
      <c r="G19" s="19">
        <f>SUM(G18)</f>
        <v>1.8933333333333333</v>
      </c>
      <c r="H19" s="19">
        <f>SUM(H18)</f>
        <v>2.84</v>
      </c>
      <c r="I19" s="8">
        <f>SUM(I18)</f>
        <v>2.835</v>
      </c>
    </row>
    <row r="20" spans="1:9" ht="46.5" hidden="1" customHeight="1">
      <c r="A20" s="3">
        <f>A18+1</f>
        <v>2</v>
      </c>
      <c r="B20" s="4" t="s">
        <v>16</v>
      </c>
      <c r="C20" s="5" t="s">
        <v>4</v>
      </c>
      <c r="D20" s="6" t="s">
        <v>18</v>
      </c>
      <c r="E20" s="7">
        <v>235</v>
      </c>
      <c r="F20" s="8">
        <f t="shared" si="2"/>
        <v>2.2200000000000002</v>
      </c>
      <c r="G20" s="8">
        <f t="shared" si="3"/>
        <v>4.4400000000000004</v>
      </c>
      <c r="H20" s="8">
        <v>6.66</v>
      </c>
      <c r="I20" s="8">
        <f t="shared" si="6"/>
        <v>6.6622500000000002</v>
      </c>
    </row>
    <row r="21" spans="1:9" ht="46.5" hidden="1" customHeight="1">
      <c r="A21" s="3">
        <f t="shared" ref="A21:A62" si="7">A20+1</f>
        <v>3</v>
      </c>
      <c r="B21" s="4" t="s">
        <v>16</v>
      </c>
      <c r="C21" s="5" t="s">
        <v>4</v>
      </c>
      <c r="D21" s="6" t="s">
        <v>19</v>
      </c>
      <c r="E21" s="7">
        <v>274</v>
      </c>
      <c r="F21" s="8">
        <f t="shared" si="2"/>
        <v>2.59</v>
      </c>
      <c r="G21" s="8">
        <f t="shared" si="3"/>
        <v>5.18</v>
      </c>
      <c r="H21" s="8">
        <v>7.77</v>
      </c>
      <c r="I21" s="8">
        <f t="shared" si="6"/>
        <v>7.7679000000000009</v>
      </c>
    </row>
    <row r="22" spans="1:9" ht="46.5" hidden="1" customHeight="1">
      <c r="A22" s="3">
        <f t="shared" si="7"/>
        <v>4</v>
      </c>
      <c r="B22" s="4" t="s">
        <v>16</v>
      </c>
      <c r="C22" s="5" t="s">
        <v>4</v>
      </c>
      <c r="D22" s="6" t="s">
        <v>20</v>
      </c>
      <c r="E22" s="7">
        <v>238</v>
      </c>
      <c r="F22" s="8">
        <f t="shared" si="2"/>
        <v>2.293333333333333</v>
      </c>
      <c r="G22" s="8">
        <f t="shared" si="3"/>
        <v>4.586666666666666</v>
      </c>
      <c r="H22" s="8">
        <v>6.879999999999999</v>
      </c>
      <c r="I22" s="8">
        <f t="shared" si="6"/>
        <v>6.747300000000001</v>
      </c>
    </row>
    <row r="23" spans="1:9" ht="46.5" hidden="1" customHeight="1">
      <c r="A23" s="3">
        <f t="shared" si="7"/>
        <v>5</v>
      </c>
      <c r="B23" s="4" t="s">
        <v>16</v>
      </c>
      <c r="C23" s="5" t="s">
        <v>4</v>
      </c>
      <c r="D23" s="6" t="s">
        <v>21</v>
      </c>
      <c r="E23" s="7">
        <v>331</v>
      </c>
      <c r="F23" s="8">
        <f t="shared" si="2"/>
        <v>1.5033333333333332</v>
      </c>
      <c r="G23" s="8">
        <f t="shared" si="3"/>
        <v>3.0066666666666664</v>
      </c>
      <c r="H23" s="8">
        <v>4.51</v>
      </c>
      <c r="I23" s="8">
        <f t="shared" si="6"/>
        <v>9.3838500000000007</v>
      </c>
    </row>
    <row r="24" spans="1:9" ht="46.5" hidden="1" customHeight="1">
      <c r="A24" s="3">
        <f t="shared" si="7"/>
        <v>6</v>
      </c>
      <c r="B24" s="4" t="s">
        <v>16</v>
      </c>
      <c r="C24" s="5" t="s">
        <v>4</v>
      </c>
      <c r="D24" s="6" t="s">
        <v>22</v>
      </c>
      <c r="E24" s="7">
        <v>299</v>
      </c>
      <c r="F24" s="8">
        <f t="shared" si="2"/>
        <v>2.8266666666666667</v>
      </c>
      <c r="G24" s="8">
        <f t="shared" si="3"/>
        <v>5.6533333333333333</v>
      </c>
      <c r="H24" s="8">
        <v>8.48</v>
      </c>
      <c r="I24" s="8">
        <f t="shared" si="6"/>
        <v>8.4766500000000011</v>
      </c>
    </row>
    <row r="25" spans="1:9" ht="46.5" hidden="1" customHeight="1">
      <c r="A25" s="3">
        <f t="shared" si="7"/>
        <v>7</v>
      </c>
      <c r="B25" s="4" t="s">
        <v>16</v>
      </c>
      <c r="C25" s="5" t="s">
        <v>4</v>
      </c>
      <c r="D25" s="6" t="s">
        <v>25</v>
      </c>
      <c r="E25" s="7">
        <v>200</v>
      </c>
      <c r="F25" s="8">
        <f t="shared" si="2"/>
        <v>1.89</v>
      </c>
      <c r="G25" s="8">
        <f t="shared" si="3"/>
        <v>3.78</v>
      </c>
      <c r="H25" s="8">
        <v>5.67</v>
      </c>
      <c r="I25" s="8">
        <f t="shared" si="6"/>
        <v>5.67</v>
      </c>
    </row>
    <row r="26" spans="1:9" ht="46.5" hidden="1" customHeight="1">
      <c r="A26" s="3">
        <f t="shared" si="7"/>
        <v>8</v>
      </c>
      <c r="B26" s="4" t="s">
        <v>16</v>
      </c>
      <c r="C26" s="5" t="s">
        <v>4</v>
      </c>
      <c r="D26" s="6" t="s">
        <v>23</v>
      </c>
      <c r="E26" s="7">
        <v>431</v>
      </c>
      <c r="F26" s="8">
        <f t="shared" si="2"/>
        <v>4.0733333333333333</v>
      </c>
      <c r="G26" s="8">
        <f t="shared" si="3"/>
        <v>8.1466666666666665</v>
      </c>
      <c r="H26" s="8">
        <v>12.22</v>
      </c>
      <c r="I26" s="8">
        <f t="shared" si="6"/>
        <v>12.218850000000002</v>
      </c>
    </row>
    <row r="27" spans="1:9" ht="46.5" hidden="1" customHeight="1">
      <c r="A27" s="3">
        <f t="shared" si="7"/>
        <v>9</v>
      </c>
      <c r="B27" s="4" t="s">
        <v>16</v>
      </c>
      <c r="C27" s="5" t="s">
        <v>4</v>
      </c>
      <c r="D27" s="6" t="s">
        <v>24</v>
      </c>
      <c r="E27" s="7">
        <v>437</v>
      </c>
      <c r="F27" s="8">
        <f t="shared" si="2"/>
        <v>4.13</v>
      </c>
      <c r="G27" s="8">
        <f t="shared" si="3"/>
        <v>8.26</v>
      </c>
      <c r="H27" s="8">
        <v>12.39</v>
      </c>
      <c r="I27" s="8">
        <f t="shared" si="6"/>
        <v>12.388950000000001</v>
      </c>
    </row>
    <row r="28" spans="1:9" ht="46.5" hidden="1" customHeight="1">
      <c r="A28" s="3">
        <f t="shared" si="7"/>
        <v>10</v>
      </c>
      <c r="B28" s="4" t="s">
        <v>16</v>
      </c>
      <c r="C28" s="5" t="s">
        <v>4</v>
      </c>
      <c r="D28" s="6" t="s">
        <v>17</v>
      </c>
      <c r="E28" s="7">
        <v>250</v>
      </c>
      <c r="F28" s="8">
        <f t="shared" si="2"/>
        <v>2.3633333333333333</v>
      </c>
      <c r="G28" s="8">
        <f t="shared" si="3"/>
        <v>4.7266666666666666</v>
      </c>
      <c r="H28" s="8">
        <v>7.09</v>
      </c>
      <c r="I28" s="8">
        <f t="shared" si="6"/>
        <v>7.0875000000000004</v>
      </c>
    </row>
    <row r="29" spans="1:9" s="15" customFormat="1" ht="36.75" customHeight="1">
      <c r="A29" s="10">
        <v>3</v>
      </c>
      <c r="B29" s="11" t="s">
        <v>16</v>
      </c>
      <c r="C29" s="12"/>
      <c r="D29" s="13" t="s">
        <v>10</v>
      </c>
      <c r="E29" s="14">
        <f>SUM(E20:E28)</f>
        <v>2695</v>
      </c>
      <c r="F29" s="19">
        <f>SUM(F20:F28)</f>
        <v>23.89</v>
      </c>
      <c r="G29" s="19">
        <f>SUM(G20:G28)</f>
        <v>47.78</v>
      </c>
      <c r="H29" s="19">
        <f>SUM(H20:H28)</f>
        <v>71.67</v>
      </c>
      <c r="I29" s="8">
        <f t="shared" si="6"/>
        <v>76.403250000000014</v>
      </c>
    </row>
    <row r="30" spans="1:9" ht="46.5" hidden="1" customHeight="1">
      <c r="A30" s="3">
        <v>1</v>
      </c>
      <c r="B30" s="4" t="s">
        <v>26</v>
      </c>
      <c r="C30" s="5" t="s">
        <v>27</v>
      </c>
      <c r="D30" s="6" t="s">
        <v>28</v>
      </c>
      <c r="E30" s="7">
        <v>564</v>
      </c>
      <c r="F30" s="8">
        <f>H30*1/3</f>
        <v>5.33</v>
      </c>
      <c r="G30" s="8">
        <f>H30*2/3</f>
        <v>10.66</v>
      </c>
      <c r="H30" s="8">
        <v>15.99</v>
      </c>
      <c r="I30" s="8">
        <f>E30*(54/100)*35*0.0015</f>
        <v>15.989400000000002</v>
      </c>
    </row>
    <row r="31" spans="1:9" s="15" customFormat="1" ht="29.25" customHeight="1">
      <c r="A31" s="10"/>
      <c r="B31" s="11" t="s">
        <v>26</v>
      </c>
      <c r="C31" s="12"/>
      <c r="D31" s="13" t="s">
        <v>10</v>
      </c>
      <c r="E31" s="14">
        <f>SUM(E30)</f>
        <v>564</v>
      </c>
      <c r="F31" s="19">
        <f>SUM(F30)</f>
        <v>5.33</v>
      </c>
      <c r="G31" s="19">
        <f>SUM(G30)</f>
        <v>10.66</v>
      </c>
      <c r="H31" s="19">
        <f>SUM(H30)</f>
        <v>15.99</v>
      </c>
      <c r="I31" s="8"/>
    </row>
    <row r="32" spans="1:9" ht="46.5" hidden="1" customHeight="1">
      <c r="A32" s="3">
        <v>1</v>
      </c>
      <c r="B32" s="4" t="s">
        <v>26</v>
      </c>
      <c r="C32" s="5" t="s">
        <v>4</v>
      </c>
      <c r="D32" s="6" t="s">
        <v>30</v>
      </c>
      <c r="E32" s="7">
        <v>610</v>
      </c>
      <c r="F32" s="8">
        <f>H32*1/3</f>
        <v>5.7633333333333328</v>
      </c>
      <c r="G32" s="8">
        <f>H32*2/3</f>
        <v>11.526666666666666</v>
      </c>
      <c r="H32" s="8">
        <v>17.29</v>
      </c>
      <c r="I32" s="8">
        <f>E32*(54/100)*35*0.0015</f>
        <v>17.293500000000002</v>
      </c>
    </row>
    <row r="33" spans="1:9" ht="46.5" hidden="1" customHeight="1">
      <c r="A33" s="3">
        <f>A30+1</f>
        <v>2</v>
      </c>
      <c r="B33" s="4" t="s">
        <v>26</v>
      </c>
      <c r="C33" s="5" t="s">
        <v>4</v>
      </c>
      <c r="D33" s="6" t="s">
        <v>29</v>
      </c>
      <c r="E33" s="7">
        <v>186</v>
      </c>
      <c r="F33" s="8">
        <f t="shared" si="2"/>
        <v>1.7566666666666666</v>
      </c>
      <c r="G33" s="8">
        <f t="shared" si="3"/>
        <v>3.5133333333333332</v>
      </c>
      <c r="H33" s="8">
        <v>5.27</v>
      </c>
      <c r="I33" s="8">
        <f t="shared" si="6"/>
        <v>5.2731000000000012</v>
      </c>
    </row>
    <row r="34" spans="1:9" ht="46.5" hidden="1" customHeight="1">
      <c r="A34" s="3">
        <f t="shared" si="7"/>
        <v>3</v>
      </c>
      <c r="B34" s="4" t="s">
        <v>26</v>
      </c>
      <c r="C34" s="5" t="s">
        <v>4</v>
      </c>
      <c r="D34" s="6" t="s">
        <v>31</v>
      </c>
      <c r="E34" s="7">
        <v>114</v>
      </c>
      <c r="F34" s="8">
        <f t="shared" si="2"/>
        <v>1.0766666666666667</v>
      </c>
      <c r="G34" s="8">
        <f t="shared" si="3"/>
        <v>2.1533333333333333</v>
      </c>
      <c r="H34" s="8">
        <v>3.23</v>
      </c>
      <c r="I34" s="8">
        <f t="shared" si="6"/>
        <v>3.2319</v>
      </c>
    </row>
    <row r="35" spans="1:9" ht="46.5" hidden="1" customHeight="1">
      <c r="A35" s="3">
        <f t="shared" si="7"/>
        <v>4</v>
      </c>
      <c r="B35" s="4" t="s">
        <v>26</v>
      </c>
      <c r="C35" s="5" t="s">
        <v>4</v>
      </c>
      <c r="D35" s="6" t="s">
        <v>28</v>
      </c>
      <c r="E35" s="7">
        <v>257</v>
      </c>
      <c r="F35" s="8">
        <f t="shared" si="2"/>
        <v>2.4300000000000002</v>
      </c>
      <c r="G35" s="8">
        <f t="shared" si="3"/>
        <v>4.8600000000000003</v>
      </c>
      <c r="H35" s="8">
        <v>7.29</v>
      </c>
      <c r="I35" s="8">
        <f t="shared" si="6"/>
        <v>7.2859500000000006</v>
      </c>
    </row>
    <row r="36" spans="1:9" ht="46.5" hidden="1" customHeight="1">
      <c r="A36" s="3">
        <f t="shared" si="7"/>
        <v>5</v>
      </c>
      <c r="B36" s="4" t="s">
        <v>26</v>
      </c>
      <c r="C36" s="5" t="s">
        <v>4</v>
      </c>
      <c r="D36" s="6" t="s">
        <v>32</v>
      </c>
      <c r="E36" s="7">
        <v>246</v>
      </c>
      <c r="F36" s="8">
        <f t="shared" si="2"/>
        <v>2.3233333333333333</v>
      </c>
      <c r="G36" s="8">
        <f t="shared" si="3"/>
        <v>4.6466666666666665</v>
      </c>
      <c r="H36" s="8">
        <v>6.97</v>
      </c>
      <c r="I36" s="8">
        <f t="shared" si="6"/>
        <v>6.9741000000000009</v>
      </c>
    </row>
    <row r="37" spans="1:9" ht="46.5" hidden="1" customHeight="1">
      <c r="A37" s="3">
        <f t="shared" si="7"/>
        <v>6</v>
      </c>
      <c r="B37" s="4" t="s">
        <v>26</v>
      </c>
      <c r="C37" s="5" t="s">
        <v>4</v>
      </c>
      <c r="D37" s="6" t="s">
        <v>33</v>
      </c>
      <c r="E37" s="7">
        <v>626</v>
      </c>
      <c r="F37" s="8">
        <f t="shared" si="2"/>
        <v>4.2233333333333336</v>
      </c>
      <c r="G37" s="8">
        <f t="shared" si="3"/>
        <v>8.4466666666666672</v>
      </c>
      <c r="H37" s="8">
        <v>12.670000000000002</v>
      </c>
      <c r="I37" s="8">
        <f t="shared" si="6"/>
        <v>17.747100000000003</v>
      </c>
    </row>
    <row r="38" spans="1:9" s="15" customFormat="1" ht="43.5" customHeight="1">
      <c r="A38" s="10">
        <v>4</v>
      </c>
      <c r="B38" s="11" t="s">
        <v>26</v>
      </c>
      <c r="C38" s="12"/>
      <c r="D38" s="13" t="s">
        <v>10</v>
      </c>
      <c r="E38" s="14">
        <f>SUM(E32:E37)</f>
        <v>2039</v>
      </c>
      <c r="F38" s="19">
        <f>SUM(F32:F37)</f>
        <v>17.573333333333331</v>
      </c>
      <c r="G38" s="19">
        <f>SUM(G32:G37)</f>
        <v>35.146666666666661</v>
      </c>
      <c r="H38" s="19">
        <f>SUM(H32:H37)</f>
        <v>52.72</v>
      </c>
      <c r="I38" s="8">
        <f t="shared" si="6"/>
        <v>57.805650000000007</v>
      </c>
    </row>
    <row r="39" spans="1:9" ht="46.5" hidden="1" customHeight="1">
      <c r="A39" s="3">
        <v>1</v>
      </c>
      <c r="B39" s="4" t="s">
        <v>34</v>
      </c>
      <c r="C39" s="5" t="s">
        <v>12</v>
      </c>
      <c r="D39" s="6" t="s">
        <v>35</v>
      </c>
      <c r="E39" s="7">
        <v>513</v>
      </c>
      <c r="F39" s="8">
        <f>H39*1/3</f>
        <v>3.2333333333333329</v>
      </c>
      <c r="G39" s="8">
        <f>H39*2/3</f>
        <v>6.4666666666666659</v>
      </c>
      <c r="H39" s="8">
        <v>9.6999999999999993</v>
      </c>
      <c r="I39" s="8">
        <f>E39*(54/100)*35*0.001</f>
        <v>9.6957000000000004</v>
      </c>
    </row>
    <row r="40" spans="1:9" ht="46.5" hidden="1" customHeight="1">
      <c r="A40" s="3">
        <f t="shared" si="7"/>
        <v>2</v>
      </c>
      <c r="B40" s="4" t="s">
        <v>34</v>
      </c>
      <c r="C40" s="5" t="s">
        <v>12</v>
      </c>
      <c r="D40" s="6" t="s">
        <v>36</v>
      </c>
      <c r="E40" s="7">
        <v>179</v>
      </c>
      <c r="F40" s="8">
        <f t="shared" si="2"/>
        <v>1.1266666666666667</v>
      </c>
      <c r="G40" s="8">
        <f t="shared" si="3"/>
        <v>2.2533333333333334</v>
      </c>
      <c r="H40" s="8">
        <v>3.38</v>
      </c>
      <c r="I40" s="8">
        <f>E40*(54/100)*35*0.001</f>
        <v>3.3831000000000002</v>
      </c>
    </row>
    <row r="41" spans="1:9" ht="46.5" hidden="1" customHeight="1">
      <c r="A41" s="3">
        <f t="shared" si="7"/>
        <v>3</v>
      </c>
      <c r="B41" s="4" t="s">
        <v>34</v>
      </c>
      <c r="C41" s="5" t="s">
        <v>12</v>
      </c>
      <c r="D41" s="6" t="s">
        <v>37</v>
      </c>
      <c r="E41" s="7">
        <v>244</v>
      </c>
      <c r="F41" s="8">
        <f t="shared" si="2"/>
        <v>1.5366666666666668</v>
      </c>
      <c r="G41" s="8">
        <f t="shared" si="3"/>
        <v>3.0733333333333337</v>
      </c>
      <c r="H41" s="8">
        <v>4.6100000000000003</v>
      </c>
      <c r="I41" s="8">
        <f t="shared" ref="I41" si="8">E41*(54/100)*35*0.001</f>
        <v>4.6116000000000001</v>
      </c>
    </row>
    <row r="42" spans="1:9" s="15" customFormat="1" ht="36" customHeight="1">
      <c r="A42" s="10"/>
      <c r="B42" s="11" t="s">
        <v>34</v>
      </c>
      <c r="C42" s="12"/>
      <c r="D42" s="13" t="s">
        <v>10</v>
      </c>
      <c r="E42" s="14">
        <f>SUM(E39:E41)</f>
        <v>936</v>
      </c>
      <c r="F42" s="19">
        <f>SUM(F39:F41)</f>
        <v>5.8966666666666665</v>
      </c>
      <c r="G42" s="19">
        <f>SUM(G39:G41)</f>
        <v>11.793333333333333</v>
      </c>
      <c r="H42" s="19">
        <f>SUM(H39:H41)</f>
        <v>17.689999999999998</v>
      </c>
      <c r="I42" s="8"/>
    </row>
    <row r="43" spans="1:9" ht="46.5" hidden="1" customHeight="1">
      <c r="A43" s="3">
        <f>A39+1</f>
        <v>2</v>
      </c>
      <c r="B43" s="4" t="s">
        <v>34</v>
      </c>
      <c r="C43" s="5" t="s">
        <v>4</v>
      </c>
      <c r="D43" s="6" t="s">
        <v>35</v>
      </c>
      <c r="E43" s="7">
        <v>312</v>
      </c>
      <c r="F43" s="8">
        <f t="shared" si="2"/>
        <v>2.9499999999999997</v>
      </c>
      <c r="G43" s="8">
        <f t="shared" si="3"/>
        <v>5.8999999999999995</v>
      </c>
      <c r="H43" s="8">
        <v>8.85</v>
      </c>
      <c r="I43" s="8">
        <f t="shared" si="6"/>
        <v>8.8452000000000019</v>
      </c>
    </row>
    <row r="44" spans="1:9" ht="46.5" hidden="1" customHeight="1">
      <c r="A44" s="3">
        <f t="shared" si="7"/>
        <v>3</v>
      </c>
      <c r="B44" s="4" t="s">
        <v>34</v>
      </c>
      <c r="C44" s="5" t="s">
        <v>4</v>
      </c>
      <c r="D44" s="6" t="s">
        <v>36</v>
      </c>
      <c r="E44" s="7">
        <v>212</v>
      </c>
      <c r="F44" s="8">
        <f t="shared" si="2"/>
        <v>2.0033333333333334</v>
      </c>
      <c r="G44" s="8">
        <f t="shared" si="3"/>
        <v>4.0066666666666668</v>
      </c>
      <c r="H44" s="8">
        <v>6.01</v>
      </c>
      <c r="I44" s="8">
        <f t="shared" si="6"/>
        <v>6.0102000000000002</v>
      </c>
    </row>
    <row r="45" spans="1:9" ht="46.5" hidden="1" customHeight="1">
      <c r="A45" s="3">
        <f t="shared" si="7"/>
        <v>4</v>
      </c>
      <c r="B45" s="4" t="s">
        <v>34</v>
      </c>
      <c r="C45" s="5" t="s">
        <v>4</v>
      </c>
      <c r="D45" s="6" t="s">
        <v>38</v>
      </c>
      <c r="E45" s="7">
        <v>163</v>
      </c>
      <c r="F45" s="8">
        <f t="shared" si="2"/>
        <v>2.5500000000000003</v>
      </c>
      <c r="G45" s="8">
        <f t="shared" si="3"/>
        <v>5.1000000000000005</v>
      </c>
      <c r="H45" s="8">
        <v>7.65</v>
      </c>
      <c r="I45" s="8">
        <f t="shared" si="6"/>
        <v>4.6210500000000003</v>
      </c>
    </row>
    <row r="46" spans="1:9" ht="46.5" hidden="1" customHeight="1">
      <c r="A46" s="3">
        <f t="shared" si="7"/>
        <v>5</v>
      </c>
      <c r="B46" s="4" t="s">
        <v>34</v>
      </c>
      <c r="C46" s="5" t="s">
        <v>4</v>
      </c>
      <c r="D46" s="6" t="s">
        <v>40</v>
      </c>
      <c r="E46" s="7">
        <v>154</v>
      </c>
      <c r="F46" s="8">
        <f t="shared" si="2"/>
        <v>1.4566666666666668</v>
      </c>
      <c r="G46" s="8">
        <f t="shared" si="3"/>
        <v>2.9133333333333336</v>
      </c>
      <c r="H46" s="8">
        <v>4.37</v>
      </c>
      <c r="I46" s="8">
        <f t="shared" si="6"/>
        <v>4.3659000000000008</v>
      </c>
    </row>
    <row r="47" spans="1:9" ht="46.5" hidden="1" customHeight="1">
      <c r="A47" s="3">
        <f t="shared" si="7"/>
        <v>6</v>
      </c>
      <c r="B47" s="4" t="s">
        <v>34</v>
      </c>
      <c r="C47" s="5" t="s">
        <v>4</v>
      </c>
      <c r="D47" s="6" t="s">
        <v>39</v>
      </c>
      <c r="E47" s="7">
        <v>480</v>
      </c>
      <c r="F47" s="8">
        <f t="shared" si="2"/>
        <v>4.5366666666666662</v>
      </c>
      <c r="G47" s="8">
        <f t="shared" si="3"/>
        <v>9.0733333333333324</v>
      </c>
      <c r="H47" s="8">
        <v>13.61</v>
      </c>
      <c r="I47" s="8">
        <f t="shared" si="6"/>
        <v>13.608000000000002</v>
      </c>
    </row>
    <row r="48" spans="1:9" ht="46.5" hidden="1" customHeight="1">
      <c r="A48" s="3">
        <f t="shared" si="7"/>
        <v>7</v>
      </c>
      <c r="B48" s="4" t="s">
        <v>34</v>
      </c>
      <c r="C48" s="5" t="s">
        <v>4</v>
      </c>
      <c r="D48" s="6" t="s">
        <v>41</v>
      </c>
      <c r="E48" s="7">
        <v>236</v>
      </c>
      <c r="F48" s="8">
        <f t="shared" si="2"/>
        <v>1.2599999999999998</v>
      </c>
      <c r="G48" s="8">
        <f t="shared" si="3"/>
        <v>2.5199999999999996</v>
      </c>
      <c r="H48" s="8">
        <v>3.7799999999999994</v>
      </c>
      <c r="I48" s="8">
        <f t="shared" si="6"/>
        <v>6.6906000000000008</v>
      </c>
    </row>
    <row r="49" spans="1:9" ht="46.5" hidden="1" customHeight="1">
      <c r="A49" s="3">
        <f t="shared" si="7"/>
        <v>8</v>
      </c>
      <c r="B49" s="4" t="s">
        <v>34</v>
      </c>
      <c r="C49" s="5" t="s">
        <v>4</v>
      </c>
      <c r="D49" s="6" t="s">
        <v>37</v>
      </c>
      <c r="E49" s="7">
        <v>214</v>
      </c>
      <c r="F49" s="8">
        <f t="shared" si="2"/>
        <v>2.0233333333333334</v>
      </c>
      <c r="G49" s="8">
        <f t="shared" si="3"/>
        <v>4.0466666666666669</v>
      </c>
      <c r="H49" s="8">
        <v>6.07</v>
      </c>
      <c r="I49" s="8">
        <f t="shared" si="6"/>
        <v>6.0669000000000004</v>
      </c>
    </row>
    <row r="50" spans="1:9" s="15" customFormat="1" ht="38.25" customHeight="1">
      <c r="A50" s="10">
        <v>5</v>
      </c>
      <c r="B50" s="11" t="s">
        <v>34</v>
      </c>
      <c r="C50" s="12"/>
      <c r="D50" s="13" t="s">
        <v>10</v>
      </c>
      <c r="E50" s="14">
        <f>SUM(E43:E49)</f>
        <v>1771</v>
      </c>
      <c r="F50" s="19">
        <f>SUM(F43:F49)</f>
        <v>16.78</v>
      </c>
      <c r="G50" s="19">
        <f>SUM(G43:G49)</f>
        <v>33.56</v>
      </c>
      <c r="H50" s="19">
        <f>SUM(H43:H49)</f>
        <v>50.339999999999996</v>
      </c>
      <c r="I50" s="8">
        <f t="shared" si="6"/>
        <v>50.207850000000001</v>
      </c>
    </row>
    <row r="51" spans="1:9" ht="46.5" hidden="1" customHeight="1">
      <c r="A51" s="3">
        <v>1</v>
      </c>
      <c r="B51" s="4" t="s">
        <v>34</v>
      </c>
      <c r="C51" s="5" t="s">
        <v>4</v>
      </c>
      <c r="D51" s="6" t="s">
        <v>42</v>
      </c>
      <c r="E51" s="7">
        <v>293</v>
      </c>
      <c r="F51" s="8">
        <f t="shared" si="2"/>
        <v>2.77</v>
      </c>
      <c r="G51" s="8">
        <f t="shared" si="3"/>
        <v>5.54</v>
      </c>
      <c r="H51" s="8">
        <v>8.31</v>
      </c>
      <c r="I51" s="8">
        <f t="shared" si="6"/>
        <v>8.3065499999999997</v>
      </c>
    </row>
    <row r="52" spans="1:9" ht="46.5" hidden="1" customHeight="1">
      <c r="A52" s="3">
        <f t="shared" si="7"/>
        <v>2</v>
      </c>
      <c r="B52" s="4" t="s">
        <v>34</v>
      </c>
      <c r="C52" s="5" t="s">
        <v>4</v>
      </c>
      <c r="D52" s="6" t="s">
        <v>43</v>
      </c>
      <c r="E52" s="7">
        <v>210</v>
      </c>
      <c r="F52" s="8">
        <f t="shared" si="2"/>
        <v>1.9833333333333334</v>
      </c>
      <c r="G52" s="8">
        <f t="shared" si="3"/>
        <v>3.9666666666666668</v>
      </c>
      <c r="H52" s="8">
        <v>5.95</v>
      </c>
      <c r="I52" s="8">
        <f t="shared" si="6"/>
        <v>5.9535</v>
      </c>
    </row>
    <row r="53" spans="1:9" s="15" customFormat="1" ht="42" customHeight="1">
      <c r="A53" s="10">
        <v>6</v>
      </c>
      <c r="B53" s="11" t="s">
        <v>34</v>
      </c>
      <c r="C53" s="12"/>
      <c r="D53" s="13" t="s">
        <v>10</v>
      </c>
      <c r="E53" s="14">
        <f>SUM(E51:E52)</f>
        <v>503</v>
      </c>
      <c r="F53" s="19">
        <f>SUM(F51:F52)</f>
        <v>4.7533333333333339</v>
      </c>
      <c r="G53" s="19">
        <f>SUM(G51:G52)</f>
        <v>9.5066666666666677</v>
      </c>
      <c r="H53" s="19">
        <f>SUM(H51:H52)</f>
        <v>14.260000000000002</v>
      </c>
      <c r="I53" s="8">
        <f t="shared" si="6"/>
        <v>14.260050000000001</v>
      </c>
    </row>
    <row r="54" spans="1:9" ht="46.5" hidden="1" customHeight="1">
      <c r="A54" s="3">
        <v>1</v>
      </c>
      <c r="B54" s="4" t="s">
        <v>44</v>
      </c>
      <c r="C54" s="5" t="s">
        <v>12</v>
      </c>
      <c r="D54" s="6" t="s">
        <v>45</v>
      </c>
      <c r="E54" s="7">
        <v>342</v>
      </c>
      <c r="F54" s="8">
        <f>H54*1/3</f>
        <v>2.1533333333333333</v>
      </c>
      <c r="G54" s="8">
        <f>H54*2/3</f>
        <v>4.3066666666666666</v>
      </c>
      <c r="H54" s="8">
        <v>6.46</v>
      </c>
      <c r="I54" s="8">
        <f>E54*(54/100)*35*0.001</f>
        <v>6.4638</v>
      </c>
    </row>
    <row r="55" spans="1:9" s="15" customFormat="1" ht="39.75" customHeight="1">
      <c r="A55" s="10"/>
      <c r="B55" s="11" t="s">
        <v>44</v>
      </c>
      <c r="C55" s="12"/>
      <c r="D55" s="13" t="s">
        <v>10</v>
      </c>
      <c r="E55" s="14">
        <f>SUM(E54)</f>
        <v>342</v>
      </c>
      <c r="F55" s="19">
        <f>SUM(F54)</f>
        <v>2.1533333333333333</v>
      </c>
      <c r="G55" s="19">
        <f>SUM(G54)</f>
        <v>4.3066666666666666</v>
      </c>
      <c r="H55" s="19">
        <f>SUM(H54)</f>
        <v>6.46</v>
      </c>
      <c r="I55" s="8"/>
    </row>
    <row r="56" spans="1:9" ht="46.5" hidden="1" customHeight="1">
      <c r="A56" s="3">
        <f>A54+1</f>
        <v>2</v>
      </c>
      <c r="B56" s="4" t="s">
        <v>44</v>
      </c>
      <c r="C56" s="5" t="s">
        <v>4</v>
      </c>
      <c r="D56" s="6" t="s">
        <v>46</v>
      </c>
      <c r="E56" s="7">
        <v>185</v>
      </c>
      <c r="F56" s="8">
        <f t="shared" si="2"/>
        <v>1.7466666666666668</v>
      </c>
      <c r="G56" s="8">
        <f t="shared" si="3"/>
        <v>3.4933333333333336</v>
      </c>
      <c r="H56" s="8">
        <v>5.24</v>
      </c>
      <c r="I56" s="8">
        <f t="shared" si="6"/>
        <v>5.2447499999999998</v>
      </c>
    </row>
    <row r="57" spans="1:9" ht="46.5" hidden="1" customHeight="1">
      <c r="A57" s="3">
        <f t="shared" si="7"/>
        <v>3</v>
      </c>
      <c r="B57" s="4" t="s">
        <v>44</v>
      </c>
      <c r="C57" s="5" t="s">
        <v>4</v>
      </c>
      <c r="D57" s="6" t="s">
        <v>48</v>
      </c>
      <c r="E57" s="7">
        <v>311</v>
      </c>
      <c r="F57" s="8">
        <f t="shared" si="2"/>
        <v>2.94</v>
      </c>
      <c r="G57" s="8">
        <f t="shared" si="3"/>
        <v>5.88</v>
      </c>
      <c r="H57" s="8">
        <v>8.82</v>
      </c>
      <c r="I57" s="8">
        <f t="shared" si="6"/>
        <v>8.8168500000000005</v>
      </c>
    </row>
    <row r="58" spans="1:9" ht="46.5" hidden="1" customHeight="1">
      <c r="A58" s="3">
        <f t="shared" si="7"/>
        <v>4</v>
      </c>
      <c r="B58" s="4" t="s">
        <v>44</v>
      </c>
      <c r="C58" s="5" t="s">
        <v>4</v>
      </c>
      <c r="D58" s="6" t="s">
        <v>45</v>
      </c>
      <c r="E58" s="7">
        <v>350</v>
      </c>
      <c r="F58" s="8">
        <f t="shared" si="2"/>
        <v>3.3066666666666666</v>
      </c>
      <c r="G58" s="8">
        <f t="shared" si="3"/>
        <v>6.6133333333333333</v>
      </c>
      <c r="H58" s="8">
        <v>9.92</v>
      </c>
      <c r="I58" s="8">
        <f t="shared" si="6"/>
        <v>9.9224999999999994</v>
      </c>
    </row>
    <row r="59" spans="1:9" ht="46.5" hidden="1" customHeight="1">
      <c r="A59" s="3">
        <f t="shared" si="7"/>
        <v>5</v>
      </c>
      <c r="B59" s="4" t="s">
        <v>44</v>
      </c>
      <c r="C59" s="5" t="s">
        <v>4</v>
      </c>
      <c r="D59" s="6" t="s">
        <v>47</v>
      </c>
      <c r="E59" s="7">
        <v>690</v>
      </c>
      <c r="F59" s="8">
        <f t="shared" si="2"/>
        <v>6.52</v>
      </c>
      <c r="G59" s="8">
        <f t="shared" si="3"/>
        <v>13.04</v>
      </c>
      <c r="H59" s="8">
        <v>19.559999999999999</v>
      </c>
      <c r="I59" s="8">
        <f t="shared" si="6"/>
        <v>19.561499999999999</v>
      </c>
    </row>
    <row r="60" spans="1:9" ht="46.5" hidden="1" customHeight="1">
      <c r="A60" s="3">
        <f t="shared" si="7"/>
        <v>6</v>
      </c>
      <c r="B60" s="4" t="s">
        <v>44</v>
      </c>
      <c r="C60" s="5" t="s">
        <v>4</v>
      </c>
      <c r="D60" s="6" t="s">
        <v>49</v>
      </c>
      <c r="E60" s="7">
        <v>130</v>
      </c>
      <c r="F60" s="8">
        <f t="shared" si="2"/>
        <v>1.23</v>
      </c>
      <c r="G60" s="8">
        <f t="shared" si="3"/>
        <v>2.46</v>
      </c>
      <c r="H60" s="8">
        <v>3.69</v>
      </c>
      <c r="I60" s="8">
        <f t="shared" si="6"/>
        <v>3.6855000000000002</v>
      </c>
    </row>
    <row r="61" spans="1:9" ht="46.5" hidden="1" customHeight="1">
      <c r="A61" s="3">
        <f t="shared" si="7"/>
        <v>7</v>
      </c>
      <c r="B61" s="4" t="s">
        <v>44</v>
      </c>
      <c r="C61" s="5" t="s">
        <v>4</v>
      </c>
      <c r="D61" s="6" t="s">
        <v>50</v>
      </c>
      <c r="E61" s="7">
        <v>234</v>
      </c>
      <c r="F61" s="8">
        <f t="shared" si="2"/>
        <v>2.7033333333333331</v>
      </c>
      <c r="G61" s="8">
        <f t="shared" si="3"/>
        <v>5.4066666666666663</v>
      </c>
      <c r="H61" s="8">
        <v>8.11</v>
      </c>
      <c r="I61" s="8">
        <f t="shared" si="6"/>
        <v>6.6339000000000006</v>
      </c>
    </row>
    <row r="62" spans="1:9" ht="46.5" hidden="1" customHeight="1">
      <c r="A62" s="3">
        <f t="shared" si="7"/>
        <v>8</v>
      </c>
      <c r="B62" s="4" t="s">
        <v>44</v>
      </c>
      <c r="C62" s="5" t="s">
        <v>4</v>
      </c>
      <c r="D62" s="6" t="s">
        <v>51</v>
      </c>
      <c r="E62" s="7">
        <v>255</v>
      </c>
      <c r="F62" s="8">
        <f t="shared" si="2"/>
        <v>2.41</v>
      </c>
      <c r="G62" s="8">
        <f t="shared" si="3"/>
        <v>4.82</v>
      </c>
      <c r="H62" s="8">
        <v>7.23</v>
      </c>
      <c r="I62" s="8">
        <f t="shared" si="6"/>
        <v>7.2292500000000013</v>
      </c>
    </row>
    <row r="63" spans="1:9" s="15" customFormat="1" ht="39.75" customHeight="1">
      <c r="A63" s="10">
        <v>7</v>
      </c>
      <c r="B63" s="11" t="s">
        <v>44</v>
      </c>
      <c r="C63" s="12"/>
      <c r="D63" s="13" t="s">
        <v>10</v>
      </c>
      <c r="E63" s="14">
        <f>SUM(E56:E62)</f>
        <v>2155</v>
      </c>
      <c r="F63" s="19">
        <f>SUM(F56:F62)</f>
        <v>20.856666666666666</v>
      </c>
      <c r="G63" s="19">
        <f>SUM(G56:G62)</f>
        <v>41.713333333333331</v>
      </c>
      <c r="H63" s="19">
        <f>SUM(H56:H62)</f>
        <v>62.569999999999993</v>
      </c>
      <c r="I63" s="8">
        <f t="shared" si="6"/>
        <v>61.094250000000002</v>
      </c>
    </row>
    <row r="64" spans="1:9" ht="46.5" hidden="1" customHeight="1">
      <c r="A64" s="3">
        <v>1</v>
      </c>
      <c r="B64" s="4" t="s">
        <v>52</v>
      </c>
      <c r="C64" s="5" t="s">
        <v>4</v>
      </c>
      <c r="D64" s="6" t="s">
        <v>57</v>
      </c>
      <c r="E64" s="7">
        <v>223</v>
      </c>
      <c r="F64" s="8">
        <f t="shared" si="2"/>
        <v>4.1966666666666663</v>
      </c>
      <c r="G64" s="8">
        <f t="shared" si="3"/>
        <v>8.3933333333333326</v>
      </c>
      <c r="H64" s="8">
        <v>12.59</v>
      </c>
      <c r="I64" s="8">
        <f t="shared" si="6"/>
        <v>6.3220499999999999</v>
      </c>
    </row>
    <row r="65" spans="1:9" ht="46.5" hidden="1" customHeight="1">
      <c r="A65" s="3">
        <f t="shared" ref="A65:A69" si="9">A64+1</f>
        <v>2</v>
      </c>
      <c r="B65" s="4" t="s">
        <v>52</v>
      </c>
      <c r="C65" s="5" t="s">
        <v>4</v>
      </c>
      <c r="D65" s="6" t="s">
        <v>53</v>
      </c>
      <c r="E65" s="7">
        <v>137</v>
      </c>
      <c r="F65" s="8">
        <f t="shared" si="2"/>
        <v>1.2933333333333332</v>
      </c>
      <c r="G65" s="8">
        <f t="shared" si="3"/>
        <v>2.5866666666666664</v>
      </c>
      <c r="H65" s="8">
        <v>3.88</v>
      </c>
      <c r="I65" s="8">
        <f t="shared" si="6"/>
        <v>3.8839500000000005</v>
      </c>
    </row>
    <row r="66" spans="1:9" ht="46.5" hidden="1" customHeight="1">
      <c r="A66" s="3">
        <f t="shared" si="9"/>
        <v>3</v>
      </c>
      <c r="B66" s="4" t="s">
        <v>52</v>
      </c>
      <c r="C66" s="5" t="s">
        <v>4</v>
      </c>
      <c r="D66" s="6" t="s">
        <v>54</v>
      </c>
      <c r="E66" s="7">
        <v>148</v>
      </c>
      <c r="F66" s="8">
        <f t="shared" si="2"/>
        <v>1.4000000000000001</v>
      </c>
      <c r="G66" s="8">
        <f t="shared" si="3"/>
        <v>2.8000000000000003</v>
      </c>
      <c r="H66" s="8">
        <v>4.2</v>
      </c>
      <c r="I66" s="8">
        <f t="shared" si="6"/>
        <v>4.1958000000000002</v>
      </c>
    </row>
    <row r="67" spans="1:9" ht="46.5" hidden="1" customHeight="1">
      <c r="A67" s="3">
        <f t="shared" si="9"/>
        <v>4</v>
      </c>
      <c r="B67" s="4" t="s">
        <v>52</v>
      </c>
      <c r="C67" s="5" t="s">
        <v>4</v>
      </c>
      <c r="D67" s="6" t="s">
        <v>55</v>
      </c>
      <c r="E67" s="7">
        <v>475</v>
      </c>
      <c r="F67" s="8">
        <f t="shared" si="2"/>
        <v>4.49</v>
      </c>
      <c r="G67" s="8">
        <f t="shared" si="3"/>
        <v>8.98</v>
      </c>
      <c r="H67" s="8">
        <v>13.47</v>
      </c>
      <c r="I67" s="8">
        <f t="shared" si="6"/>
        <v>13.46625</v>
      </c>
    </row>
    <row r="68" spans="1:9" ht="46.5" hidden="1" customHeight="1">
      <c r="A68" s="3">
        <f t="shared" si="9"/>
        <v>5</v>
      </c>
      <c r="B68" s="4" t="s">
        <v>52</v>
      </c>
      <c r="C68" s="5" t="s">
        <v>4</v>
      </c>
      <c r="D68" s="6" t="s">
        <v>56</v>
      </c>
      <c r="E68" s="7">
        <v>119</v>
      </c>
      <c r="F68" s="8">
        <f t="shared" si="2"/>
        <v>1.1233333333333333</v>
      </c>
      <c r="G68" s="8">
        <f t="shared" si="3"/>
        <v>2.2466666666666666</v>
      </c>
      <c r="H68" s="8">
        <v>3.37</v>
      </c>
      <c r="I68" s="8">
        <f t="shared" si="6"/>
        <v>3.3736500000000005</v>
      </c>
    </row>
    <row r="69" spans="1:9" ht="46.5" hidden="1" customHeight="1">
      <c r="A69" s="3">
        <f t="shared" si="9"/>
        <v>6</v>
      </c>
      <c r="B69" s="4" t="s">
        <v>52</v>
      </c>
      <c r="C69" s="5" t="s">
        <v>4</v>
      </c>
      <c r="D69" s="6" t="s">
        <v>58</v>
      </c>
      <c r="E69" s="7">
        <v>820</v>
      </c>
      <c r="F69" s="8">
        <f t="shared" si="2"/>
        <v>12.496666666666668</v>
      </c>
      <c r="G69" s="8">
        <f t="shared" si="3"/>
        <v>24.993333333333336</v>
      </c>
      <c r="H69" s="8">
        <v>37.49</v>
      </c>
      <c r="I69" s="8">
        <f t="shared" si="6"/>
        <v>23.247</v>
      </c>
    </row>
    <row r="70" spans="1:9" s="15" customFormat="1" ht="43.5" customHeight="1">
      <c r="A70" s="10">
        <v>8</v>
      </c>
      <c r="B70" s="11" t="s">
        <v>52</v>
      </c>
      <c r="C70" s="12"/>
      <c r="D70" s="13" t="s">
        <v>10</v>
      </c>
      <c r="E70" s="14">
        <f>SUM(E64:E69)</f>
        <v>1922</v>
      </c>
      <c r="F70" s="19">
        <f>SUM(F64:F69)</f>
        <v>25</v>
      </c>
      <c r="G70" s="19">
        <f>SUM(G64:G69)</f>
        <v>50</v>
      </c>
      <c r="H70" s="19">
        <f>SUM(H64:H69)</f>
        <v>75</v>
      </c>
      <c r="I70" s="8">
        <f t="shared" si="6"/>
        <v>54.488700000000009</v>
      </c>
    </row>
    <row r="71" spans="1:9" ht="46.5" hidden="1" customHeight="1">
      <c r="A71" s="3">
        <v>1</v>
      </c>
      <c r="B71" s="4" t="s">
        <v>59</v>
      </c>
      <c r="C71" s="5" t="s">
        <v>4</v>
      </c>
      <c r="D71" s="6" t="s">
        <v>64</v>
      </c>
      <c r="E71" s="7">
        <v>236</v>
      </c>
      <c r="F71" s="8">
        <f t="shared" si="2"/>
        <v>2.23</v>
      </c>
      <c r="G71" s="8">
        <f t="shared" si="3"/>
        <v>4.46</v>
      </c>
      <c r="H71" s="8">
        <v>6.69</v>
      </c>
      <c r="I71" s="8">
        <f t="shared" si="6"/>
        <v>6.6906000000000008</v>
      </c>
    </row>
    <row r="72" spans="1:9" ht="46.5" hidden="1" customHeight="1">
      <c r="A72" s="3">
        <f t="shared" ref="A72:A79" si="10">A71+1</f>
        <v>2</v>
      </c>
      <c r="B72" s="4" t="s">
        <v>59</v>
      </c>
      <c r="C72" s="5" t="s">
        <v>4</v>
      </c>
      <c r="D72" s="6" t="s">
        <v>60</v>
      </c>
      <c r="E72" s="7">
        <v>96</v>
      </c>
      <c r="F72" s="8">
        <f t="shared" si="2"/>
        <v>0.90666666666666673</v>
      </c>
      <c r="G72" s="8">
        <f t="shared" si="3"/>
        <v>1.8133333333333335</v>
      </c>
      <c r="H72" s="8">
        <v>2.72</v>
      </c>
      <c r="I72" s="8">
        <f t="shared" si="6"/>
        <v>2.7216</v>
      </c>
    </row>
    <row r="73" spans="1:9" ht="46.5" hidden="1" customHeight="1">
      <c r="A73" s="3">
        <f t="shared" si="10"/>
        <v>3</v>
      </c>
      <c r="B73" s="4" t="s">
        <v>59</v>
      </c>
      <c r="C73" s="5" t="s">
        <v>4</v>
      </c>
      <c r="D73" s="6" t="s">
        <v>61</v>
      </c>
      <c r="E73" s="7">
        <v>114</v>
      </c>
      <c r="F73" s="8">
        <f t="shared" si="2"/>
        <v>1.0766666666666667</v>
      </c>
      <c r="G73" s="8">
        <f t="shared" si="3"/>
        <v>2.1533333333333333</v>
      </c>
      <c r="H73" s="8">
        <v>3.23</v>
      </c>
      <c r="I73" s="8">
        <f t="shared" si="6"/>
        <v>3.2319</v>
      </c>
    </row>
    <row r="74" spans="1:9" ht="46.5" hidden="1" customHeight="1">
      <c r="A74" s="3">
        <f t="shared" si="10"/>
        <v>4</v>
      </c>
      <c r="B74" s="4" t="s">
        <v>59</v>
      </c>
      <c r="C74" s="5" t="s">
        <v>4</v>
      </c>
      <c r="D74" s="6" t="s">
        <v>62</v>
      </c>
      <c r="E74" s="7">
        <v>123</v>
      </c>
      <c r="F74" s="8">
        <f t="shared" si="2"/>
        <v>1.1633333333333333</v>
      </c>
      <c r="G74" s="8">
        <f t="shared" si="3"/>
        <v>2.3266666666666667</v>
      </c>
      <c r="H74" s="8">
        <v>3.49</v>
      </c>
      <c r="I74" s="8">
        <f t="shared" si="6"/>
        <v>3.4870500000000004</v>
      </c>
    </row>
    <row r="75" spans="1:9" ht="46.5" hidden="1" customHeight="1">
      <c r="A75" s="3">
        <f t="shared" si="10"/>
        <v>5</v>
      </c>
      <c r="B75" s="4" t="s">
        <v>59</v>
      </c>
      <c r="C75" s="5" t="s">
        <v>4</v>
      </c>
      <c r="D75" s="6" t="s">
        <v>63</v>
      </c>
      <c r="E75" s="7">
        <v>310</v>
      </c>
      <c r="F75" s="8">
        <f t="shared" ref="F75:F139" si="11">H75*1/3</f>
        <v>2.9299999999999997</v>
      </c>
      <c r="G75" s="8">
        <f t="shared" ref="G75:G139" si="12">H75*2/3</f>
        <v>5.8599999999999994</v>
      </c>
      <c r="H75" s="8">
        <v>8.7899999999999991</v>
      </c>
      <c r="I75" s="8">
        <f t="shared" si="6"/>
        <v>8.7885000000000009</v>
      </c>
    </row>
    <row r="76" spans="1:9" ht="46.5" hidden="1" customHeight="1">
      <c r="A76" s="3">
        <f t="shared" si="10"/>
        <v>6</v>
      </c>
      <c r="B76" s="4" t="s">
        <v>59</v>
      </c>
      <c r="C76" s="5" t="s">
        <v>4</v>
      </c>
      <c r="D76" s="6" t="s">
        <v>65</v>
      </c>
      <c r="E76" s="7">
        <v>370</v>
      </c>
      <c r="F76" s="8">
        <f t="shared" si="11"/>
        <v>3.4966666666666666</v>
      </c>
      <c r="G76" s="8">
        <f t="shared" si="12"/>
        <v>6.9933333333333332</v>
      </c>
      <c r="H76" s="8">
        <v>10.49</v>
      </c>
      <c r="I76" s="8">
        <f t="shared" si="6"/>
        <v>10.4895</v>
      </c>
    </row>
    <row r="77" spans="1:9" ht="46.5" hidden="1" customHeight="1">
      <c r="A77" s="3">
        <f t="shared" si="10"/>
        <v>7</v>
      </c>
      <c r="B77" s="4" t="s">
        <v>59</v>
      </c>
      <c r="C77" s="5" t="s">
        <v>4</v>
      </c>
      <c r="D77" s="6" t="s">
        <v>66</v>
      </c>
      <c r="E77" s="7">
        <v>300</v>
      </c>
      <c r="F77" s="8">
        <f t="shared" si="11"/>
        <v>2.8366666666666664</v>
      </c>
      <c r="G77" s="8">
        <f t="shared" si="12"/>
        <v>5.6733333333333329</v>
      </c>
      <c r="H77" s="8">
        <v>8.51</v>
      </c>
      <c r="I77" s="8">
        <f t="shared" si="6"/>
        <v>8.5050000000000008</v>
      </c>
    </row>
    <row r="78" spans="1:9" ht="46.5" hidden="1" customHeight="1">
      <c r="A78" s="3">
        <f t="shared" si="10"/>
        <v>8</v>
      </c>
      <c r="B78" s="4" t="s">
        <v>59</v>
      </c>
      <c r="C78" s="5" t="s">
        <v>4</v>
      </c>
      <c r="D78" s="6" t="s">
        <v>67</v>
      </c>
      <c r="E78" s="7">
        <v>280</v>
      </c>
      <c r="F78" s="8">
        <f t="shared" si="11"/>
        <v>2.6466666666666669</v>
      </c>
      <c r="G78" s="8">
        <f t="shared" si="12"/>
        <v>5.2933333333333339</v>
      </c>
      <c r="H78" s="8">
        <v>7.94</v>
      </c>
      <c r="I78" s="8">
        <f t="shared" si="6"/>
        <v>7.9380000000000015</v>
      </c>
    </row>
    <row r="79" spans="1:9" ht="46.5" hidden="1" customHeight="1">
      <c r="A79" s="3">
        <f t="shared" si="10"/>
        <v>9</v>
      </c>
      <c r="B79" s="4" t="s">
        <v>59</v>
      </c>
      <c r="C79" s="5" t="s">
        <v>4</v>
      </c>
      <c r="D79" s="6" t="s">
        <v>68</v>
      </c>
      <c r="E79" s="7">
        <v>318</v>
      </c>
      <c r="F79" s="8">
        <f t="shared" si="11"/>
        <v>3.0066666666666664</v>
      </c>
      <c r="G79" s="8">
        <f t="shared" si="12"/>
        <v>6.0133333333333328</v>
      </c>
      <c r="H79" s="8">
        <v>9.02</v>
      </c>
      <c r="I79" s="8">
        <f t="shared" si="6"/>
        <v>9.0152999999999999</v>
      </c>
    </row>
    <row r="80" spans="1:9" s="15" customFormat="1" ht="41.25" customHeight="1">
      <c r="A80" s="10">
        <v>9</v>
      </c>
      <c r="B80" s="11" t="s">
        <v>59</v>
      </c>
      <c r="C80" s="12"/>
      <c r="D80" s="13" t="s">
        <v>10</v>
      </c>
      <c r="E80" s="14">
        <f>SUM(E71:E79)</f>
        <v>2147</v>
      </c>
      <c r="F80" s="19">
        <f>SUM(F71:F79)</f>
        <v>20.293333333333333</v>
      </c>
      <c r="G80" s="19">
        <f>SUM(G71:G79)</f>
        <v>40.586666666666666</v>
      </c>
      <c r="H80" s="19">
        <f>SUM(H71:H79)</f>
        <v>60.879999999999995</v>
      </c>
      <c r="I80" s="8">
        <f t="shared" si="6"/>
        <v>60.867450000000005</v>
      </c>
    </row>
    <row r="81" spans="1:9" s="16" customFormat="1" ht="46.5" hidden="1" customHeight="1">
      <c r="A81" s="3">
        <v>1</v>
      </c>
      <c r="B81" s="4" t="s">
        <v>69</v>
      </c>
      <c r="C81" s="5" t="s">
        <v>4</v>
      </c>
      <c r="D81" s="6" t="s">
        <v>78</v>
      </c>
      <c r="E81" s="7">
        <v>342</v>
      </c>
      <c r="F81" s="8">
        <f t="shared" si="11"/>
        <v>3.2333333333333329</v>
      </c>
      <c r="G81" s="8">
        <f t="shared" si="12"/>
        <v>6.4666666666666659</v>
      </c>
      <c r="H81" s="8">
        <v>9.6999999999999993</v>
      </c>
      <c r="I81" s="8">
        <f t="shared" si="6"/>
        <v>9.6957000000000004</v>
      </c>
    </row>
    <row r="82" spans="1:9" s="16" customFormat="1" ht="46.5" hidden="1" customHeight="1">
      <c r="A82" s="3">
        <f t="shared" ref="A82:A89" si="13">A81+1</f>
        <v>2</v>
      </c>
      <c r="B82" s="4" t="s">
        <v>69</v>
      </c>
      <c r="C82" s="5" t="s">
        <v>4</v>
      </c>
      <c r="D82" s="6" t="s">
        <v>70</v>
      </c>
      <c r="E82" s="7">
        <v>205</v>
      </c>
      <c r="F82" s="8">
        <f t="shared" si="11"/>
        <v>1.9366666666666665</v>
      </c>
      <c r="G82" s="8">
        <f t="shared" si="12"/>
        <v>3.8733333333333331</v>
      </c>
      <c r="H82" s="8">
        <v>5.81</v>
      </c>
      <c r="I82" s="8">
        <f t="shared" si="6"/>
        <v>5.81175</v>
      </c>
    </row>
    <row r="83" spans="1:9" s="16" customFormat="1" ht="46.5" hidden="1" customHeight="1">
      <c r="A83" s="3">
        <f t="shared" si="13"/>
        <v>3</v>
      </c>
      <c r="B83" s="4" t="s">
        <v>69</v>
      </c>
      <c r="C83" s="5" t="s">
        <v>4</v>
      </c>
      <c r="D83" s="6" t="s">
        <v>74</v>
      </c>
      <c r="E83" s="7">
        <v>231</v>
      </c>
      <c r="F83" s="8">
        <f t="shared" si="11"/>
        <v>2.1833333333333331</v>
      </c>
      <c r="G83" s="8">
        <f t="shared" si="12"/>
        <v>4.3666666666666663</v>
      </c>
      <c r="H83" s="8">
        <v>6.55</v>
      </c>
      <c r="I83" s="8">
        <f t="shared" si="6"/>
        <v>6.5488500000000007</v>
      </c>
    </row>
    <row r="84" spans="1:9" s="16" customFormat="1" ht="46.5" hidden="1" customHeight="1">
      <c r="A84" s="3">
        <f t="shared" si="13"/>
        <v>4</v>
      </c>
      <c r="B84" s="4" t="s">
        <v>69</v>
      </c>
      <c r="C84" s="5" t="s">
        <v>4</v>
      </c>
      <c r="D84" s="6" t="s">
        <v>75</v>
      </c>
      <c r="E84" s="7">
        <v>241</v>
      </c>
      <c r="F84" s="8">
        <f t="shared" si="11"/>
        <v>2.2766666666666668</v>
      </c>
      <c r="G84" s="8">
        <f t="shared" si="12"/>
        <v>4.5533333333333337</v>
      </c>
      <c r="H84" s="8">
        <v>6.83</v>
      </c>
      <c r="I84" s="8">
        <f t="shared" ref="I84:I148" si="14">E84*(54/100)*35*0.0015</f>
        <v>6.8323500000000008</v>
      </c>
    </row>
    <row r="85" spans="1:9" s="16" customFormat="1" ht="46.5" hidden="1" customHeight="1">
      <c r="A85" s="3">
        <f t="shared" si="13"/>
        <v>5</v>
      </c>
      <c r="B85" s="4" t="s">
        <v>69</v>
      </c>
      <c r="C85" s="5" t="s">
        <v>4</v>
      </c>
      <c r="D85" s="6" t="s">
        <v>76</v>
      </c>
      <c r="E85" s="7">
        <v>275</v>
      </c>
      <c r="F85" s="8">
        <f t="shared" si="11"/>
        <v>2.6</v>
      </c>
      <c r="G85" s="8">
        <f t="shared" si="12"/>
        <v>5.2</v>
      </c>
      <c r="H85" s="8">
        <v>7.8</v>
      </c>
      <c r="I85" s="8">
        <f t="shared" si="14"/>
        <v>7.7962500000000006</v>
      </c>
    </row>
    <row r="86" spans="1:9" s="16" customFormat="1" ht="46.5" hidden="1" customHeight="1">
      <c r="A86" s="3">
        <f t="shared" si="13"/>
        <v>6</v>
      </c>
      <c r="B86" s="4" t="s">
        <v>69</v>
      </c>
      <c r="C86" s="5" t="s">
        <v>4</v>
      </c>
      <c r="D86" s="6" t="s">
        <v>77</v>
      </c>
      <c r="E86" s="7">
        <v>461</v>
      </c>
      <c r="F86" s="8">
        <f t="shared" si="11"/>
        <v>4.3566666666666665</v>
      </c>
      <c r="G86" s="8">
        <f t="shared" si="12"/>
        <v>8.7133333333333329</v>
      </c>
      <c r="H86" s="8">
        <v>13.07</v>
      </c>
      <c r="I86" s="8">
        <f t="shared" si="14"/>
        <v>13.069350000000002</v>
      </c>
    </row>
    <row r="87" spans="1:9" s="16" customFormat="1" ht="46.5" hidden="1" customHeight="1">
      <c r="A87" s="3">
        <f t="shared" si="13"/>
        <v>7</v>
      </c>
      <c r="B87" s="4" t="s">
        <v>69</v>
      </c>
      <c r="C87" s="5" t="s">
        <v>4</v>
      </c>
      <c r="D87" s="6" t="s">
        <v>71</v>
      </c>
      <c r="E87" s="7">
        <v>172</v>
      </c>
      <c r="F87" s="8">
        <f t="shared" si="11"/>
        <v>2.4066666666666667</v>
      </c>
      <c r="G87" s="8">
        <f t="shared" si="12"/>
        <v>4.8133333333333335</v>
      </c>
      <c r="H87" s="8">
        <v>7.2200000000000006</v>
      </c>
      <c r="I87" s="8">
        <f t="shared" si="14"/>
        <v>4.8762000000000008</v>
      </c>
    </row>
    <row r="88" spans="1:9" s="16" customFormat="1" ht="46.5" hidden="1" customHeight="1">
      <c r="A88" s="3">
        <f t="shared" si="13"/>
        <v>8</v>
      </c>
      <c r="B88" s="4" t="s">
        <v>69</v>
      </c>
      <c r="C88" s="5" t="s">
        <v>4</v>
      </c>
      <c r="D88" s="6" t="s">
        <v>73</v>
      </c>
      <c r="E88" s="7">
        <v>238</v>
      </c>
      <c r="F88" s="8">
        <f t="shared" si="11"/>
        <v>2.25</v>
      </c>
      <c r="G88" s="8">
        <f t="shared" si="12"/>
        <v>4.5</v>
      </c>
      <c r="H88" s="8">
        <v>6.75</v>
      </c>
      <c r="I88" s="8">
        <f t="shared" si="14"/>
        <v>6.747300000000001</v>
      </c>
    </row>
    <row r="89" spans="1:9" s="16" customFormat="1" ht="46.5" hidden="1" customHeight="1">
      <c r="A89" s="3">
        <f t="shared" si="13"/>
        <v>9</v>
      </c>
      <c r="B89" s="4" t="s">
        <v>69</v>
      </c>
      <c r="C89" s="5" t="s">
        <v>4</v>
      </c>
      <c r="D89" s="6" t="s">
        <v>72</v>
      </c>
      <c r="E89" s="7">
        <v>433</v>
      </c>
      <c r="F89" s="8">
        <f t="shared" si="11"/>
        <v>4.0933333333333328</v>
      </c>
      <c r="G89" s="8">
        <f t="shared" si="12"/>
        <v>8.1866666666666656</v>
      </c>
      <c r="H89" s="8">
        <v>12.28</v>
      </c>
      <c r="I89" s="8">
        <f t="shared" si="14"/>
        <v>12.275550000000001</v>
      </c>
    </row>
    <row r="90" spans="1:9" s="15" customFormat="1" ht="38.25" customHeight="1">
      <c r="A90" s="10">
        <v>10</v>
      </c>
      <c r="B90" s="11" t="s">
        <v>69</v>
      </c>
      <c r="C90" s="12"/>
      <c r="D90" s="13" t="s">
        <v>10</v>
      </c>
      <c r="E90" s="14">
        <f>SUM(E81:E89)</f>
        <v>2598</v>
      </c>
      <c r="F90" s="19">
        <f>SUM(F81:F89)</f>
        <v>25.336666666666666</v>
      </c>
      <c r="G90" s="19">
        <f>SUM(G81:G89)</f>
        <v>50.673333333333332</v>
      </c>
      <c r="H90" s="19">
        <f>SUM(H81:H89)</f>
        <v>76.009999999999991</v>
      </c>
      <c r="I90" s="8">
        <f t="shared" si="14"/>
        <v>73.653300000000002</v>
      </c>
    </row>
    <row r="91" spans="1:9" s="9" customFormat="1" ht="46.5" hidden="1" customHeight="1">
      <c r="A91" s="3">
        <v>1</v>
      </c>
      <c r="B91" s="4" t="s">
        <v>79</v>
      </c>
      <c r="C91" s="5" t="s">
        <v>4</v>
      </c>
      <c r="D91" s="6" t="s">
        <v>83</v>
      </c>
      <c r="E91" s="7">
        <v>583</v>
      </c>
      <c r="F91" s="8">
        <f t="shared" si="11"/>
        <v>5.5100000000000007</v>
      </c>
      <c r="G91" s="8">
        <f t="shared" si="12"/>
        <v>11.020000000000001</v>
      </c>
      <c r="H91" s="8">
        <v>16.53</v>
      </c>
      <c r="I91" s="8">
        <f t="shared" si="14"/>
        <v>16.52805</v>
      </c>
    </row>
    <row r="92" spans="1:9" s="9" customFormat="1" ht="46.5" hidden="1" customHeight="1">
      <c r="A92" s="3">
        <f t="shared" ref="A92:A95" si="15">A91+1</f>
        <v>2</v>
      </c>
      <c r="B92" s="4" t="s">
        <v>79</v>
      </c>
      <c r="C92" s="5" t="s">
        <v>4</v>
      </c>
      <c r="D92" s="6" t="s">
        <v>80</v>
      </c>
      <c r="E92" s="7">
        <v>75</v>
      </c>
      <c r="F92" s="8">
        <f t="shared" si="11"/>
        <v>0.71</v>
      </c>
      <c r="G92" s="8">
        <f t="shared" si="12"/>
        <v>1.42</v>
      </c>
      <c r="H92" s="8">
        <v>2.13</v>
      </c>
      <c r="I92" s="8">
        <f t="shared" si="14"/>
        <v>2.1262500000000002</v>
      </c>
    </row>
    <row r="93" spans="1:9" s="9" customFormat="1" ht="46.5" hidden="1" customHeight="1">
      <c r="A93" s="3">
        <f t="shared" si="15"/>
        <v>3</v>
      </c>
      <c r="B93" s="4" t="s">
        <v>79</v>
      </c>
      <c r="C93" s="5" t="s">
        <v>4</v>
      </c>
      <c r="D93" s="6" t="s">
        <v>81</v>
      </c>
      <c r="E93" s="7">
        <v>298</v>
      </c>
      <c r="F93" s="8">
        <f t="shared" si="11"/>
        <v>2.8166666666666664</v>
      </c>
      <c r="G93" s="8">
        <f t="shared" si="12"/>
        <v>5.6333333333333329</v>
      </c>
      <c r="H93" s="8">
        <v>8.4499999999999993</v>
      </c>
      <c r="I93" s="8">
        <f t="shared" si="14"/>
        <v>8.4483000000000015</v>
      </c>
    </row>
    <row r="94" spans="1:9" s="9" customFormat="1" ht="46.5" hidden="1" customHeight="1">
      <c r="A94" s="3">
        <f t="shared" si="15"/>
        <v>4</v>
      </c>
      <c r="B94" s="4" t="s">
        <v>79</v>
      </c>
      <c r="C94" s="5" t="s">
        <v>4</v>
      </c>
      <c r="D94" s="6" t="s">
        <v>82</v>
      </c>
      <c r="E94" s="7">
        <v>321</v>
      </c>
      <c r="F94" s="8">
        <f t="shared" si="11"/>
        <v>1.5</v>
      </c>
      <c r="G94" s="8">
        <f t="shared" si="12"/>
        <v>3</v>
      </c>
      <c r="H94" s="8">
        <v>4.5</v>
      </c>
      <c r="I94" s="8">
        <f t="shared" si="14"/>
        <v>9.1003500000000006</v>
      </c>
    </row>
    <row r="95" spans="1:9" s="9" customFormat="1" ht="46.5" hidden="1" customHeight="1">
      <c r="A95" s="3">
        <f t="shared" si="15"/>
        <v>5</v>
      </c>
      <c r="B95" s="4" t="s">
        <v>79</v>
      </c>
      <c r="C95" s="5" t="s">
        <v>4</v>
      </c>
      <c r="D95" s="6" t="s">
        <v>84</v>
      </c>
      <c r="E95" s="7">
        <v>366</v>
      </c>
      <c r="F95" s="8">
        <f t="shared" si="11"/>
        <v>3.4600000000000004</v>
      </c>
      <c r="G95" s="8">
        <f t="shared" si="12"/>
        <v>6.9200000000000008</v>
      </c>
      <c r="H95" s="8">
        <v>10.38</v>
      </c>
      <c r="I95" s="8">
        <f t="shared" si="14"/>
        <v>10.376100000000001</v>
      </c>
    </row>
    <row r="96" spans="1:9" s="15" customFormat="1" ht="31.5" customHeight="1">
      <c r="A96" s="10">
        <v>11</v>
      </c>
      <c r="B96" s="11" t="s">
        <v>79</v>
      </c>
      <c r="C96" s="12"/>
      <c r="D96" s="13" t="s">
        <v>10</v>
      </c>
      <c r="E96" s="14">
        <f>SUM(E91:E95)</f>
        <v>1643</v>
      </c>
      <c r="F96" s="19">
        <f>SUM(F91:F95)</f>
        <v>13.996666666666668</v>
      </c>
      <c r="G96" s="19">
        <f>SUM(G91:G95)</f>
        <v>27.993333333333336</v>
      </c>
      <c r="H96" s="19">
        <f>SUM(H91:H95)</f>
        <v>41.99</v>
      </c>
      <c r="I96" s="8">
        <f t="shared" si="14"/>
        <v>46.579050000000002</v>
      </c>
    </row>
    <row r="97" spans="1:9" ht="46.5" hidden="1" customHeight="1">
      <c r="A97" s="3">
        <v>1</v>
      </c>
      <c r="B97" s="4" t="s">
        <v>85</v>
      </c>
      <c r="C97" s="5" t="s">
        <v>27</v>
      </c>
      <c r="D97" s="6" t="s">
        <v>86</v>
      </c>
      <c r="E97" s="7">
        <v>319</v>
      </c>
      <c r="F97" s="8">
        <f t="shared" si="11"/>
        <v>2.0100000000000002</v>
      </c>
      <c r="G97" s="8">
        <f t="shared" si="12"/>
        <v>4.0200000000000005</v>
      </c>
      <c r="H97" s="8">
        <v>6.03</v>
      </c>
      <c r="I97" s="8">
        <f>E97*(54/100)*35*0.001</f>
        <v>6.0291000000000006</v>
      </c>
    </row>
    <row r="98" spans="1:9" ht="46.5" hidden="1" customHeight="1">
      <c r="A98" s="3">
        <f t="shared" ref="A98" si="16">A97+1</f>
        <v>2</v>
      </c>
      <c r="B98" s="4" t="s">
        <v>85</v>
      </c>
      <c r="C98" s="5" t="s">
        <v>27</v>
      </c>
      <c r="D98" s="6" t="s">
        <v>87</v>
      </c>
      <c r="E98" s="7">
        <v>215</v>
      </c>
      <c r="F98" s="8">
        <f>H98*1/3</f>
        <v>1.3533333333333333</v>
      </c>
      <c r="G98" s="8">
        <f>H98*2/3</f>
        <v>2.7066666666666666</v>
      </c>
      <c r="H98" s="8">
        <v>4.0599999999999996</v>
      </c>
      <c r="I98" s="8">
        <f>E98*(54/100)*35*0.001</f>
        <v>4.0635000000000003</v>
      </c>
    </row>
    <row r="99" spans="1:9" s="15" customFormat="1" ht="39.75" customHeight="1">
      <c r="A99" s="10"/>
      <c r="B99" s="11" t="s">
        <v>85</v>
      </c>
      <c r="C99" s="12"/>
      <c r="D99" s="13" t="s">
        <v>10</v>
      </c>
      <c r="E99" s="14">
        <f>SUM(E97:E98)</f>
        <v>534</v>
      </c>
      <c r="F99" s="19">
        <f>SUM(F97:F98)</f>
        <v>3.3633333333333333</v>
      </c>
      <c r="G99" s="19">
        <f>SUM(G97:G98)</f>
        <v>6.7266666666666666</v>
      </c>
      <c r="H99" s="19">
        <f>SUM(H97:H98)</f>
        <v>10.09</v>
      </c>
      <c r="I99" s="8"/>
    </row>
    <row r="100" spans="1:9" ht="46.5" hidden="1" customHeight="1">
      <c r="A100" s="3">
        <v>1</v>
      </c>
      <c r="B100" s="4" t="s">
        <v>85</v>
      </c>
      <c r="C100" s="5" t="s">
        <v>4</v>
      </c>
      <c r="D100" s="6" t="s">
        <v>88</v>
      </c>
      <c r="E100" s="7">
        <v>205</v>
      </c>
      <c r="F100" s="8">
        <f t="shared" si="11"/>
        <v>1.9366666666666665</v>
      </c>
      <c r="G100" s="8">
        <f t="shared" si="12"/>
        <v>3.8733333333333331</v>
      </c>
      <c r="H100" s="8">
        <v>5.81</v>
      </c>
      <c r="I100" s="8">
        <f t="shared" si="14"/>
        <v>5.81175</v>
      </c>
    </row>
    <row r="101" spans="1:9" ht="46.5" hidden="1" customHeight="1">
      <c r="A101" s="3">
        <f t="shared" ref="A101:A106" si="17">A100+1</f>
        <v>2</v>
      </c>
      <c r="B101" s="4" t="s">
        <v>85</v>
      </c>
      <c r="C101" s="5" t="s">
        <v>4</v>
      </c>
      <c r="D101" s="6" t="s">
        <v>90</v>
      </c>
      <c r="E101" s="7">
        <v>193</v>
      </c>
      <c r="F101" s="8">
        <f t="shared" si="11"/>
        <v>1.8233333333333333</v>
      </c>
      <c r="G101" s="8">
        <f t="shared" si="12"/>
        <v>3.6466666666666665</v>
      </c>
      <c r="H101" s="8">
        <v>5.47</v>
      </c>
      <c r="I101" s="8">
        <f t="shared" si="14"/>
        <v>5.4715500000000006</v>
      </c>
    </row>
    <row r="102" spans="1:9" ht="46.5" hidden="1" customHeight="1">
      <c r="A102" s="3">
        <f t="shared" si="17"/>
        <v>3</v>
      </c>
      <c r="B102" s="4" t="s">
        <v>85</v>
      </c>
      <c r="C102" s="5" t="s">
        <v>4</v>
      </c>
      <c r="D102" s="6" t="s">
        <v>91</v>
      </c>
      <c r="E102" s="7">
        <v>650</v>
      </c>
      <c r="F102" s="8">
        <f t="shared" si="11"/>
        <v>6.1433333333333335</v>
      </c>
      <c r="G102" s="8">
        <f t="shared" si="12"/>
        <v>12.286666666666667</v>
      </c>
      <c r="H102" s="8">
        <v>18.43</v>
      </c>
      <c r="I102" s="8">
        <f t="shared" si="14"/>
        <v>18.427500000000002</v>
      </c>
    </row>
    <row r="103" spans="1:9" ht="46.5" hidden="1" customHeight="1">
      <c r="A103" s="3">
        <f t="shared" si="17"/>
        <v>4</v>
      </c>
      <c r="B103" s="4" t="s">
        <v>85</v>
      </c>
      <c r="C103" s="5" t="s">
        <v>4</v>
      </c>
      <c r="D103" s="6" t="s">
        <v>92</v>
      </c>
      <c r="E103" s="7">
        <v>369</v>
      </c>
      <c r="F103" s="8">
        <f t="shared" si="11"/>
        <v>3.4866666666666668</v>
      </c>
      <c r="G103" s="8">
        <f t="shared" si="12"/>
        <v>6.9733333333333336</v>
      </c>
      <c r="H103" s="8">
        <v>10.46</v>
      </c>
      <c r="I103" s="8">
        <f t="shared" si="14"/>
        <v>10.46115</v>
      </c>
    </row>
    <row r="104" spans="1:9" ht="46.5" hidden="1" customHeight="1">
      <c r="A104" s="3">
        <f>A98+1</f>
        <v>3</v>
      </c>
      <c r="B104" s="4" t="s">
        <v>85</v>
      </c>
      <c r="C104" s="5" t="s">
        <v>4</v>
      </c>
      <c r="D104" s="6" t="s">
        <v>89</v>
      </c>
      <c r="E104" s="7">
        <v>252</v>
      </c>
      <c r="F104" s="8">
        <f t="shared" si="11"/>
        <v>2.38</v>
      </c>
      <c r="G104" s="8">
        <f t="shared" si="12"/>
        <v>4.76</v>
      </c>
      <c r="H104" s="8">
        <v>7.14</v>
      </c>
      <c r="I104" s="8">
        <f t="shared" si="14"/>
        <v>7.1442000000000005</v>
      </c>
    </row>
    <row r="105" spans="1:9" ht="46.5" hidden="1" customHeight="1">
      <c r="A105" s="3">
        <f t="shared" si="17"/>
        <v>4</v>
      </c>
      <c r="B105" s="4" t="s">
        <v>85</v>
      </c>
      <c r="C105" s="5" t="s">
        <v>4</v>
      </c>
      <c r="D105" s="6" t="s">
        <v>87</v>
      </c>
      <c r="E105" s="7">
        <v>398</v>
      </c>
      <c r="F105" s="8">
        <f t="shared" si="11"/>
        <v>3.76</v>
      </c>
      <c r="G105" s="8">
        <f t="shared" si="12"/>
        <v>7.52</v>
      </c>
      <c r="H105" s="8">
        <v>11.28</v>
      </c>
      <c r="I105" s="8">
        <f t="shared" si="14"/>
        <v>11.283300000000001</v>
      </c>
    </row>
    <row r="106" spans="1:9" ht="46.5" hidden="1" customHeight="1">
      <c r="A106" s="3">
        <f t="shared" si="17"/>
        <v>5</v>
      </c>
      <c r="B106" s="4" t="s">
        <v>85</v>
      </c>
      <c r="C106" s="5" t="s">
        <v>4</v>
      </c>
      <c r="D106" s="6" t="s">
        <v>86</v>
      </c>
      <c r="E106" s="7">
        <v>273</v>
      </c>
      <c r="F106" s="8">
        <f t="shared" si="11"/>
        <v>2.58</v>
      </c>
      <c r="G106" s="8">
        <f t="shared" si="12"/>
        <v>5.16</v>
      </c>
      <c r="H106" s="8">
        <v>7.74</v>
      </c>
      <c r="I106" s="8">
        <f t="shared" si="14"/>
        <v>7.7395500000000013</v>
      </c>
    </row>
    <row r="107" spans="1:9" s="15" customFormat="1" ht="36" customHeight="1">
      <c r="A107" s="10">
        <v>12</v>
      </c>
      <c r="B107" s="11" t="s">
        <v>85</v>
      </c>
      <c r="C107" s="12"/>
      <c r="D107" s="13" t="s">
        <v>10</v>
      </c>
      <c r="E107" s="14">
        <f>SUM(E100:E106)</f>
        <v>2340</v>
      </c>
      <c r="F107" s="19">
        <f>SUM(F100:F106)</f>
        <v>22.11</v>
      </c>
      <c r="G107" s="19">
        <f>SUM(G100:G106)</f>
        <v>44.22</v>
      </c>
      <c r="H107" s="19">
        <f>SUM(H100:H106)</f>
        <v>66.33</v>
      </c>
      <c r="I107" s="8">
        <f t="shared" si="14"/>
        <v>66.339000000000013</v>
      </c>
    </row>
    <row r="108" spans="1:9" ht="46.5" hidden="1" customHeight="1">
      <c r="A108" s="3">
        <v>1</v>
      </c>
      <c r="B108" s="4" t="s">
        <v>93</v>
      </c>
      <c r="C108" s="5" t="s">
        <v>4</v>
      </c>
      <c r="D108" s="6" t="s">
        <v>99</v>
      </c>
      <c r="E108" s="7">
        <v>389</v>
      </c>
      <c r="F108" s="8">
        <f t="shared" si="11"/>
        <v>3.6766666666666663</v>
      </c>
      <c r="G108" s="8">
        <f t="shared" si="12"/>
        <v>7.3533333333333326</v>
      </c>
      <c r="H108" s="8">
        <v>11.03</v>
      </c>
      <c r="I108" s="8">
        <f t="shared" si="14"/>
        <v>11.02815</v>
      </c>
    </row>
    <row r="109" spans="1:9" ht="46.5" hidden="1" customHeight="1">
      <c r="A109" s="3">
        <f t="shared" ref="A109:A118" si="18">A108+1</f>
        <v>2</v>
      </c>
      <c r="B109" s="4" t="s">
        <v>93</v>
      </c>
      <c r="C109" s="5" t="s">
        <v>4</v>
      </c>
      <c r="D109" s="6" t="s">
        <v>94</v>
      </c>
      <c r="E109" s="7">
        <v>231</v>
      </c>
      <c r="F109" s="8">
        <f t="shared" si="11"/>
        <v>2.1833333333333331</v>
      </c>
      <c r="G109" s="8">
        <f t="shared" si="12"/>
        <v>4.3666666666666663</v>
      </c>
      <c r="H109" s="8">
        <v>6.55</v>
      </c>
      <c r="I109" s="8">
        <f t="shared" si="14"/>
        <v>6.5488500000000007</v>
      </c>
    </row>
    <row r="110" spans="1:9" ht="46.5" hidden="1" customHeight="1">
      <c r="A110" s="3">
        <f t="shared" si="18"/>
        <v>3</v>
      </c>
      <c r="B110" s="4" t="s">
        <v>93</v>
      </c>
      <c r="C110" s="5" t="s">
        <v>4</v>
      </c>
      <c r="D110" s="6" t="s">
        <v>95</v>
      </c>
      <c r="E110" s="7">
        <v>132</v>
      </c>
      <c r="F110" s="8">
        <f t="shared" si="11"/>
        <v>1.2466666666666668</v>
      </c>
      <c r="G110" s="8">
        <f t="shared" si="12"/>
        <v>2.4933333333333336</v>
      </c>
      <c r="H110" s="8">
        <v>3.74</v>
      </c>
      <c r="I110" s="8">
        <f t="shared" si="14"/>
        <v>3.7422000000000004</v>
      </c>
    </row>
    <row r="111" spans="1:9" ht="46.5" hidden="1" customHeight="1">
      <c r="A111" s="3">
        <f t="shared" si="18"/>
        <v>4</v>
      </c>
      <c r="B111" s="4" t="s">
        <v>93</v>
      </c>
      <c r="C111" s="5" t="s">
        <v>4</v>
      </c>
      <c r="D111" s="6" t="s">
        <v>96</v>
      </c>
      <c r="E111" s="7">
        <v>142</v>
      </c>
      <c r="F111" s="8">
        <f t="shared" si="11"/>
        <v>1.3433333333333335</v>
      </c>
      <c r="G111" s="8">
        <f t="shared" si="12"/>
        <v>2.686666666666667</v>
      </c>
      <c r="H111" s="8">
        <v>4.03</v>
      </c>
      <c r="I111" s="8">
        <f t="shared" si="14"/>
        <v>4.0257000000000005</v>
      </c>
    </row>
    <row r="112" spans="1:9" ht="46.5" hidden="1" customHeight="1">
      <c r="A112" s="3">
        <f t="shared" si="18"/>
        <v>5</v>
      </c>
      <c r="B112" s="4" t="s">
        <v>93</v>
      </c>
      <c r="C112" s="5" t="s">
        <v>4</v>
      </c>
      <c r="D112" s="6" t="s">
        <v>97</v>
      </c>
      <c r="E112" s="7">
        <v>109</v>
      </c>
      <c r="F112" s="8">
        <f t="shared" si="11"/>
        <v>1.03</v>
      </c>
      <c r="G112" s="8">
        <f t="shared" si="12"/>
        <v>2.06</v>
      </c>
      <c r="H112" s="8">
        <v>3.09</v>
      </c>
      <c r="I112" s="8">
        <f t="shared" si="14"/>
        <v>3.0901500000000004</v>
      </c>
    </row>
    <row r="113" spans="1:9" ht="46.5" hidden="1" customHeight="1">
      <c r="A113" s="3">
        <f t="shared" si="18"/>
        <v>6</v>
      </c>
      <c r="B113" s="4" t="s">
        <v>93</v>
      </c>
      <c r="C113" s="5" t="s">
        <v>4</v>
      </c>
      <c r="D113" s="6" t="s">
        <v>100</v>
      </c>
      <c r="E113" s="7">
        <v>134</v>
      </c>
      <c r="F113" s="8">
        <f t="shared" si="11"/>
        <v>1.2666666666666666</v>
      </c>
      <c r="G113" s="8">
        <f t="shared" si="12"/>
        <v>2.5333333333333332</v>
      </c>
      <c r="H113" s="8">
        <v>3.8</v>
      </c>
      <c r="I113" s="8">
        <f t="shared" si="14"/>
        <v>3.7988999999999997</v>
      </c>
    </row>
    <row r="114" spans="1:9" ht="46.5" hidden="1" customHeight="1">
      <c r="A114" s="3">
        <f t="shared" si="18"/>
        <v>7</v>
      </c>
      <c r="B114" s="4" t="s">
        <v>93</v>
      </c>
      <c r="C114" s="5" t="s">
        <v>4</v>
      </c>
      <c r="D114" s="6" t="s">
        <v>101</v>
      </c>
      <c r="E114" s="7">
        <v>11</v>
      </c>
      <c r="F114" s="8">
        <f t="shared" si="11"/>
        <v>0.33333333333333331</v>
      </c>
      <c r="G114" s="8">
        <f t="shared" si="12"/>
        <v>0.66666666666666663</v>
      </c>
      <c r="H114" s="8">
        <v>1</v>
      </c>
      <c r="I114" s="8">
        <f t="shared" si="14"/>
        <v>0.31185000000000002</v>
      </c>
    </row>
    <row r="115" spans="1:9" ht="46.5" hidden="1" customHeight="1">
      <c r="A115" s="3">
        <f t="shared" si="18"/>
        <v>8</v>
      </c>
      <c r="B115" s="4" t="s">
        <v>93</v>
      </c>
      <c r="C115" s="5" t="s">
        <v>4</v>
      </c>
      <c r="D115" s="6" t="s">
        <v>102</v>
      </c>
      <c r="E115" s="7">
        <v>143</v>
      </c>
      <c r="F115" s="8">
        <f t="shared" si="11"/>
        <v>1.3499999999999999</v>
      </c>
      <c r="G115" s="8">
        <f t="shared" si="12"/>
        <v>2.6999999999999997</v>
      </c>
      <c r="H115" s="8">
        <v>4.05</v>
      </c>
      <c r="I115" s="8">
        <f t="shared" si="14"/>
        <v>4.0540500000000002</v>
      </c>
    </row>
    <row r="116" spans="1:9" ht="46.5" hidden="1" customHeight="1">
      <c r="A116" s="3">
        <f t="shared" si="18"/>
        <v>9</v>
      </c>
      <c r="B116" s="4" t="s">
        <v>93</v>
      </c>
      <c r="C116" s="5" t="s">
        <v>4</v>
      </c>
      <c r="D116" s="6" t="s">
        <v>103</v>
      </c>
      <c r="E116" s="7">
        <v>132</v>
      </c>
      <c r="F116" s="8">
        <f t="shared" si="11"/>
        <v>1.2466666666666668</v>
      </c>
      <c r="G116" s="8">
        <f t="shared" si="12"/>
        <v>2.4933333333333336</v>
      </c>
      <c r="H116" s="8">
        <v>3.74</v>
      </c>
      <c r="I116" s="8">
        <f t="shared" si="14"/>
        <v>3.7422000000000004</v>
      </c>
    </row>
    <row r="117" spans="1:9" ht="46.5" hidden="1" customHeight="1">
      <c r="A117" s="3">
        <f t="shared" si="18"/>
        <v>10</v>
      </c>
      <c r="B117" s="4" t="s">
        <v>93</v>
      </c>
      <c r="C117" s="5" t="s">
        <v>4</v>
      </c>
      <c r="D117" s="6" t="s">
        <v>98</v>
      </c>
      <c r="E117" s="7">
        <v>231</v>
      </c>
      <c r="F117" s="8">
        <f t="shared" si="11"/>
        <v>2.1833333333333331</v>
      </c>
      <c r="G117" s="8">
        <f t="shared" si="12"/>
        <v>4.3666666666666663</v>
      </c>
      <c r="H117" s="8">
        <v>6.55</v>
      </c>
      <c r="I117" s="8">
        <f t="shared" si="14"/>
        <v>6.5488500000000007</v>
      </c>
    </row>
    <row r="118" spans="1:9" ht="46.5" hidden="1" customHeight="1">
      <c r="A118" s="3">
        <f t="shared" si="18"/>
        <v>11</v>
      </c>
      <c r="B118" s="4" t="s">
        <v>93</v>
      </c>
      <c r="C118" s="5" t="s">
        <v>4</v>
      </c>
      <c r="D118" s="6" t="s">
        <v>104</v>
      </c>
      <c r="E118" s="7">
        <v>542</v>
      </c>
      <c r="F118" s="8">
        <f t="shared" si="11"/>
        <v>6.3233333333333333</v>
      </c>
      <c r="G118" s="8">
        <f t="shared" si="12"/>
        <v>12.646666666666667</v>
      </c>
      <c r="H118" s="8">
        <v>18.97</v>
      </c>
      <c r="I118" s="8">
        <f t="shared" si="14"/>
        <v>15.365700000000002</v>
      </c>
    </row>
    <row r="119" spans="1:9" s="15" customFormat="1" ht="39.75" customHeight="1">
      <c r="A119" s="10">
        <v>13</v>
      </c>
      <c r="B119" s="11" t="s">
        <v>93</v>
      </c>
      <c r="C119" s="12"/>
      <c r="D119" s="13" t="s">
        <v>10</v>
      </c>
      <c r="E119" s="14">
        <f>SUM(E108:E118)</f>
        <v>2196</v>
      </c>
      <c r="F119" s="19">
        <f>SUM(F108:F118)</f>
        <v>22.183333333333334</v>
      </c>
      <c r="G119" s="19">
        <f>SUM(G108:G118)</f>
        <v>44.366666666666667</v>
      </c>
      <c r="H119" s="19">
        <f>SUM(H108:H118)</f>
        <v>66.55</v>
      </c>
      <c r="I119" s="8">
        <f t="shared" si="14"/>
        <v>62.256600000000013</v>
      </c>
    </row>
    <row r="120" spans="1:9" s="15" customFormat="1" ht="46.5" hidden="1" customHeight="1">
      <c r="A120" s="3">
        <v>1</v>
      </c>
      <c r="B120" s="4" t="s">
        <v>105</v>
      </c>
      <c r="C120" s="5" t="s">
        <v>4</v>
      </c>
      <c r="D120" s="6" t="s">
        <v>106</v>
      </c>
      <c r="E120" s="7">
        <v>150</v>
      </c>
      <c r="F120" s="8">
        <f t="shared" si="11"/>
        <v>1.4166666666666667</v>
      </c>
      <c r="G120" s="8">
        <f t="shared" si="12"/>
        <v>2.8333333333333335</v>
      </c>
      <c r="H120" s="8">
        <v>4.25</v>
      </c>
      <c r="I120" s="8">
        <f t="shared" si="14"/>
        <v>4.2525000000000004</v>
      </c>
    </row>
    <row r="121" spans="1:9" s="15" customFormat="1" ht="46.5" hidden="1" customHeight="1">
      <c r="A121" s="3">
        <f t="shared" ref="A121:A124" si="19">A120+1</f>
        <v>2</v>
      </c>
      <c r="B121" s="4" t="s">
        <v>105</v>
      </c>
      <c r="C121" s="5" t="s">
        <v>4</v>
      </c>
      <c r="D121" s="6" t="s">
        <v>107</v>
      </c>
      <c r="E121" s="7">
        <v>190</v>
      </c>
      <c r="F121" s="8">
        <f t="shared" si="11"/>
        <v>1.7966666666666666</v>
      </c>
      <c r="G121" s="8">
        <f t="shared" si="12"/>
        <v>3.5933333333333333</v>
      </c>
      <c r="H121" s="8">
        <v>5.39</v>
      </c>
      <c r="I121" s="8">
        <f t="shared" si="14"/>
        <v>5.3865000000000007</v>
      </c>
    </row>
    <row r="122" spans="1:9" s="15" customFormat="1" ht="46.5" hidden="1" customHeight="1">
      <c r="A122" s="3">
        <f t="shared" si="19"/>
        <v>3</v>
      </c>
      <c r="B122" s="4" t="s">
        <v>105</v>
      </c>
      <c r="C122" s="5" t="s">
        <v>4</v>
      </c>
      <c r="D122" s="6" t="s">
        <v>109</v>
      </c>
      <c r="E122" s="7">
        <v>195</v>
      </c>
      <c r="F122" s="8">
        <f t="shared" si="11"/>
        <v>1.8433333333333335</v>
      </c>
      <c r="G122" s="8">
        <f t="shared" si="12"/>
        <v>3.686666666666667</v>
      </c>
      <c r="H122" s="8">
        <v>5.53</v>
      </c>
      <c r="I122" s="8">
        <f t="shared" si="14"/>
        <v>5.5282500000000008</v>
      </c>
    </row>
    <row r="123" spans="1:9" s="15" customFormat="1" ht="46.5" hidden="1" customHeight="1">
      <c r="A123" s="3">
        <f t="shared" si="19"/>
        <v>4</v>
      </c>
      <c r="B123" s="4" t="s">
        <v>105</v>
      </c>
      <c r="C123" s="5" t="s">
        <v>4</v>
      </c>
      <c r="D123" s="6" t="s">
        <v>110</v>
      </c>
      <c r="E123" s="7">
        <v>346</v>
      </c>
      <c r="F123" s="8">
        <f t="shared" si="11"/>
        <v>3.27</v>
      </c>
      <c r="G123" s="8">
        <f t="shared" si="12"/>
        <v>6.54</v>
      </c>
      <c r="H123" s="8">
        <v>9.81</v>
      </c>
      <c r="I123" s="8">
        <f t="shared" si="14"/>
        <v>9.8091000000000008</v>
      </c>
    </row>
    <row r="124" spans="1:9" s="15" customFormat="1" ht="46.5" hidden="1" customHeight="1">
      <c r="A124" s="3">
        <f t="shared" si="19"/>
        <v>5</v>
      </c>
      <c r="B124" s="4" t="s">
        <v>105</v>
      </c>
      <c r="C124" s="5" t="s">
        <v>4</v>
      </c>
      <c r="D124" s="6" t="s">
        <v>108</v>
      </c>
      <c r="E124" s="7">
        <v>397</v>
      </c>
      <c r="F124" s="8">
        <f t="shared" si="11"/>
        <v>3.75</v>
      </c>
      <c r="G124" s="8">
        <f t="shared" si="12"/>
        <v>7.5</v>
      </c>
      <c r="H124" s="8">
        <v>11.25</v>
      </c>
      <c r="I124" s="8">
        <f t="shared" si="14"/>
        <v>11.254950000000003</v>
      </c>
    </row>
    <row r="125" spans="1:9" s="15" customFormat="1" ht="38.25" customHeight="1">
      <c r="A125" s="10">
        <v>14</v>
      </c>
      <c r="B125" s="11" t="s">
        <v>105</v>
      </c>
      <c r="C125" s="12"/>
      <c r="D125" s="13" t="s">
        <v>10</v>
      </c>
      <c r="E125" s="14">
        <f>SUM(E120:E124)</f>
        <v>1278</v>
      </c>
      <c r="F125" s="19">
        <f>SUM(F120:F124)</f>
        <v>12.076666666666666</v>
      </c>
      <c r="G125" s="19">
        <f>SUM(G120:G124)</f>
        <v>24.153333333333332</v>
      </c>
      <c r="H125" s="19">
        <f>SUM(H120:H124)</f>
        <v>36.230000000000004</v>
      </c>
      <c r="I125" s="8">
        <f t="shared" si="14"/>
        <v>36.231300000000005</v>
      </c>
    </row>
    <row r="126" spans="1:9" ht="46.5" hidden="1" customHeight="1">
      <c r="A126" s="3">
        <v>1</v>
      </c>
      <c r="B126" s="4" t="s">
        <v>111</v>
      </c>
      <c r="C126" s="5" t="s">
        <v>4</v>
      </c>
      <c r="D126" s="6" t="s">
        <v>112</v>
      </c>
      <c r="E126" s="7">
        <v>182</v>
      </c>
      <c r="F126" s="8">
        <f t="shared" si="11"/>
        <v>1.72</v>
      </c>
      <c r="G126" s="8">
        <f t="shared" si="12"/>
        <v>3.44</v>
      </c>
      <c r="H126" s="8">
        <v>5.16</v>
      </c>
      <c r="I126" s="8">
        <f t="shared" si="14"/>
        <v>5.1597</v>
      </c>
    </row>
    <row r="127" spans="1:9" ht="46.5" hidden="1" customHeight="1">
      <c r="A127" s="3">
        <f t="shared" ref="A127:A136" si="20">A126+1</f>
        <v>2</v>
      </c>
      <c r="B127" s="4" t="s">
        <v>111</v>
      </c>
      <c r="C127" s="5" t="s">
        <v>4</v>
      </c>
      <c r="D127" s="6" t="s">
        <v>113</v>
      </c>
      <c r="E127" s="7">
        <v>221</v>
      </c>
      <c r="F127" s="8">
        <f t="shared" si="11"/>
        <v>2.09</v>
      </c>
      <c r="G127" s="8">
        <f t="shared" si="12"/>
        <v>4.18</v>
      </c>
      <c r="H127" s="8">
        <v>6.27</v>
      </c>
      <c r="I127" s="8">
        <f t="shared" si="14"/>
        <v>6.2653500000000006</v>
      </c>
    </row>
    <row r="128" spans="1:9" ht="46.5" hidden="1" customHeight="1">
      <c r="A128" s="3">
        <f t="shared" si="20"/>
        <v>3</v>
      </c>
      <c r="B128" s="4" t="s">
        <v>111</v>
      </c>
      <c r="C128" s="5" t="s">
        <v>4</v>
      </c>
      <c r="D128" s="6" t="s">
        <v>114</v>
      </c>
      <c r="E128" s="7">
        <v>548</v>
      </c>
      <c r="F128" s="8">
        <f t="shared" si="11"/>
        <v>6.18</v>
      </c>
      <c r="G128" s="8">
        <f t="shared" si="12"/>
        <v>12.36</v>
      </c>
      <c r="H128" s="8">
        <v>18.54</v>
      </c>
      <c r="I128" s="8">
        <f t="shared" si="14"/>
        <v>15.535800000000002</v>
      </c>
    </row>
    <row r="129" spans="1:9" ht="46.5" hidden="1" customHeight="1">
      <c r="A129" s="3">
        <f t="shared" si="20"/>
        <v>4</v>
      </c>
      <c r="B129" s="4" t="s">
        <v>111</v>
      </c>
      <c r="C129" s="5" t="s">
        <v>4</v>
      </c>
      <c r="D129" s="6" t="s">
        <v>115</v>
      </c>
      <c r="E129" s="7">
        <v>106</v>
      </c>
      <c r="F129" s="8">
        <f t="shared" si="11"/>
        <v>1.1100000000000003</v>
      </c>
      <c r="G129" s="8">
        <f t="shared" si="12"/>
        <v>2.2200000000000006</v>
      </c>
      <c r="H129" s="8">
        <v>3.330000000000001</v>
      </c>
      <c r="I129" s="8">
        <f t="shared" si="14"/>
        <v>3.0051000000000001</v>
      </c>
    </row>
    <row r="130" spans="1:9" ht="46.5" hidden="1" customHeight="1">
      <c r="A130" s="3">
        <f t="shared" si="20"/>
        <v>5</v>
      </c>
      <c r="B130" s="4" t="s">
        <v>111</v>
      </c>
      <c r="C130" s="5" t="s">
        <v>4</v>
      </c>
      <c r="D130" s="6" t="s">
        <v>116</v>
      </c>
      <c r="E130" s="7">
        <v>240</v>
      </c>
      <c r="F130" s="8">
        <f t="shared" si="11"/>
        <v>2.2666666666666666</v>
      </c>
      <c r="G130" s="8">
        <f t="shared" si="12"/>
        <v>4.5333333333333332</v>
      </c>
      <c r="H130" s="8">
        <v>6.8</v>
      </c>
      <c r="I130" s="8">
        <f t="shared" si="14"/>
        <v>6.8040000000000012</v>
      </c>
    </row>
    <row r="131" spans="1:9" ht="46.5" hidden="1" customHeight="1">
      <c r="A131" s="3">
        <f t="shared" si="20"/>
        <v>6</v>
      </c>
      <c r="B131" s="4" t="s">
        <v>111</v>
      </c>
      <c r="C131" s="5" t="s">
        <v>4</v>
      </c>
      <c r="D131" s="6" t="s">
        <v>117</v>
      </c>
      <c r="E131" s="7">
        <v>621</v>
      </c>
      <c r="F131" s="8">
        <f t="shared" si="11"/>
        <v>10.816666666666668</v>
      </c>
      <c r="G131" s="8">
        <f t="shared" si="12"/>
        <v>21.633333333333336</v>
      </c>
      <c r="H131" s="8">
        <v>32.450000000000003</v>
      </c>
      <c r="I131" s="8">
        <f t="shared" si="14"/>
        <v>17.605350000000001</v>
      </c>
    </row>
    <row r="132" spans="1:9" ht="46.5" hidden="1" customHeight="1">
      <c r="A132" s="3">
        <f t="shared" si="20"/>
        <v>7</v>
      </c>
      <c r="B132" s="4" t="s">
        <v>111</v>
      </c>
      <c r="C132" s="5" t="s">
        <v>4</v>
      </c>
      <c r="D132" s="6" t="s">
        <v>118</v>
      </c>
      <c r="E132" s="7">
        <v>250</v>
      </c>
      <c r="F132" s="8">
        <f t="shared" si="11"/>
        <v>2.3633333333333333</v>
      </c>
      <c r="G132" s="8">
        <f t="shared" si="12"/>
        <v>4.7266666666666666</v>
      </c>
      <c r="H132" s="8">
        <v>7.09</v>
      </c>
      <c r="I132" s="8">
        <f t="shared" si="14"/>
        <v>7.0875000000000004</v>
      </c>
    </row>
    <row r="133" spans="1:9" ht="46.5" hidden="1" customHeight="1">
      <c r="A133" s="3">
        <f t="shared" si="20"/>
        <v>8</v>
      </c>
      <c r="B133" s="4" t="s">
        <v>111</v>
      </c>
      <c r="C133" s="5" t="s">
        <v>4</v>
      </c>
      <c r="D133" s="6" t="s">
        <v>119</v>
      </c>
      <c r="E133" s="7">
        <v>556</v>
      </c>
      <c r="F133" s="8">
        <f t="shared" si="11"/>
        <v>5.52</v>
      </c>
      <c r="G133" s="8">
        <f t="shared" si="12"/>
        <v>11.04</v>
      </c>
      <c r="H133" s="8">
        <v>16.559999999999999</v>
      </c>
      <c r="I133" s="8">
        <f t="shared" si="14"/>
        <v>15.762599999999999</v>
      </c>
    </row>
    <row r="134" spans="1:9" ht="46.5" hidden="1" customHeight="1">
      <c r="A134" s="3">
        <f t="shared" si="20"/>
        <v>9</v>
      </c>
      <c r="B134" s="4" t="s">
        <v>111</v>
      </c>
      <c r="C134" s="5" t="s">
        <v>4</v>
      </c>
      <c r="D134" s="6" t="s">
        <v>121</v>
      </c>
      <c r="E134" s="7">
        <v>689</v>
      </c>
      <c r="F134" s="8">
        <f t="shared" si="11"/>
        <v>7.5933333333333337</v>
      </c>
      <c r="G134" s="8">
        <f t="shared" si="12"/>
        <v>15.186666666666667</v>
      </c>
      <c r="H134" s="8">
        <v>22.78</v>
      </c>
      <c r="I134" s="8">
        <f t="shared" si="14"/>
        <v>19.533150000000003</v>
      </c>
    </row>
    <row r="135" spans="1:9" ht="46.5" hidden="1" customHeight="1">
      <c r="A135" s="3">
        <f t="shared" si="20"/>
        <v>10</v>
      </c>
      <c r="B135" s="4" t="s">
        <v>111</v>
      </c>
      <c r="C135" s="5" t="s">
        <v>4</v>
      </c>
      <c r="D135" s="6" t="s">
        <v>120</v>
      </c>
      <c r="E135" s="7">
        <v>537</v>
      </c>
      <c r="F135" s="8">
        <f t="shared" si="11"/>
        <v>5.0733333333333333</v>
      </c>
      <c r="G135" s="8">
        <f t="shared" si="12"/>
        <v>10.146666666666667</v>
      </c>
      <c r="H135" s="8">
        <v>15.22</v>
      </c>
      <c r="I135" s="8">
        <f t="shared" si="14"/>
        <v>15.223950000000002</v>
      </c>
    </row>
    <row r="136" spans="1:9" ht="46.5" hidden="1" customHeight="1">
      <c r="A136" s="3">
        <f t="shared" si="20"/>
        <v>11</v>
      </c>
      <c r="B136" s="4" t="s">
        <v>111</v>
      </c>
      <c r="C136" s="5" t="s">
        <v>4</v>
      </c>
      <c r="D136" s="6" t="s">
        <v>122</v>
      </c>
      <c r="E136" s="7">
        <v>294</v>
      </c>
      <c r="F136" s="8">
        <f t="shared" si="11"/>
        <v>2.7766666666666668</v>
      </c>
      <c r="G136" s="8">
        <f t="shared" si="12"/>
        <v>5.5533333333333337</v>
      </c>
      <c r="H136" s="8">
        <v>8.33</v>
      </c>
      <c r="I136" s="8">
        <f t="shared" si="14"/>
        <v>8.3349000000000011</v>
      </c>
    </row>
    <row r="137" spans="1:9" s="15" customFormat="1" ht="38.25" customHeight="1">
      <c r="A137" s="10">
        <v>15</v>
      </c>
      <c r="B137" s="11" t="s">
        <v>111</v>
      </c>
      <c r="C137" s="12"/>
      <c r="D137" s="13" t="s">
        <v>10</v>
      </c>
      <c r="E137" s="14">
        <f>SUM(E126:E136)</f>
        <v>4244</v>
      </c>
      <c r="F137" s="19">
        <f>SUM(F126:F136)</f>
        <v>47.509999999999991</v>
      </c>
      <c r="G137" s="19">
        <f>SUM(G126:G136)</f>
        <v>95.019999999999982</v>
      </c>
      <c r="H137" s="19">
        <f>SUM(H126:H136)</f>
        <v>142.53000000000003</v>
      </c>
      <c r="I137" s="8">
        <f t="shared" si="14"/>
        <v>120.31740000000001</v>
      </c>
    </row>
    <row r="138" spans="1:9" ht="46.5" hidden="1" customHeight="1">
      <c r="A138" s="3">
        <v>1</v>
      </c>
      <c r="B138" s="4" t="s">
        <v>123</v>
      </c>
      <c r="C138" s="5" t="s">
        <v>4</v>
      </c>
      <c r="D138" s="6" t="s">
        <v>124</v>
      </c>
      <c r="E138" s="7">
        <v>223</v>
      </c>
      <c r="F138" s="8">
        <f t="shared" si="11"/>
        <v>2.8629999999999995</v>
      </c>
      <c r="G138" s="8">
        <f t="shared" si="12"/>
        <v>5.7259999999999991</v>
      </c>
      <c r="H138" s="8">
        <v>8.5889999999999986</v>
      </c>
      <c r="I138" s="8">
        <f t="shared" si="14"/>
        <v>6.3220499999999999</v>
      </c>
    </row>
    <row r="139" spans="1:9" ht="46.5" hidden="1" customHeight="1">
      <c r="A139" s="3">
        <f t="shared" ref="A139:A146" si="21">A138+1</f>
        <v>2</v>
      </c>
      <c r="B139" s="4" t="s">
        <v>123</v>
      </c>
      <c r="C139" s="5" t="s">
        <v>4</v>
      </c>
      <c r="D139" s="6" t="s">
        <v>125</v>
      </c>
      <c r="E139" s="7">
        <v>132</v>
      </c>
      <c r="F139" s="8">
        <f t="shared" si="11"/>
        <v>1.2466666666666668</v>
      </c>
      <c r="G139" s="8">
        <f t="shared" si="12"/>
        <v>2.4933333333333336</v>
      </c>
      <c r="H139" s="8">
        <v>3.74</v>
      </c>
      <c r="I139" s="8">
        <f t="shared" si="14"/>
        <v>3.7422000000000004</v>
      </c>
    </row>
    <row r="140" spans="1:9" ht="46.5" hidden="1" customHeight="1">
      <c r="A140" s="3">
        <f t="shared" si="21"/>
        <v>3</v>
      </c>
      <c r="B140" s="4" t="s">
        <v>123</v>
      </c>
      <c r="C140" s="5" t="s">
        <v>4</v>
      </c>
      <c r="D140" s="6" t="s">
        <v>126</v>
      </c>
      <c r="E140" s="7">
        <v>143</v>
      </c>
      <c r="F140" s="8">
        <f t="shared" ref="F140:F205" si="22">H140*1/3</f>
        <v>1.3499999999999999</v>
      </c>
      <c r="G140" s="8">
        <f t="shared" ref="G140:G205" si="23">H140*2/3</f>
        <v>2.6999999999999997</v>
      </c>
      <c r="H140" s="8">
        <v>4.05</v>
      </c>
      <c r="I140" s="8">
        <f t="shared" si="14"/>
        <v>4.0540500000000002</v>
      </c>
    </row>
    <row r="141" spans="1:9" ht="46.5" hidden="1" customHeight="1">
      <c r="A141" s="3">
        <f t="shared" si="21"/>
        <v>4</v>
      </c>
      <c r="B141" s="4" t="s">
        <v>123</v>
      </c>
      <c r="C141" s="5" t="s">
        <v>4</v>
      </c>
      <c r="D141" s="6" t="s">
        <v>127</v>
      </c>
      <c r="E141" s="7">
        <v>123</v>
      </c>
      <c r="F141" s="8">
        <f t="shared" si="22"/>
        <v>1.1633333333333333</v>
      </c>
      <c r="G141" s="8">
        <f t="shared" si="23"/>
        <v>2.3266666666666667</v>
      </c>
      <c r="H141" s="8">
        <v>3.49</v>
      </c>
      <c r="I141" s="8">
        <f t="shared" si="14"/>
        <v>3.4870500000000004</v>
      </c>
    </row>
    <row r="142" spans="1:9" ht="46.5" hidden="1" customHeight="1">
      <c r="A142" s="3">
        <f t="shared" si="21"/>
        <v>5</v>
      </c>
      <c r="B142" s="4" t="s">
        <v>123</v>
      </c>
      <c r="C142" s="5" t="s">
        <v>4</v>
      </c>
      <c r="D142" s="6" t="s">
        <v>128</v>
      </c>
      <c r="E142" s="7">
        <v>142</v>
      </c>
      <c r="F142" s="8">
        <f t="shared" si="22"/>
        <v>1.3433333333333335</v>
      </c>
      <c r="G142" s="8">
        <f t="shared" si="23"/>
        <v>2.686666666666667</v>
      </c>
      <c r="H142" s="8">
        <v>4.03</v>
      </c>
      <c r="I142" s="8">
        <f t="shared" si="14"/>
        <v>4.0257000000000005</v>
      </c>
    </row>
    <row r="143" spans="1:9" ht="46.5" hidden="1" customHeight="1">
      <c r="A143" s="3">
        <f t="shared" si="21"/>
        <v>6</v>
      </c>
      <c r="B143" s="4" t="s">
        <v>123</v>
      </c>
      <c r="C143" s="5" t="s">
        <v>4</v>
      </c>
      <c r="D143" s="6" t="s">
        <v>129</v>
      </c>
      <c r="E143" s="7">
        <v>231</v>
      </c>
      <c r="F143" s="8">
        <f t="shared" si="22"/>
        <v>2.1833333333333331</v>
      </c>
      <c r="G143" s="8">
        <f t="shared" si="23"/>
        <v>4.3666666666666663</v>
      </c>
      <c r="H143" s="8">
        <v>6.55</v>
      </c>
      <c r="I143" s="8">
        <f t="shared" si="14"/>
        <v>6.5488500000000007</v>
      </c>
    </row>
    <row r="144" spans="1:9" ht="46.5" hidden="1" customHeight="1">
      <c r="A144" s="3">
        <f t="shared" si="21"/>
        <v>7</v>
      </c>
      <c r="B144" s="4" t="s">
        <v>123</v>
      </c>
      <c r="C144" s="5" t="s">
        <v>4</v>
      </c>
      <c r="D144" s="6" t="s">
        <v>130</v>
      </c>
      <c r="E144" s="7">
        <v>401</v>
      </c>
      <c r="F144" s="8">
        <f t="shared" si="22"/>
        <v>3.7899999999999996</v>
      </c>
      <c r="G144" s="8">
        <f t="shared" si="23"/>
        <v>7.5799999999999992</v>
      </c>
      <c r="H144" s="8">
        <v>11.37</v>
      </c>
      <c r="I144" s="8">
        <f t="shared" si="14"/>
        <v>11.368350000000001</v>
      </c>
    </row>
    <row r="145" spans="1:9" ht="46.5" hidden="1" customHeight="1">
      <c r="A145" s="3">
        <f t="shared" si="21"/>
        <v>8</v>
      </c>
      <c r="B145" s="4" t="s">
        <v>123</v>
      </c>
      <c r="C145" s="5" t="s">
        <v>4</v>
      </c>
      <c r="D145" s="6" t="s">
        <v>131</v>
      </c>
      <c r="E145" s="7">
        <v>631</v>
      </c>
      <c r="F145" s="8">
        <f t="shared" si="22"/>
        <v>9.5033333333333339</v>
      </c>
      <c r="G145" s="8">
        <f t="shared" si="23"/>
        <v>19.006666666666668</v>
      </c>
      <c r="H145" s="8">
        <v>28.51</v>
      </c>
      <c r="I145" s="8">
        <f t="shared" si="14"/>
        <v>17.888850000000001</v>
      </c>
    </row>
    <row r="146" spans="1:9" ht="46.5" hidden="1" customHeight="1">
      <c r="A146" s="3">
        <f t="shared" si="21"/>
        <v>9</v>
      </c>
      <c r="B146" s="4" t="s">
        <v>123</v>
      </c>
      <c r="C146" s="5" t="s">
        <v>4</v>
      </c>
      <c r="D146" s="6" t="s">
        <v>132</v>
      </c>
      <c r="E146" s="7">
        <v>325</v>
      </c>
      <c r="F146" s="8">
        <f t="shared" si="22"/>
        <v>2.2366666666666664</v>
      </c>
      <c r="G146" s="8">
        <f t="shared" si="23"/>
        <v>4.4733333333333327</v>
      </c>
      <c r="H146" s="8">
        <v>6.7099999999999991</v>
      </c>
      <c r="I146" s="8">
        <f t="shared" si="14"/>
        <v>9.213750000000001</v>
      </c>
    </row>
    <row r="147" spans="1:9" s="15" customFormat="1" ht="46.5" customHeight="1">
      <c r="A147" s="10">
        <v>16</v>
      </c>
      <c r="B147" s="11" t="s">
        <v>123</v>
      </c>
      <c r="C147" s="12"/>
      <c r="D147" s="13" t="s">
        <v>10</v>
      </c>
      <c r="E147" s="14">
        <f>SUM(E138:E146)</f>
        <v>2351</v>
      </c>
      <c r="F147" s="19">
        <f>SUM(F138:F146)</f>
        <v>25.679666666666662</v>
      </c>
      <c r="G147" s="19">
        <f>SUM(G138:G146)</f>
        <v>51.359333333333325</v>
      </c>
      <c r="H147" s="19">
        <f>SUM(H138:H146)</f>
        <v>77.039000000000001</v>
      </c>
      <c r="I147" s="8">
        <f t="shared" si="14"/>
        <v>66.65085000000002</v>
      </c>
    </row>
    <row r="148" spans="1:9" ht="46.5" hidden="1" customHeight="1">
      <c r="A148" s="3">
        <v>1</v>
      </c>
      <c r="B148" s="4" t="s">
        <v>133</v>
      </c>
      <c r="C148" s="5" t="s">
        <v>4</v>
      </c>
      <c r="D148" s="6" t="s">
        <v>134</v>
      </c>
      <c r="E148" s="7">
        <v>301</v>
      </c>
      <c r="F148" s="8">
        <f t="shared" si="22"/>
        <v>2</v>
      </c>
      <c r="G148" s="8">
        <f t="shared" si="23"/>
        <v>4</v>
      </c>
      <c r="H148" s="8">
        <v>6</v>
      </c>
      <c r="I148" s="8">
        <f t="shared" si="14"/>
        <v>8.5333500000000004</v>
      </c>
    </row>
    <row r="149" spans="1:9" ht="46.5" hidden="1" customHeight="1">
      <c r="A149" s="3">
        <f t="shared" ref="A149:A151" si="24">A148+1</f>
        <v>2</v>
      </c>
      <c r="B149" s="4" t="s">
        <v>133</v>
      </c>
      <c r="C149" s="5" t="s">
        <v>4</v>
      </c>
      <c r="D149" s="6" t="s">
        <v>135</v>
      </c>
      <c r="E149" s="7">
        <v>171</v>
      </c>
      <c r="F149" s="8">
        <f t="shared" si="22"/>
        <v>1.6166666666666665</v>
      </c>
      <c r="G149" s="8">
        <f t="shared" si="23"/>
        <v>3.2333333333333329</v>
      </c>
      <c r="H149" s="8">
        <v>4.8499999999999996</v>
      </c>
      <c r="I149" s="8">
        <f t="shared" ref="I149:I200" si="25">E149*(54/100)*35*0.0015</f>
        <v>4.8478500000000002</v>
      </c>
    </row>
    <row r="150" spans="1:9" ht="46.5" hidden="1" customHeight="1">
      <c r="A150" s="3">
        <f t="shared" si="24"/>
        <v>3</v>
      </c>
      <c r="B150" s="4" t="s">
        <v>133</v>
      </c>
      <c r="C150" s="5" t="s">
        <v>4</v>
      </c>
      <c r="D150" s="6" t="s">
        <v>136</v>
      </c>
      <c r="E150" s="7">
        <v>172</v>
      </c>
      <c r="F150" s="8">
        <f t="shared" si="22"/>
        <v>1.6266666666666667</v>
      </c>
      <c r="G150" s="8">
        <f t="shared" si="23"/>
        <v>3.2533333333333334</v>
      </c>
      <c r="H150" s="8">
        <v>4.88</v>
      </c>
      <c r="I150" s="8">
        <f t="shared" si="25"/>
        <v>4.8762000000000008</v>
      </c>
    </row>
    <row r="151" spans="1:9" ht="46.5" hidden="1" customHeight="1">
      <c r="A151" s="3">
        <f t="shared" si="24"/>
        <v>4</v>
      </c>
      <c r="B151" s="4" t="s">
        <v>133</v>
      </c>
      <c r="C151" s="5" t="s">
        <v>4</v>
      </c>
      <c r="D151" s="6" t="s">
        <v>137</v>
      </c>
      <c r="E151" s="7">
        <v>403</v>
      </c>
      <c r="F151" s="8">
        <f t="shared" si="22"/>
        <v>4.8099999999999996</v>
      </c>
      <c r="G151" s="8">
        <f t="shared" si="23"/>
        <v>9.6199999999999992</v>
      </c>
      <c r="H151" s="8">
        <v>14.43</v>
      </c>
      <c r="I151" s="8">
        <f t="shared" si="25"/>
        <v>11.425050000000001</v>
      </c>
    </row>
    <row r="152" spans="1:9" s="15" customFormat="1" ht="45" customHeight="1">
      <c r="A152" s="10">
        <v>17</v>
      </c>
      <c r="B152" s="11" t="s">
        <v>133</v>
      </c>
      <c r="C152" s="12"/>
      <c r="D152" s="13" t="s">
        <v>10</v>
      </c>
      <c r="E152" s="14">
        <f>SUM(E148:E151)</f>
        <v>1047</v>
      </c>
      <c r="F152" s="19">
        <f>SUM(F148:F151)</f>
        <v>10.053333333333333</v>
      </c>
      <c r="G152" s="19">
        <f>SUM(G148:G151)</f>
        <v>20.106666666666666</v>
      </c>
      <c r="H152" s="19">
        <f>SUM(H148:H151)</f>
        <v>30.16</v>
      </c>
      <c r="I152" s="8">
        <f t="shared" si="25"/>
        <v>29.682449999999999</v>
      </c>
    </row>
    <row r="153" spans="1:9" ht="46.5" hidden="1" customHeight="1">
      <c r="A153" s="3">
        <v>1</v>
      </c>
      <c r="B153" s="4" t="s">
        <v>138</v>
      </c>
      <c r="C153" s="5" t="s">
        <v>4</v>
      </c>
      <c r="D153" s="6" t="s">
        <v>140</v>
      </c>
      <c r="E153" s="7">
        <v>274</v>
      </c>
      <c r="F153" s="8">
        <f t="shared" si="22"/>
        <v>1.9633333333333336</v>
      </c>
      <c r="G153" s="8">
        <f t="shared" si="23"/>
        <v>3.9266666666666672</v>
      </c>
      <c r="H153" s="8">
        <v>5.8900000000000006</v>
      </c>
      <c r="I153" s="8">
        <f t="shared" si="25"/>
        <v>7.7679000000000009</v>
      </c>
    </row>
    <row r="154" spans="1:9" ht="46.5" hidden="1" customHeight="1">
      <c r="A154" s="3">
        <f t="shared" ref="A154:A158" si="26">A153+1</f>
        <v>2</v>
      </c>
      <c r="B154" s="4" t="s">
        <v>138</v>
      </c>
      <c r="C154" s="5" t="s">
        <v>4</v>
      </c>
      <c r="D154" s="6" t="s">
        <v>139</v>
      </c>
      <c r="E154" s="7">
        <v>117</v>
      </c>
      <c r="F154" s="8">
        <f t="shared" si="22"/>
        <v>1.1066666666666667</v>
      </c>
      <c r="G154" s="8">
        <f t="shared" si="23"/>
        <v>2.2133333333333334</v>
      </c>
      <c r="H154" s="8">
        <v>3.32</v>
      </c>
      <c r="I154" s="8">
        <f t="shared" si="25"/>
        <v>3.3169500000000003</v>
      </c>
    </row>
    <row r="155" spans="1:9" ht="46.5" hidden="1" customHeight="1">
      <c r="A155" s="3">
        <f t="shared" si="26"/>
        <v>3</v>
      </c>
      <c r="B155" s="4" t="s">
        <v>138</v>
      </c>
      <c r="C155" s="5" t="s">
        <v>4</v>
      </c>
      <c r="D155" s="6" t="s">
        <v>143</v>
      </c>
      <c r="E155" s="7">
        <v>325</v>
      </c>
      <c r="F155" s="8">
        <f t="shared" si="22"/>
        <v>3.0700000000000003</v>
      </c>
      <c r="G155" s="8">
        <f t="shared" si="23"/>
        <v>6.1400000000000006</v>
      </c>
      <c r="H155" s="8">
        <v>9.2100000000000009</v>
      </c>
      <c r="I155" s="8">
        <f t="shared" si="25"/>
        <v>9.213750000000001</v>
      </c>
    </row>
    <row r="156" spans="1:9" ht="46.5" hidden="1" customHeight="1">
      <c r="A156" s="3">
        <f t="shared" si="26"/>
        <v>4</v>
      </c>
      <c r="B156" s="4" t="s">
        <v>138</v>
      </c>
      <c r="C156" s="5" t="s">
        <v>4</v>
      </c>
      <c r="D156" s="6" t="s">
        <v>142</v>
      </c>
      <c r="E156" s="7">
        <v>231</v>
      </c>
      <c r="F156" s="8">
        <f t="shared" si="22"/>
        <v>2.1833333333333331</v>
      </c>
      <c r="G156" s="8">
        <f t="shared" si="23"/>
        <v>4.3666666666666663</v>
      </c>
      <c r="H156" s="8">
        <v>6.55</v>
      </c>
      <c r="I156" s="8">
        <f t="shared" si="25"/>
        <v>6.5488500000000007</v>
      </c>
    </row>
    <row r="157" spans="1:9" ht="46.5" hidden="1" customHeight="1">
      <c r="A157" s="3">
        <f t="shared" si="26"/>
        <v>5</v>
      </c>
      <c r="B157" s="4" t="s">
        <v>138</v>
      </c>
      <c r="C157" s="5" t="s">
        <v>4</v>
      </c>
      <c r="D157" s="6" t="s">
        <v>144</v>
      </c>
      <c r="E157" s="7">
        <v>489</v>
      </c>
      <c r="F157" s="8">
        <f t="shared" si="22"/>
        <v>6.2866666666666662</v>
      </c>
      <c r="G157" s="8">
        <f t="shared" si="23"/>
        <v>12.573333333333332</v>
      </c>
      <c r="H157" s="8">
        <v>18.86</v>
      </c>
      <c r="I157" s="8">
        <f t="shared" si="25"/>
        <v>13.863150000000001</v>
      </c>
    </row>
    <row r="158" spans="1:9" ht="46.5" hidden="1" customHeight="1">
      <c r="A158" s="3">
        <f t="shared" si="26"/>
        <v>6</v>
      </c>
      <c r="B158" s="4" t="s">
        <v>138</v>
      </c>
      <c r="C158" s="5" t="s">
        <v>4</v>
      </c>
      <c r="D158" s="6" t="s">
        <v>141</v>
      </c>
      <c r="E158" s="7">
        <v>83</v>
      </c>
      <c r="F158" s="8">
        <f t="shared" si="22"/>
        <v>1.3933333333333335</v>
      </c>
      <c r="G158" s="8">
        <f t="shared" si="23"/>
        <v>2.7866666666666671</v>
      </c>
      <c r="H158" s="8">
        <v>4.1800000000000006</v>
      </c>
      <c r="I158" s="8">
        <f t="shared" si="25"/>
        <v>2.3530500000000001</v>
      </c>
    </row>
    <row r="159" spans="1:9" s="15" customFormat="1" ht="41.25" customHeight="1">
      <c r="A159" s="10">
        <v>18</v>
      </c>
      <c r="B159" s="11" t="s">
        <v>138</v>
      </c>
      <c r="C159" s="12"/>
      <c r="D159" s="13" t="s">
        <v>10</v>
      </c>
      <c r="E159" s="14">
        <f>SUM(E153:E158)</f>
        <v>1519</v>
      </c>
      <c r="F159" s="19">
        <f>SUM(F153:F158)</f>
        <v>16.003333333333334</v>
      </c>
      <c r="G159" s="19">
        <f>SUM(G153:G158)</f>
        <v>32.006666666666668</v>
      </c>
      <c r="H159" s="19">
        <f>SUM(H153:H158)</f>
        <v>48.01</v>
      </c>
      <c r="I159" s="8">
        <f t="shared" si="25"/>
        <v>43.063650000000003</v>
      </c>
    </row>
    <row r="160" spans="1:9" ht="46.5" hidden="1" customHeight="1">
      <c r="A160" s="3">
        <v>1</v>
      </c>
      <c r="B160" s="4" t="s">
        <v>145</v>
      </c>
      <c r="C160" s="5" t="s">
        <v>4</v>
      </c>
      <c r="D160" s="6" t="s">
        <v>149</v>
      </c>
      <c r="E160" s="7">
        <v>561</v>
      </c>
      <c r="F160" s="8">
        <f t="shared" si="22"/>
        <v>5.9933333333333332</v>
      </c>
      <c r="G160" s="8">
        <f t="shared" si="23"/>
        <v>11.986666666666666</v>
      </c>
      <c r="H160" s="8">
        <v>17.98</v>
      </c>
      <c r="I160" s="8">
        <f t="shared" si="25"/>
        <v>15.904349999999999</v>
      </c>
    </row>
    <row r="161" spans="1:9" ht="46.5" hidden="1" customHeight="1">
      <c r="A161" s="3">
        <f t="shared" ref="A161:A163" si="27">A160+1</f>
        <v>2</v>
      </c>
      <c r="B161" s="4" t="s">
        <v>145</v>
      </c>
      <c r="C161" s="5" t="s">
        <v>4</v>
      </c>
      <c r="D161" s="6" t="s">
        <v>147</v>
      </c>
      <c r="E161" s="7">
        <v>256</v>
      </c>
      <c r="F161" s="8">
        <f t="shared" si="22"/>
        <v>2.42</v>
      </c>
      <c r="G161" s="8">
        <f t="shared" si="23"/>
        <v>4.84</v>
      </c>
      <c r="H161" s="8">
        <v>7.26</v>
      </c>
      <c r="I161" s="8">
        <f t="shared" si="25"/>
        <v>7.2576000000000009</v>
      </c>
    </row>
    <row r="162" spans="1:9" ht="46.5" hidden="1" customHeight="1">
      <c r="A162" s="3">
        <f t="shared" si="27"/>
        <v>3</v>
      </c>
      <c r="B162" s="4" t="s">
        <v>145</v>
      </c>
      <c r="C162" s="5" t="s">
        <v>4</v>
      </c>
      <c r="D162" s="6" t="s">
        <v>148</v>
      </c>
      <c r="E162" s="7">
        <v>175</v>
      </c>
      <c r="F162" s="8">
        <f t="shared" si="22"/>
        <v>1.6533333333333333</v>
      </c>
      <c r="G162" s="8">
        <f t="shared" si="23"/>
        <v>3.3066666666666666</v>
      </c>
      <c r="H162" s="8">
        <v>4.96</v>
      </c>
      <c r="I162" s="8">
        <f t="shared" si="25"/>
        <v>4.9612499999999997</v>
      </c>
    </row>
    <row r="163" spans="1:9" ht="46.5" hidden="1" customHeight="1">
      <c r="A163" s="3">
        <f t="shared" si="27"/>
        <v>4</v>
      </c>
      <c r="B163" s="4" t="s">
        <v>145</v>
      </c>
      <c r="C163" s="5" t="s">
        <v>4</v>
      </c>
      <c r="D163" s="6" t="s">
        <v>146</v>
      </c>
      <c r="E163" s="7">
        <v>257</v>
      </c>
      <c r="F163" s="8">
        <f t="shared" si="22"/>
        <v>2.4300000000000002</v>
      </c>
      <c r="G163" s="8">
        <f t="shared" si="23"/>
        <v>4.8600000000000003</v>
      </c>
      <c r="H163" s="8">
        <v>7.29</v>
      </c>
      <c r="I163" s="8">
        <f t="shared" si="25"/>
        <v>7.2859500000000006</v>
      </c>
    </row>
    <row r="164" spans="1:9" s="15" customFormat="1" ht="41.25" customHeight="1">
      <c r="A164" s="10">
        <v>19</v>
      </c>
      <c r="B164" s="11" t="s">
        <v>145</v>
      </c>
      <c r="C164" s="12"/>
      <c r="D164" s="13" t="s">
        <v>10</v>
      </c>
      <c r="E164" s="14">
        <f>SUM(E160:E163)</f>
        <v>1249</v>
      </c>
      <c r="F164" s="19">
        <f>SUM(F160:F163)</f>
        <v>12.496666666666666</v>
      </c>
      <c r="G164" s="19">
        <f>SUM(G160:G163)</f>
        <v>24.993333333333332</v>
      </c>
      <c r="H164" s="19">
        <f>SUM(H160:H163)</f>
        <v>37.49</v>
      </c>
      <c r="I164" s="8">
        <f t="shared" si="25"/>
        <v>35.409150000000004</v>
      </c>
    </row>
    <row r="165" spans="1:9" ht="46.5" hidden="1" customHeight="1">
      <c r="A165" s="3">
        <v>1</v>
      </c>
      <c r="B165" s="4" t="s">
        <v>150</v>
      </c>
      <c r="C165" s="5" t="s">
        <v>4</v>
      </c>
      <c r="D165" s="6" t="s">
        <v>152</v>
      </c>
      <c r="E165" s="7">
        <v>258</v>
      </c>
      <c r="F165" s="8">
        <f t="shared" si="22"/>
        <v>2.4366666666666665</v>
      </c>
      <c r="G165" s="8">
        <f t="shared" si="23"/>
        <v>4.8733333333333331</v>
      </c>
      <c r="H165" s="8">
        <v>7.31</v>
      </c>
      <c r="I165" s="8">
        <f t="shared" si="25"/>
        <v>7.3143000000000011</v>
      </c>
    </row>
    <row r="166" spans="1:9" ht="46.5" hidden="1" customHeight="1">
      <c r="A166" s="3">
        <f t="shared" ref="A166:A172" si="28">A165+1</f>
        <v>2</v>
      </c>
      <c r="B166" s="4" t="s">
        <v>150</v>
      </c>
      <c r="C166" s="5" t="s">
        <v>4</v>
      </c>
      <c r="D166" s="6" t="s">
        <v>153</v>
      </c>
      <c r="E166" s="7">
        <v>203</v>
      </c>
      <c r="F166" s="8">
        <f t="shared" si="22"/>
        <v>1.92</v>
      </c>
      <c r="G166" s="8">
        <f t="shared" si="23"/>
        <v>3.84</v>
      </c>
      <c r="H166" s="8">
        <v>5.76</v>
      </c>
      <c r="I166" s="8">
        <f t="shared" si="25"/>
        <v>5.7550500000000007</v>
      </c>
    </row>
    <row r="167" spans="1:9" ht="46.5" hidden="1" customHeight="1">
      <c r="A167" s="3">
        <f t="shared" si="28"/>
        <v>3</v>
      </c>
      <c r="B167" s="4" t="s">
        <v>150</v>
      </c>
      <c r="C167" s="5" t="s">
        <v>4</v>
      </c>
      <c r="D167" s="6" t="s">
        <v>154</v>
      </c>
      <c r="E167" s="7">
        <v>346</v>
      </c>
      <c r="F167" s="8">
        <f t="shared" si="22"/>
        <v>3.27</v>
      </c>
      <c r="G167" s="8">
        <f t="shared" si="23"/>
        <v>6.54</v>
      </c>
      <c r="H167" s="8">
        <v>9.81</v>
      </c>
      <c r="I167" s="8">
        <f t="shared" si="25"/>
        <v>9.8091000000000008</v>
      </c>
    </row>
    <row r="168" spans="1:9" ht="46.5" hidden="1" customHeight="1">
      <c r="A168" s="3">
        <f t="shared" si="28"/>
        <v>4</v>
      </c>
      <c r="B168" s="4" t="s">
        <v>150</v>
      </c>
      <c r="C168" s="5" t="s">
        <v>4</v>
      </c>
      <c r="D168" s="6" t="s">
        <v>155</v>
      </c>
      <c r="E168" s="7">
        <v>195</v>
      </c>
      <c r="F168" s="8">
        <f t="shared" si="22"/>
        <v>1.8433333333333335</v>
      </c>
      <c r="G168" s="8">
        <f t="shared" si="23"/>
        <v>3.686666666666667</v>
      </c>
      <c r="H168" s="8">
        <v>5.53</v>
      </c>
      <c r="I168" s="8">
        <f t="shared" si="25"/>
        <v>5.5282500000000008</v>
      </c>
    </row>
    <row r="169" spans="1:9" ht="46.5" hidden="1" customHeight="1">
      <c r="A169" s="3">
        <f t="shared" si="28"/>
        <v>5</v>
      </c>
      <c r="B169" s="4" t="s">
        <v>150</v>
      </c>
      <c r="C169" s="5" t="s">
        <v>4</v>
      </c>
      <c r="D169" s="6" t="s">
        <v>156</v>
      </c>
      <c r="E169" s="7">
        <v>167</v>
      </c>
      <c r="F169" s="8">
        <f t="shared" si="22"/>
        <v>1.5766666666666669</v>
      </c>
      <c r="G169" s="8">
        <f t="shared" si="23"/>
        <v>3.1533333333333338</v>
      </c>
      <c r="H169" s="8">
        <v>4.7300000000000004</v>
      </c>
      <c r="I169" s="8">
        <f t="shared" si="25"/>
        <v>4.7344500000000007</v>
      </c>
    </row>
    <row r="170" spans="1:9" ht="46.5" hidden="1" customHeight="1">
      <c r="A170" s="3">
        <f t="shared" si="28"/>
        <v>6</v>
      </c>
      <c r="B170" s="4" t="s">
        <v>150</v>
      </c>
      <c r="C170" s="5" t="s">
        <v>4</v>
      </c>
      <c r="D170" s="6" t="s">
        <v>158</v>
      </c>
      <c r="E170" s="7">
        <v>465</v>
      </c>
      <c r="F170" s="8">
        <f t="shared" si="22"/>
        <v>4.3933333333333335</v>
      </c>
      <c r="G170" s="8">
        <f t="shared" si="23"/>
        <v>8.7866666666666671</v>
      </c>
      <c r="H170" s="8">
        <v>13.18</v>
      </c>
      <c r="I170" s="8">
        <f t="shared" si="25"/>
        <v>13.18275</v>
      </c>
    </row>
    <row r="171" spans="1:9" ht="46.5" hidden="1" customHeight="1">
      <c r="A171" s="3">
        <f t="shared" si="28"/>
        <v>7</v>
      </c>
      <c r="B171" s="4" t="s">
        <v>150</v>
      </c>
      <c r="C171" s="5" t="s">
        <v>4</v>
      </c>
      <c r="D171" s="6" t="s">
        <v>151</v>
      </c>
      <c r="E171" s="7">
        <v>458</v>
      </c>
      <c r="F171" s="8">
        <f t="shared" si="22"/>
        <v>4.3266666666666671</v>
      </c>
      <c r="G171" s="8">
        <f t="shared" si="23"/>
        <v>8.6533333333333342</v>
      </c>
      <c r="H171" s="8">
        <v>12.98</v>
      </c>
      <c r="I171" s="8">
        <f t="shared" si="25"/>
        <v>12.984300000000001</v>
      </c>
    </row>
    <row r="172" spans="1:9" ht="46.5" hidden="1" customHeight="1">
      <c r="A172" s="3">
        <f t="shared" si="28"/>
        <v>8</v>
      </c>
      <c r="B172" s="4" t="s">
        <v>150</v>
      </c>
      <c r="C172" s="5" t="s">
        <v>4</v>
      </c>
      <c r="D172" s="6" t="s">
        <v>157</v>
      </c>
      <c r="E172" s="7">
        <v>338</v>
      </c>
      <c r="F172" s="8">
        <f t="shared" si="22"/>
        <v>3.1933333333333334</v>
      </c>
      <c r="G172" s="8">
        <f t="shared" si="23"/>
        <v>6.3866666666666667</v>
      </c>
      <c r="H172" s="8">
        <v>9.58</v>
      </c>
      <c r="I172" s="8">
        <f t="shared" si="25"/>
        <v>9.5823000000000018</v>
      </c>
    </row>
    <row r="173" spans="1:9" s="15" customFormat="1" ht="42" customHeight="1">
      <c r="A173" s="10"/>
      <c r="B173" s="11" t="s">
        <v>150</v>
      </c>
      <c r="C173" s="12"/>
      <c r="D173" s="13" t="s">
        <v>10</v>
      </c>
      <c r="E173" s="14">
        <f>SUM(E165:E172)</f>
        <v>2430</v>
      </c>
      <c r="F173" s="19">
        <f>SUM(F165:F172)</f>
        <v>22.96</v>
      </c>
      <c r="G173" s="19">
        <f>SUM(G165:G172)</f>
        <v>45.92</v>
      </c>
      <c r="H173" s="19">
        <f>SUM(H165:H172)</f>
        <v>68.88</v>
      </c>
      <c r="I173" s="8"/>
    </row>
    <row r="174" spans="1:9" s="9" customFormat="1" ht="46.5" hidden="1" customHeight="1">
      <c r="A174" s="3">
        <f>A172+1</f>
        <v>9</v>
      </c>
      <c r="B174" s="4" t="s">
        <v>150</v>
      </c>
      <c r="C174" s="5" t="s">
        <v>12</v>
      </c>
      <c r="D174" s="6" t="s">
        <v>157</v>
      </c>
      <c r="E174" s="7">
        <v>317</v>
      </c>
      <c r="F174" s="8">
        <f t="shared" si="22"/>
        <v>2.9966666666666666</v>
      </c>
      <c r="G174" s="8">
        <f t="shared" si="23"/>
        <v>5.9933333333333332</v>
      </c>
      <c r="H174" s="8">
        <v>8.99</v>
      </c>
      <c r="I174" s="8">
        <f t="shared" si="25"/>
        <v>8.9869500000000002</v>
      </c>
    </row>
    <row r="175" spans="1:9" s="15" customFormat="1" ht="39.75" customHeight="1">
      <c r="A175" s="10">
        <v>20</v>
      </c>
      <c r="B175" s="11" t="s">
        <v>150</v>
      </c>
      <c r="C175" s="12"/>
      <c r="D175" s="13" t="s">
        <v>10</v>
      </c>
      <c r="E175" s="14">
        <f>SUM(E174)</f>
        <v>317</v>
      </c>
      <c r="F175" s="19">
        <f>SUM(F174)</f>
        <v>2.9966666666666666</v>
      </c>
      <c r="G175" s="19">
        <f>SUM(G174)</f>
        <v>5.9933333333333332</v>
      </c>
      <c r="H175" s="19">
        <f>SUM(H174)</f>
        <v>8.99</v>
      </c>
      <c r="I175" s="8">
        <f t="shared" si="25"/>
        <v>8.9869500000000002</v>
      </c>
    </row>
    <row r="176" spans="1:9" s="15" customFormat="1" ht="46.5" hidden="1" customHeight="1">
      <c r="A176" s="3">
        <v>1</v>
      </c>
      <c r="B176" s="4" t="s">
        <v>159</v>
      </c>
      <c r="C176" s="5" t="s">
        <v>4</v>
      </c>
      <c r="D176" s="6" t="s">
        <v>163</v>
      </c>
      <c r="E176" s="7">
        <v>348</v>
      </c>
      <c r="F176" s="8">
        <f t="shared" si="22"/>
        <v>4.29</v>
      </c>
      <c r="G176" s="8">
        <f t="shared" si="23"/>
        <v>8.58</v>
      </c>
      <c r="H176" s="8">
        <v>12.87</v>
      </c>
      <c r="I176" s="8">
        <f t="shared" si="25"/>
        <v>9.8658000000000019</v>
      </c>
    </row>
    <row r="177" spans="1:9" s="15" customFormat="1" ht="46.5" hidden="1" customHeight="1">
      <c r="A177" s="3">
        <f t="shared" ref="A177:A207" si="29">A176+1</f>
        <v>2</v>
      </c>
      <c r="B177" s="4" t="s">
        <v>159</v>
      </c>
      <c r="C177" s="5" t="s">
        <v>4</v>
      </c>
      <c r="D177" s="6" t="s">
        <v>166</v>
      </c>
      <c r="E177" s="7">
        <v>520</v>
      </c>
      <c r="F177" s="8">
        <f t="shared" si="22"/>
        <v>4.58</v>
      </c>
      <c r="G177" s="8">
        <f t="shared" si="23"/>
        <v>9.16</v>
      </c>
      <c r="H177" s="8">
        <v>13.74</v>
      </c>
      <c r="I177" s="8">
        <f t="shared" si="25"/>
        <v>14.742000000000001</v>
      </c>
    </row>
    <row r="178" spans="1:9" s="15" customFormat="1" ht="46.5" hidden="1" customHeight="1">
      <c r="A178" s="3">
        <f t="shared" si="29"/>
        <v>3</v>
      </c>
      <c r="B178" s="4" t="s">
        <v>159</v>
      </c>
      <c r="C178" s="5" t="s">
        <v>4</v>
      </c>
      <c r="D178" s="6" t="s">
        <v>167</v>
      </c>
      <c r="E178" s="7">
        <v>896</v>
      </c>
      <c r="F178" s="8">
        <f t="shared" si="22"/>
        <v>5.4833333333333334</v>
      </c>
      <c r="G178" s="8">
        <f t="shared" si="23"/>
        <v>10.966666666666667</v>
      </c>
      <c r="H178" s="8">
        <v>16.45</v>
      </c>
      <c r="I178" s="8">
        <f t="shared" si="25"/>
        <v>25.401600000000002</v>
      </c>
    </row>
    <row r="179" spans="1:9" s="15" customFormat="1" ht="46.5" hidden="1" customHeight="1">
      <c r="A179" s="3">
        <f t="shared" si="29"/>
        <v>4</v>
      </c>
      <c r="B179" s="4" t="s">
        <v>159</v>
      </c>
      <c r="C179" s="5" t="s">
        <v>4</v>
      </c>
      <c r="D179" s="6" t="s">
        <v>168</v>
      </c>
      <c r="E179" s="7">
        <v>396</v>
      </c>
      <c r="F179" s="8">
        <f t="shared" si="22"/>
        <v>3.41</v>
      </c>
      <c r="G179" s="8">
        <f t="shared" si="23"/>
        <v>6.82</v>
      </c>
      <c r="H179" s="8">
        <v>10.23</v>
      </c>
      <c r="I179" s="8">
        <f t="shared" si="25"/>
        <v>11.226600000000001</v>
      </c>
    </row>
    <row r="180" spans="1:9" s="15" customFormat="1" ht="46.5" hidden="1" customHeight="1">
      <c r="A180" s="3">
        <f t="shared" si="29"/>
        <v>5</v>
      </c>
      <c r="B180" s="4" t="s">
        <v>159</v>
      </c>
      <c r="C180" s="5" t="s">
        <v>4</v>
      </c>
      <c r="D180" s="6" t="s">
        <v>169</v>
      </c>
      <c r="E180" s="7">
        <v>277</v>
      </c>
      <c r="F180" s="8">
        <f t="shared" si="22"/>
        <v>2.2833333333333332</v>
      </c>
      <c r="G180" s="8">
        <f t="shared" si="23"/>
        <v>4.5666666666666664</v>
      </c>
      <c r="H180" s="8">
        <v>6.85</v>
      </c>
      <c r="I180" s="8">
        <f t="shared" si="25"/>
        <v>7.8529500000000008</v>
      </c>
    </row>
    <row r="181" spans="1:9" s="15" customFormat="1" ht="46.5" hidden="1" customHeight="1">
      <c r="A181" s="3">
        <f t="shared" si="29"/>
        <v>6</v>
      </c>
      <c r="B181" s="4" t="s">
        <v>159</v>
      </c>
      <c r="C181" s="5" t="s">
        <v>4</v>
      </c>
      <c r="D181" s="6" t="s">
        <v>170</v>
      </c>
      <c r="E181" s="7">
        <v>394</v>
      </c>
      <c r="F181" s="8">
        <f t="shared" si="22"/>
        <v>6.2966666666666669</v>
      </c>
      <c r="G181" s="8">
        <f t="shared" si="23"/>
        <v>12.593333333333334</v>
      </c>
      <c r="H181" s="8">
        <v>18.89</v>
      </c>
      <c r="I181" s="8">
        <f t="shared" si="25"/>
        <v>11.1699</v>
      </c>
    </row>
    <row r="182" spans="1:9" s="15" customFormat="1" ht="46.5" hidden="1" customHeight="1">
      <c r="A182" s="3">
        <f t="shared" si="29"/>
        <v>7</v>
      </c>
      <c r="B182" s="4" t="s">
        <v>159</v>
      </c>
      <c r="C182" s="5" t="s">
        <v>4</v>
      </c>
      <c r="D182" s="6" t="s">
        <v>171</v>
      </c>
      <c r="E182" s="7">
        <v>881</v>
      </c>
      <c r="F182" s="8">
        <f t="shared" si="22"/>
        <v>5.9133333333333331</v>
      </c>
      <c r="G182" s="8">
        <f t="shared" si="23"/>
        <v>11.826666666666666</v>
      </c>
      <c r="H182" s="8">
        <v>17.739999999999998</v>
      </c>
      <c r="I182" s="8">
        <f t="shared" si="25"/>
        <v>24.976350000000004</v>
      </c>
    </row>
    <row r="183" spans="1:9" s="15" customFormat="1" ht="46.5" hidden="1" customHeight="1">
      <c r="A183" s="3">
        <f t="shared" si="29"/>
        <v>8</v>
      </c>
      <c r="B183" s="4" t="s">
        <v>159</v>
      </c>
      <c r="C183" s="5" t="s">
        <v>4</v>
      </c>
      <c r="D183" s="6" t="s">
        <v>173</v>
      </c>
      <c r="E183" s="7">
        <v>1035</v>
      </c>
      <c r="F183" s="8">
        <f t="shared" si="22"/>
        <v>4.9133333333333331</v>
      </c>
      <c r="G183" s="8">
        <f t="shared" si="23"/>
        <v>9.8266666666666662</v>
      </c>
      <c r="H183" s="8">
        <v>14.74</v>
      </c>
      <c r="I183" s="8">
        <f t="shared" si="25"/>
        <v>29.342250000000007</v>
      </c>
    </row>
    <row r="184" spans="1:9" s="15" customFormat="1" ht="46.5" hidden="1" customHeight="1">
      <c r="A184" s="3">
        <f t="shared" si="29"/>
        <v>9</v>
      </c>
      <c r="B184" s="4" t="s">
        <v>159</v>
      </c>
      <c r="C184" s="5" t="s">
        <v>4</v>
      </c>
      <c r="D184" s="6" t="s">
        <v>174</v>
      </c>
      <c r="E184" s="7">
        <v>102</v>
      </c>
      <c r="F184" s="8">
        <f t="shared" si="22"/>
        <v>1.6666666666666667</v>
      </c>
      <c r="G184" s="8">
        <f t="shared" si="23"/>
        <v>3.3333333333333335</v>
      </c>
      <c r="H184" s="8">
        <v>5</v>
      </c>
      <c r="I184" s="8">
        <f t="shared" si="25"/>
        <v>2.8917000000000002</v>
      </c>
    </row>
    <row r="185" spans="1:9" s="15" customFormat="1" ht="46.5" hidden="1" customHeight="1">
      <c r="A185" s="3">
        <f t="shared" si="29"/>
        <v>10</v>
      </c>
      <c r="B185" s="4" t="s">
        <v>159</v>
      </c>
      <c r="C185" s="5" t="s">
        <v>4</v>
      </c>
      <c r="D185" s="6" t="s">
        <v>177</v>
      </c>
      <c r="E185" s="7">
        <v>219</v>
      </c>
      <c r="F185" s="8">
        <f t="shared" si="22"/>
        <v>1.7366666666666666</v>
      </c>
      <c r="G185" s="8">
        <f t="shared" si="23"/>
        <v>3.4733333333333332</v>
      </c>
      <c r="H185" s="8">
        <v>5.21</v>
      </c>
      <c r="I185" s="8">
        <f t="shared" si="25"/>
        <v>6.2086500000000004</v>
      </c>
    </row>
    <row r="186" spans="1:9" s="15" customFormat="1" ht="46.5" hidden="1" customHeight="1">
      <c r="A186" s="3">
        <f t="shared" si="29"/>
        <v>11</v>
      </c>
      <c r="B186" s="4" t="s">
        <v>159</v>
      </c>
      <c r="C186" s="5" t="s">
        <v>4</v>
      </c>
      <c r="D186" s="6" t="s">
        <v>178</v>
      </c>
      <c r="E186" s="7">
        <v>577</v>
      </c>
      <c r="F186" s="8">
        <f t="shared" si="22"/>
        <v>5.12</v>
      </c>
      <c r="G186" s="8">
        <f t="shared" si="23"/>
        <v>10.24</v>
      </c>
      <c r="H186" s="8">
        <v>15.36</v>
      </c>
      <c r="I186" s="8">
        <f t="shared" si="25"/>
        <v>16.357950000000002</v>
      </c>
    </row>
    <row r="187" spans="1:9" s="15" customFormat="1" ht="46.5" hidden="1" customHeight="1">
      <c r="A187" s="3">
        <f t="shared" si="29"/>
        <v>12</v>
      </c>
      <c r="B187" s="4" t="s">
        <v>159</v>
      </c>
      <c r="C187" s="5" t="s">
        <v>4</v>
      </c>
      <c r="D187" s="6" t="s">
        <v>181</v>
      </c>
      <c r="E187" s="7">
        <v>219</v>
      </c>
      <c r="F187" s="8">
        <f t="shared" si="22"/>
        <v>4</v>
      </c>
      <c r="G187" s="8">
        <f t="shared" si="23"/>
        <v>8</v>
      </c>
      <c r="H187" s="8">
        <v>12</v>
      </c>
      <c r="I187" s="8">
        <f>E187*(54/100)*60*0.0015</f>
        <v>10.643400000000002</v>
      </c>
    </row>
    <row r="188" spans="1:9" s="15" customFormat="1" ht="46.5" hidden="1" customHeight="1">
      <c r="A188" s="3">
        <f t="shared" si="29"/>
        <v>13</v>
      </c>
      <c r="B188" s="4" t="s">
        <v>159</v>
      </c>
      <c r="C188" s="5" t="s">
        <v>4</v>
      </c>
      <c r="D188" s="6" t="s">
        <v>180</v>
      </c>
      <c r="E188" s="7">
        <v>210</v>
      </c>
      <c r="F188" s="8">
        <f t="shared" si="22"/>
        <v>2.6833333333333336</v>
      </c>
      <c r="G188" s="8">
        <f t="shared" si="23"/>
        <v>5.3666666666666671</v>
      </c>
      <c r="H188" s="8">
        <v>8.0500000000000007</v>
      </c>
      <c r="I188" s="8">
        <f t="shared" si="25"/>
        <v>5.9535</v>
      </c>
    </row>
    <row r="189" spans="1:9" s="15" customFormat="1" ht="46.5" hidden="1" customHeight="1">
      <c r="A189" s="3">
        <f t="shared" si="29"/>
        <v>14</v>
      </c>
      <c r="B189" s="4" t="s">
        <v>159</v>
      </c>
      <c r="C189" s="5" t="s">
        <v>4</v>
      </c>
      <c r="D189" s="6" t="s">
        <v>182</v>
      </c>
      <c r="E189" s="7">
        <v>128</v>
      </c>
      <c r="F189" s="8">
        <f t="shared" si="22"/>
        <v>3.08</v>
      </c>
      <c r="G189" s="8">
        <f t="shared" si="23"/>
        <v>6.16</v>
      </c>
      <c r="H189" s="8">
        <v>9.24</v>
      </c>
      <c r="I189" s="8">
        <f t="shared" si="25"/>
        <v>3.6288000000000005</v>
      </c>
    </row>
    <row r="190" spans="1:9" s="15" customFormat="1" ht="46.5" hidden="1" customHeight="1">
      <c r="A190" s="3">
        <f t="shared" si="29"/>
        <v>15</v>
      </c>
      <c r="B190" s="4" t="s">
        <v>159</v>
      </c>
      <c r="C190" s="5" t="s">
        <v>4</v>
      </c>
      <c r="D190" s="6" t="s">
        <v>160</v>
      </c>
      <c r="E190" s="7">
        <v>432</v>
      </c>
      <c r="F190" s="8">
        <f t="shared" si="22"/>
        <v>2.5133333333333332</v>
      </c>
      <c r="G190" s="8">
        <f t="shared" si="23"/>
        <v>5.0266666666666664</v>
      </c>
      <c r="H190" s="8">
        <v>7.5399999999999991</v>
      </c>
      <c r="I190" s="8">
        <f t="shared" si="25"/>
        <v>12.247200000000001</v>
      </c>
    </row>
    <row r="191" spans="1:9" s="15" customFormat="1" ht="46.5" hidden="1" customHeight="1">
      <c r="A191" s="3">
        <f t="shared" si="29"/>
        <v>16</v>
      </c>
      <c r="B191" s="4" t="s">
        <v>159</v>
      </c>
      <c r="C191" s="5" t="s">
        <v>4</v>
      </c>
      <c r="D191" s="6" t="s">
        <v>161</v>
      </c>
      <c r="E191" s="7">
        <v>1173</v>
      </c>
      <c r="F191" s="8">
        <f t="shared" si="22"/>
        <v>7.4766666666666666</v>
      </c>
      <c r="G191" s="8">
        <f t="shared" si="23"/>
        <v>14.953333333333333</v>
      </c>
      <c r="H191" s="8">
        <v>22.43</v>
      </c>
      <c r="I191" s="8">
        <f t="shared" si="25"/>
        <v>33.254550000000009</v>
      </c>
    </row>
    <row r="192" spans="1:9" s="15" customFormat="1" ht="46.5" hidden="1" customHeight="1">
      <c r="A192" s="3">
        <f t="shared" si="29"/>
        <v>17</v>
      </c>
      <c r="B192" s="4" t="s">
        <v>159</v>
      </c>
      <c r="C192" s="5" t="s">
        <v>4</v>
      </c>
      <c r="D192" s="6" t="s">
        <v>162</v>
      </c>
      <c r="E192" s="7">
        <v>150</v>
      </c>
      <c r="F192" s="8">
        <f t="shared" si="22"/>
        <v>1.0833333333333333</v>
      </c>
      <c r="G192" s="8">
        <f t="shared" si="23"/>
        <v>2.1666666666666665</v>
      </c>
      <c r="H192" s="8">
        <v>3.25</v>
      </c>
      <c r="I192" s="8">
        <f t="shared" si="25"/>
        <v>4.2525000000000004</v>
      </c>
    </row>
    <row r="193" spans="1:9" s="15" customFormat="1" ht="46.5" hidden="1" customHeight="1">
      <c r="A193" s="3">
        <f t="shared" si="29"/>
        <v>18</v>
      </c>
      <c r="B193" s="4" t="s">
        <v>159</v>
      </c>
      <c r="C193" s="5" t="s">
        <v>4</v>
      </c>
      <c r="D193" s="6" t="s">
        <v>164</v>
      </c>
      <c r="E193" s="7">
        <v>248</v>
      </c>
      <c r="F193" s="8">
        <f t="shared" si="22"/>
        <v>2.0100000000000002</v>
      </c>
      <c r="G193" s="8">
        <f t="shared" si="23"/>
        <v>4.0200000000000005</v>
      </c>
      <c r="H193" s="8">
        <v>6.03</v>
      </c>
      <c r="I193" s="8">
        <f t="shared" si="25"/>
        <v>7.030800000000001</v>
      </c>
    </row>
    <row r="194" spans="1:9" s="15" customFormat="1" ht="46.5" hidden="1" customHeight="1">
      <c r="A194" s="3">
        <f t="shared" si="29"/>
        <v>19</v>
      </c>
      <c r="B194" s="4" t="s">
        <v>159</v>
      </c>
      <c r="C194" s="5" t="s">
        <v>4</v>
      </c>
      <c r="D194" s="6" t="s">
        <v>165</v>
      </c>
      <c r="E194" s="7">
        <v>421</v>
      </c>
      <c r="F194" s="8">
        <f t="shared" si="22"/>
        <v>3.6466666666666665</v>
      </c>
      <c r="G194" s="8">
        <f t="shared" si="23"/>
        <v>7.293333333333333</v>
      </c>
      <c r="H194" s="8">
        <v>10.94</v>
      </c>
      <c r="I194" s="8">
        <f t="shared" si="25"/>
        <v>11.935350000000001</v>
      </c>
    </row>
    <row r="195" spans="1:9" s="15" customFormat="1" ht="46.5" hidden="1" customHeight="1">
      <c r="A195" s="3">
        <f t="shared" si="29"/>
        <v>20</v>
      </c>
      <c r="B195" s="4" t="s">
        <v>159</v>
      </c>
      <c r="C195" s="5" t="s">
        <v>4</v>
      </c>
      <c r="D195" s="6" t="s">
        <v>172</v>
      </c>
      <c r="E195" s="7">
        <v>82</v>
      </c>
      <c r="F195" s="8">
        <f t="shared" si="22"/>
        <v>0.66666666666666663</v>
      </c>
      <c r="G195" s="8">
        <f t="shared" si="23"/>
        <v>1.3333333333333333</v>
      </c>
      <c r="H195" s="8">
        <v>2</v>
      </c>
      <c r="I195" s="8">
        <f t="shared" si="25"/>
        <v>2.3247</v>
      </c>
    </row>
    <row r="196" spans="1:9" s="15" customFormat="1" ht="46.5" hidden="1" customHeight="1">
      <c r="A196" s="3">
        <f t="shared" si="29"/>
        <v>21</v>
      </c>
      <c r="B196" s="4" t="s">
        <v>159</v>
      </c>
      <c r="C196" s="5" t="s">
        <v>4</v>
      </c>
      <c r="D196" s="6" t="s">
        <v>175</v>
      </c>
      <c r="E196" s="7">
        <v>441</v>
      </c>
      <c r="F196" s="8">
        <f t="shared" si="22"/>
        <v>2.5133333333333332</v>
      </c>
      <c r="G196" s="8">
        <f t="shared" si="23"/>
        <v>5.0266666666666664</v>
      </c>
      <c r="H196" s="8">
        <v>7.5399999999999991</v>
      </c>
      <c r="I196" s="8">
        <f t="shared" si="25"/>
        <v>12.50235</v>
      </c>
    </row>
    <row r="197" spans="1:9" s="15" customFormat="1" ht="46.5" hidden="1" customHeight="1">
      <c r="A197" s="3">
        <f t="shared" si="29"/>
        <v>22</v>
      </c>
      <c r="B197" s="4" t="s">
        <v>159</v>
      </c>
      <c r="C197" s="5" t="s">
        <v>4</v>
      </c>
      <c r="D197" s="6" t="s">
        <v>176</v>
      </c>
      <c r="E197" s="7">
        <v>231</v>
      </c>
      <c r="F197" s="8">
        <f t="shared" si="22"/>
        <v>1.18</v>
      </c>
      <c r="G197" s="8">
        <f t="shared" si="23"/>
        <v>2.36</v>
      </c>
      <c r="H197" s="8">
        <v>3.54</v>
      </c>
      <c r="I197" s="8">
        <f t="shared" si="25"/>
        <v>6.5488500000000007</v>
      </c>
    </row>
    <row r="198" spans="1:9" s="15" customFormat="1" ht="46.5" hidden="1" customHeight="1">
      <c r="A198" s="3">
        <f t="shared" si="29"/>
        <v>23</v>
      </c>
      <c r="B198" s="4" t="s">
        <v>159</v>
      </c>
      <c r="C198" s="5" t="s">
        <v>4</v>
      </c>
      <c r="D198" s="6" t="s">
        <v>190</v>
      </c>
      <c r="E198" s="7">
        <v>198</v>
      </c>
      <c r="F198" s="8">
        <f t="shared" si="22"/>
        <v>1.9057500000000001</v>
      </c>
      <c r="G198" s="8">
        <f t="shared" si="23"/>
        <v>3.8115000000000001</v>
      </c>
      <c r="H198" s="8">
        <f>(E198*55/100)*35*0.0015</f>
        <v>5.7172499999999999</v>
      </c>
      <c r="I198" s="8">
        <f t="shared" si="25"/>
        <v>5.6133000000000006</v>
      </c>
    </row>
    <row r="199" spans="1:9" s="15" customFormat="1" ht="46.5" hidden="1" customHeight="1">
      <c r="A199" s="3">
        <f t="shared" si="29"/>
        <v>24</v>
      </c>
      <c r="B199" s="4" t="s">
        <v>159</v>
      </c>
      <c r="C199" s="5" t="s">
        <v>4</v>
      </c>
      <c r="D199" s="6" t="s">
        <v>184</v>
      </c>
      <c r="E199" s="7">
        <v>132</v>
      </c>
      <c r="F199" s="8">
        <f t="shared" si="22"/>
        <v>0.91333333333333344</v>
      </c>
      <c r="G199" s="8">
        <f t="shared" si="23"/>
        <v>1.8266666666666669</v>
      </c>
      <c r="H199" s="8">
        <v>2.74</v>
      </c>
      <c r="I199" s="8">
        <f t="shared" si="25"/>
        <v>3.7422000000000004</v>
      </c>
    </row>
    <row r="200" spans="1:9" s="15" customFormat="1" ht="46.5" hidden="1" customHeight="1">
      <c r="A200" s="3">
        <f t="shared" si="29"/>
        <v>25</v>
      </c>
      <c r="B200" s="4" t="s">
        <v>159</v>
      </c>
      <c r="C200" s="5" t="s">
        <v>4</v>
      </c>
      <c r="D200" s="6" t="s">
        <v>179</v>
      </c>
      <c r="E200" s="7">
        <v>312</v>
      </c>
      <c r="F200" s="8">
        <f t="shared" si="22"/>
        <v>2.6166666666666667</v>
      </c>
      <c r="G200" s="8">
        <f t="shared" si="23"/>
        <v>5.2333333333333334</v>
      </c>
      <c r="H200" s="8">
        <v>7.85</v>
      </c>
      <c r="I200" s="8">
        <f t="shared" si="25"/>
        <v>8.8452000000000019</v>
      </c>
    </row>
    <row r="201" spans="1:9" s="15" customFormat="1" ht="47.25" customHeight="1">
      <c r="A201" s="10"/>
      <c r="B201" s="11" t="s">
        <v>159</v>
      </c>
      <c r="C201" s="12"/>
      <c r="D201" s="13" t="s">
        <v>10</v>
      </c>
      <c r="E201" s="14">
        <f>SUM(E176:E200)</f>
        <v>10022</v>
      </c>
      <c r="F201" s="19">
        <f>SUM(F176:F200)</f>
        <v>81.982416666666651</v>
      </c>
      <c r="G201" s="19">
        <f>SUM(G176:G200)</f>
        <v>163.9648333333333</v>
      </c>
      <c r="H201" s="19">
        <f>SUM(H176:H200)</f>
        <v>245.94725</v>
      </c>
      <c r="I201" s="8"/>
    </row>
    <row r="202" spans="1:9" s="15" customFormat="1" ht="46.5" hidden="1" customHeight="1">
      <c r="A202" s="3">
        <f>A200+1</f>
        <v>26</v>
      </c>
      <c r="B202" s="4" t="s">
        <v>159</v>
      </c>
      <c r="C202" s="5" t="s">
        <v>12</v>
      </c>
      <c r="D202" s="6" t="s">
        <v>160</v>
      </c>
      <c r="E202" s="7">
        <v>321</v>
      </c>
      <c r="F202" s="8">
        <f t="shared" si="22"/>
        <v>2.0233333333333334</v>
      </c>
      <c r="G202" s="8">
        <f t="shared" si="23"/>
        <v>4.0466666666666669</v>
      </c>
      <c r="H202" s="8">
        <v>6.07</v>
      </c>
      <c r="I202" s="8">
        <f>E202*(54/100)*35*0.001</f>
        <v>6.0669000000000004</v>
      </c>
    </row>
    <row r="203" spans="1:9" s="15" customFormat="1" ht="46.5" hidden="1" customHeight="1">
      <c r="A203" s="3">
        <f t="shared" si="29"/>
        <v>27</v>
      </c>
      <c r="B203" s="4" t="s">
        <v>159</v>
      </c>
      <c r="C203" s="5" t="s">
        <v>12</v>
      </c>
      <c r="D203" s="6" t="s">
        <v>167</v>
      </c>
      <c r="E203" s="7">
        <v>575</v>
      </c>
      <c r="F203" s="8">
        <f t="shared" si="22"/>
        <v>3.6233333333333331</v>
      </c>
      <c r="G203" s="8">
        <f t="shared" si="23"/>
        <v>7.2466666666666661</v>
      </c>
      <c r="H203" s="8">
        <v>10.87</v>
      </c>
      <c r="I203" s="8">
        <f t="shared" ref="I203:I207" si="30">E203*(54/100)*35*0.001</f>
        <v>10.8675</v>
      </c>
    </row>
    <row r="204" spans="1:9" s="15" customFormat="1" ht="46.5" hidden="1" customHeight="1">
      <c r="A204" s="3">
        <f>A203+1</f>
        <v>28</v>
      </c>
      <c r="B204" s="4" t="s">
        <v>159</v>
      </c>
      <c r="C204" s="5" t="s">
        <v>12</v>
      </c>
      <c r="D204" s="6" t="s">
        <v>168</v>
      </c>
      <c r="E204" s="7">
        <v>646</v>
      </c>
      <c r="F204" s="8">
        <f t="shared" si="22"/>
        <v>4.07</v>
      </c>
      <c r="G204" s="8">
        <f t="shared" si="23"/>
        <v>8.14</v>
      </c>
      <c r="H204" s="8">
        <v>12.21</v>
      </c>
      <c r="I204" s="8">
        <f t="shared" si="30"/>
        <v>12.209400000000002</v>
      </c>
    </row>
    <row r="205" spans="1:9" s="15" customFormat="1" ht="46.5" hidden="1" customHeight="1">
      <c r="A205" s="3">
        <f t="shared" si="29"/>
        <v>29</v>
      </c>
      <c r="B205" s="4" t="s">
        <v>159</v>
      </c>
      <c r="C205" s="5" t="s">
        <v>12</v>
      </c>
      <c r="D205" s="6" t="s">
        <v>169</v>
      </c>
      <c r="E205" s="7">
        <v>526</v>
      </c>
      <c r="F205" s="8">
        <f t="shared" si="22"/>
        <v>3.313333333333333</v>
      </c>
      <c r="G205" s="8">
        <f t="shared" si="23"/>
        <v>6.626666666666666</v>
      </c>
      <c r="H205" s="8">
        <v>9.94</v>
      </c>
      <c r="I205" s="8">
        <f t="shared" si="30"/>
        <v>9.9414000000000016</v>
      </c>
    </row>
    <row r="206" spans="1:9" s="15" customFormat="1" ht="46.5" hidden="1" customHeight="1">
      <c r="A206" s="3">
        <f t="shared" si="29"/>
        <v>30</v>
      </c>
      <c r="B206" s="4" t="s">
        <v>159</v>
      </c>
      <c r="C206" s="5" t="s">
        <v>12</v>
      </c>
      <c r="D206" s="6" t="s">
        <v>180</v>
      </c>
      <c r="E206" s="7">
        <v>234</v>
      </c>
      <c r="F206" s="8">
        <f t="shared" ref="F206:F207" si="31">H206*1/3</f>
        <v>1.4733333333333334</v>
      </c>
      <c r="G206" s="8">
        <f t="shared" ref="G206:G207" si="32">H206*2/3</f>
        <v>2.9466666666666668</v>
      </c>
      <c r="H206" s="8">
        <v>4.42</v>
      </c>
      <c r="I206" s="8">
        <f t="shared" si="30"/>
        <v>4.4226000000000001</v>
      </c>
    </row>
    <row r="207" spans="1:9" s="15" customFormat="1" ht="46.5" hidden="1" customHeight="1">
      <c r="A207" s="3">
        <f t="shared" si="29"/>
        <v>31</v>
      </c>
      <c r="B207" s="4" t="s">
        <v>159</v>
      </c>
      <c r="C207" s="5" t="s">
        <v>12</v>
      </c>
      <c r="D207" s="6" t="s">
        <v>177</v>
      </c>
      <c r="E207" s="7">
        <v>333</v>
      </c>
      <c r="F207" s="8">
        <f t="shared" si="31"/>
        <v>2.0966666666666667</v>
      </c>
      <c r="G207" s="8">
        <f t="shared" si="32"/>
        <v>4.1933333333333334</v>
      </c>
      <c r="H207" s="8">
        <v>6.29</v>
      </c>
      <c r="I207" s="8">
        <f t="shared" si="30"/>
        <v>6.2937000000000012</v>
      </c>
    </row>
    <row r="208" spans="1:9" s="15" customFormat="1" ht="45" customHeight="1">
      <c r="A208" s="10">
        <v>21</v>
      </c>
      <c r="B208" s="11" t="s">
        <v>159</v>
      </c>
      <c r="C208" s="12"/>
      <c r="D208" s="13" t="s">
        <v>10</v>
      </c>
      <c r="E208" s="14">
        <f>SUM(E202:E207)</f>
        <v>2635</v>
      </c>
      <c r="F208" s="19">
        <f>SUM(F202:F207)</f>
        <v>16.599999999999998</v>
      </c>
      <c r="G208" s="19">
        <f>SUM(G202:G207)</f>
        <v>33.199999999999996</v>
      </c>
      <c r="H208" s="19">
        <f>SUM(H202:H207)</f>
        <v>49.8</v>
      </c>
    </row>
    <row r="209" spans="1:8" s="15" customFormat="1" ht="68.25" customHeight="1">
      <c r="A209" s="10"/>
      <c r="B209" s="11"/>
      <c r="C209" s="12"/>
      <c r="D209" s="13"/>
      <c r="E209" s="14">
        <f>E208+E175+E164+E159+E152+E147+E137+E119+E125+E107+E96+E90+E80+E70+E63+E53+E50+E38+E29+E17+E11</f>
        <v>40190</v>
      </c>
      <c r="F209" s="19">
        <f>F208+F175+F164+F159+F152+F147+F137+F119+F125+F107+F96+F90+F80+F70+F63+F53+F50+F38+F29+F17+F11</f>
        <v>393.96633333333324</v>
      </c>
      <c r="G209" s="19">
        <f>G208+G175+G164+G159+G152+G147+G137+G119+G125+G107+G96+G90+G80+G70+G63+G53+G50+G38+G29+G17+G11</f>
        <v>787.93266666666648</v>
      </c>
      <c r="H209" s="19">
        <f>H208+H175+H164+H159+H152+H147+H137+H119+H125+H107+H96+H90+H80+H70+H63+H53+H50+H38+H29+H17+H11</f>
        <v>1181.8990000000001</v>
      </c>
    </row>
  </sheetData>
  <autoFilter ref="A5:I209">
    <filterColumn colId="2" showButton="0">
      <filters blank="1"/>
    </filterColumn>
  </autoFilter>
  <mergeCells count="8">
    <mergeCell ref="C5:D5"/>
    <mergeCell ref="A1:H1"/>
    <mergeCell ref="A2:H2"/>
    <mergeCell ref="A3:A4"/>
    <mergeCell ref="B3:B4"/>
    <mergeCell ref="C3:D4"/>
    <mergeCell ref="E3:E4"/>
    <mergeCell ref="F3:H3"/>
  </mergeCells>
  <pageMargins left="0.38" right="0.14000000000000001" top="0.22" bottom="0.15" header="0.15" footer="0.26"/>
  <pageSetup paperSize="9" scale="55" orientation="portrait" r:id="rId1"/>
  <headerFooter alignWithMargins="0">
    <oddHeader>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INTERMEDIATE upbhog (2)</vt:lpstr>
      <vt:lpstr>INTERMEDIATE BLOCK</vt:lpstr>
      <vt:lpstr>'INTERMEDIATE BLOCK'!Print_Area</vt:lpstr>
      <vt:lpstr>'INTERMEDIATE upbhog (2)'!Print_Area</vt:lpstr>
      <vt:lpstr>'INTERMEDIATE BLOCK'!Print_Titles</vt:lpstr>
      <vt:lpstr>'INTERMEDIATE upbhog (2)'!Print_Titles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2015-03-30T08:26:12Z</dcterms:modified>
</cp:coreProperties>
</file>