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ps" sheetId="1" r:id="rId1"/>
    <sheet name="ups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V1663" i="2"/>
  <c r="U1663"/>
  <c r="I1599"/>
  <c r="L1599" s="1"/>
  <c r="N1599" s="1"/>
  <c r="I1598"/>
  <c r="K1598" s="1"/>
  <c r="W1597"/>
  <c r="T1597"/>
  <c r="P1597"/>
  <c r="I1597"/>
  <c r="K1597" s="1"/>
  <c r="I1596"/>
  <c r="K1596" s="1"/>
  <c r="I1595"/>
  <c r="K1595" s="1"/>
  <c r="K1594"/>
  <c r="M1594" s="1"/>
  <c r="I1594"/>
  <c r="L1594" s="1"/>
  <c r="W1593"/>
  <c r="T1593"/>
  <c r="P1593"/>
  <c r="K1593"/>
  <c r="I1593"/>
  <c r="L1593" s="1"/>
  <c r="L1592"/>
  <c r="N1592" s="1"/>
  <c r="K1592"/>
  <c r="M1592" s="1"/>
  <c r="I1592"/>
  <c r="L1591"/>
  <c r="N1591" s="1"/>
  <c r="I1591"/>
  <c r="K1591" s="1"/>
  <c r="I1590"/>
  <c r="K1590" s="1"/>
  <c r="K1589"/>
  <c r="M1589" s="1"/>
  <c r="I1589"/>
  <c r="L1589" s="1"/>
  <c r="L1588"/>
  <c r="N1588" s="1"/>
  <c r="K1588"/>
  <c r="M1588" s="1"/>
  <c r="I1588"/>
  <c r="X1587"/>
  <c r="U1587"/>
  <c r="Q1587"/>
  <c r="N1587"/>
  <c r="K1587"/>
  <c r="J1587" s="1"/>
  <c r="I1587"/>
  <c r="L1586"/>
  <c r="N1586" s="1"/>
  <c r="I1586"/>
  <c r="K1586" s="1"/>
  <c r="I1585"/>
  <c r="K1585" s="1"/>
  <c r="K1584"/>
  <c r="M1584" s="1"/>
  <c r="I1584"/>
  <c r="L1584" s="1"/>
  <c r="L1583"/>
  <c r="N1583" s="1"/>
  <c r="K1583"/>
  <c r="M1583" s="1"/>
  <c r="I1583"/>
  <c r="L1582"/>
  <c r="N1582" s="1"/>
  <c r="I1582"/>
  <c r="K1582" s="1"/>
  <c r="I1581"/>
  <c r="K1581" s="1"/>
  <c r="W1580"/>
  <c r="T1580"/>
  <c r="P1580"/>
  <c r="I1580"/>
  <c r="K1580" s="1"/>
  <c r="N1579"/>
  <c r="X1579" s="1"/>
  <c r="L1579"/>
  <c r="K1579"/>
  <c r="M1579" s="1"/>
  <c r="J1579"/>
  <c r="K1578"/>
  <c r="M1578" s="1"/>
  <c r="I1578"/>
  <c r="L1578" s="1"/>
  <c r="L1577"/>
  <c r="N1577" s="1"/>
  <c r="K1577"/>
  <c r="M1577" s="1"/>
  <c r="I1577"/>
  <c r="W1576"/>
  <c r="T1576"/>
  <c r="P1576"/>
  <c r="L1576"/>
  <c r="N1576" s="1"/>
  <c r="K1576"/>
  <c r="J1576" s="1"/>
  <c r="I1576"/>
  <c r="L1575"/>
  <c r="N1575" s="1"/>
  <c r="I1575"/>
  <c r="K1575" s="1"/>
  <c r="W1574"/>
  <c r="T1574"/>
  <c r="P1574"/>
  <c r="L1574"/>
  <c r="N1574" s="1"/>
  <c r="I1574"/>
  <c r="K1574" s="1"/>
  <c r="J1574" s="1"/>
  <c r="W1573"/>
  <c r="T1573"/>
  <c r="P1573"/>
  <c r="L1573"/>
  <c r="N1573" s="1"/>
  <c r="I1573"/>
  <c r="K1573" s="1"/>
  <c r="J1573" s="1"/>
  <c r="I1572"/>
  <c r="K1572" s="1"/>
  <c r="K1571"/>
  <c r="M1571" s="1"/>
  <c r="I1571"/>
  <c r="L1571" s="1"/>
  <c r="L1570"/>
  <c r="N1570" s="1"/>
  <c r="K1570"/>
  <c r="M1570" s="1"/>
  <c r="I1570"/>
  <c r="X1569"/>
  <c r="U1569"/>
  <c r="Q1569"/>
  <c r="N1569"/>
  <c r="K1569"/>
  <c r="J1569" s="1"/>
  <c r="I1569"/>
  <c r="X1568"/>
  <c r="U1568"/>
  <c r="Q1568"/>
  <c r="N1568"/>
  <c r="K1568"/>
  <c r="J1568" s="1"/>
  <c r="I1568"/>
  <c r="W1567"/>
  <c r="T1567"/>
  <c r="P1567"/>
  <c r="L1567"/>
  <c r="K1567"/>
  <c r="J1567" s="1"/>
  <c r="I1567"/>
  <c r="I1600" s="1"/>
  <c r="L1557"/>
  <c r="N1557" s="1"/>
  <c r="I1557"/>
  <c r="K1557" s="1"/>
  <c r="W1556"/>
  <c r="T1556"/>
  <c r="P1556"/>
  <c r="L1556"/>
  <c r="N1556" s="1"/>
  <c r="I1556"/>
  <c r="K1556" s="1"/>
  <c r="J1556" s="1"/>
  <c r="I1555"/>
  <c r="K1555" s="1"/>
  <c r="K1554"/>
  <c r="M1554" s="1"/>
  <c r="I1554"/>
  <c r="L1554" s="1"/>
  <c r="L1553"/>
  <c r="N1553" s="1"/>
  <c r="K1553"/>
  <c r="M1553" s="1"/>
  <c r="I1553"/>
  <c r="L1552"/>
  <c r="N1552" s="1"/>
  <c r="I1552"/>
  <c r="K1552" s="1"/>
  <c r="I1551"/>
  <c r="K1551" s="1"/>
  <c r="K1550"/>
  <c r="M1550" s="1"/>
  <c r="I1550"/>
  <c r="L1550" s="1"/>
  <c r="L1549"/>
  <c r="N1549" s="1"/>
  <c r="K1549"/>
  <c r="M1549" s="1"/>
  <c r="I1549"/>
  <c r="L1548"/>
  <c r="N1548" s="1"/>
  <c r="I1548"/>
  <c r="K1548" s="1"/>
  <c r="I1547"/>
  <c r="K1547" s="1"/>
  <c r="K1546"/>
  <c r="M1546" s="1"/>
  <c r="I1546"/>
  <c r="L1546" s="1"/>
  <c r="L1545"/>
  <c r="N1545" s="1"/>
  <c r="K1545"/>
  <c r="M1545" s="1"/>
  <c r="I1545"/>
  <c r="L1544"/>
  <c r="N1544" s="1"/>
  <c r="I1544"/>
  <c r="K1544" s="1"/>
  <c r="I1543"/>
  <c r="K1543" s="1"/>
  <c r="K1542"/>
  <c r="M1542" s="1"/>
  <c r="I1542"/>
  <c r="L1542" s="1"/>
  <c r="L1541"/>
  <c r="N1541" s="1"/>
  <c r="K1541"/>
  <c r="M1541" s="1"/>
  <c r="I1541"/>
  <c r="L1540"/>
  <c r="N1540" s="1"/>
  <c r="I1540"/>
  <c r="K1540" s="1"/>
  <c r="I1539"/>
  <c r="K1539" s="1"/>
  <c r="K1538"/>
  <c r="M1538" s="1"/>
  <c r="I1538"/>
  <c r="L1538" s="1"/>
  <c r="L1537"/>
  <c r="N1537" s="1"/>
  <c r="K1537"/>
  <c r="M1537" s="1"/>
  <c r="I1537"/>
  <c r="L1536"/>
  <c r="N1536" s="1"/>
  <c r="I1536"/>
  <c r="K1536" s="1"/>
  <c r="I1535"/>
  <c r="K1535" s="1"/>
  <c r="X1534"/>
  <c r="U1534"/>
  <c r="Q1534"/>
  <c r="I1534"/>
  <c r="K1534" s="1"/>
  <c r="K1533"/>
  <c r="M1533" s="1"/>
  <c r="I1533"/>
  <c r="L1533" s="1"/>
  <c r="W1532"/>
  <c r="U1532"/>
  <c r="T1532"/>
  <c r="P1532"/>
  <c r="O1532"/>
  <c r="N1532"/>
  <c r="X1532" s="1"/>
  <c r="M1532"/>
  <c r="J1532"/>
  <c r="I1532"/>
  <c r="K1531"/>
  <c r="M1531" s="1"/>
  <c r="I1531"/>
  <c r="L1531" s="1"/>
  <c r="L1530"/>
  <c r="N1530" s="1"/>
  <c r="K1530"/>
  <c r="M1530" s="1"/>
  <c r="I1530"/>
  <c r="L1529"/>
  <c r="N1529" s="1"/>
  <c r="I1529"/>
  <c r="K1529" s="1"/>
  <c r="I1528"/>
  <c r="K1528" s="1"/>
  <c r="K1527"/>
  <c r="M1527" s="1"/>
  <c r="I1527"/>
  <c r="L1527" s="1"/>
  <c r="L1526"/>
  <c r="N1526" s="1"/>
  <c r="K1526"/>
  <c r="M1526" s="1"/>
  <c r="I1526"/>
  <c r="L1525"/>
  <c r="N1525" s="1"/>
  <c r="I1525"/>
  <c r="K1525" s="1"/>
  <c r="W1524"/>
  <c r="T1524"/>
  <c r="P1524"/>
  <c r="L1524"/>
  <c r="N1524" s="1"/>
  <c r="I1524"/>
  <c r="K1524" s="1"/>
  <c r="J1524" s="1"/>
  <c r="I1523"/>
  <c r="K1522"/>
  <c r="M1522" s="1"/>
  <c r="J1522"/>
  <c r="I1522"/>
  <c r="L1522" s="1"/>
  <c r="N1522" s="1"/>
  <c r="L1521"/>
  <c r="N1521" s="1"/>
  <c r="U1521" s="1"/>
  <c r="K1521"/>
  <c r="I1521"/>
  <c r="L1520"/>
  <c r="N1520" s="1"/>
  <c r="I1520"/>
  <c r="K1520" s="1"/>
  <c r="I1519"/>
  <c r="K1518"/>
  <c r="M1518" s="1"/>
  <c r="T1518" s="1"/>
  <c r="I1518"/>
  <c r="L1518" s="1"/>
  <c r="N1518" s="1"/>
  <c r="W1517"/>
  <c r="U1517"/>
  <c r="T1517"/>
  <c r="P1517"/>
  <c r="O1517"/>
  <c r="N1517"/>
  <c r="X1517" s="1"/>
  <c r="M1517"/>
  <c r="J1517"/>
  <c r="I1517"/>
  <c r="K1516"/>
  <c r="M1516" s="1"/>
  <c r="I1516"/>
  <c r="L1516" s="1"/>
  <c r="N1516" s="1"/>
  <c r="L1515"/>
  <c r="K1515"/>
  <c r="I1515"/>
  <c r="I1496"/>
  <c r="K1496" s="1"/>
  <c r="I1495"/>
  <c r="K1494"/>
  <c r="M1494" s="1"/>
  <c r="I1494"/>
  <c r="L1494" s="1"/>
  <c r="N1494" s="1"/>
  <c r="U1493"/>
  <c r="L1493"/>
  <c r="N1493" s="1"/>
  <c r="K1493"/>
  <c r="I1493"/>
  <c r="X1492"/>
  <c r="W1492"/>
  <c r="U1492"/>
  <c r="T1492"/>
  <c r="Q1492"/>
  <c r="P1492"/>
  <c r="O1492"/>
  <c r="K1492"/>
  <c r="J1492"/>
  <c r="I1492"/>
  <c r="L1492" s="1"/>
  <c r="L1491"/>
  <c r="N1491" s="1"/>
  <c r="K1491"/>
  <c r="I1491"/>
  <c r="L1490"/>
  <c r="N1490" s="1"/>
  <c r="U1490" s="1"/>
  <c r="I1490"/>
  <c r="K1490" s="1"/>
  <c r="M1490" s="1"/>
  <c r="X1489"/>
  <c r="U1489"/>
  <c r="Q1489"/>
  <c r="I1489"/>
  <c r="K1489" s="1"/>
  <c r="I1488"/>
  <c r="X1487"/>
  <c r="W1487"/>
  <c r="U1487"/>
  <c r="T1487"/>
  <c r="Q1487"/>
  <c r="P1487"/>
  <c r="O1487"/>
  <c r="K1487"/>
  <c r="I1487"/>
  <c r="L1487" s="1"/>
  <c r="X1486"/>
  <c r="W1486"/>
  <c r="U1486"/>
  <c r="T1486"/>
  <c r="Q1486"/>
  <c r="P1486"/>
  <c r="O1486"/>
  <c r="I1486"/>
  <c r="K1486" s="1"/>
  <c r="I1485"/>
  <c r="L1485" s="1"/>
  <c r="N1485" s="1"/>
  <c r="K1484"/>
  <c r="M1484" s="1"/>
  <c r="I1484"/>
  <c r="L1484" s="1"/>
  <c r="N1484" s="1"/>
  <c r="L1483"/>
  <c r="N1483" s="1"/>
  <c r="K1483"/>
  <c r="J1483" s="1"/>
  <c r="I1483"/>
  <c r="I1482"/>
  <c r="K1482" s="1"/>
  <c r="I1481"/>
  <c r="L1481" s="1"/>
  <c r="N1481" s="1"/>
  <c r="K1480"/>
  <c r="M1480" s="1"/>
  <c r="I1480"/>
  <c r="L1480" s="1"/>
  <c r="N1480" s="1"/>
  <c r="L1479"/>
  <c r="N1479" s="1"/>
  <c r="K1479"/>
  <c r="J1479" s="1"/>
  <c r="I1479"/>
  <c r="X1478"/>
  <c r="W1478"/>
  <c r="U1478"/>
  <c r="T1478"/>
  <c r="Q1478"/>
  <c r="P1478"/>
  <c r="O1478"/>
  <c r="K1478"/>
  <c r="I1478"/>
  <c r="L1478" s="1"/>
  <c r="L1477"/>
  <c r="N1477" s="1"/>
  <c r="K1477"/>
  <c r="J1477" s="1"/>
  <c r="I1477"/>
  <c r="W1476"/>
  <c r="T1476"/>
  <c r="P1476"/>
  <c r="L1476"/>
  <c r="N1476" s="1"/>
  <c r="K1476"/>
  <c r="J1476" s="1"/>
  <c r="I1476"/>
  <c r="I1475"/>
  <c r="K1475" s="1"/>
  <c r="I1474"/>
  <c r="L1474" s="1"/>
  <c r="N1474" s="1"/>
  <c r="K1473"/>
  <c r="M1473" s="1"/>
  <c r="I1473"/>
  <c r="L1473" s="1"/>
  <c r="N1473" s="1"/>
  <c r="L1472"/>
  <c r="N1472" s="1"/>
  <c r="K1472"/>
  <c r="J1472" s="1"/>
  <c r="I1472"/>
  <c r="I1471"/>
  <c r="K1471" s="1"/>
  <c r="X1470"/>
  <c r="W1470"/>
  <c r="U1470"/>
  <c r="T1470"/>
  <c r="Q1470"/>
  <c r="P1470"/>
  <c r="O1470"/>
  <c r="L1470"/>
  <c r="K1470"/>
  <c r="J1470" s="1"/>
  <c r="I1470"/>
  <c r="I1469"/>
  <c r="K1469" s="1"/>
  <c r="I1468"/>
  <c r="L1468" s="1"/>
  <c r="N1468" s="1"/>
  <c r="X1467"/>
  <c r="W1467"/>
  <c r="U1467"/>
  <c r="T1467"/>
  <c r="Q1467"/>
  <c r="P1467"/>
  <c r="O1467"/>
  <c r="I1467"/>
  <c r="K1467" s="1"/>
  <c r="I1466"/>
  <c r="L1466" s="1"/>
  <c r="N1466" s="1"/>
  <c r="X1465"/>
  <c r="W1465"/>
  <c r="U1465"/>
  <c r="T1465"/>
  <c r="Q1465"/>
  <c r="P1465"/>
  <c r="O1465"/>
  <c r="I1465"/>
  <c r="K1465" s="1"/>
  <c r="I1464"/>
  <c r="L1464" s="1"/>
  <c r="N1464" s="1"/>
  <c r="K1463"/>
  <c r="M1463" s="1"/>
  <c r="I1463"/>
  <c r="L1463" s="1"/>
  <c r="N1463" s="1"/>
  <c r="L1462"/>
  <c r="N1462" s="1"/>
  <c r="K1462"/>
  <c r="J1462" s="1"/>
  <c r="I1462"/>
  <c r="W1461"/>
  <c r="T1461"/>
  <c r="P1461"/>
  <c r="L1461"/>
  <c r="N1461" s="1"/>
  <c r="K1461"/>
  <c r="J1461" s="1"/>
  <c r="I1461"/>
  <c r="I1460"/>
  <c r="K1460" s="1"/>
  <c r="I1459"/>
  <c r="L1459" s="1"/>
  <c r="N1459" s="1"/>
  <c r="X1458"/>
  <c r="W1458"/>
  <c r="U1458"/>
  <c r="T1458"/>
  <c r="Q1458"/>
  <c r="P1458"/>
  <c r="O1458"/>
  <c r="I1458"/>
  <c r="K1458" s="1"/>
  <c r="W1457"/>
  <c r="T1457"/>
  <c r="P1457"/>
  <c r="I1457"/>
  <c r="K1457" s="1"/>
  <c r="X1456"/>
  <c r="W1456"/>
  <c r="U1456"/>
  <c r="T1456"/>
  <c r="Q1456"/>
  <c r="P1456"/>
  <c r="O1456"/>
  <c r="L1456"/>
  <c r="K1456"/>
  <c r="J1456" s="1"/>
  <c r="I1456"/>
  <c r="X1455"/>
  <c r="W1455"/>
  <c r="U1455"/>
  <c r="T1455"/>
  <c r="Q1455"/>
  <c r="P1455"/>
  <c r="O1455"/>
  <c r="K1455"/>
  <c r="J1455" s="1"/>
  <c r="I1455"/>
  <c r="L1455" s="1"/>
  <c r="U1454"/>
  <c r="N1454"/>
  <c r="X1454" s="1"/>
  <c r="K1454"/>
  <c r="J1454" s="1"/>
  <c r="I1454"/>
  <c r="L1453"/>
  <c r="N1453" s="1"/>
  <c r="K1453"/>
  <c r="J1453" s="1"/>
  <c r="I1453"/>
  <c r="W1452"/>
  <c r="T1452"/>
  <c r="P1452"/>
  <c r="L1452"/>
  <c r="N1452" s="1"/>
  <c r="K1452"/>
  <c r="J1452" s="1"/>
  <c r="I1452"/>
  <c r="W1451"/>
  <c r="T1451"/>
  <c r="P1451"/>
  <c r="L1451"/>
  <c r="N1451" s="1"/>
  <c r="K1451"/>
  <c r="J1451" s="1"/>
  <c r="I1451"/>
  <c r="I1450"/>
  <c r="K1450" s="1"/>
  <c r="I1449"/>
  <c r="L1449" s="1"/>
  <c r="N1449" s="1"/>
  <c r="U1448"/>
  <c r="N1448"/>
  <c r="X1448" s="1"/>
  <c r="L1448"/>
  <c r="K1448"/>
  <c r="M1448" s="1"/>
  <c r="I1448"/>
  <c r="L1447"/>
  <c r="N1447" s="1"/>
  <c r="I1447"/>
  <c r="K1447" s="1"/>
  <c r="I1446"/>
  <c r="K1446" s="1"/>
  <c r="W1445"/>
  <c r="T1445"/>
  <c r="P1445"/>
  <c r="I1445"/>
  <c r="K1445" s="1"/>
  <c r="X1444"/>
  <c r="W1444"/>
  <c r="U1444"/>
  <c r="T1444"/>
  <c r="Q1444"/>
  <c r="P1444"/>
  <c r="O1444"/>
  <c r="L1444"/>
  <c r="I1444"/>
  <c r="K1444" s="1"/>
  <c r="J1444" s="1"/>
  <c r="I1443"/>
  <c r="K1443" s="1"/>
  <c r="K1442"/>
  <c r="M1442" s="1"/>
  <c r="I1442"/>
  <c r="L1442" s="1"/>
  <c r="L1441"/>
  <c r="N1441" s="1"/>
  <c r="K1441"/>
  <c r="M1441" s="1"/>
  <c r="I1441"/>
  <c r="L1440"/>
  <c r="N1440" s="1"/>
  <c r="I1440"/>
  <c r="K1440" s="1"/>
  <c r="I1439"/>
  <c r="K1439" s="1"/>
  <c r="K1438"/>
  <c r="M1438" s="1"/>
  <c r="I1438"/>
  <c r="L1438" s="1"/>
  <c r="X1437"/>
  <c r="U1437"/>
  <c r="Q1437"/>
  <c r="K1437"/>
  <c r="M1437" s="1"/>
  <c r="I1437"/>
  <c r="L1437" s="1"/>
  <c r="J1437" s="1"/>
  <c r="L1436"/>
  <c r="N1436" s="1"/>
  <c r="K1436"/>
  <c r="M1436" s="1"/>
  <c r="I1436"/>
  <c r="L1435"/>
  <c r="N1435" s="1"/>
  <c r="I1435"/>
  <c r="K1435" s="1"/>
  <c r="I1434"/>
  <c r="K1434" s="1"/>
  <c r="K1433"/>
  <c r="M1433" s="1"/>
  <c r="I1433"/>
  <c r="L1433" s="1"/>
  <c r="L1432"/>
  <c r="K1432"/>
  <c r="I1432"/>
  <c r="L1422"/>
  <c r="N1422" s="1"/>
  <c r="I1422"/>
  <c r="K1422" s="1"/>
  <c r="I1421"/>
  <c r="K1421" s="1"/>
  <c r="K1420"/>
  <c r="M1420" s="1"/>
  <c r="I1420"/>
  <c r="L1420" s="1"/>
  <c r="W1419"/>
  <c r="T1419"/>
  <c r="P1419"/>
  <c r="K1419"/>
  <c r="I1419"/>
  <c r="L1419" s="1"/>
  <c r="L1418"/>
  <c r="N1418" s="1"/>
  <c r="K1418"/>
  <c r="M1418" s="1"/>
  <c r="I1418"/>
  <c r="L1417"/>
  <c r="N1417" s="1"/>
  <c r="I1417"/>
  <c r="K1417" s="1"/>
  <c r="I1416"/>
  <c r="K1416" s="1"/>
  <c r="K1415"/>
  <c r="M1415" s="1"/>
  <c r="I1415"/>
  <c r="L1415" s="1"/>
  <c r="L1414"/>
  <c r="N1414" s="1"/>
  <c r="K1414"/>
  <c r="M1414" s="1"/>
  <c r="I1414"/>
  <c r="L1413"/>
  <c r="N1413" s="1"/>
  <c r="I1413"/>
  <c r="K1413" s="1"/>
  <c r="I1412"/>
  <c r="K1412" s="1"/>
  <c r="N1411"/>
  <c r="X1411" s="1"/>
  <c r="I1411"/>
  <c r="K1411" s="1"/>
  <c r="N1410"/>
  <c r="K1410"/>
  <c r="M1410" s="1"/>
  <c r="J1410"/>
  <c r="I1410"/>
  <c r="L1410" s="1"/>
  <c r="L1409"/>
  <c r="N1409" s="1"/>
  <c r="K1409"/>
  <c r="I1409"/>
  <c r="L1408"/>
  <c r="N1408" s="1"/>
  <c r="I1408"/>
  <c r="K1408" s="1"/>
  <c r="I1407"/>
  <c r="T1406"/>
  <c r="N1406"/>
  <c r="K1406"/>
  <c r="M1406" s="1"/>
  <c r="J1406"/>
  <c r="I1406"/>
  <c r="L1406" s="1"/>
  <c r="L1405"/>
  <c r="N1405" s="1"/>
  <c r="U1405" s="1"/>
  <c r="K1405"/>
  <c r="I1405"/>
  <c r="L1404"/>
  <c r="N1404" s="1"/>
  <c r="I1404"/>
  <c r="K1404" s="1"/>
  <c r="I1403"/>
  <c r="N1402"/>
  <c r="K1402"/>
  <c r="M1402" s="1"/>
  <c r="J1402"/>
  <c r="I1402"/>
  <c r="L1402" s="1"/>
  <c r="L1401"/>
  <c r="N1401" s="1"/>
  <c r="K1401"/>
  <c r="I1401"/>
  <c r="L1400"/>
  <c r="N1400" s="1"/>
  <c r="U1400" s="1"/>
  <c r="I1400"/>
  <c r="K1400" s="1"/>
  <c r="M1400" s="1"/>
  <c r="I1399"/>
  <c r="N1398"/>
  <c r="K1398"/>
  <c r="M1398" s="1"/>
  <c r="O1398" s="1"/>
  <c r="J1398"/>
  <c r="I1398"/>
  <c r="L1398" s="1"/>
  <c r="X1397"/>
  <c r="W1397"/>
  <c r="U1397"/>
  <c r="T1397"/>
  <c r="Q1397"/>
  <c r="P1397"/>
  <c r="O1397"/>
  <c r="I1397"/>
  <c r="N1396"/>
  <c r="K1396"/>
  <c r="M1396" s="1"/>
  <c r="O1396" s="1"/>
  <c r="I1396"/>
  <c r="L1396" s="1"/>
  <c r="W1395"/>
  <c r="U1395"/>
  <c r="T1395"/>
  <c r="P1395"/>
  <c r="O1395"/>
  <c r="K1395"/>
  <c r="J1395" s="1"/>
  <c r="I1395"/>
  <c r="L1395" s="1"/>
  <c r="N1395" s="1"/>
  <c r="L1394"/>
  <c r="N1394" s="1"/>
  <c r="K1394"/>
  <c r="I1394"/>
  <c r="W1393"/>
  <c r="T1393"/>
  <c r="P1393"/>
  <c r="L1393"/>
  <c r="N1393" s="1"/>
  <c r="X1393" s="1"/>
  <c r="K1393"/>
  <c r="I1393"/>
  <c r="L1392"/>
  <c r="N1392" s="1"/>
  <c r="U1392" s="1"/>
  <c r="I1392"/>
  <c r="K1392" s="1"/>
  <c r="M1392" s="1"/>
  <c r="I1391"/>
  <c r="W1390"/>
  <c r="T1390"/>
  <c r="P1390"/>
  <c r="I1390"/>
  <c r="N1389"/>
  <c r="K1389"/>
  <c r="M1389" s="1"/>
  <c r="O1389" s="1"/>
  <c r="I1389"/>
  <c r="L1389" s="1"/>
  <c r="X1388"/>
  <c r="W1388"/>
  <c r="U1388"/>
  <c r="T1388"/>
  <c r="Q1388"/>
  <c r="P1388"/>
  <c r="O1388"/>
  <c r="I1388"/>
  <c r="N1387"/>
  <c r="K1387"/>
  <c r="M1387" s="1"/>
  <c r="O1387" s="1"/>
  <c r="I1387"/>
  <c r="L1387" s="1"/>
  <c r="L1386"/>
  <c r="N1386" s="1"/>
  <c r="K1386"/>
  <c r="I1386"/>
  <c r="X1385"/>
  <c r="U1385"/>
  <c r="Q1385"/>
  <c r="L1385"/>
  <c r="K1385"/>
  <c r="I1385"/>
  <c r="W1384"/>
  <c r="T1384"/>
  <c r="P1384"/>
  <c r="L1384"/>
  <c r="N1384" s="1"/>
  <c r="X1384" s="1"/>
  <c r="K1384"/>
  <c r="I1384"/>
  <c r="I1383"/>
  <c r="K1383" s="1"/>
  <c r="W1382"/>
  <c r="T1382"/>
  <c r="P1382"/>
  <c r="I1382"/>
  <c r="K1382" s="1"/>
  <c r="I1381"/>
  <c r="L1381" s="1"/>
  <c r="N1381" s="1"/>
  <c r="K1380"/>
  <c r="M1380" s="1"/>
  <c r="I1380"/>
  <c r="L1380" s="1"/>
  <c r="N1380" s="1"/>
  <c r="L1379"/>
  <c r="N1379" s="1"/>
  <c r="K1379"/>
  <c r="J1379" s="1"/>
  <c r="I1379"/>
  <c r="I1378"/>
  <c r="K1378" s="1"/>
  <c r="I1377"/>
  <c r="L1377" s="1"/>
  <c r="N1377" s="1"/>
  <c r="K1376"/>
  <c r="M1376" s="1"/>
  <c r="I1376"/>
  <c r="L1376" s="1"/>
  <c r="N1376" s="1"/>
  <c r="L1375"/>
  <c r="N1375" s="1"/>
  <c r="K1375"/>
  <c r="J1375" s="1"/>
  <c r="I1375"/>
  <c r="I1374"/>
  <c r="K1374" s="1"/>
  <c r="I1373"/>
  <c r="K1373" s="1"/>
  <c r="K1357"/>
  <c r="M1357" s="1"/>
  <c r="I1357"/>
  <c r="L1357" s="1"/>
  <c r="N1357" s="1"/>
  <c r="L1356"/>
  <c r="N1356" s="1"/>
  <c r="K1356"/>
  <c r="J1356" s="1"/>
  <c r="I1356"/>
  <c r="I1355"/>
  <c r="K1355" s="1"/>
  <c r="I1354"/>
  <c r="L1354" s="1"/>
  <c r="N1354" s="1"/>
  <c r="K1353"/>
  <c r="M1353" s="1"/>
  <c r="I1353"/>
  <c r="L1353" s="1"/>
  <c r="N1353" s="1"/>
  <c r="L1352"/>
  <c r="N1352" s="1"/>
  <c r="K1352"/>
  <c r="J1352" s="1"/>
  <c r="I1352"/>
  <c r="I1351"/>
  <c r="K1351" s="1"/>
  <c r="I1350"/>
  <c r="L1350" s="1"/>
  <c r="N1350" s="1"/>
  <c r="K1349"/>
  <c r="M1349" s="1"/>
  <c r="I1349"/>
  <c r="L1349" s="1"/>
  <c r="N1349" s="1"/>
  <c r="L1348"/>
  <c r="N1348" s="1"/>
  <c r="K1348"/>
  <c r="J1348" s="1"/>
  <c r="I1348"/>
  <c r="I1347"/>
  <c r="K1347" s="1"/>
  <c r="I1346"/>
  <c r="L1346" s="1"/>
  <c r="N1346" s="1"/>
  <c r="K1345"/>
  <c r="M1345" s="1"/>
  <c r="I1345"/>
  <c r="L1345" s="1"/>
  <c r="N1345" s="1"/>
  <c r="L1344"/>
  <c r="N1344" s="1"/>
  <c r="K1344"/>
  <c r="J1344" s="1"/>
  <c r="I1344"/>
  <c r="I1343"/>
  <c r="K1343" s="1"/>
  <c r="I1342"/>
  <c r="L1342" s="1"/>
  <c r="N1342" s="1"/>
  <c r="K1341"/>
  <c r="M1341" s="1"/>
  <c r="I1341"/>
  <c r="L1341" s="1"/>
  <c r="N1341" s="1"/>
  <c r="L1340"/>
  <c r="N1340" s="1"/>
  <c r="K1340"/>
  <c r="J1340" s="1"/>
  <c r="I1340"/>
  <c r="I1339"/>
  <c r="K1339" s="1"/>
  <c r="I1338"/>
  <c r="L1338" s="1"/>
  <c r="N1338" s="1"/>
  <c r="K1337"/>
  <c r="M1337" s="1"/>
  <c r="I1337"/>
  <c r="L1337" s="1"/>
  <c r="N1337" s="1"/>
  <c r="L1336"/>
  <c r="N1336" s="1"/>
  <c r="K1336"/>
  <c r="J1336" s="1"/>
  <c r="I1336"/>
  <c r="I1335"/>
  <c r="K1335" s="1"/>
  <c r="I1334"/>
  <c r="L1334" s="1"/>
  <c r="N1334" s="1"/>
  <c r="W1333"/>
  <c r="T1333"/>
  <c r="P1333"/>
  <c r="I1333"/>
  <c r="L1333" s="1"/>
  <c r="N1333" s="1"/>
  <c r="X1332"/>
  <c r="W1332"/>
  <c r="U1332"/>
  <c r="T1332"/>
  <c r="Q1332"/>
  <c r="P1332"/>
  <c r="O1332"/>
  <c r="I1332"/>
  <c r="K1332" s="1"/>
  <c r="X1331"/>
  <c r="W1331"/>
  <c r="U1331"/>
  <c r="T1331"/>
  <c r="Q1331"/>
  <c r="P1331"/>
  <c r="O1331"/>
  <c r="L1331"/>
  <c r="K1331"/>
  <c r="J1331" s="1"/>
  <c r="L1330"/>
  <c r="N1330" s="1"/>
  <c r="K1330"/>
  <c r="J1330" s="1"/>
  <c r="I1330"/>
  <c r="X1329"/>
  <c r="Q1329"/>
  <c r="N1329"/>
  <c r="U1329" s="1"/>
  <c r="M1329"/>
  <c r="O1329" s="1"/>
  <c r="K1329"/>
  <c r="J1329" s="1"/>
  <c r="I1329"/>
  <c r="W1328"/>
  <c r="T1328"/>
  <c r="P1328"/>
  <c r="L1328"/>
  <c r="N1328" s="1"/>
  <c r="K1328"/>
  <c r="J1328" s="1"/>
  <c r="I1328"/>
  <c r="I1327"/>
  <c r="K1327" s="1"/>
  <c r="X1326"/>
  <c r="W1326"/>
  <c r="U1326"/>
  <c r="T1326"/>
  <c r="Q1326"/>
  <c r="P1326"/>
  <c r="O1326"/>
  <c r="L1326"/>
  <c r="K1326"/>
  <c r="J1326" s="1"/>
  <c r="I1326"/>
  <c r="X1325"/>
  <c r="W1325"/>
  <c r="U1325"/>
  <c r="T1325"/>
  <c r="Q1325"/>
  <c r="P1325"/>
  <c r="O1325"/>
  <c r="L1325"/>
  <c r="K1325"/>
  <c r="J1325" s="1"/>
  <c r="I1325"/>
  <c r="L1324"/>
  <c r="N1324" s="1"/>
  <c r="K1324"/>
  <c r="J1324" s="1"/>
  <c r="L1323"/>
  <c r="N1323" s="1"/>
  <c r="K1323"/>
  <c r="J1323" s="1"/>
  <c r="I1323"/>
  <c r="W1322"/>
  <c r="T1322"/>
  <c r="P1322"/>
  <c r="L1322"/>
  <c r="N1322" s="1"/>
  <c r="K1322"/>
  <c r="J1322" s="1"/>
  <c r="I1322"/>
  <c r="X1321"/>
  <c r="W1321"/>
  <c r="U1321"/>
  <c r="T1321"/>
  <c r="Q1321"/>
  <c r="P1321"/>
  <c r="O1321"/>
  <c r="L1321"/>
  <c r="K1321"/>
  <c r="J1321" s="1"/>
  <c r="I1321"/>
  <c r="X1320"/>
  <c r="U1320"/>
  <c r="Q1320"/>
  <c r="N1320"/>
  <c r="K1320"/>
  <c r="J1320" s="1"/>
  <c r="I1320"/>
  <c r="L1319"/>
  <c r="N1319" s="1"/>
  <c r="K1319"/>
  <c r="J1319" s="1"/>
  <c r="I1319"/>
  <c r="X1318"/>
  <c r="W1318"/>
  <c r="U1318"/>
  <c r="T1318"/>
  <c r="Q1318"/>
  <c r="P1318"/>
  <c r="O1318"/>
  <c r="L1318"/>
  <c r="K1318"/>
  <c r="J1318" s="1"/>
  <c r="I1318"/>
  <c r="L1317"/>
  <c r="N1317" s="1"/>
  <c r="K1317"/>
  <c r="J1317" s="1"/>
  <c r="I1317"/>
  <c r="I1316"/>
  <c r="K1316" s="1"/>
  <c r="X1315"/>
  <c r="W1315"/>
  <c r="U1315"/>
  <c r="T1315"/>
  <c r="Q1315"/>
  <c r="P1315"/>
  <c r="O1315"/>
  <c r="L1315"/>
  <c r="K1315"/>
  <c r="J1315" s="1"/>
  <c r="I1315"/>
  <c r="I1314"/>
  <c r="K1314" s="1"/>
  <c r="W1313"/>
  <c r="T1313"/>
  <c r="P1313"/>
  <c r="I1313"/>
  <c r="K1313" s="1"/>
  <c r="X1312"/>
  <c r="W1312"/>
  <c r="U1312"/>
  <c r="T1312"/>
  <c r="Q1312"/>
  <c r="P1312"/>
  <c r="O1312"/>
  <c r="L1312"/>
  <c r="K1312"/>
  <c r="J1312" s="1"/>
  <c r="I1312"/>
  <c r="X1311"/>
  <c r="W1311"/>
  <c r="U1311"/>
  <c r="T1311"/>
  <c r="Q1311"/>
  <c r="P1311"/>
  <c r="O1311"/>
  <c r="L1311"/>
  <c r="K1311"/>
  <c r="J1311" s="1"/>
  <c r="I1311"/>
  <c r="W1310"/>
  <c r="T1310"/>
  <c r="P1310"/>
  <c r="L1310"/>
  <c r="N1310" s="1"/>
  <c r="K1310"/>
  <c r="J1310" s="1"/>
  <c r="I1310"/>
  <c r="W1309"/>
  <c r="T1309"/>
  <c r="P1309"/>
  <c r="L1309"/>
  <c r="N1309" s="1"/>
  <c r="K1309"/>
  <c r="J1309" s="1"/>
  <c r="I1309"/>
  <c r="X1308"/>
  <c r="W1308"/>
  <c r="U1308"/>
  <c r="T1308"/>
  <c r="Q1308"/>
  <c r="P1308"/>
  <c r="O1308"/>
  <c r="I1308"/>
  <c r="L1308" s="1"/>
  <c r="L1307"/>
  <c r="N1307" s="1"/>
  <c r="K1307"/>
  <c r="M1307" s="1"/>
  <c r="I1307"/>
  <c r="W1306"/>
  <c r="T1306"/>
  <c r="P1306"/>
  <c r="L1306"/>
  <c r="N1306" s="1"/>
  <c r="K1306"/>
  <c r="J1306" s="1"/>
  <c r="I1306"/>
  <c r="L1305"/>
  <c r="N1305" s="1"/>
  <c r="I1305"/>
  <c r="K1305" s="1"/>
  <c r="W1304"/>
  <c r="T1304"/>
  <c r="P1304"/>
  <c r="L1304"/>
  <c r="N1304" s="1"/>
  <c r="I1304"/>
  <c r="K1304" s="1"/>
  <c r="J1304" s="1"/>
  <c r="X1303"/>
  <c r="W1303"/>
  <c r="U1303"/>
  <c r="T1303"/>
  <c r="Q1303"/>
  <c r="P1303"/>
  <c r="O1303"/>
  <c r="L1303"/>
  <c r="K1303"/>
  <c r="J1303" s="1"/>
  <c r="I1303"/>
  <c r="W1302"/>
  <c r="T1302"/>
  <c r="P1302"/>
  <c r="L1302"/>
  <c r="N1302" s="1"/>
  <c r="K1302"/>
  <c r="J1302" s="1"/>
  <c r="I1302"/>
  <c r="X1301"/>
  <c r="W1301"/>
  <c r="U1301"/>
  <c r="T1301"/>
  <c r="Q1301"/>
  <c r="P1301"/>
  <c r="O1301"/>
  <c r="K1301"/>
  <c r="I1301"/>
  <c r="L1301" s="1"/>
  <c r="J1301" s="1"/>
  <c r="X1300"/>
  <c r="W1300"/>
  <c r="U1300"/>
  <c r="T1300"/>
  <c r="Q1300"/>
  <c r="P1300"/>
  <c r="O1300"/>
  <c r="I1300"/>
  <c r="K1300" s="1"/>
  <c r="K1299"/>
  <c r="M1299" s="1"/>
  <c r="I1299"/>
  <c r="L1299" s="1"/>
  <c r="L1298"/>
  <c r="N1298" s="1"/>
  <c r="K1298"/>
  <c r="M1298" s="1"/>
  <c r="I1298"/>
  <c r="L1297"/>
  <c r="N1297" s="1"/>
  <c r="I1297"/>
  <c r="K1297" s="1"/>
  <c r="I1296"/>
  <c r="K1296" s="1"/>
  <c r="K1295"/>
  <c r="M1295" s="1"/>
  <c r="I1295"/>
  <c r="L1295" s="1"/>
  <c r="W1294"/>
  <c r="T1294"/>
  <c r="P1294"/>
  <c r="K1294"/>
  <c r="I1294"/>
  <c r="L1294" s="1"/>
  <c r="X1293"/>
  <c r="W1293"/>
  <c r="U1293"/>
  <c r="T1293"/>
  <c r="Q1293"/>
  <c r="P1293"/>
  <c r="O1293"/>
  <c r="I1293"/>
  <c r="K1293" s="1"/>
  <c r="K1292"/>
  <c r="M1292" s="1"/>
  <c r="I1292"/>
  <c r="L1292" s="1"/>
  <c r="W1291"/>
  <c r="T1291"/>
  <c r="P1291"/>
  <c r="K1291"/>
  <c r="I1291"/>
  <c r="L1291" s="1"/>
  <c r="L1290"/>
  <c r="N1290" s="1"/>
  <c r="K1290"/>
  <c r="M1290" s="1"/>
  <c r="I1290"/>
  <c r="X1289"/>
  <c r="U1289"/>
  <c r="Q1289"/>
  <c r="L1289"/>
  <c r="K1289"/>
  <c r="M1289" s="1"/>
  <c r="I1289"/>
  <c r="X1288"/>
  <c r="U1288"/>
  <c r="Q1288"/>
  <c r="L1288"/>
  <c r="K1288"/>
  <c r="M1288" s="1"/>
  <c r="I1288"/>
  <c r="X1287"/>
  <c r="W1287"/>
  <c r="U1287"/>
  <c r="T1287"/>
  <c r="Q1287"/>
  <c r="P1287"/>
  <c r="O1287"/>
  <c r="K1287"/>
  <c r="I1287"/>
  <c r="L1287" s="1"/>
  <c r="J1287" s="1"/>
  <c r="L1286"/>
  <c r="N1286" s="1"/>
  <c r="K1286"/>
  <c r="M1286" s="1"/>
  <c r="I1286"/>
  <c r="X1285"/>
  <c r="W1285"/>
  <c r="U1285"/>
  <c r="T1285"/>
  <c r="Q1285"/>
  <c r="P1285"/>
  <c r="O1285"/>
  <c r="K1285"/>
  <c r="I1285"/>
  <c r="L1285" s="1"/>
  <c r="J1285" s="1"/>
  <c r="W1284"/>
  <c r="T1284"/>
  <c r="P1284"/>
  <c r="K1284"/>
  <c r="I1284"/>
  <c r="L1284" s="1"/>
  <c r="X1283"/>
  <c r="W1283"/>
  <c r="U1283"/>
  <c r="T1283"/>
  <c r="Q1283"/>
  <c r="P1283"/>
  <c r="O1283"/>
  <c r="I1283"/>
  <c r="K1283" s="1"/>
  <c r="W1282"/>
  <c r="T1282"/>
  <c r="P1282"/>
  <c r="I1282"/>
  <c r="K1282" s="1"/>
  <c r="X1281"/>
  <c r="W1281"/>
  <c r="U1281"/>
  <c r="T1281"/>
  <c r="Q1281"/>
  <c r="P1281"/>
  <c r="O1281"/>
  <c r="L1281"/>
  <c r="I1281"/>
  <c r="K1281" s="1"/>
  <c r="J1281" s="1"/>
  <c r="I1280"/>
  <c r="K1280" s="1"/>
  <c r="X1279"/>
  <c r="U1279"/>
  <c r="Q1279"/>
  <c r="I1279"/>
  <c r="K1279" s="1"/>
  <c r="W1278"/>
  <c r="T1278"/>
  <c r="P1278"/>
  <c r="I1278"/>
  <c r="K1278" s="1"/>
  <c r="K1277"/>
  <c r="M1277" s="1"/>
  <c r="I1277"/>
  <c r="L1277" s="1"/>
  <c r="W1276"/>
  <c r="T1276"/>
  <c r="P1276"/>
  <c r="K1276"/>
  <c r="I1276"/>
  <c r="L1276" s="1"/>
  <c r="L1245"/>
  <c r="N1245" s="1"/>
  <c r="K1245"/>
  <c r="M1245" s="1"/>
  <c r="I1245"/>
  <c r="X1244"/>
  <c r="W1244"/>
  <c r="U1244"/>
  <c r="T1244"/>
  <c r="Q1244"/>
  <c r="P1244"/>
  <c r="O1244"/>
  <c r="K1244"/>
  <c r="I1244"/>
  <c r="L1244" s="1"/>
  <c r="J1244" s="1"/>
  <c r="L1243"/>
  <c r="N1243" s="1"/>
  <c r="K1243"/>
  <c r="M1243" s="1"/>
  <c r="I1243"/>
  <c r="W1242"/>
  <c r="T1242"/>
  <c r="P1242"/>
  <c r="L1242"/>
  <c r="N1242" s="1"/>
  <c r="K1242"/>
  <c r="J1242" s="1"/>
  <c r="I1242"/>
  <c r="L1241"/>
  <c r="N1241" s="1"/>
  <c r="I1241"/>
  <c r="K1241" s="1"/>
  <c r="I1240"/>
  <c r="K1240" s="1"/>
  <c r="N1239"/>
  <c r="K1239"/>
  <c r="M1239" s="1"/>
  <c r="J1239"/>
  <c r="I1239"/>
  <c r="L1239" s="1"/>
  <c r="W1238"/>
  <c r="U1238"/>
  <c r="T1238"/>
  <c r="P1238"/>
  <c r="K1238"/>
  <c r="J1238"/>
  <c r="I1238"/>
  <c r="L1238" s="1"/>
  <c r="N1238" s="1"/>
  <c r="O1238" s="1"/>
  <c r="X1237"/>
  <c r="W1237"/>
  <c r="U1237"/>
  <c r="T1237"/>
  <c r="Q1237"/>
  <c r="P1237"/>
  <c r="O1237"/>
  <c r="I1237"/>
  <c r="X1236"/>
  <c r="U1236"/>
  <c r="Q1236"/>
  <c r="I1236"/>
  <c r="T1235"/>
  <c r="K1235"/>
  <c r="M1235" s="1"/>
  <c r="J1235"/>
  <c r="I1235"/>
  <c r="L1235" s="1"/>
  <c r="N1235" s="1"/>
  <c r="L1234"/>
  <c r="N1234" s="1"/>
  <c r="K1234"/>
  <c r="I1234"/>
  <c r="W1233"/>
  <c r="T1233"/>
  <c r="P1233"/>
  <c r="L1233"/>
  <c r="N1233" s="1"/>
  <c r="K1233"/>
  <c r="J1233" s="1"/>
  <c r="I1233"/>
  <c r="L1232"/>
  <c r="N1232" s="1"/>
  <c r="I1232"/>
  <c r="K1232" s="1"/>
  <c r="X1231"/>
  <c r="W1231"/>
  <c r="U1231"/>
  <c r="T1231"/>
  <c r="Q1231"/>
  <c r="P1231"/>
  <c r="O1231"/>
  <c r="L1231"/>
  <c r="K1231"/>
  <c r="J1231" s="1"/>
  <c r="I1231"/>
  <c r="L1230"/>
  <c r="N1230" s="1"/>
  <c r="I1230"/>
  <c r="K1230" s="1"/>
  <c r="X1229"/>
  <c r="U1229"/>
  <c r="Q1229"/>
  <c r="L1229"/>
  <c r="I1229"/>
  <c r="K1229" s="1"/>
  <c r="I1228"/>
  <c r="X1227"/>
  <c r="U1227"/>
  <c r="Q1227"/>
  <c r="I1227"/>
  <c r="K1226"/>
  <c r="M1226" s="1"/>
  <c r="T1226" s="1"/>
  <c r="I1226"/>
  <c r="L1226" s="1"/>
  <c r="N1226" s="1"/>
  <c r="L1225"/>
  <c r="N1225" s="1"/>
  <c r="K1225"/>
  <c r="I1225"/>
  <c r="X1224"/>
  <c r="W1224"/>
  <c r="U1224"/>
  <c r="T1224"/>
  <c r="Q1224"/>
  <c r="P1224"/>
  <c r="O1224"/>
  <c r="K1224"/>
  <c r="J1224"/>
  <c r="I1224"/>
  <c r="L1224" s="1"/>
  <c r="X1223"/>
  <c r="U1223"/>
  <c r="Q1223"/>
  <c r="K1223"/>
  <c r="M1223" s="1"/>
  <c r="T1223" s="1"/>
  <c r="I1223"/>
  <c r="L1223" s="1"/>
  <c r="X1222"/>
  <c r="W1222"/>
  <c r="U1222"/>
  <c r="Q1222"/>
  <c r="O1222"/>
  <c r="K1222"/>
  <c r="M1222" s="1"/>
  <c r="T1222" s="1"/>
  <c r="I1222"/>
  <c r="L1222" s="1"/>
  <c r="L1221"/>
  <c r="N1221" s="1"/>
  <c r="K1221"/>
  <c r="I1221"/>
  <c r="L1220"/>
  <c r="N1220" s="1"/>
  <c r="U1220" s="1"/>
  <c r="I1220"/>
  <c r="K1220" s="1"/>
  <c r="M1220" s="1"/>
  <c r="X1219"/>
  <c r="W1219"/>
  <c r="U1219"/>
  <c r="T1219"/>
  <c r="Q1219"/>
  <c r="P1219"/>
  <c r="O1219"/>
  <c r="L1219"/>
  <c r="K1219"/>
  <c r="I1219"/>
  <c r="X1218"/>
  <c r="M1218"/>
  <c r="P1218" s="1"/>
  <c r="L1218"/>
  <c r="N1218" s="1"/>
  <c r="I1218"/>
  <c r="K1218" s="1"/>
  <c r="X1217"/>
  <c r="U1217"/>
  <c r="Q1217"/>
  <c r="L1217"/>
  <c r="I1217"/>
  <c r="L1198"/>
  <c r="N1198" s="1"/>
  <c r="I1198"/>
  <c r="K1198" s="1"/>
  <c r="M1198" s="1"/>
  <c r="I1197"/>
  <c r="L1197" s="1"/>
  <c r="N1197" s="1"/>
  <c r="N1196"/>
  <c r="L1196"/>
  <c r="K1196"/>
  <c r="M1196" s="1"/>
  <c r="W1196" s="1"/>
  <c r="I1196"/>
  <c r="W1195"/>
  <c r="U1195"/>
  <c r="T1195"/>
  <c r="P1195"/>
  <c r="O1195"/>
  <c r="L1195"/>
  <c r="N1195" s="1"/>
  <c r="X1195" s="1"/>
  <c r="K1195"/>
  <c r="J1195"/>
  <c r="I1195"/>
  <c r="K1194"/>
  <c r="M1194" s="1"/>
  <c r="I1194"/>
  <c r="L1194" s="1"/>
  <c r="N1194" s="1"/>
  <c r="L1193"/>
  <c r="N1193" s="1"/>
  <c r="K1193"/>
  <c r="J1193" s="1"/>
  <c r="I1193"/>
  <c r="I1192"/>
  <c r="K1192" s="1"/>
  <c r="I1191"/>
  <c r="L1191" s="1"/>
  <c r="N1191" s="1"/>
  <c r="W1190"/>
  <c r="T1190"/>
  <c r="P1190"/>
  <c r="I1190"/>
  <c r="L1190" s="1"/>
  <c r="N1190" s="1"/>
  <c r="K1189"/>
  <c r="M1189" s="1"/>
  <c r="I1189"/>
  <c r="L1189" s="1"/>
  <c r="N1189" s="1"/>
  <c r="L1188"/>
  <c r="N1188" s="1"/>
  <c r="K1188"/>
  <c r="J1188" s="1"/>
  <c r="I1188"/>
  <c r="I1187"/>
  <c r="K1187" s="1"/>
  <c r="I1186"/>
  <c r="L1186" s="1"/>
  <c r="N1186" s="1"/>
  <c r="K1185"/>
  <c r="M1185" s="1"/>
  <c r="I1185"/>
  <c r="L1185" s="1"/>
  <c r="N1185" s="1"/>
  <c r="L1184"/>
  <c r="N1184" s="1"/>
  <c r="K1184"/>
  <c r="J1184" s="1"/>
  <c r="I1184"/>
  <c r="I1183"/>
  <c r="K1183" s="1"/>
  <c r="I1182"/>
  <c r="L1182" s="1"/>
  <c r="N1182" s="1"/>
  <c r="K1181"/>
  <c r="M1181" s="1"/>
  <c r="I1181"/>
  <c r="L1181" s="1"/>
  <c r="N1181" s="1"/>
  <c r="L1180"/>
  <c r="N1180" s="1"/>
  <c r="K1180"/>
  <c r="J1180" s="1"/>
  <c r="I1180"/>
  <c r="I1179"/>
  <c r="K1179" s="1"/>
  <c r="I1178"/>
  <c r="L1178" s="1"/>
  <c r="N1178" s="1"/>
  <c r="K1177"/>
  <c r="M1177" s="1"/>
  <c r="I1177"/>
  <c r="L1177" s="1"/>
  <c r="N1177" s="1"/>
  <c r="L1176"/>
  <c r="N1176" s="1"/>
  <c r="K1176"/>
  <c r="J1176" s="1"/>
  <c r="I1176"/>
  <c r="I1175"/>
  <c r="K1175" s="1"/>
  <c r="I1174"/>
  <c r="L1174" s="1"/>
  <c r="N1174" s="1"/>
  <c r="K1173"/>
  <c r="M1173" s="1"/>
  <c r="I1173"/>
  <c r="L1173" s="1"/>
  <c r="N1173" s="1"/>
  <c r="L1172"/>
  <c r="N1172" s="1"/>
  <c r="K1172"/>
  <c r="J1172" s="1"/>
  <c r="I1172"/>
  <c r="I1171"/>
  <c r="K1171" s="1"/>
  <c r="W1170"/>
  <c r="T1170"/>
  <c r="P1170"/>
  <c r="I1170"/>
  <c r="K1170" s="1"/>
  <c r="I1169"/>
  <c r="L1169" s="1"/>
  <c r="N1169" s="1"/>
  <c r="K1168"/>
  <c r="M1168" s="1"/>
  <c r="I1168"/>
  <c r="L1168" s="1"/>
  <c r="N1168" s="1"/>
  <c r="L1167"/>
  <c r="N1167" s="1"/>
  <c r="K1167"/>
  <c r="J1167" s="1"/>
  <c r="I1167"/>
  <c r="I1166"/>
  <c r="K1166" s="1"/>
  <c r="X1165"/>
  <c r="W1165"/>
  <c r="U1165"/>
  <c r="T1165"/>
  <c r="Q1165"/>
  <c r="P1165"/>
  <c r="O1165"/>
  <c r="L1165"/>
  <c r="K1165"/>
  <c r="J1165" s="1"/>
  <c r="I1165"/>
  <c r="W1164"/>
  <c r="T1164"/>
  <c r="P1164"/>
  <c r="L1164"/>
  <c r="N1164" s="1"/>
  <c r="K1164"/>
  <c r="J1164" s="1"/>
  <c r="I1164"/>
  <c r="I1163"/>
  <c r="K1163" s="1"/>
  <c r="I1162"/>
  <c r="L1162" s="1"/>
  <c r="X1150"/>
  <c r="W1150"/>
  <c r="Y1150" s="1"/>
  <c r="H1150"/>
  <c r="Y1149"/>
  <c r="W1149"/>
  <c r="W1148"/>
  <c r="Y1148" s="1"/>
  <c r="L1142"/>
  <c r="N1142" s="1"/>
  <c r="K1142"/>
  <c r="J1142" s="1"/>
  <c r="I1142"/>
  <c r="I1141"/>
  <c r="K1141" s="1"/>
  <c r="I1140"/>
  <c r="L1140" s="1"/>
  <c r="N1140" s="1"/>
  <c r="U1139"/>
  <c r="N1139"/>
  <c r="X1139" s="1"/>
  <c r="L1139"/>
  <c r="K1139"/>
  <c r="M1139" s="1"/>
  <c r="I1139"/>
  <c r="L1138"/>
  <c r="N1138" s="1"/>
  <c r="K1138"/>
  <c r="J1138" s="1"/>
  <c r="I1138"/>
  <c r="I1137"/>
  <c r="K1137" s="1"/>
  <c r="I1136"/>
  <c r="L1136" s="1"/>
  <c r="N1136" s="1"/>
  <c r="U1135"/>
  <c r="N1135"/>
  <c r="X1135" s="1"/>
  <c r="L1135"/>
  <c r="K1135"/>
  <c r="M1135" s="1"/>
  <c r="I1135"/>
  <c r="L1134"/>
  <c r="N1134" s="1"/>
  <c r="K1134"/>
  <c r="J1134" s="1"/>
  <c r="I1134"/>
  <c r="I1133"/>
  <c r="K1133" s="1"/>
  <c r="I1132"/>
  <c r="L1132" s="1"/>
  <c r="N1132" s="1"/>
  <c r="U1131"/>
  <c r="N1131"/>
  <c r="X1131" s="1"/>
  <c r="L1131"/>
  <c r="K1131"/>
  <c r="M1131" s="1"/>
  <c r="I1131"/>
  <c r="L1130"/>
  <c r="N1130" s="1"/>
  <c r="K1130"/>
  <c r="J1130" s="1"/>
  <c r="I1130"/>
  <c r="I1129"/>
  <c r="K1129" s="1"/>
  <c r="I1128"/>
  <c r="L1128" s="1"/>
  <c r="N1128" s="1"/>
  <c r="U1127"/>
  <c r="N1127"/>
  <c r="X1127" s="1"/>
  <c r="L1127"/>
  <c r="K1127"/>
  <c r="M1127" s="1"/>
  <c r="I1127"/>
  <c r="L1126"/>
  <c r="N1126" s="1"/>
  <c r="K1126"/>
  <c r="J1126" s="1"/>
  <c r="I1126"/>
  <c r="I1125"/>
  <c r="K1125" s="1"/>
  <c r="I1124"/>
  <c r="L1124" s="1"/>
  <c r="N1124" s="1"/>
  <c r="U1123"/>
  <c r="N1123"/>
  <c r="X1123" s="1"/>
  <c r="L1123"/>
  <c r="K1123"/>
  <c r="M1123" s="1"/>
  <c r="I1123"/>
  <c r="L1122"/>
  <c r="N1122" s="1"/>
  <c r="K1122"/>
  <c r="J1122" s="1"/>
  <c r="I1122"/>
  <c r="I1121"/>
  <c r="K1121" s="1"/>
  <c r="I1120"/>
  <c r="L1120" s="1"/>
  <c r="N1120" s="1"/>
  <c r="U1119"/>
  <c r="N1119"/>
  <c r="X1119" s="1"/>
  <c r="L1119"/>
  <c r="K1119"/>
  <c r="M1119" s="1"/>
  <c r="I1119"/>
  <c r="L1118"/>
  <c r="N1118" s="1"/>
  <c r="K1118"/>
  <c r="J1118" s="1"/>
  <c r="I1118"/>
  <c r="I1117"/>
  <c r="K1117" s="1"/>
  <c r="I1116"/>
  <c r="L1116" s="1"/>
  <c r="N1116" s="1"/>
  <c r="U1115"/>
  <c r="N1115"/>
  <c r="X1115" s="1"/>
  <c r="L1115"/>
  <c r="K1115"/>
  <c r="M1115" s="1"/>
  <c r="I1115"/>
  <c r="L1114"/>
  <c r="N1114" s="1"/>
  <c r="K1114"/>
  <c r="J1114" s="1"/>
  <c r="I1114"/>
  <c r="I1113"/>
  <c r="K1113" s="1"/>
  <c r="I1112"/>
  <c r="L1112" s="1"/>
  <c r="N1112" s="1"/>
  <c r="U1111"/>
  <c r="N1111"/>
  <c r="X1111" s="1"/>
  <c r="L1111"/>
  <c r="K1111"/>
  <c r="M1111" s="1"/>
  <c r="I1111"/>
  <c r="L1110"/>
  <c r="N1110" s="1"/>
  <c r="K1110"/>
  <c r="J1110" s="1"/>
  <c r="I1110"/>
  <c r="I1109"/>
  <c r="K1109" s="1"/>
  <c r="I1108"/>
  <c r="L1108" s="1"/>
  <c r="N1108" s="1"/>
  <c r="U1107"/>
  <c r="N1107"/>
  <c r="X1107" s="1"/>
  <c r="L1107"/>
  <c r="K1107"/>
  <c r="M1107" s="1"/>
  <c r="I1107"/>
  <c r="L1106"/>
  <c r="N1106" s="1"/>
  <c r="K1106"/>
  <c r="J1106" s="1"/>
  <c r="I1106"/>
  <c r="I1105"/>
  <c r="K1105" s="1"/>
  <c r="I1104"/>
  <c r="L1104" s="1"/>
  <c r="N1104" s="1"/>
  <c r="U1103"/>
  <c r="N1103"/>
  <c r="X1103" s="1"/>
  <c r="L1103"/>
  <c r="K1103"/>
  <c r="M1103" s="1"/>
  <c r="I1103"/>
  <c r="L1102"/>
  <c r="N1102" s="1"/>
  <c r="K1102"/>
  <c r="J1102" s="1"/>
  <c r="I1102"/>
  <c r="I1101"/>
  <c r="K1101" s="1"/>
  <c r="I1100"/>
  <c r="L1100" s="1"/>
  <c r="N1100" s="1"/>
  <c r="U1099"/>
  <c r="N1099"/>
  <c r="X1099" s="1"/>
  <c r="L1099"/>
  <c r="K1099"/>
  <c r="M1099" s="1"/>
  <c r="I1099"/>
  <c r="L1098"/>
  <c r="N1098" s="1"/>
  <c r="K1098"/>
  <c r="J1098" s="1"/>
  <c r="I1098"/>
  <c r="I1097"/>
  <c r="K1097" s="1"/>
  <c r="I1096"/>
  <c r="L1096" s="1"/>
  <c r="N1096" s="1"/>
  <c r="U1095"/>
  <c r="N1095"/>
  <c r="X1095" s="1"/>
  <c r="L1095"/>
  <c r="K1095"/>
  <c r="M1095" s="1"/>
  <c r="I1095"/>
  <c r="L1094"/>
  <c r="N1094" s="1"/>
  <c r="K1094"/>
  <c r="J1094" s="1"/>
  <c r="I1094"/>
  <c r="I1093"/>
  <c r="K1093" s="1"/>
  <c r="I1092"/>
  <c r="L1092" s="1"/>
  <c r="N1092" s="1"/>
  <c r="U1091"/>
  <c r="N1091"/>
  <c r="X1091" s="1"/>
  <c r="L1091"/>
  <c r="K1091"/>
  <c r="M1091" s="1"/>
  <c r="I1091"/>
  <c r="L1090"/>
  <c r="N1090" s="1"/>
  <c r="K1090"/>
  <c r="J1090" s="1"/>
  <c r="I1090"/>
  <c r="I1089"/>
  <c r="K1089" s="1"/>
  <c r="I1088"/>
  <c r="L1088" s="1"/>
  <c r="N1088" s="1"/>
  <c r="U1087"/>
  <c r="N1087"/>
  <c r="X1087" s="1"/>
  <c r="L1087"/>
  <c r="K1087"/>
  <c r="M1087" s="1"/>
  <c r="I1087"/>
  <c r="L1086"/>
  <c r="N1086" s="1"/>
  <c r="K1086"/>
  <c r="J1086" s="1"/>
  <c r="I1086"/>
  <c r="I1085"/>
  <c r="I1143" s="1"/>
  <c r="I1065"/>
  <c r="L1065" s="1"/>
  <c r="N1065" s="1"/>
  <c r="U1064"/>
  <c r="N1064"/>
  <c r="X1064" s="1"/>
  <c r="L1064"/>
  <c r="K1064"/>
  <c r="M1064" s="1"/>
  <c r="I1064"/>
  <c r="L1063"/>
  <c r="N1063" s="1"/>
  <c r="K1063"/>
  <c r="J1063" s="1"/>
  <c r="I1063"/>
  <c r="X1062"/>
  <c r="W1062"/>
  <c r="U1062"/>
  <c r="T1062"/>
  <c r="Q1062"/>
  <c r="P1062"/>
  <c r="O1062"/>
  <c r="L1062"/>
  <c r="K1062"/>
  <c r="J1062" s="1"/>
  <c r="I1062"/>
  <c r="X1061"/>
  <c r="W1061"/>
  <c r="U1061"/>
  <c r="T1061"/>
  <c r="Q1061"/>
  <c r="P1061"/>
  <c r="O1061"/>
  <c r="I1061"/>
  <c r="L1061" s="1"/>
  <c r="X1060"/>
  <c r="W1060"/>
  <c r="U1060"/>
  <c r="T1060"/>
  <c r="Q1060"/>
  <c r="P1060"/>
  <c r="O1060"/>
  <c r="I1060"/>
  <c r="K1060" s="1"/>
  <c r="I1059"/>
  <c r="L1059" s="1"/>
  <c r="N1059" s="1"/>
  <c r="U1058"/>
  <c r="N1058"/>
  <c r="X1058" s="1"/>
  <c r="L1058"/>
  <c r="K1058"/>
  <c r="M1058" s="1"/>
  <c r="I1058"/>
  <c r="L1057"/>
  <c r="N1057" s="1"/>
  <c r="K1057"/>
  <c r="J1057" s="1"/>
  <c r="I1057"/>
  <c r="I1056"/>
  <c r="K1056" s="1"/>
  <c r="X1055"/>
  <c r="W1055"/>
  <c r="U1055"/>
  <c r="T1055"/>
  <c r="Q1055"/>
  <c r="P1055"/>
  <c r="O1055"/>
  <c r="L1055"/>
  <c r="K1055"/>
  <c r="J1055" s="1"/>
  <c r="I1055"/>
  <c r="I1054"/>
  <c r="X1053"/>
  <c r="W1053"/>
  <c r="U1053"/>
  <c r="T1053"/>
  <c r="Q1053"/>
  <c r="P1053"/>
  <c r="O1053"/>
  <c r="L1053"/>
  <c r="K1053"/>
  <c r="I1053"/>
  <c r="I1052"/>
  <c r="X1051"/>
  <c r="U1051"/>
  <c r="Q1051"/>
  <c r="I1051"/>
  <c r="I1050"/>
  <c r="L1050" s="1"/>
  <c r="N1050" s="1"/>
  <c r="X1049"/>
  <c r="U1049"/>
  <c r="Q1049"/>
  <c r="I1049"/>
  <c r="L1049" s="1"/>
  <c r="U1048"/>
  <c r="N1048"/>
  <c r="X1048" s="1"/>
  <c r="L1048"/>
  <c r="K1048"/>
  <c r="I1048"/>
  <c r="X1047"/>
  <c r="W1047"/>
  <c r="U1047"/>
  <c r="T1047"/>
  <c r="Q1047"/>
  <c r="P1047"/>
  <c r="O1047"/>
  <c r="I1047"/>
  <c r="L1047" s="1"/>
  <c r="U1046"/>
  <c r="N1046"/>
  <c r="X1046" s="1"/>
  <c r="L1046"/>
  <c r="K1046"/>
  <c r="I1046"/>
  <c r="L1045"/>
  <c r="N1045" s="1"/>
  <c r="K1045"/>
  <c r="I1045"/>
  <c r="X1044"/>
  <c r="W1044"/>
  <c r="U1044"/>
  <c r="T1044"/>
  <c r="Q1044"/>
  <c r="P1044"/>
  <c r="O1044"/>
  <c r="L1044"/>
  <c r="K1044"/>
  <c r="J1044" s="1"/>
  <c r="I1044"/>
  <c r="L1043"/>
  <c r="N1043" s="1"/>
  <c r="K1043"/>
  <c r="I1043"/>
  <c r="I1042"/>
  <c r="I1041"/>
  <c r="L1041" s="1"/>
  <c r="N1041" s="1"/>
  <c r="U1040"/>
  <c r="N1040"/>
  <c r="X1040" s="1"/>
  <c r="L1040"/>
  <c r="K1040"/>
  <c r="I1040"/>
  <c r="L1039"/>
  <c r="N1039" s="1"/>
  <c r="K1039"/>
  <c r="I1039"/>
  <c r="I1038"/>
  <c r="N1037"/>
  <c r="I1037"/>
  <c r="L1037" s="1"/>
  <c r="U1036"/>
  <c r="N1036"/>
  <c r="X1036" s="1"/>
  <c r="L1036"/>
  <c r="K1036"/>
  <c r="I1036"/>
  <c r="L1035"/>
  <c r="N1035" s="1"/>
  <c r="K1035"/>
  <c r="I1035"/>
  <c r="I1034"/>
  <c r="N1033"/>
  <c r="I1033"/>
  <c r="L1033" s="1"/>
  <c r="U1032"/>
  <c r="N1032"/>
  <c r="X1032" s="1"/>
  <c r="L1032"/>
  <c r="K1032"/>
  <c r="I1032"/>
  <c r="X1031"/>
  <c r="W1031"/>
  <c r="U1031"/>
  <c r="T1031"/>
  <c r="Q1031"/>
  <c r="P1031"/>
  <c r="O1031"/>
  <c r="I1031"/>
  <c r="L1031" s="1"/>
  <c r="X1030"/>
  <c r="W1030"/>
  <c r="U1030"/>
  <c r="T1030"/>
  <c r="Q1030"/>
  <c r="P1030"/>
  <c r="O1030"/>
  <c r="L1030"/>
  <c r="I1030"/>
  <c r="K1030" s="1"/>
  <c r="I1029"/>
  <c r="N1028"/>
  <c r="O1028" s="1"/>
  <c r="L1028"/>
  <c r="K1028"/>
  <c r="M1028" s="1"/>
  <c r="J1028"/>
  <c r="I1028"/>
  <c r="L1027"/>
  <c r="N1027" s="1"/>
  <c r="K1027"/>
  <c r="I1027"/>
  <c r="W1026"/>
  <c r="T1026"/>
  <c r="P1026"/>
  <c r="I1026"/>
  <c r="K1026" s="1"/>
  <c r="L1025"/>
  <c r="N1025" s="1"/>
  <c r="I1025"/>
  <c r="K1025" s="1"/>
  <c r="M1025" s="1"/>
  <c r="I1024"/>
  <c r="L1024" s="1"/>
  <c r="N1024" s="1"/>
  <c r="N1023"/>
  <c r="L1023"/>
  <c r="K1023"/>
  <c r="M1023" s="1"/>
  <c r="P1023" s="1"/>
  <c r="I1023"/>
  <c r="I1022"/>
  <c r="K1022" s="1"/>
  <c r="L1021"/>
  <c r="N1021" s="1"/>
  <c r="I1021"/>
  <c r="K1021" s="1"/>
  <c r="M1021" s="1"/>
  <c r="W1020"/>
  <c r="T1020"/>
  <c r="P1020"/>
  <c r="N1020"/>
  <c r="X1020" s="1"/>
  <c r="L1020"/>
  <c r="J1020"/>
  <c r="I1020"/>
  <c r="K1020" s="1"/>
  <c r="I1019"/>
  <c r="L1019" s="1"/>
  <c r="N1019" s="1"/>
  <c r="W1018"/>
  <c r="T1018"/>
  <c r="P1018"/>
  <c r="I1018"/>
  <c r="L1018" s="1"/>
  <c r="N1018" s="1"/>
  <c r="L1017"/>
  <c r="N1017" s="1"/>
  <c r="K1017"/>
  <c r="M1017" s="1"/>
  <c r="P1017" s="1"/>
  <c r="I1017"/>
  <c r="I1016"/>
  <c r="K1016" s="1"/>
  <c r="L1015"/>
  <c r="N1015" s="1"/>
  <c r="I1015"/>
  <c r="K1015" s="1"/>
  <c r="M1015" s="1"/>
  <c r="I1014"/>
  <c r="L1014" s="1"/>
  <c r="N1014" s="1"/>
  <c r="L1013"/>
  <c r="N1013" s="1"/>
  <c r="K1013"/>
  <c r="M1013" s="1"/>
  <c r="P1013" s="1"/>
  <c r="I1013"/>
  <c r="I1012"/>
  <c r="K1012" s="1"/>
  <c r="L1011"/>
  <c r="N1011" s="1"/>
  <c r="I1011"/>
  <c r="K1011" s="1"/>
  <c r="M1011" s="1"/>
  <c r="K1010"/>
  <c r="M1010" s="1"/>
  <c r="I1010"/>
  <c r="L1010" s="1"/>
  <c r="N1010" s="1"/>
  <c r="L1009"/>
  <c r="N1009" s="1"/>
  <c r="I1009"/>
  <c r="K1009" s="1"/>
  <c r="I1008"/>
  <c r="K1008" s="1"/>
  <c r="X1007"/>
  <c r="U1007"/>
  <c r="Q1007"/>
  <c r="I1007"/>
  <c r="K1007" s="1"/>
  <c r="N1006"/>
  <c r="U1006" s="1"/>
  <c r="L1006"/>
  <c r="K1006"/>
  <c r="M1006" s="1"/>
  <c r="J1006"/>
  <c r="I1006"/>
  <c r="K1005"/>
  <c r="M1005" s="1"/>
  <c r="I1005"/>
  <c r="L1005" s="1"/>
  <c r="N1005" s="1"/>
  <c r="L1004"/>
  <c r="N1004" s="1"/>
  <c r="I1004"/>
  <c r="K1004" s="1"/>
  <c r="W1003"/>
  <c r="T1003"/>
  <c r="P1003"/>
  <c r="L1003"/>
  <c r="N1003" s="1"/>
  <c r="I1003"/>
  <c r="K1003" s="1"/>
  <c r="J1003" s="1"/>
  <c r="I1002"/>
  <c r="K1002" s="1"/>
  <c r="N1001"/>
  <c r="U1001" s="1"/>
  <c r="L1001"/>
  <c r="K1001"/>
  <c r="M1001" s="1"/>
  <c r="J1001"/>
  <c r="I1001"/>
  <c r="L1000"/>
  <c r="N1000" s="1"/>
  <c r="K1000"/>
  <c r="M1000" s="1"/>
  <c r="I1000"/>
  <c r="L999"/>
  <c r="N999" s="1"/>
  <c r="I999"/>
  <c r="K999" s="1"/>
  <c r="I998"/>
  <c r="K998" s="1"/>
  <c r="X997"/>
  <c r="U997"/>
  <c r="Q997"/>
  <c r="I997"/>
  <c r="K997" s="1"/>
  <c r="N996"/>
  <c r="U996" s="1"/>
  <c r="L996"/>
  <c r="K996"/>
  <c r="M996" s="1"/>
  <c r="J996"/>
  <c r="I996"/>
  <c r="L995"/>
  <c r="N995" s="1"/>
  <c r="K995"/>
  <c r="M995" s="1"/>
  <c r="I995"/>
  <c r="L994"/>
  <c r="N994" s="1"/>
  <c r="I994"/>
  <c r="K994" s="1"/>
  <c r="W993"/>
  <c r="T993"/>
  <c r="P993"/>
  <c r="L993"/>
  <c r="N993" s="1"/>
  <c r="I993"/>
  <c r="K993" s="1"/>
  <c r="I970"/>
  <c r="K970" s="1"/>
  <c r="X969"/>
  <c r="W969"/>
  <c r="U969"/>
  <c r="T969"/>
  <c r="Q969"/>
  <c r="P969"/>
  <c r="O969"/>
  <c r="L969"/>
  <c r="I969"/>
  <c r="K969" s="1"/>
  <c r="J969" s="1"/>
  <c r="X968"/>
  <c r="W968"/>
  <c r="U968"/>
  <c r="T968"/>
  <c r="Q968"/>
  <c r="P968"/>
  <c r="O968"/>
  <c r="L968"/>
  <c r="K968"/>
  <c r="J968" s="1"/>
  <c r="I968"/>
  <c r="W967"/>
  <c r="T967"/>
  <c r="P967"/>
  <c r="L967"/>
  <c r="N967" s="1"/>
  <c r="K967"/>
  <c r="J967" s="1"/>
  <c r="I967"/>
  <c r="L966"/>
  <c r="N966" s="1"/>
  <c r="I966"/>
  <c r="K966" s="1"/>
  <c r="W965"/>
  <c r="T965"/>
  <c r="P965"/>
  <c r="L965"/>
  <c r="N965" s="1"/>
  <c r="I965"/>
  <c r="K965" s="1"/>
  <c r="J965" s="1"/>
  <c r="W964"/>
  <c r="T964"/>
  <c r="P964"/>
  <c r="L964"/>
  <c r="N964" s="1"/>
  <c r="I964"/>
  <c r="K964" s="1"/>
  <c r="J964" s="1"/>
  <c r="I963"/>
  <c r="K963" s="1"/>
  <c r="N962"/>
  <c r="U962" s="1"/>
  <c r="L962"/>
  <c r="K962"/>
  <c r="M962" s="1"/>
  <c r="J962"/>
  <c r="I962"/>
  <c r="L961"/>
  <c r="N961" s="1"/>
  <c r="K961"/>
  <c r="M961" s="1"/>
  <c r="I961"/>
  <c r="W960"/>
  <c r="T960"/>
  <c r="P960"/>
  <c r="L960"/>
  <c r="N960" s="1"/>
  <c r="K960"/>
  <c r="J960" s="1"/>
  <c r="I960"/>
  <c r="W959"/>
  <c r="T959"/>
  <c r="P959"/>
  <c r="L959"/>
  <c r="N959" s="1"/>
  <c r="K959"/>
  <c r="J959" s="1"/>
  <c r="I959"/>
  <c r="L958"/>
  <c r="N958" s="1"/>
  <c r="I958"/>
  <c r="K958" s="1"/>
  <c r="X957"/>
  <c r="W957"/>
  <c r="U957"/>
  <c r="T957"/>
  <c r="Q957"/>
  <c r="P957"/>
  <c r="O957"/>
  <c r="L957"/>
  <c r="K957"/>
  <c r="J957" s="1"/>
  <c r="I957"/>
  <c r="L956"/>
  <c r="N956" s="1"/>
  <c r="I956"/>
  <c r="K956" s="1"/>
  <c r="I955"/>
  <c r="K955" s="1"/>
  <c r="N954"/>
  <c r="U954" s="1"/>
  <c r="L954"/>
  <c r="K954"/>
  <c r="M954" s="1"/>
  <c r="J954"/>
  <c r="I954"/>
  <c r="X953"/>
  <c r="W953"/>
  <c r="U953"/>
  <c r="Q953"/>
  <c r="P953"/>
  <c r="O953"/>
  <c r="N953"/>
  <c r="M953"/>
  <c r="T953" s="1"/>
  <c r="J953"/>
  <c r="I953"/>
  <c r="N952"/>
  <c r="U952" s="1"/>
  <c r="L952"/>
  <c r="K952"/>
  <c r="M952" s="1"/>
  <c r="J952"/>
  <c r="I952"/>
  <c r="L951"/>
  <c r="N951" s="1"/>
  <c r="K951"/>
  <c r="M951" s="1"/>
  <c r="I951"/>
  <c r="X950"/>
  <c r="W950"/>
  <c r="U950"/>
  <c r="T950"/>
  <c r="Q950"/>
  <c r="P950"/>
  <c r="O950"/>
  <c r="L950"/>
  <c r="K950"/>
  <c r="J950"/>
  <c r="I950"/>
  <c r="L949"/>
  <c r="N949" s="1"/>
  <c r="K949"/>
  <c r="M949" s="1"/>
  <c r="I949"/>
  <c r="L948"/>
  <c r="N948" s="1"/>
  <c r="I948"/>
  <c r="K948" s="1"/>
  <c r="I947"/>
  <c r="K947" s="1"/>
  <c r="N946"/>
  <c r="U946" s="1"/>
  <c r="L946"/>
  <c r="K946"/>
  <c r="M946" s="1"/>
  <c r="J946"/>
  <c r="I946"/>
  <c r="L945"/>
  <c r="N945" s="1"/>
  <c r="K945"/>
  <c r="M945" s="1"/>
  <c r="I945"/>
  <c r="L944"/>
  <c r="N944" s="1"/>
  <c r="I944"/>
  <c r="K944" s="1"/>
  <c r="I943"/>
  <c r="K943" s="1"/>
  <c r="N942"/>
  <c r="U942" s="1"/>
  <c r="L942"/>
  <c r="K942"/>
  <c r="M942" s="1"/>
  <c r="J942"/>
  <c r="I942"/>
  <c r="L941"/>
  <c r="N941" s="1"/>
  <c r="K941"/>
  <c r="M941" s="1"/>
  <c r="I941"/>
  <c r="L940"/>
  <c r="N940" s="1"/>
  <c r="I940"/>
  <c r="K940" s="1"/>
  <c r="I939"/>
  <c r="K939" s="1"/>
  <c r="N938"/>
  <c r="U938" s="1"/>
  <c r="L938"/>
  <c r="K938"/>
  <c r="M938" s="1"/>
  <c r="J938"/>
  <c r="N937"/>
  <c r="U937" s="1"/>
  <c r="L937"/>
  <c r="K937"/>
  <c r="M937" s="1"/>
  <c r="J937"/>
  <c r="I937"/>
  <c r="L936"/>
  <c r="N936" s="1"/>
  <c r="K936"/>
  <c r="M936" s="1"/>
  <c r="I936"/>
  <c r="L935"/>
  <c r="N935" s="1"/>
  <c r="I935"/>
  <c r="K935" s="1"/>
  <c r="I934"/>
  <c r="K934" s="1"/>
  <c r="N933"/>
  <c r="U933" s="1"/>
  <c r="L933"/>
  <c r="K933"/>
  <c r="M933" s="1"/>
  <c r="J933"/>
  <c r="I933"/>
  <c r="L932"/>
  <c r="N932" s="1"/>
  <c r="K932"/>
  <c r="M932" s="1"/>
  <c r="I932"/>
  <c r="L931"/>
  <c r="N931" s="1"/>
  <c r="I931"/>
  <c r="K931" s="1"/>
  <c r="I930"/>
  <c r="K930" s="1"/>
  <c r="N929"/>
  <c r="U929" s="1"/>
  <c r="L929"/>
  <c r="K929"/>
  <c r="M929" s="1"/>
  <c r="J929"/>
  <c r="I929"/>
  <c r="W928"/>
  <c r="T928"/>
  <c r="P928"/>
  <c r="L928"/>
  <c r="N928" s="1"/>
  <c r="K928"/>
  <c r="J928"/>
  <c r="I928"/>
  <c r="L927"/>
  <c r="N927" s="1"/>
  <c r="K927"/>
  <c r="M927" s="1"/>
  <c r="I927"/>
  <c r="L926"/>
  <c r="N926" s="1"/>
  <c r="I926"/>
  <c r="K926" s="1"/>
  <c r="I925"/>
  <c r="I971" s="1"/>
  <c r="N901"/>
  <c r="U901" s="1"/>
  <c r="L901"/>
  <c r="K901"/>
  <c r="M901" s="1"/>
  <c r="J901"/>
  <c r="I901"/>
  <c r="X900"/>
  <c r="W900"/>
  <c r="U900"/>
  <c r="T900"/>
  <c r="Q900"/>
  <c r="P900"/>
  <c r="O900"/>
  <c r="I900"/>
  <c r="K900" s="1"/>
  <c r="N899"/>
  <c r="U899" s="1"/>
  <c r="L899"/>
  <c r="K899"/>
  <c r="M899" s="1"/>
  <c r="J899"/>
  <c r="I899"/>
  <c r="X898"/>
  <c r="W898"/>
  <c r="U898"/>
  <c r="T898"/>
  <c r="Q898"/>
  <c r="P898"/>
  <c r="O898"/>
  <c r="I898"/>
  <c r="K898" s="1"/>
  <c r="N897"/>
  <c r="U897" s="1"/>
  <c r="L897"/>
  <c r="K897"/>
  <c r="M897" s="1"/>
  <c r="J897"/>
  <c r="I897"/>
  <c r="L896"/>
  <c r="N896" s="1"/>
  <c r="K896"/>
  <c r="M896" s="1"/>
  <c r="I896"/>
  <c r="L895"/>
  <c r="N895" s="1"/>
  <c r="I895"/>
  <c r="K895" s="1"/>
  <c r="I894"/>
  <c r="K894" s="1"/>
  <c r="N893"/>
  <c r="U893" s="1"/>
  <c r="L893"/>
  <c r="K893"/>
  <c r="M893" s="1"/>
  <c r="J893"/>
  <c r="I893"/>
  <c r="L892"/>
  <c r="N892" s="1"/>
  <c r="K892"/>
  <c r="M892" s="1"/>
  <c r="I892"/>
  <c r="L891"/>
  <c r="N891" s="1"/>
  <c r="I891"/>
  <c r="K891" s="1"/>
  <c r="I890"/>
  <c r="K890" s="1"/>
  <c r="W889"/>
  <c r="T889"/>
  <c r="P889"/>
  <c r="I889"/>
  <c r="K889" s="1"/>
  <c r="N888"/>
  <c r="U888" s="1"/>
  <c r="L888"/>
  <c r="K888"/>
  <c r="M888" s="1"/>
  <c r="J888"/>
  <c r="I888"/>
  <c r="L887"/>
  <c r="N887" s="1"/>
  <c r="K887"/>
  <c r="M887" s="1"/>
  <c r="I887"/>
  <c r="L886"/>
  <c r="N886" s="1"/>
  <c r="I886"/>
  <c r="K886" s="1"/>
  <c r="I885"/>
  <c r="K885" s="1"/>
  <c r="N884"/>
  <c r="U884" s="1"/>
  <c r="L884"/>
  <c r="K884"/>
  <c r="M884" s="1"/>
  <c r="J884"/>
  <c r="I884"/>
  <c r="L883"/>
  <c r="N883" s="1"/>
  <c r="K883"/>
  <c r="M883" s="1"/>
  <c r="I883"/>
  <c r="L882"/>
  <c r="N882" s="1"/>
  <c r="I882"/>
  <c r="K882" s="1"/>
  <c r="I881"/>
  <c r="K881" s="1"/>
  <c r="X880"/>
  <c r="W880"/>
  <c r="U880"/>
  <c r="T880"/>
  <c r="Q880"/>
  <c r="P880"/>
  <c r="O880"/>
  <c r="L880"/>
  <c r="I880"/>
  <c r="K880" s="1"/>
  <c r="J880" s="1"/>
  <c r="I879"/>
  <c r="K879" s="1"/>
  <c r="W878"/>
  <c r="T878"/>
  <c r="P878"/>
  <c r="I878"/>
  <c r="K878" s="1"/>
  <c r="N877"/>
  <c r="U877" s="1"/>
  <c r="L877"/>
  <c r="K877"/>
  <c r="M877" s="1"/>
  <c r="J877"/>
  <c r="I877"/>
  <c r="L876"/>
  <c r="N876" s="1"/>
  <c r="K876"/>
  <c r="M876" s="1"/>
  <c r="I876"/>
  <c r="L875"/>
  <c r="N875" s="1"/>
  <c r="I875"/>
  <c r="K875" s="1"/>
  <c r="I874"/>
  <c r="K874" s="1"/>
  <c r="N873"/>
  <c r="U873" s="1"/>
  <c r="L873"/>
  <c r="K873"/>
  <c r="M873" s="1"/>
  <c r="J873"/>
  <c r="I873"/>
  <c r="L872"/>
  <c r="N872" s="1"/>
  <c r="K872"/>
  <c r="M872" s="1"/>
  <c r="I872"/>
  <c r="L871"/>
  <c r="N871" s="1"/>
  <c r="I871"/>
  <c r="K871" s="1"/>
  <c r="I870"/>
  <c r="K870" s="1"/>
  <c r="N869"/>
  <c r="U869" s="1"/>
  <c r="L869"/>
  <c r="K869"/>
  <c r="M869" s="1"/>
  <c r="J869"/>
  <c r="I869"/>
  <c r="L868"/>
  <c r="N868" s="1"/>
  <c r="K868"/>
  <c r="M868" s="1"/>
  <c r="I868"/>
  <c r="L867"/>
  <c r="N867" s="1"/>
  <c r="I867"/>
  <c r="K867" s="1"/>
  <c r="I866"/>
  <c r="K866" s="1"/>
  <c r="N865"/>
  <c r="U865" s="1"/>
  <c r="L865"/>
  <c r="K865"/>
  <c r="M865" s="1"/>
  <c r="J865"/>
  <c r="I865"/>
  <c r="L864"/>
  <c r="N864" s="1"/>
  <c r="K864"/>
  <c r="M864" s="1"/>
  <c r="I864"/>
  <c r="L863"/>
  <c r="N863" s="1"/>
  <c r="I863"/>
  <c r="K863" s="1"/>
  <c r="I862"/>
  <c r="K862" s="1"/>
  <c r="N861"/>
  <c r="U861" s="1"/>
  <c r="L861"/>
  <c r="K861"/>
  <c r="M861" s="1"/>
  <c r="J861"/>
  <c r="I861"/>
  <c r="L860"/>
  <c r="N860" s="1"/>
  <c r="K860"/>
  <c r="M860" s="1"/>
  <c r="I860"/>
  <c r="L859"/>
  <c r="N859" s="1"/>
  <c r="I859"/>
  <c r="K859" s="1"/>
  <c r="I858"/>
  <c r="K858" s="1"/>
  <c r="N857"/>
  <c r="U857" s="1"/>
  <c r="L857"/>
  <c r="K857"/>
  <c r="M857" s="1"/>
  <c r="J857"/>
  <c r="I857"/>
  <c r="L856"/>
  <c r="N856" s="1"/>
  <c r="K856"/>
  <c r="M856" s="1"/>
  <c r="I856"/>
  <c r="L855"/>
  <c r="N855" s="1"/>
  <c r="I855"/>
  <c r="K855" s="1"/>
  <c r="I854"/>
  <c r="K854" s="1"/>
  <c r="N853"/>
  <c r="U853" s="1"/>
  <c r="L853"/>
  <c r="K853"/>
  <c r="M853" s="1"/>
  <c r="J853"/>
  <c r="I853"/>
  <c r="L852"/>
  <c r="N852" s="1"/>
  <c r="K852"/>
  <c r="M852" s="1"/>
  <c r="I852"/>
  <c r="X851"/>
  <c r="W851"/>
  <c r="U851"/>
  <c r="T851"/>
  <c r="Q851"/>
  <c r="P851"/>
  <c r="O851"/>
  <c r="L851"/>
  <c r="K851"/>
  <c r="J851"/>
  <c r="I851"/>
  <c r="X850"/>
  <c r="W850"/>
  <c r="U850"/>
  <c r="T850"/>
  <c r="Q850"/>
  <c r="P850"/>
  <c r="O850"/>
  <c r="I850"/>
  <c r="N849"/>
  <c r="L849"/>
  <c r="K849"/>
  <c r="M849" s="1"/>
  <c r="J849"/>
  <c r="I849"/>
  <c r="L848"/>
  <c r="N848" s="1"/>
  <c r="K848"/>
  <c r="I848"/>
  <c r="L847"/>
  <c r="N847" s="1"/>
  <c r="I847"/>
  <c r="K847" s="1"/>
  <c r="I846"/>
  <c r="U845"/>
  <c r="N845"/>
  <c r="L845"/>
  <c r="K845"/>
  <c r="M845" s="1"/>
  <c r="I845"/>
  <c r="U844"/>
  <c r="L844"/>
  <c r="N844" s="1"/>
  <c r="K844"/>
  <c r="I844"/>
  <c r="X843"/>
  <c r="W843"/>
  <c r="U843"/>
  <c r="T843"/>
  <c r="Q843"/>
  <c r="P843"/>
  <c r="O843"/>
  <c r="L843"/>
  <c r="K843"/>
  <c r="J843"/>
  <c r="I843"/>
  <c r="L842"/>
  <c r="K842"/>
  <c r="I842"/>
  <c r="I835"/>
  <c r="K835" s="1"/>
  <c r="I834"/>
  <c r="U833"/>
  <c r="N833"/>
  <c r="L833"/>
  <c r="K833"/>
  <c r="M833" s="1"/>
  <c r="I833"/>
  <c r="L832"/>
  <c r="N832" s="1"/>
  <c r="K832"/>
  <c r="I832"/>
  <c r="L831"/>
  <c r="N831" s="1"/>
  <c r="U831" s="1"/>
  <c r="I831"/>
  <c r="K831" s="1"/>
  <c r="I830"/>
  <c r="N829"/>
  <c r="L829"/>
  <c r="K829"/>
  <c r="M829" s="1"/>
  <c r="J829"/>
  <c r="I829"/>
  <c r="L828"/>
  <c r="N828" s="1"/>
  <c r="K828"/>
  <c r="I828"/>
  <c r="X827"/>
  <c r="W827"/>
  <c r="T827"/>
  <c r="P827"/>
  <c r="L827"/>
  <c r="N827" s="1"/>
  <c r="K827"/>
  <c r="I827"/>
  <c r="X826"/>
  <c r="W826"/>
  <c r="U826"/>
  <c r="T826"/>
  <c r="Q826"/>
  <c r="P826"/>
  <c r="O826"/>
  <c r="L826"/>
  <c r="K826"/>
  <c r="J826" s="1"/>
  <c r="I826"/>
  <c r="X825"/>
  <c r="W825"/>
  <c r="U825"/>
  <c r="T825"/>
  <c r="Q825"/>
  <c r="P825"/>
  <c r="O825"/>
  <c r="I825"/>
  <c r="U824"/>
  <c r="N824"/>
  <c r="L824"/>
  <c r="K824"/>
  <c r="M824" s="1"/>
  <c r="I824"/>
  <c r="L823"/>
  <c r="N823" s="1"/>
  <c r="K823"/>
  <c r="I823"/>
  <c r="L822"/>
  <c r="N822" s="1"/>
  <c r="U822" s="1"/>
  <c r="I822"/>
  <c r="K822" s="1"/>
  <c r="I821"/>
  <c r="N820"/>
  <c r="L820"/>
  <c r="K820"/>
  <c r="M820" s="1"/>
  <c r="I820"/>
  <c r="X819"/>
  <c r="W819"/>
  <c r="U819"/>
  <c r="T819"/>
  <c r="Q819"/>
  <c r="P819"/>
  <c r="O819"/>
  <c r="I819"/>
  <c r="O818"/>
  <c r="N818"/>
  <c r="L818"/>
  <c r="K818"/>
  <c r="M818" s="1"/>
  <c r="J818"/>
  <c r="I818"/>
  <c r="L817"/>
  <c r="N817" s="1"/>
  <c r="K817"/>
  <c r="I817"/>
  <c r="X816"/>
  <c r="W816"/>
  <c r="U816"/>
  <c r="T816"/>
  <c r="Q816"/>
  <c r="P816"/>
  <c r="O816"/>
  <c r="L816"/>
  <c r="K816"/>
  <c r="J816" s="1"/>
  <c r="I816"/>
  <c r="X815"/>
  <c r="W815"/>
  <c r="U815"/>
  <c r="Q815"/>
  <c r="P815"/>
  <c r="O815"/>
  <c r="L815"/>
  <c r="K815"/>
  <c r="M815" s="1"/>
  <c r="T815" s="1"/>
  <c r="J815"/>
  <c r="I815"/>
  <c r="X814"/>
  <c r="U814"/>
  <c r="Q814"/>
  <c r="L814"/>
  <c r="K814"/>
  <c r="M814" s="1"/>
  <c r="T814" s="1"/>
  <c r="I814"/>
  <c r="L813"/>
  <c r="N813" s="1"/>
  <c r="K813"/>
  <c r="I813"/>
  <c r="L812"/>
  <c r="N812" s="1"/>
  <c r="U812" s="1"/>
  <c r="I812"/>
  <c r="K812" s="1"/>
  <c r="I811"/>
  <c r="L810"/>
  <c r="N810" s="1"/>
  <c r="K810"/>
  <c r="M810" s="1"/>
  <c r="T810" s="1"/>
  <c r="I810"/>
  <c r="I809"/>
  <c r="K809" s="1"/>
  <c r="L808"/>
  <c r="N808" s="1"/>
  <c r="I808"/>
  <c r="K808" s="1"/>
  <c r="M808" s="1"/>
  <c r="W807"/>
  <c r="T807"/>
  <c r="P807"/>
  <c r="I807"/>
  <c r="K807" s="1"/>
  <c r="X806"/>
  <c r="W806"/>
  <c r="U806"/>
  <c r="T806"/>
  <c r="Q806"/>
  <c r="P806"/>
  <c r="O806"/>
  <c r="L806"/>
  <c r="K806"/>
  <c r="I806"/>
  <c r="I805"/>
  <c r="K805" s="1"/>
  <c r="M805" s="1"/>
  <c r="K804"/>
  <c r="J804" s="1"/>
  <c r="I804"/>
  <c r="L804" s="1"/>
  <c r="N804" s="1"/>
  <c r="W803"/>
  <c r="N803"/>
  <c r="O803" s="1"/>
  <c r="L803"/>
  <c r="K803"/>
  <c r="M803" s="1"/>
  <c r="P803" s="1"/>
  <c r="J803"/>
  <c r="I803"/>
  <c r="X802"/>
  <c r="W802"/>
  <c r="U802"/>
  <c r="T802"/>
  <c r="Q802"/>
  <c r="P802"/>
  <c r="O802"/>
  <c r="K802"/>
  <c r="J802" s="1"/>
  <c r="I802"/>
  <c r="L802" s="1"/>
  <c r="W801"/>
  <c r="N801"/>
  <c r="O801" s="1"/>
  <c r="L801"/>
  <c r="K801"/>
  <c r="M801" s="1"/>
  <c r="P801" s="1"/>
  <c r="J801"/>
  <c r="I801"/>
  <c r="L800"/>
  <c r="N800" s="1"/>
  <c r="X800" s="1"/>
  <c r="I800"/>
  <c r="K800" s="1"/>
  <c r="I799"/>
  <c r="K799" s="1"/>
  <c r="M799" s="1"/>
  <c r="K798"/>
  <c r="J798" s="1"/>
  <c r="I798"/>
  <c r="L798" s="1"/>
  <c r="N798" s="1"/>
  <c r="W797"/>
  <c r="N797"/>
  <c r="O797" s="1"/>
  <c r="L797"/>
  <c r="K797"/>
  <c r="M797" s="1"/>
  <c r="P797" s="1"/>
  <c r="J797"/>
  <c r="I797"/>
  <c r="L796"/>
  <c r="N796" s="1"/>
  <c r="X796" s="1"/>
  <c r="I796"/>
  <c r="K796" s="1"/>
  <c r="I795"/>
  <c r="K795" s="1"/>
  <c r="M795" s="1"/>
  <c r="K794"/>
  <c r="J794" s="1"/>
  <c r="I794"/>
  <c r="L794" s="1"/>
  <c r="N794" s="1"/>
  <c r="W793"/>
  <c r="N793"/>
  <c r="O793" s="1"/>
  <c r="L793"/>
  <c r="K793"/>
  <c r="M793" s="1"/>
  <c r="P793" s="1"/>
  <c r="J793"/>
  <c r="I793"/>
  <c r="I792"/>
  <c r="K792" s="1"/>
  <c r="W791"/>
  <c r="T791"/>
  <c r="P791"/>
  <c r="I791"/>
  <c r="K791" s="1"/>
  <c r="X790"/>
  <c r="W790"/>
  <c r="U790"/>
  <c r="T790"/>
  <c r="Q790"/>
  <c r="P790"/>
  <c r="O790"/>
  <c r="L790"/>
  <c r="I790"/>
  <c r="K790" s="1"/>
  <c r="J790" s="1"/>
  <c r="X789"/>
  <c r="W789"/>
  <c r="U789"/>
  <c r="T789"/>
  <c r="Q789"/>
  <c r="P789"/>
  <c r="O789"/>
  <c r="L789"/>
  <c r="K789"/>
  <c r="J789" s="1"/>
  <c r="I789"/>
  <c r="L788"/>
  <c r="N788" s="1"/>
  <c r="I788"/>
  <c r="K788" s="1"/>
  <c r="I787"/>
  <c r="K787" s="1"/>
  <c r="N786"/>
  <c r="X786" s="1"/>
  <c r="L786"/>
  <c r="K786"/>
  <c r="M786" s="1"/>
  <c r="J786"/>
  <c r="I786"/>
  <c r="L785"/>
  <c r="N785" s="1"/>
  <c r="K785"/>
  <c r="M785" s="1"/>
  <c r="I785"/>
  <c r="L784"/>
  <c r="N784" s="1"/>
  <c r="I784"/>
  <c r="K784" s="1"/>
  <c r="X783"/>
  <c r="W783"/>
  <c r="U783"/>
  <c r="T783"/>
  <c r="Q783"/>
  <c r="P783"/>
  <c r="O783"/>
  <c r="L783"/>
  <c r="K783"/>
  <c r="J783" s="1"/>
  <c r="I783"/>
  <c r="L782"/>
  <c r="N782" s="1"/>
  <c r="I782"/>
  <c r="K782" s="1"/>
  <c r="I781"/>
  <c r="K781" s="1"/>
  <c r="X780"/>
  <c r="W780"/>
  <c r="U780"/>
  <c r="T780"/>
  <c r="Q780"/>
  <c r="P780"/>
  <c r="O780"/>
  <c r="L780"/>
  <c r="I780"/>
  <c r="K780" s="1"/>
  <c r="J780" s="1"/>
  <c r="X779"/>
  <c r="U779"/>
  <c r="Q779"/>
  <c r="L779"/>
  <c r="I779"/>
  <c r="K779" s="1"/>
  <c r="X778"/>
  <c r="U778"/>
  <c r="Q778"/>
  <c r="L778"/>
  <c r="I778"/>
  <c r="K778" s="1"/>
  <c r="I777"/>
  <c r="K777" s="1"/>
  <c r="N776"/>
  <c r="X776" s="1"/>
  <c r="L776"/>
  <c r="K776"/>
  <c r="M776" s="1"/>
  <c r="J776"/>
  <c r="I776"/>
  <c r="L775"/>
  <c r="N775" s="1"/>
  <c r="K775"/>
  <c r="M775" s="1"/>
  <c r="I775"/>
  <c r="L774"/>
  <c r="N774" s="1"/>
  <c r="I774"/>
  <c r="K774" s="1"/>
  <c r="I773"/>
  <c r="K773" s="1"/>
  <c r="N772"/>
  <c r="X772" s="1"/>
  <c r="L772"/>
  <c r="K772"/>
  <c r="M772" s="1"/>
  <c r="J772"/>
  <c r="I772"/>
  <c r="L771"/>
  <c r="N771" s="1"/>
  <c r="K771"/>
  <c r="M771" s="1"/>
  <c r="I771"/>
  <c r="X770"/>
  <c r="W770"/>
  <c r="U770"/>
  <c r="T770"/>
  <c r="Q770"/>
  <c r="P770"/>
  <c r="O770"/>
  <c r="L770"/>
  <c r="K770"/>
  <c r="J770"/>
  <c r="I770"/>
  <c r="L769"/>
  <c r="N769" s="1"/>
  <c r="K769"/>
  <c r="M769" s="1"/>
  <c r="I769"/>
  <c r="L768"/>
  <c r="N768" s="1"/>
  <c r="I768"/>
  <c r="I836" s="1"/>
  <c r="X746"/>
  <c r="W746"/>
  <c r="U746"/>
  <c r="T746"/>
  <c r="Q746"/>
  <c r="P746"/>
  <c r="O746"/>
  <c r="L746"/>
  <c r="K746"/>
  <c r="J746" s="1"/>
  <c r="I746"/>
  <c r="X745"/>
  <c r="W745"/>
  <c r="U745"/>
  <c r="T745"/>
  <c r="Q745"/>
  <c r="P745"/>
  <c r="O745"/>
  <c r="L745"/>
  <c r="K745"/>
  <c r="J745"/>
  <c r="I745"/>
  <c r="L744"/>
  <c r="N744" s="1"/>
  <c r="K744"/>
  <c r="M744" s="1"/>
  <c r="I744"/>
  <c r="L743"/>
  <c r="N743" s="1"/>
  <c r="I743"/>
  <c r="K743" s="1"/>
  <c r="X742"/>
  <c r="W742"/>
  <c r="U742"/>
  <c r="T742"/>
  <c r="Q742"/>
  <c r="P742"/>
  <c r="O742"/>
  <c r="L742"/>
  <c r="K742"/>
  <c r="J742" s="1"/>
  <c r="I742"/>
  <c r="L741"/>
  <c r="N741" s="1"/>
  <c r="I741"/>
  <c r="K741" s="1"/>
  <c r="X740"/>
  <c r="W740"/>
  <c r="U740"/>
  <c r="T740"/>
  <c r="Q740"/>
  <c r="P740"/>
  <c r="O740"/>
  <c r="L740"/>
  <c r="K740"/>
  <c r="J740" s="1"/>
  <c r="I740"/>
  <c r="W739"/>
  <c r="T739"/>
  <c r="P739"/>
  <c r="L739"/>
  <c r="N739" s="1"/>
  <c r="K739"/>
  <c r="J739" s="1"/>
  <c r="I739"/>
  <c r="L738"/>
  <c r="N738" s="1"/>
  <c r="I738"/>
  <c r="K738" s="1"/>
  <c r="I737"/>
  <c r="K737" s="1"/>
  <c r="W736"/>
  <c r="T736"/>
  <c r="P736"/>
  <c r="I736"/>
  <c r="K736" s="1"/>
  <c r="N735"/>
  <c r="X735" s="1"/>
  <c r="L735"/>
  <c r="K735"/>
  <c r="M735" s="1"/>
  <c r="J735"/>
  <c r="I735"/>
  <c r="L734"/>
  <c r="N734" s="1"/>
  <c r="K734"/>
  <c r="M734" s="1"/>
  <c r="I734"/>
  <c r="W733"/>
  <c r="T733"/>
  <c r="P733"/>
  <c r="L733"/>
  <c r="N733" s="1"/>
  <c r="K733"/>
  <c r="J733" s="1"/>
  <c r="I733"/>
  <c r="L732"/>
  <c r="N732" s="1"/>
  <c r="I732"/>
  <c r="K732" s="1"/>
  <c r="I731"/>
  <c r="K731" s="1"/>
  <c r="N730"/>
  <c r="X730" s="1"/>
  <c r="L730"/>
  <c r="K730"/>
  <c r="M730" s="1"/>
  <c r="J730"/>
  <c r="I730"/>
  <c r="X729"/>
  <c r="U729"/>
  <c r="Q729"/>
  <c r="L729"/>
  <c r="K729"/>
  <c r="M729" s="1"/>
  <c r="J729"/>
  <c r="I729"/>
  <c r="L728"/>
  <c r="N728" s="1"/>
  <c r="K728"/>
  <c r="M728" s="1"/>
  <c r="I728"/>
  <c r="L727"/>
  <c r="N727" s="1"/>
  <c r="I727"/>
  <c r="K727" s="1"/>
  <c r="X726"/>
  <c r="W726"/>
  <c r="U726"/>
  <c r="T726"/>
  <c r="Q726"/>
  <c r="P726"/>
  <c r="O726"/>
  <c r="L726"/>
  <c r="K726"/>
  <c r="J726" s="1"/>
  <c r="I726"/>
  <c r="L725"/>
  <c r="N725" s="1"/>
  <c r="I725"/>
  <c r="K725" s="1"/>
  <c r="X724"/>
  <c r="W724"/>
  <c r="U724"/>
  <c r="T724"/>
  <c r="Q724"/>
  <c r="P724"/>
  <c r="O724"/>
  <c r="L724"/>
  <c r="K724"/>
  <c r="J724" s="1"/>
  <c r="I724"/>
  <c r="X723"/>
  <c r="W723"/>
  <c r="U723"/>
  <c r="T723"/>
  <c r="Q723"/>
  <c r="P723"/>
  <c r="O723"/>
  <c r="L723"/>
  <c r="K723"/>
  <c r="J723"/>
  <c r="I723"/>
  <c r="W722"/>
  <c r="T722"/>
  <c r="P722"/>
  <c r="L722"/>
  <c r="N722" s="1"/>
  <c r="K722"/>
  <c r="J722"/>
  <c r="I722"/>
  <c r="W721"/>
  <c r="T721"/>
  <c r="P721"/>
  <c r="L721"/>
  <c r="N721" s="1"/>
  <c r="K721"/>
  <c r="J721" s="1"/>
  <c r="I721"/>
  <c r="L720"/>
  <c r="N720" s="1"/>
  <c r="K720"/>
  <c r="M720" s="1"/>
  <c r="I720"/>
  <c r="I719"/>
  <c r="K719" s="1"/>
  <c r="W718"/>
  <c r="T718"/>
  <c r="P718"/>
  <c r="I718"/>
  <c r="K718" s="1"/>
  <c r="I717"/>
  <c r="K717" s="1"/>
  <c r="X716"/>
  <c r="U716"/>
  <c r="Q716"/>
  <c r="I716"/>
  <c r="K716" s="1"/>
  <c r="N715"/>
  <c r="X715" s="1"/>
  <c r="L715"/>
  <c r="K715"/>
  <c r="M715" s="1"/>
  <c r="I715"/>
  <c r="W714"/>
  <c r="T714"/>
  <c r="P714"/>
  <c r="L714"/>
  <c r="N714" s="1"/>
  <c r="K714"/>
  <c r="J714" s="1"/>
  <c r="I714"/>
  <c r="L713"/>
  <c r="N713" s="1"/>
  <c r="K713"/>
  <c r="M713" s="1"/>
  <c r="I713"/>
  <c r="W712"/>
  <c r="T712"/>
  <c r="P712"/>
  <c r="L712"/>
  <c r="N712" s="1"/>
  <c r="K712"/>
  <c r="J712" s="1"/>
  <c r="I712"/>
  <c r="I711"/>
  <c r="K711" s="1"/>
  <c r="I710"/>
  <c r="K710" s="1"/>
  <c r="X709"/>
  <c r="U709"/>
  <c r="Q709"/>
  <c r="I709"/>
  <c r="K709" s="1"/>
  <c r="N708"/>
  <c r="X708" s="1"/>
  <c r="L708"/>
  <c r="K708"/>
  <c r="M708" s="1"/>
  <c r="I708"/>
  <c r="L707"/>
  <c r="N707" s="1"/>
  <c r="K707"/>
  <c r="M707" s="1"/>
  <c r="I707"/>
  <c r="M706"/>
  <c r="T706" s="1"/>
  <c r="L706"/>
  <c r="N706" s="1"/>
  <c r="K706"/>
  <c r="W705"/>
  <c r="T705"/>
  <c r="P705"/>
  <c r="L705"/>
  <c r="N705" s="1"/>
  <c r="K705"/>
  <c r="J705" s="1"/>
  <c r="I705"/>
  <c r="I704"/>
  <c r="K704" s="1"/>
  <c r="W703"/>
  <c r="T703"/>
  <c r="P703"/>
  <c r="I703"/>
  <c r="K703" s="1"/>
  <c r="W702"/>
  <c r="T702"/>
  <c r="P702"/>
  <c r="I702"/>
  <c r="K702" s="1"/>
  <c r="I701"/>
  <c r="K701" s="1"/>
  <c r="U700"/>
  <c r="N700"/>
  <c r="X700" s="1"/>
  <c r="L700"/>
  <c r="K700"/>
  <c r="M700" s="1"/>
  <c r="I700"/>
  <c r="W699"/>
  <c r="T699"/>
  <c r="P699"/>
  <c r="L699"/>
  <c r="N699" s="1"/>
  <c r="K699"/>
  <c r="J699" s="1"/>
  <c r="I699"/>
  <c r="L698"/>
  <c r="N698" s="1"/>
  <c r="K698"/>
  <c r="M698" s="1"/>
  <c r="I698"/>
  <c r="I697"/>
  <c r="K697" s="1"/>
  <c r="I696"/>
  <c r="K696" s="1"/>
  <c r="X695"/>
  <c r="W695"/>
  <c r="U695"/>
  <c r="T695"/>
  <c r="Q695"/>
  <c r="P695"/>
  <c r="O695"/>
  <c r="I695"/>
  <c r="K695" s="1"/>
  <c r="X694"/>
  <c r="W694"/>
  <c r="U694"/>
  <c r="T694"/>
  <c r="Q694"/>
  <c r="P694"/>
  <c r="O694"/>
  <c r="L694"/>
  <c r="K694"/>
  <c r="J694" s="1"/>
  <c r="I694"/>
  <c r="W693"/>
  <c r="T693"/>
  <c r="P693"/>
  <c r="L693"/>
  <c r="N693" s="1"/>
  <c r="K693"/>
  <c r="J693" s="1"/>
  <c r="I693"/>
  <c r="I692"/>
  <c r="K692" s="1"/>
  <c r="I691"/>
  <c r="K691" s="1"/>
  <c r="W690"/>
  <c r="T690"/>
  <c r="P690"/>
  <c r="I690"/>
  <c r="K690" s="1"/>
  <c r="U689"/>
  <c r="N689"/>
  <c r="X689" s="1"/>
  <c r="L689"/>
  <c r="K689"/>
  <c r="M689" s="1"/>
  <c r="I689"/>
  <c r="W688"/>
  <c r="T688"/>
  <c r="P688"/>
  <c r="L688"/>
  <c r="N688" s="1"/>
  <c r="K688"/>
  <c r="J688" s="1"/>
  <c r="I688"/>
  <c r="L687"/>
  <c r="N687" s="1"/>
  <c r="K687"/>
  <c r="M687" s="1"/>
  <c r="I687"/>
  <c r="I686"/>
  <c r="K686" s="1"/>
  <c r="I685"/>
  <c r="K685" s="1"/>
  <c r="X675"/>
  <c r="W675"/>
  <c r="U675"/>
  <c r="T675"/>
  <c r="Q675"/>
  <c r="P675"/>
  <c r="O675"/>
  <c r="I675"/>
  <c r="K675" s="1"/>
  <c r="X674"/>
  <c r="W674"/>
  <c r="U674"/>
  <c r="T674"/>
  <c r="Q674"/>
  <c r="P674"/>
  <c r="O674"/>
  <c r="L674"/>
  <c r="K674"/>
  <c r="J674" s="1"/>
  <c r="I674"/>
  <c r="I673"/>
  <c r="K673" s="1"/>
  <c r="X672"/>
  <c r="W672"/>
  <c r="U672"/>
  <c r="T672"/>
  <c r="Q672"/>
  <c r="P672"/>
  <c r="O672"/>
  <c r="L672"/>
  <c r="K672"/>
  <c r="J672" s="1"/>
  <c r="I672"/>
  <c r="I671"/>
  <c r="K671" s="1"/>
  <c r="I670"/>
  <c r="K670" s="1"/>
  <c r="U669"/>
  <c r="N669"/>
  <c r="X669" s="1"/>
  <c r="L669"/>
  <c r="K669"/>
  <c r="M669" s="1"/>
  <c r="I669"/>
  <c r="L668"/>
  <c r="N668" s="1"/>
  <c r="K668"/>
  <c r="M668" s="1"/>
  <c r="I668"/>
  <c r="I667"/>
  <c r="K667" s="1"/>
  <c r="X666"/>
  <c r="W666"/>
  <c r="U666"/>
  <c r="T666"/>
  <c r="Q666"/>
  <c r="P666"/>
  <c r="O666"/>
  <c r="L666"/>
  <c r="K666"/>
  <c r="J666" s="1"/>
  <c r="I666"/>
  <c r="I665"/>
  <c r="K665" s="1"/>
  <c r="X664"/>
  <c r="W664"/>
  <c r="U664"/>
  <c r="T664"/>
  <c r="Q664"/>
  <c r="P664"/>
  <c r="O664"/>
  <c r="L664"/>
  <c r="K664"/>
  <c r="J664" s="1"/>
  <c r="I664"/>
  <c r="I663"/>
  <c r="K663" s="1"/>
  <c r="W662"/>
  <c r="T662"/>
  <c r="P662"/>
  <c r="I662"/>
  <c r="K662" s="1"/>
  <c r="X661"/>
  <c r="W661"/>
  <c r="U661"/>
  <c r="T661"/>
  <c r="Q661"/>
  <c r="P661"/>
  <c r="O661"/>
  <c r="L661"/>
  <c r="K661"/>
  <c r="J661" s="1"/>
  <c r="I661"/>
  <c r="W660"/>
  <c r="T660"/>
  <c r="P660"/>
  <c r="L660"/>
  <c r="N660" s="1"/>
  <c r="K660"/>
  <c r="J660" s="1"/>
  <c r="I660"/>
  <c r="W659"/>
  <c r="T659"/>
  <c r="P659"/>
  <c r="L659"/>
  <c r="N659" s="1"/>
  <c r="K659"/>
  <c r="J659" s="1"/>
  <c r="I659"/>
  <c r="X658"/>
  <c r="W658"/>
  <c r="U658"/>
  <c r="T658"/>
  <c r="Q658"/>
  <c r="P658"/>
  <c r="O658"/>
  <c r="L658"/>
  <c r="K658"/>
  <c r="J658" s="1"/>
  <c r="I658"/>
  <c r="L657"/>
  <c r="N657" s="1"/>
  <c r="K657"/>
  <c r="M657" s="1"/>
  <c r="I657"/>
  <c r="I656"/>
  <c r="K656" s="1"/>
  <c r="X655"/>
  <c r="W655"/>
  <c r="U655"/>
  <c r="T655"/>
  <c r="Q655"/>
  <c r="P655"/>
  <c r="O655"/>
  <c r="L655"/>
  <c r="K655"/>
  <c r="J655" s="1"/>
  <c r="I655"/>
  <c r="I654"/>
  <c r="K654" s="1"/>
  <c r="W653"/>
  <c r="T653"/>
  <c r="P653"/>
  <c r="I653"/>
  <c r="K653" s="1"/>
  <c r="I652"/>
  <c r="K652" s="1"/>
  <c r="U651"/>
  <c r="N651"/>
  <c r="X651" s="1"/>
  <c r="L651"/>
  <c r="K651"/>
  <c r="M651" s="1"/>
  <c r="I651"/>
  <c r="W650"/>
  <c r="L650"/>
  <c r="N650" s="1"/>
  <c r="K650"/>
  <c r="M650" s="1"/>
  <c r="I650"/>
  <c r="X649"/>
  <c r="W649"/>
  <c r="U649"/>
  <c r="T649"/>
  <c r="Q649"/>
  <c r="P649"/>
  <c r="O649"/>
  <c r="L649"/>
  <c r="K649"/>
  <c r="J649" s="1"/>
  <c r="I649"/>
  <c r="L648"/>
  <c r="N648" s="1"/>
  <c r="K648"/>
  <c r="M648" s="1"/>
  <c r="I648"/>
  <c r="W647"/>
  <c r="T647"/>
  <c r="P647"/>
  <c r="L647"/>
  <c r="N647" s="1"/>
  <c r="X647" s="1"/>
  <c r="K647"/>
  <c r="J647" s="1"/>
  <c r="I647"/>
  <c r="I646"/>
  <c r="X645"/>
  <c r="W645"/>
  <c r="U645"/>
  <c r="T645"/>
  <c r="Q645"/>
  <c r="P645"/>
  <c r="O645"/>
  <c r="L645"/>
  <c r="K645"/>
  <c r="J645" s="1"/>
  <c r="I645"/>
  <c r="I644"/>
  <c r="I643"/>
  <c r="K643" s="1"/>
  <c r="M643" s="1"/>
  <c r="T643" s="1"/>
  <c r="U642"/>
  <c r="N642"/>
  <c r="X642" s="1"/>
  <c r="L642"/>
  <c r="K642"/>
  <c r="I642"/>
  <c r="W641"/>
  <c r="T641"/>
  <c r="P641"/>
  <c r="L641"/>
  <c r="N641" s="1"/>
  <c r="O641" s="1"/>
  <c r="K641"/>
  <c r="J641"/>
  <c r="I641"/>
  <c r="U640"/>
  <c r="L640"/>
  <c r="N640" s="1"/>
  <c r="K640"/>
  <c r="I640"/>
  <c r="X639"/>
  <c r="W639"/>
  <c r="U639"/>
  <c r="T639"/>
  <c r="Q639"/>
  <c r="P639"/>
  <c r="O639"/>
  <c r="L639"/>
  <c r="K639"/>
  <c r="J639"/>
  <c r="I639"/>
  <c r="L638"/>
  <c r="N638" s="1"/>
  <c r="K638"/>
  <c r="I638"/>
  <c r="L637"/>
  <c r="N637" s="1"/>
  <c r="U637" s="1"/>
  <c r="I637"/>
  <c r="K637" s="1"/>
  <c r="I636"/>
  <c r="N635"/>
  <c r="L635"/>
  <c r="K635"/>
  <c r="M635" s="1"/>
  <c r="J635"/>
  <c r="I635"/>
  <c r="L634"/>
  <c r="N634" s="1"/>
  <c r="K634"/>
  <c r="I634"/>
  <c r="X633"/>
  <c r="U633"/>
  <c r="Q633"/>
  <c r="L633"/>
  <c r="K633"/>
  <c r="I633"/>
  <c r="I632"/>
  <c r="K632" s="1"/>
  <c r="M632" s="1"/>
  <c r="X631"/>
  <c r="U631"/>
  <c r="Q631"/>
  <c r="I631"/>
  <c r="K631" s="1"/>
  <c r="W630"/>
  <c r="T630"/>
  <c r="P630"/>
  <c r="I630"/>
  <c r="K630" s="1"/>
  <c r="W629"/>
  <c r="T629"/>
  <c r="P629"/>
  <c r="I629"/>
  <c r="K629" s="1"/>
  <c r="I628"/>
  <c r="U627"/>
  <c r="N627"/>
  <c r="L627"/>
  <c r="K627"/>
  <c r="I627"/>
  <c r="U616"/>
  <c r="L616"/>
  <c r="N616" s="1"/>
  <c r="K616"/>
  <c r="I616"/>
  <c r="X615"/>
  <c r="W615"/>
  <c r="U615"/>
  <c r="T615"/>
  <c r="Q615"/>
  <c r="P615"/>
  <c r="O615"/>
  <c r="L615"/>
  <c r="K615"/>
  <c r="J615" s="1"/>
  <c r="I615"/>
  <c r="L614"/>
  <c r="N614" s="1"/>
  <c r="K614"/>
  <c r="I614"/>
  <c r="X613"/>
  <c r="W613"/>
  <c r="U613"/>
  <c r="T613"/>
  <c r="Q613"/>
  <c r="P613"/>
  <c r="O613"/>
  <c r="L613"/>
  <c r="K613"/>
  <c r="J613"/>
  <c r="I613"/>
  <c r="U612"/>
  <c r="L612"/>
  <c r="N612" s="1"/>
  <c r="K612"/>
  <c r="I612"/>
  <c r="I611"/>
  <c r="K611" s="1"/>
  <c r="I610"/>
  <c r="U609"/>
  <c r="N609"/>
  <c r="L609"/>
  <c r="K609"/>
  <c r="M609" s="1"/>
  <c r="I609"/>
  <c r="U608"/>
  <c r="L608"/>
  <c r="N608" s="1"/>
  <c r="K608"/>
  <c r="I608"/>
  <c r="I607"/>
  <c r="K607" s="1"/>
  <c r="I606"/>
  <c r="T605"/>
  <c r="N605"/>
  <c r="O605" s="1"/>
  <c r="L605"/>
  <c r="K605"/>
  <c r="M605" s="1"/>
  <c r="W605" s="1"/>
  <c r="J605"/>
  <c r="I605"/>
  <c r="M604"/>
  <c r="T604" s="1"/>
  <c r="L604"/>
  <c r="N604" s="1"/>
  <c r="X604" s="1"/>
  <c r="K604"/>
  <c r="I604"/>
  <c r="I603"/>
  <c r="K603" s="1"/>
  <c r="M603" s="1"/>
  <c r="K602"/>
  <c r="J602" s="1"/>
  <c r="I602"/>
  <c r="L602" s="1"/>
  <c r="N602" s="1"/>
  <c r="W601"/>
  <c r="N601"/>
  <c r="O601" s="1"/>
  <c r="L601"/>
  <c r="K601"/>
  <c r="M601" s="1"/>
  <c r="P601" s="1"/>
  <c r="J601"/>
  <c r="I601"/>
  <c r="L600"/>
  <c r="N600" s="1"/>
  <c r="X600" s="1"/>
  <c r="I600"/>
  <c r="K600" s="1"/>
  <c r="I599"/>
  <c r="K599" s="1"/>
  <c r="M599" s="1"/>
  <c r="K598"/>
  <c r="J598" s="1"/>
  <c r="I598"/>
  <c r="L598" s="1"/>
  <c r="N598" s="1"/>
  <c r="N597"/>
  <c r="L597"/>
  <c r="K597"/>
  <c r="M597" s="1"/>
  <c r="P597" s="1"/>
  <c r="I597"/>
  <c r="W596"/>
  <c r="T596"/>
  <c r="P596"/>
  <c r="L596"/>
  <c r="N596" s="1"/>
  <c r="X596" s="1"/>
  <c r="K596"/>
  <c r="I596"/>
  <c r="K595"/>
  <c r="I595"/>
  <c r="L595" s="1"/>
  <c r="N595" s="1"/>
  <c r="W594"/>
  <c r="T594"/>
  <c r="P594"/>
  <c r="L594"/>
  <c r="N594" s="1"/>
  <c r="I594"/>
  <c r="K594" s="1"/>
  <c r="J594" s="1"/>
  <c r="I593"/>
  <c r="K593" s="1"/>
  <c r="M593" s="1"/>
  <c r="K592"/>
  <c r="J592" s="1"/>
  <c r="I592"/>
  <c r="L592" s="1"/>
  <c r="N592" s="1"/>
  <c r="N591"/>
  <c r="L591"/>
  <c r="K591"/>
  <c r="M591" s="1"/>
  <c r="P591" s="1"/>
  <c r="I591"/>
  <c r="L590"/>
  <c r="N590" s="1"/>
  <c r="X590" s="1"/>
  <c r="I590"/>
  <c r="K590" s="1"/>
  <c r="I589"/>
  <c r="K589" s="1"/>
  <c r="M589" s="1"/>
  <c r="K588"/>
  <c r="J588" s="1"/>
  <c r="I588"/>
  <c r="L588" s="1"/>
  <c r="N588" s="1"/>
  <c r="N587"/>
  <c r="L587"/>
  <c r="K587"/>
  <c r="M587" s="1"/>
  <c r="P587" s="1"/>
  <c r="I587"/>
  <c r="L586"/>
  <c r="N586" s="1"/>
  <c r="X586" s="1"/>
  <c r="I586"/>
  <c r="K586" s="1"/>
  <c r="I585"/>
  <c r="K585" s="1"/>
  <c r="M585" s="1"/>
  <c r="K584"/>
  <c r="J584" s="1"/>
  <c r="I584"/>
  <c r="L584" s="1"/>
  <c r="N584" s="1"/>
  <c r="N583"/>
  <c r="L583"/>
  <c r="K583"/>
  <c r="M583" s="1"/>
  <c r="P583" s="1"/>
  <c r="I583"/>
  <c r="L582"/>
  <c r="N582" s="1"/>
  <c r="X582" s="1"/>
  <c r="I582"/>
  <c r="K582" s="1"/>
  <c r="I581"/>
  <c r="K581" s="1"/>
  <c r="M581" s="1"/>
  <c r="K580"/>
  <c r="J580" s="1"/>
  <c r="I580"/>
  <c r="L580" s="1"/>
  <c r="N580" s="1"/>
  <c r="N579"/>
  <c r="L579"/>
  <c r="K579"/>
  <c r="M579" s="1"/>
  <c r="P579" s="1"/>
  <c r="I579"/>
  <c r="L578"/>
  <c r="N578" s="1"/>
  <c r="X578" s="1"/>
  <c r="I578"/>
  <c r="K578" s="1"/>
  <c r="I577"/>
  <c r="K577" s="1"/>
  <c r="M577" s="1"/>
  <c r="K576"/>
  <c r="J576" s="1"/>
  <c r="I576"/>
  <c r="L576" s="1"/>
  <c r="N576" s="1"/>
  <c r="L575"/>
  <c r="N575" s="1"/>
  <c r="K575"/>
  <c r="M575" s="1"/>
  <c r="I575"/>
  <c r="I574"/>
  <c r="K574" s="1"/>
  <c r="X573"/>
  <c r="W573"/>
  <c r="U573"/>
  <c r="T573"/>
  <c r="Q573"/>
  <c r="P573"/>
  <c r="O573"/>
  <c r="L573"/>
  <c r="J573" s="1"/>
  <c r="K573"/>
  <c r="I573"/>
  <c r="I572"/>
  <c r="K572" s="1"/>
  <c r="N571"/>
  <c r="X571" s="1"/>
  <c r="L571"/>
  <c r="I571"/>
  <c r="K571" s="1"/>
  <c r="W570"/>
  <c r="T570"/>
  <c r="P570"/>
  <c r="L570"/>
  <c r="N570" s="1"/>
  <c r="I570"/>
  <c r="K570" s="1"/>
  <c r="X568"/>
  <c r="W568"/>
  <c r="U568"/>
  <c r="T568"/>
  <c r="Q568"/>
  <c r="P568"/>
  <c r="O568"/>
  <c r="I568"/>
  <c r="K568" s="1"/>
  <c r="N567"/>
  <c r="X567" s="1"/>
  <c r="L567"/>
  <c r="I567"/>
  <c r="K567" s="1"/>
  <c r="K566"/>
  <c r="M566" s="1"/>
  <c r="I566"/>
  <c r="L566" s="1"/>
  <c r="N566" s="1"/>
  <c r="L565"/>
  <c r="N565" s="1"/>
  <c r="K565"/>
  <c r="M565" s="1"/>
  <c r="I565"/>
  <c r="X564"/>
  <c r="W564"/>
  <c r="U564"/>
  <c r="T564"/>
  <c r="Q564"/>
  <c r="P564"/>
  <c r="O564"/>
  <c r="K564"/>
  <c r="J564" s="1"/>
  <c r="I564"/>
  <c r="L564" s="1"/>
  <c r="L563"/>
  <c r="N563" s="1"/>
  <c r="K563"/>
  <c r="M563" s="1"/>
  <c r="I563"/>
  <c r="I562"/>
  <c r="K562" s="1"/>
  <c r="X561"/>
  <c r="W561"/>
  <c r="U561"/>
  <c r="T561"/>
  <c r="Q561"/>
  <c r="P561"/>
  <c r="O561"/>
  <c r="L561"/>
  <c r="J561" s="1"/>
  <c r="K561"/>
  <c r="I561"/>
  <c r="W560"/>
  <c r="T560"/>
  <c r="P560"/>
  <c r="L560"/>
  <c r="J560" s="1"/>
  <c r="K560"/>
  <c r="I560"/>
  <c r="I559"/>
  <c r="K559" s="1"/>
  <c r="N558"/>
  <c r="X558" s="1"/>
  <c r="L558"/>
  <c r="I558"/>
  <c r="K558" s="1"/>
  <c r="K557"/>
  <c r="M557" s="1"/>
  <c r="I557"/>
  <c r="L557" s="1"/>
  <c r="N557" s="1"/>
  <c r="W556"/>
  <c r="T556"/>
  <c r="P556"/>
  <c r="K556"/>
  <c r="I556"/>
  <c r="L556" s="1"/>
  <c r="N556" s="1"/>
  <c r="W555"/>
  <c r="T555"/>
  <c r="P555"/>
  <c r="K555"/>
  <c r="I555"/>
  <c r="L555" s="1"/>
  <c r="N555" s="1"/>
  <c r="L554"/>
  <c r="N554" s="1"/>
  <c r="K554"/>
  <c r="M554" s="1"/>
  <c r="I554"/>
  <c r="I553"/>
  <c r="K553" s="1"/>
  <c r="N552"/>
  <c r="X552" s="1"/>
  <c r="L552"/>
  <c r="I552"/>
  <c r="K552" s="1"/>
  <c r="K551"/>
  <c r="M551" s="1"/>
  <c r="I551"/>
  <c r="L551" s="1"/>
  <c r="N551" s="1"/>
  <c r="L550"/>
  <c r="N550" s="1"/>
  <c r="K550"/>
  <c r="M550" s="1"/>
  <c r="I550"/>
  <c r="I549"/>
  <c r="K549" s="1"/>
  <c r="N548"/>
  <c r="X548" s="1"/>
  <c r="L548"/>
  <c r="I548"/>
  <c r="K548" s="1"/>
  <c r="K547"/>
  <c r="M547" s="1"/>
  <c r="I547"/>
  <c r="L547" s="1"/>
  <c r="N547" s="1"/>
  <c r="W546"/>
  <c r="T546"/>
  <c r="P546"/>
  <c r="K546"/>
  <c r="I546"/>
  <c r="L546" s="1"/>
  <c r="N546" s="1"/>
  <c r="X545"/>
  <c r="U545"/>
  <c r="Q545"/>
  <c r="K545"/>
  <c r="M545" s="1"/>
  <c r="I545"/>
  <c r="L545" s="1"/>
  <c r="L544"/>
  <c r="N544" s="1"/>
  <c r="K544"/>
  <c r="M544" s="1"/>
  <c r="I544"/>
  <c r="I543"/>
  <c r="K543" s="1"/>
  <c r="X542"/>
  <c r="W542"/>
  <c r="U542"/>
  <c r="T542"/>
  <c r="Q542"/>
  <c r="P542"/>
  <c r="O542"/>
  <c r="L542"/>
  <c r="J542" s="1"/>
  <c r="K542"/>
  <c r="I542"/>
  <c r="W541"/>
  <c r="T541"/>
  <c r="P541"/>
  <c r="L541"/>
  <c r="J541" s="1"/>
  <c r="K541"/>
  <c r="I541"/>
  <c r="I540"/>
  <c r="K540" s="1"/>
  <c r="N539"/>
  <c r="X539" s="1"/>
  <c r="L539"/>
  <c r="I539"/>
  <c r="K539" s="1"/>
  <c r="K538"/>
  <c r="M538" s="1"/>
  <c r="I538"/>
  <c r="L538" s="1"/>
  <c r="N538" s="1"/>
  <c r="L537"/>
  <c r="N537" s="1"/>
  <c r="K537"/>
  <c r="M537" s="1"/>
  <c r="I537"/>
  <c r="I536"/>
  <c r="K536" s="1"/>
  <c r="N535"/>
  <c r="X535" s="1"/>
  <c r="L535"/>
  <c r="I535"/>
  <c r="K535" s="1"/>
  <c r="K534"/>
  <c r="M534" s="1"/>
  <c r="I534"/>
  <c r="L534" s="1"/>
  <c r="N534" s="1"/>
  <c r="X533"/>
  <c r="U533"/>
  <c r="Q533"/>
  <c r="K533"/>
  <c r="M533" s="1"/>
  <c r="I533"/>
  <c r="L533" s="1"/>
  <c r="L532"/>
  <c r="N532" s="1"/>
  <c r="K532"/>
  <c r="M532" s="1"/>
  <c r="I532"/>
  <c r="I531"/>
  <c r="K531" s="1"/>
  <c r="N530"/>
  <c r="X530" s="1"/>
  <c r="L530"/>
  <c r="I530"/>
  <c r="K530" s="1"/>
  <c r="K529"/>
  <c r="M529" s="1"/>
  <c r="I529"/>
  <c r="L529" s="1"/>
  <c r="N529" s="1"/>
  <c r="L528"/>
  <c r="N528" s="1"/>
  <c r="K528"/>
  <c r="M528" s="1"/>
  <c r="I528"/>
  <c r="I527"/>
  <c r="K527" s="1"/>
  <c r="X526"/>
  <c r="U526"/>
  <c r="Q526"/>
  <c r="I526"/>
  <c r="K526" s="1"/>
  <c r="N525"/>
  <c r="X525" s="1"/>
  <c r="L525"/>
  <c r="I525"/>
  <c r="K525" s="1"/>
  <c r="K524"/>
  <c r="M524" s="1"/>
  <c r="I524"/>
  <c r="L524" s="1"/>
  <c r="N524" s="1"/>
  <c r="X523"/>
  <c r="W523"/>
  <c r="U523"/>
  <c r="T523"/>
  <c r="Q523"/>
  <c r="P523"/>
  <c r="O523"/>
  <c r="L523"/>
  <c r="I523"/>
  <c r="K523" s="1"/>
  <c r="J523" s="1"/>
  <c r="K522"/>
  <c r="M522" s="1"/>
  <c r="I522"/>
  <c r="L522" s="1"/>
  <c r="N522" s="1"/>
  <c r="L521"/>
  <c r="N521" s="1"/>
  <c r="K521"/>
  <c r="M521" s="1"/>
  <c r="I521"/>
  <c r="X520"/>
  <c r="W520"/>
  <c r="U520"/>
  <c r="T520"/>
  <c r="Q520"/>
  <c r="P520"/>
  <c r="O520"/>
  <c r="K520"/>
  <c r="J520" s="1"/>
  <c r="I520"/>
  <c r="L520" s="1"/>
  <c r="L519"/>
  <c r="N519" s="1"/>
  <c r="K519"/>
  <c r="M519" s="1"/>
  <c r="I519"/>
  <c r="I518"/>
  <c r="K518" s="1"/>
  <c r="N517"/>
  <c r="X517" s="1"/>
  <c r="L517"/>
  <c r="I517"/>
  <c r="K517" s="1"/>
  <c r="K516"/>
  <c r="M516" s="1"/>
  <c r="I516"/>
  <c r="L516" s="1"/>
  <c r="N516" s="1"/>
  <c r="L515"/>
  <c r="N515" s="1"/>
  <c r="K515"/>
  <c r="K569" s="1"/>
  <c r="I515"/>
  <c r="I569" s="1"/>
  <c r="I485"/>
  <c r="K485" s="1"/>
  <c r="N484"/>
  <c r="X484" s="1"/>
  <c r="L484"/>
  <c r="I484"/>
  <c r="K484" s="1"/>
  <c r="K483"/>
  <c r="M483" s="1"/>
  <c r="I483"/>
  <c r="L483" s="1"/>
  <c r="N483" s="1"/>
  <c r="W482"/>
  <c r="T482"/>
  <c r="P482"/>
  <c r="K482"/>
  <c r="I482"/>
  <c r="L482" s="1"/>
  <c r="N482" s="1"/>
  <c r="L481"/>
  <c r="N481" s="1"/>
  <c r="K481"/>
  <c r="M481" s="1"/>
  <c r="I481"/>
  <c r="I480"/>
  <c r="K480" s="1"/>
  <c r="N479"/>
  <c r="X479" s="1"/>
  <c r="L479"/>
  <c r="I479"/>
  <c r="K479" s="1"/>
  <c r="W478"/>
  <c r="T478"/>
  <c r="P478"/>
  <c r="L478"/>
  <c r="N478" s="1"/>
  <c r="I478"/>
  <c r="K478" s="1"/>
  <c r="J478" s="1"/>
  <c r="K477"/>
  <c r="M477" s="1"/>
  <c r="I477"/>
  <c r="L477" s="1"/>
  <c r="N477" s="1"/>
  <c r="X476"/>
  <c r="U476"/>
  <c r="Q476"/>
  <c r="K476"/>
  <c r="M476" s="1"/>
  <c r="I476"/>
  <c r="L476" s="1"/>
  <c r="L475"/>
  <c r="N475" s="1"/>
  <c r="K475"/>
  <c r="M475" s="1"/>
  <c r="I475"/>
  <c r="I474"/>
  <c r="K474" s="1"/>
  <c r="N473"/>
  <c r="X473" s="1"/>
  <c r="L473"/>
  <c r="I473"/>
  <c r="K473" s="1"/>
  <c r="K472"/>
  <c r="M472" s="1"/>
  <c r="I472"/>
  <c r="L472" s="1"/>
  <c r="N472" s="1"/>
  <c r="L471"/>
  <c r="N471" s="1"/>
  <c r="K471"/>
  <c r="M471" s="1"/>
  <c r="I471"/>
  <c r="I470"/>
  <c r="K470" s="1"/>
  <c r="W469"/>
  <c r="T469"/>
  <c r="P469"/>
  <c r="I469"/>
  <c r="K469" s="1"/>
  <c r="X468"/>
  <c r="W468"/>
  <c r="U468"/>
  <c r="T468"/>
  <c r="Q468"/>
  <c r="P468"/>
  <c r="O468"/>
  <c r="L468"/>
  <c r="J468" s="1"/>
  <c r="K468"/>
  <c r="I468"/>
  <c r="X467"/>
  <c r="W467"/>
  <c r="U467"/>
  <c r="T467"/>
  <c r="Q467"/>
  <c r="P467"/>
  <c r="O467"/>
  <c r="K467"/>
  <c r="I467"/>
  <c r="L467" s="1"/>
  <c r="L466"/>
  <c r="N466" s="1"/>
  <c r="K466"/>
  <c r="M466" s="1"/>
  <c r="I466"/>
  <c r="I465"/>
  <c r="K465" s="1"/>
  <c r="N464"/>
  <c r="X464" s="1"/>
  <c r="L464"/>
  <c r="I464"/>
  <c r="K464" s="1"/>
  <c r="K463"/>
  <c r="M463" s="1"/>
  <c r="I463"/>
  <c r="L463" s="1"/>
  <c r="N463" s="1"/>
  <c r="L462"/>
  <c r="N462" s="1"/>
  <c r="K462"/>
  <c r="M462" s="1"/>
  <c r="I462"/>
  <c r="I461"/>
  <c r="K461" s="1"/>
  <c r="N460"/>
  <c r="X460" s="1"/>
  <c r="L460"/>
  <c r="I460"/>
  <c r="K460" s="1"/>
  <c r="X459"/>
  <c r="U459"/>
  <c r="Q459"/>
  <c r="L459"/>
  <c r="I459"/>
  <c r="K459" s="1"/>
  <c r="W458"/>
  <c r="T458"/>
  <c r="P458"/>
  <c r="L458"/>
  <c r="N458" s="1"/>
  <c r="I458"/>
  <c r="K458" s="1"/>
  <c r="J458" s="1"/>
  <c r="K457"/>
  <c r="M457" s="1"/>
  <c r="I457"/>
  <c r="L457" s="1"/>
  <c r="N457" s="1"/>
  <c r="L456"/>
  <c r="N456" s="1"/>
  <c r="K456"/>
  <c r="M456" s="1"/>
  <c r="I456"/>
  <c r="I455"/>
  <c r="K455" s="1"/>
  <c r="N454"/>
  <c r="X454" s="1"/>
  <c r="L454"/>
  <c r="I454"/>
  <c r="K454" s="1"/>
  <c r="K453"/>
  <c r="M453" s="1"/>
  <c r="I453"/>
  <c r="L453" s="1"/>
  <c r="N453" s="1"/>
  <c r="L452"/>
  <c r="N452" s="1"/>
  <c r="K452"/>
  <c r="M452" s="1"/>
  <c r="I452"/>
  <c r="I451"/>
  <c r="K451" s="1"/>
  <c r="N450"/>
  <c r="X450" s="1"/>
  <c r="L450"/>
  <c r="I450"/>
  <c r="K450" s="1"/>
  <c r="K449"/>
  <c r="M449" s="1"/>
  <c r="I449"/>
  <c r="L449" s="1"/>
  <c r="N449" s="1"/>
  <c r="L448"/>
  <c r="N448" s="1"/>
  <c r="K448"/>
  <c r="M448" s="1"/>
  <c r="I448"/>
  <c r="I447"/>
  <c r="K447" s="1"/>
  <c r="N446"/>
  <c r="X446" s="1"/>
  <c r="L446"/>
  <c r="I446"/>
  <c r="K446" s="1"/>
  <c r="W445"/>
  <c r="T445"/>
  <c r="P445"/>
  <c r="L445"/>
  <c r="N445" s="1"/>
  <c r="I445"/>
  <c r="K445" s="1"/>
  <c r="J445" s="1"/>
  <c r="W444"/>
  <c r="T444"/>
  <c r="P444"/>
  <c r="L444"/>
  <c r="N444" s="1"/>
  <c r="I444"/>
  <c r="K444" s="1"/>
  <c r="J444" s="1"/>
  <c r="K443"/>
  <c r="M443" s="1"/>
  <c r="I443"/>
  <c r="L443" s="1"/>
  <c r="N443" s="1"/>
  <c r="W442"/>
  <c r="T442"/>
  <c r="P442"/>
  <c r="K442"/>
  <c r="J442" s="1"/>
  <c r="I442"/>
  <c r="L442" s="1"/>
  <c r="N442" s="1"/>
  <c r="L441"/>
  <c r="N441" s="1"/>
  <c r="K441"/>
  <c r="M441" s="1"/>
  <c r="I441"/>
  <c r="I440"/>
  <c r="K440" s="1"/>
  <c r="N439"/>
  <c r="X439" s="1"/>
  <c r="L439"/>
  <c r="I439"/>
  <c r="I486" s="1"/>
  <c r="X430"/>
  <c r="W430"/>
  <c r="U430"/>
  <c r="T430"/>
  <c r="Q430"/>
  <c r="P430"/>
  <c r="O430"/>
  <c r="I430"/>
  <c r="K430" s="1"/>
  <c r="X429"/>
  <c r="W429"/>
  <c r="U429"/>
  <c r="T429"/>
  <c r="Q429"/>
  <c r="P429"/>
  <c r="O429"/>
  <c r="L429"/>
  <c r="J429" s="1"/>
  <c r="K429"/>
  <c r="I429"/>
  <c r="I428"/>
  <c r="K428" s="1"/>
  <c r="N427"/>
  <c r="X427" s="1"/>
  <c r="L427"/>
  <c r="I427"/>
  <c r="K427" s="1"/>
  <c r="K426"/>
  <c r="M426" s="1"/>
  <c r="I426"/>
  <c r="L426" s="1"/>
  <c r="N426" s="1"/>
  <c r="L425"/>
  <c r="N425" s="1"/>
  <c r="K425"/>
  <c r="M425" s="1"/>
  <c r="I425"/>
  <c r="I424"/>
  <c r="K424" s="1"/>
  <c r="X423"/>
  <c r="W423"/>
  <c r="U423"/>
  <c r="T423"/>
  <c r="Q423"/>
  <c r="P423"/>
  <c r="O423"/>
  <c r="L423"/>
  <c r="J423" s="1"/>
  <c r="K423"/>
  <c r="I423"/>
  <c r="I422"/>
  <c r="K422" s="1"/>
  <c r="N421"/>
  <c r="X421" s="1"/>
  <c r="L421"/>
  <c r="I421"/>
  <c r="K421" s="1"/>
  <c r="X420"/>
  <c r="U420"/>
  <c r="Q420"/>
  <c r="L420"/>
  <c r="I420"/>
  <c r="K420" s="1"/>
  <c r="K419"/>
  <c r="M419" s="1"/>
  <c r="I419"/>
  <c r="L419" s="1"/>
  <c r="N419" s="1"/>
  <c r="X418"/>
  <c r="W418"/>
  <c r="U418"/>
  <c r="T418"/>
  <c r="Q418"/>
  <c r="P418"/>
  <c r="O418"/>
  <c r="L418"/>
  <c r="I418"/>
  <c r="K418" s="1"/>
  <c r="J418" s="1"/>
  <c r="K417"/>
  <c r="M417" s="1"/>
  <c r="I417"/>
  <c r="L417" s="1"/>
  <c r="N417" s="1"/>
  <c r="L416"/>
  <c r="N416" s="1"/>
  <c r="K416"/>
  <c r="M416" s="1"/>
  <c r="I416"/>
  <c r="X415"/>
  <c r="W415"/>
  <c r="U415"/>
  <c r="T415"/>
  <c r="Q415"/>
  <c r="P415"/>
  <c r="O415"/>
  <c r="K415"/>
  <c r="I415"/>
  <c r="L415" s="1"/>
  <c r="L414"/>
  <c r="N414" s="1"/>
  <c r="K414"/>
  <c r="M414" s="1"/>
  <c r="I414"/>
  <c r="X413"/>
  <c r="U413"/>
  <c r="Q413"/>
  <c r="L413"/>
  <c r="J413" s="1"/>
  <c r="K413"/>
  <c r="M413" s="1"/>
  <c r="I413"/>
  <c r="I412"/>
  <c r="K412" s="1"/>
  <c r="X411"/>
  <c r="W411"/>
  <c r="U411"/>
  <c r="T411"/>
  <c r="Q411"/>
  <c r="P411"/>
  <c r="O411"/>
  <c r="L411"/>
  <c r="J411" s="1"/>
  <c r="K411"/>
  <c r="I411"/>
  <c r="I410"/>
  <c r="K410" s="1"/>
  <c r="N409"/>
  <c r="X409" s="1"/>
  <c r="L409"/>
  <c r="I409"/>
  <c r="K409" s="1"/>
  <c r="K408"/>
  <c r="M408" s="1"/>
  <c r="I408"/>
  <c r="L408" s="1"/>
  <c r="N408" s="1"/>
  <c r="L407"/>
  <c r="N407" s="1"/>
  <c r="K407"/>
  <c r="M407" s="1"/>
  <c r="I407"/>
  <c r="I406"/>
  <c r="K406" s="1"/>
  <c r="N405"/>
  <c r="X405" s="1"/>
  <c r="L405"/>
  <c r="I405"/>
  <c r="K405" s="1"/>
  <c r="K404"/>
  <c r="M404" s="1"/>
  <c r="I404"/>
  <c r="L404" s="1"/>
  <c r="N404" s="1"/>
  <c r="L403"/>
  <c r="N403" s="1"/>
  <c r="K403"/>
  <c r="M403" s="1"/>
  <c r="I403"/>
  <c r="I402"/>
  <c r="K402" s="1"/>
  <c r="X401"/>
  <c r="U401"/>
  <c r="Q401"/>
  <c r="I401"/>
  <c r="K401" s="1"/>
  <c r="X400"/>
  <c r="U400"/>
  <c r="Q400"/>
  <c r="I400"/>
  <c r="K400" s="1"/>
  <c r="N399"/>
  <c r="X399" s="1"/>
  <c r="L399"/>
  <c r="I399"/>
  <c r="K399" s="1"/>
  <c r="X398"/>
  <c r="W398"/>
  <c r="U398"/>
  <c r="T398"/>
  <c r="Q398"/>
  <c r="P398"/>
  <c r="O398"/>
  <c r="I398"/>
  <c r="K398" s="1"/>
  <c r="X397"/>
  <c r="U397"/>
  <c r="Q397"/>
  <c r="I397"/>
  <c r="K397" s="1"/>
  <c r="N396"/>
  <c r="X396" s="1"/>
  <c r="L396"/>
  <c r="I396"/>
  <c r="K396" s="1"/>
  <c r="K395"/>
  <c r="M395" s="1"/>
  <c r="I395"/>
  <c r="L395" s="1"/>
  <c r="N395" s="1"/>
  <c r="P394"/>
  <c r="L394"/>
  <c r="K394"/>
  <c r="M394" s="1"/>
  <c r="I394"/>
  <c r="I393"/>
  <c r="X392"/>
  <c r="U392"/>
  <c r="Q392"/>
  <c r="I392"/>
  <c r="N391"/>
  <c r="L391"/>
  <c r="I391"/>
  <c r="K391" s="1"/>
  <c r="M391" s="1"/>
  <c r="K390"/>
  <c r="I390"/>
  <c r="L390" s="1"/>
  <c r="N390" s="1"/>
  <c r="X389"/>
  <c r="U389"/>
  <c r="Q389"/>
  <c r="K389"/>
  <c r="I389"/>
  <c r="L389" s="1"/>
  <c r="W388"/>
  <c r="T388"/>
  <c r="P388"/>
  <c r="K388"/>
  <c r="I388"/>
  <c r="L388" s="1"/>
  <c r="N388" s="1"/>
  <c r="X387"/>
  <c r="W387"/>
  <c r="U387"/>
  <c r="T387"/>
  <c r="Q387"/>
  <c r="P387"/>
  <c r="O387"/>
  <c r="L387"/>
  <c r="I387"/>
  <c r="K387" s="1"/>
  <c r="J387" s="1"/>
  <c r="K386"/>
  <c r="I386"/>
  <c r="L386" s="1"/>
  <c r="N386" s="1"/>
  <c r="L385"/>
  <c r="K385"/>
  <c r="M385" s="1"/>
  <c r="I385"/>
  <c r="X384"/>
  <c r="W384"/>
  <c r="U384"/>
  <c r="T384"/>
  <c r="Q384"/>
  <c r="P384"/>
  <c r="O384"/>
  <c r="K384"/>
  <c r="I384"/>
  <c r="L384" s="1"/>
  <c r="P383"/>
  <c r="L383"/>
  <c r="K383"/>
  <c r="M383" s="1"/>
  <c r="I383"/>
  <c r="X382"/>
  <c r="U382"/>
  <c r="Q382"/>
  <c r="L382"/>
  <c r="J382" s="1"/>
  <c r="K382"/>
  <c r="M382" s="1"/>
  <c r="I382"/>
  <c r="X381"/>
  <c r="W381"/>
  <c r="U381"/>
  <c r="T381"/>
  <c r="Q381"/>
  <c r="P381"/>
  <c r="O381"/>
  <c r="K381"/>
  <c r="I381"/>
  <c r="L381" s="1"/>
  <c r="P380"/>
  <c r="L380"/>
  <c r="K380"/>
  <c r="M380" s="1"/>
  <c r="I380"/>
  <c r="I431" s="1"/>
  <c r="I367"/>
  <c r="N366"/>
  <c r="L366"/>
  <c r="J366"/>
  <c r="I366"/>
  <c r="K366" s="1"/>
  <c r="M366" s="1"/>
  <c r="U365"/>
  <c r="K365"/>
  <c r="I365"/>
  <c r="L365" s="1"/>
  <c r="N365" s="1"/>
  <c r="W364"/>
  <c r="L364"/>
  <c r="K364"/>
  <c r="M364" s="1"/>
  <c r="P364" s="1"/>
  <c r="I364"/>
  <c r="I363"/>
  <c r="N362"/>
  <c r="L362"/>
  <c r="J362"/>
  <c r="I362"/>
  <c r="K362" s="1"/>
  <c r="M362" s="1"/>
  <c r="U361"/>
  <c r="K361"/>
  <c r="I361"/>
  <c r="L361" s="1"/>
  <c r="N361" s="1"/>
  <c r="W360"/>
  <c r="L360"/>
  <c r="K360"/>
  <c r="M360" s="1"/>
  <c r="I360"/>
  <c r="I359"/>
  <c r="N358"/>
  <c r="L358"/>
  <c r="J358"/>
  <c r="I358"/>
  <c r="K358" s="1"/>
  <c r="M358" s="1"/>
  <c r="U357"/>
  <c r="K357"/>
  <c r="I357"/>
  <c r="L357" s="1"/>
  <c r="N357" s="1"/>
  <c r="W356"/>
  <c r="L356"/>
  <c r="K356"/>
  <c r="M356" s="1"/>
  <c r="P356" s="1"/>
  <c r="I356"/>
  <c r="I355"/>
  <c r="N354"/>
  <c r="L354"/>
  <c r="J354"/>
  <c r="I354"/>
  <c r="K354" s="1"/>
  <c r="M354" s="1"/>
  <c r="U353"/>
  <c r="K353"/>
  <c r="I353"/>
  <c r="L353" s="1"/>
  <c r="N353" s="1"/>
  <c r="W352"/>
  <c r="L352"/>
  <c r="K352"/>
  <c r="M352" s="1"/>
  <c r="I352"/>
  <c r="I351"/>
  <c r="L351" s="1"/>
  <c r="N351" s="1"/>
  <c r="U351" s="1"/>
  <c r="W350"/>
  <c r="T350"/>
  <c r="N350"/>
  <c r="L350"/>
  <c r="J350"/>
  <c r="I350"/>
  <c r="K350" s="1"/>
  <c r="M350" s="1"/>
  <c r="X349"/>
  <c r="I349"/>
  <c r="L349" s="1"/>
  <c r="N349" s="1"/>
  <c r="Q349" s="1"/>
  <c r="N348"/>
  <c r="L348"/>
  <c r="K348"/>
  <c r="M348" s="1"/>
  <c r="O348" s="1"/>
  <c r="J348"/>
  <c r="I348"/>
  <c r="U347"/>
  <c r="K347"/>
  <c r="J347" s="1"/>
  <c r="I347"/>
  <c r="L347" s="1"/>
  <c r="N347" s="1"/>
  <c r="X347" s="1"/>
  <c r="L346"/>
  <c r="N346" s="1"/>
  <c r="I346"/>
  <c r="K346" s="1"/>
  <c r="M346" s="1"/>
  <c r="X345"/>
  <c r="U345"/>
  <c r="K345"/>
  <c r="J345" s="1"/>
  <c r="I345"/>
  <c r="L345" s="1"/>
  <c r="N345" s="1"/>
  <c r="Q345" s="1"/>
  <c r="W344"/>
  <c r="P344"/>
  <c r="L344"/>
  <c r="N344" s="1"/>
  <c r="K344"/>
  <c r="M344" s="1"/>
  <c r="I344"/>
  <c r="X343"/>
  <c r="I343"/>
  <c r="L343" s="1"/>
  <c r="N343" s="1"/>
  <c r="Q343" s="1"/>
  <c r="T342"/>
  <c r="N342"/>
  <c r="L342"/>
  <c r="J342"/>
  <c r="I342"/>
  <c r="K342" s="1"/>
  <c r="M342" s="1"/>
  <c r="I341"/>
  <c r="L341" s="1"/>
  <c r="N341" s="1"/>
  <c r="U341" s="1"/>
  <c r="N340"/>
  <c r="L340"/>
  <c r="J340" s="1"/>
  <c r="K340"/>
  <c r="M340" s="1"/>
  <c r="W340" s="1"/>
  <c r="I340"/>
  <c r="U339"/>
  <c r="K339"/>
  <c r="J339" s="1"/>
  <c r="I339"/>
  <c r="L339" s="1"/>
  <c r="N339" s="1"/>
  <c r="Q339" s="1"/>
  <c r="W338"/>
  <c r="L338"/>
  <c r="N338" s="1"/>
  <c r="I338"/>
  <c r="K338" s="1"/>
  <c r="M338" s="1"/>
  <c r="T338" s="1"/>
  <c r="U337"/>
  <c r="K337"/>
  <c r="J337" s="1"/>
  <c r="I337"/>
  <c r="L337" s="1"/>
  <c r="N337" s="1"/>
  <c r="X337" s="1"/>
  <c r="W336"/>
  <c r="P336"/>
  <c r="L336"/>
  <c r="N336" s="1"/>
  <c r="K336"/>
  <c r="M336" s="1"/>
  <c r="J336"/>
  <c r="I336"/>
  <c r="I335"/>
  <c r="L335" s="1"/>
  <c r="N335" s="1"/>
  <c r="U335" s="1"/>
  <c r="W334"/>
  <c r="T334"/>
  <c r="N334"/>
  <c r="L334"/>
  <c r="J334"/>
  <c r="I334"/>
  <c r="K334" s="1"/>
  <c r="M334" s="1"/>
  <c r="X333"/>
  <c r="I333"/>
  <c r="L333" s="1"/>
  <c r="N333" s="1"/>
  <c r="Q333" s="1"/>
  <c r="N332"/>
  <c r="L332"/>
  <c r="K332"/>
  <c r="M332" s="1"/>
  <c r="O332" s="1"/>
  <c r="J332"/>
  <c r="I332"/>
  <c r="U331"/>
  <c r="K331"/>
  <c r="J331" s="1"/>
  <c r="I331"/>
  <c r="L331" s="1"/>
  <c r="N331" s="1"/>
  <c r="X331" s="1"/>
  <c r="L330"/>
  <c r="N330" s="1"/>
  <c r="I330"/>
  <c r="K330" s="1"/>
  <c r="M330" s="1"/>
  <c r="X329"/>
  <c r="U329"/>
  <c r="K329"/>
  <c r="J329" s="1"/>
  <c r="I329"/>
  <c r="L329" s="1"/>
  <c r="N329" s="1"/>
  <c r="Q329" s="1"/>
  <c r="W328"/>
  <c r="P328"/>
  <c r="L328"/>
  <c r="N328" s="1"/>
  <c r="K328"/>
  <c r="M328" s="1"/>
  <c r="I328"/>
  <c r="X327"/>
  <c r="I327"/>
  <c r="L327" s="1"/>
  <c r="N327" s="1"/>
  <c r="Q327" s="1"/>
  <c r="T326"/>
  <c r="N326"/>
  <c r="L326"/>
  <c r="J326"/>
  <c r="I326"/>
  <c r="K326" s="1"/>
  <c r="M326" s="1"/>
  <c r="I325"/>
  <c r="L325" s="1"/>
  <c r="N325" s="1"/>
  <c r="U325" s="1"/>
  <c r="N324"/>
  <c r="L324"/>
  <c r="J324" s="1"/>
  <c r="K324"/>
  <c r="M324" s="1"/>
  <c r="W324" s="1"/>
  <c r="I324"/>
  <c r="X323"/>
  <c r="U323"/>
  <c r="K323"/>
  <c r="J323" s="1"/>
  <c r="I323"/>
  <c r="L323" s="1"/>
  <c r="N323" s="1"/>
  <c r="Q323" s="1"/>
  <c r="W322"/>
  <c r="L322"/>
  <c r="N322" s="1"/>
  <c r="I322"/>
  <c r="K322" s="1"/>
  <c r="M322" s="1"/>
  <c r="T322" s="1"/>
  <c r="U321"/>
  <c r="K321"/>
  <c r="J321" s="1"/>
  <c r="I321"/>
  <c r="L321" s="1"/>
  <c r="N321" s="1"/>
  <c r="X321" s="1"/>
  <c r="L320"/>
  <c r="N320" s="1"/>
  <c r="K320"/>
  <c r="J320"/>
  <c r="I320"/>
  <c r="L299"/>
  <c r="N299" s="1"/>
  <c r="U299" s="1"/>
  <c r="I299"/>
  <c r="K299" s="1"/>
  <c r="I298"/>
  <c r="K298" s="1"/>
  <c r="K297"/>
  <c r="M297" s="1"/>
  <c r="I297"/>
  <c r="L297" s="1"/>
  <c r="N297" s="1"/>
  <c r="N296"/>
  <c r="L296"/>
  <c r="K296"/>
  <c r="M296" s="1"/>
  <c r="W296" s="1"/>
  <c r="I296"/>
  <c r="L295"/>
  <c r="N295" s="1"/>
  <c r="U295" s="1"/>
  <c r="I295"/>
  <c r="K295" s="1"/>
  <c r="I294"/>
  <c r="K294" s="1"/>
  <c r="K293"/>
  <c r="M293" s="1"/>
  <c r="I293"/>
  <c r="L293" s="1"/>
  <c r="N293" s="1"/>
  <c r="N292"/>
  <c r="L292"/>
  <c r="K292"/>
  <c r="M292" s="1"/>
  <c r="W292" s="1"/>
  <c r="I292"/>
  <c r="L291"/>
  <c r="N291" s="1"/>
  <c r="U291" s="1"/>
  <c r="I291"/>
  <c r="K291" s="1"/>
  <c r="I290"/>
  <c r="K290" s="1"/>
  <c r="K289"/>
  <c r="M289" s="1"/>
  <c r="I289"/>
  <c r="L289" s="1"/>
  <c r="N289" s="1"/>
  <c r="N288"/>
  <c r="L288"/>
  <c r="K288"/>
  <c r="M288" s="1"/>
  <c r="W288" s="1"/>
  <c r="I288"/>
  <c r="L287"/>
  <c r="N287" s="1"/>
  <c r="U287" s="1"/>
  <c r="I287"/>
  <c r="K287" s="1"/>
  <c r="I286"/>
  <c r="K286" s="1"/>
  <c r="K285"/>
  <c r="M285" s="1"/>
  <c r="I285"/>
  <c r="L285" s="1"/>
  <c r="N285" s="1"/>
  <c r="N284"/>
  <c r="L284"/>
  <c r="K284"/>
  <c r="M284" s="1"/>
  <c r="W284" s="1"/>
  <c r="I284"/>
  <c r="L283"/>
  <c r="N283" s="1"/>
  <c r="U283" s="1"/>
  <c r="I283"/>
  <c r="K283" s="1"/>
  <c r="I282"/>
  <c r="K282" s="1"/>
  <c r="K281"/>
  <c r="M281" s="1"/>
  <c r="I281"/>
  <c r="L281" s="1"/>
  <c r="N281" s="1"/>
  <c r="N280"/>
  <c r="L280"/>
  <c r="K280"/>
  <c r="M280" s="1"/>
  <c r="W280" s="1"/>
  <c r="I280"/>
  <c r="N279"/>
  <c r="U279" s="1"/>
  <c r="L279"/>
  <c r="I279"/>
  <c r="K279" s="1"/>
  <c r="K278"/>
  <c r="M278" s="1"/>
  <c r="I278"/>
  <c r="L278" s="1"/>
  <c r="N278" s="1"/>
  <c r="L277"/>
  <c r="N277" s="1"/>
  <c r="K277"/>
  <c r="M277" s="1"/>
  <c r="I277"/>
  <c r="I276"/>
  <c r="K276" s="1"/>
  <c r="N275"/>
  <c r="U275" s="1"/>
  <c r="L275"/>
  <c r="I275"/>
  <c r="K275" s="1"/>
  <c r="K274"/>
  <c r="M274" s="1"/>
  <c r="I274"/>
  <c r="L274" s="1"/>
  <c r="N274" s="1"/>
  <c r="L273"/>
  <c r="N273" s="1"/>
  <c r="K273"/>
  <c r="M273" s="1"/>
  <c r="I273"/>
  <c r="I272"/>
  <c r="K272" s="1"/>
  <c r="N271"/>
  <c r="U271" s="1"/>
  <c r="L271"/>
  <c r="I271"/>
  <c r="K271" s="1"/>
  <c r="K270"/>
  <c r="M270" s="1"/>
  <c r="I270"/>
  <c r="L270" s="1"/>
  <c r="N270" s="1"/>
  <c r="L269"/>
  <c r="N269" s="1"/>
  <c r="K269"/>
  <c r="M269" s="1"/>
  <c r="I269"/>
  <c r="I268"/>
  <c r="K268" s="1"/>
  <c r="N267"/>
  <c r="U267" s="1"/>
  <c r="L267"/>
  <c r="I267"/>
  <c r="K267" s="1"/>
  <c r="K266"/>
  <c r="M266" s="1"/>
  <c r="I266"/>
  <c r="L266" s="1"/>
  <c r="N266" s="1"/>
  <c r="L265"/>
  <c r="N265" s="1"/>
  <c r="K265"/>
  <c r="M265" s="1"/>
  <c r="I265"/>
  <c r="I264"/>
  <c r="K264" s="1"/>
  <c r="N263"/>
  <c r="U263" s="1"/>
  <c r="L263"/>
  <c r="I263"/>
  <c r="K263" s="1"/>
  <c r="K262"/>
  <c r="M262" s="1"/>
  <c r="I262"/>
  <c r="L262" s="1"/>
  <c r="N262" s="1"/>
  <c r="L261"/>
  <c r="N261" s="1"/>
  <c r="K261"/>
  <c r="M261" s="1"/>
  <c r="I261"/>
  <c r="I260"/>
  <c r="K260" s="1"/>
  <c r="N259"/>
  <c r="U259" s="1"/>
  <c r="L259"/>
  <c r="I259"/>
  <c r="K259" s="1"/>
  <c r="K258"/>
  <c r="M258" s="1"/>
  <c r="I258"/>
  <c r="L258" s="1"/>
  <c r="N258" s="1"/>
  <c r="L257"/>
  <c r="N257" s="1"/>
  <c r="K257"/>
  <c r="M257" s="1"/>
  <c r="I257"/>
  <c r="I256"/>
  <c r="K256" s="1"/>
  <c r="N255"/>
  <c r="U255" s="1"/>
  <c r="L255"/>
  <c r="I255"/>
  <c r="K255" s="1"/>
  <c r="K254"/>
  <c r="M254" s="1"/>
  <c r="I254"/>
  <c r="L254" s="1"/>
  <c r="N254" s="1"/>
  <c r="L253"/>
  <c r="N253" s="1"/>
  <c r="K253"/>
  <c r="M253" s="1"/>
  <c r="I253"/>
  <c r="I252"/>
  <c r="K252" s="1"/>
  <c r="N251"/>
  <c r="U251" s="1"/>
  <c r="L251"/>
  <c r="I251"/>
  <c r="K251" s="1"/>
  <c r="K250"/>
  <c r="M250" s="1"/>
  <c r="I250"/>
  <c r="L250" s="1"/>
  <c r="N250" s="1"/>
  <c r="L249"/>
  <c r="N249" s="1"/>
  <c r="K249"/>
  <c r="M249" s="1"/>
  <c r="I249"/>
  <c r="I248"/>
  <c r="K248" s="1"/>
  <c r="N247"/>
  <c r="U247" s="1"/>
  <c r="L247"/>
  <c r="I247"/>
  <c r="K247" s="1"/>
  <c r="K246"/>
  <c r="M246" s="1"/>
  <c r="I246"/>
  <c r="L246" s="1"/>
  <c r="N246" s="1"/>
  <c r="L245"/>
  <c r="N245" s="1"/>
  <c r="K245"/>
  <c r="M245" s="1"/>
  <c r="I245"/>
  <c r="I244"/>
  <c r="K244" s="1"/>
  <c r="N243"/>
  <c r="U243" s="1"/>
  <c r="L243"/>
  <c r="I243"/>
  <c r="K243" s="1"/>
  <c r="K242"/>
  <c r="M242" s="1"/>
  <c r="I242"/>
  <c r="L242" s="1"/>
  <c r="N242" s="1"/>
  <c r="L241"/>
  <c r="N241" s="1"/>
  <c r="K241"/>
  <c r="M241" s="1"/>
  <c r="I241"/>
  <c r="I240"/>
  <c r="K240" s="1"/>
  <c r="N239"/>
  <c r="L239"/>
  <c r="I239"/>
  <c r="K211"/>
  <c r="M211" s="1"/>
  <c r="I211"/>
  <c r="L211" s="1"/>
  <c r="N211" s="1"/>
  <c r="L210"/>
  <c r="N210" s="1"/>
  <c r="K210"/>
  <c r="M210" s="1"/>
  <c r="I210"/>
  <c r="I209"/>
  <c r="K209" s="1"/>
  <c r="N208"/>
  <c r="U208" s="1"/>
  <c r="L208"/>
  <c r="I208"/>
  <c r="K208" s="1"/>
  <c r="K207"/>
  <c r="M207" s="1"/>
  <c r="I207"/>
  <c r="L207" s="1"/>
  <c r="N207" s="1"/>
  <c r="L206"/>
  <c r="N206" s="1"/>
  <c r="K206"/>
  <c r="M206" s="1"/>
  <c r="I206"/>
  <c r="I205"/>
  <c r="K205" s="1"/>
  <c r="N204"/>
  <c r="U204" s="1"/>
  <c r="L204"/>
  <c r="I204"/>
  <c r="K204" s="1"/>
  <c r="K203"/>
  <c r="M203" s="1"/>
  <c r="I203"/>
  <c r="L203" s="1"/>
  <c r="N203" s="1"/>
  <c r="L202"/>
  <c r="N202" s="1"/>
  <c r="K202"/>
  <c r="M202" s="1"/>
  <c r="I202"/>
  <c r="I201"/>
  <c r="K201" s="1"/>
  <c r="N200"/>
  <c r="U200" s="1"/>
  <c r="L200"/>
  <c r="I200"/>
  <c r="K200" s="1"/>
  <c r="K199"/>
  <c r="M199" s="1"/>
  <c r="I199"/>
  <c r="L199" s="1"/>
  <c r="N199" s="1"/>
  <c r="L198"/>
  <c r="N198" s="1"/>
  <c r="K198"/>
  <c r="M198" s="1"/>
  <c r="I198"/>
  <c r="I197"/>
  <c r="K197" s="1"/>
  <c r="N196"/>
  <c r="U196" s="1"/>
  <c r="L196"/>
  <c r="I196"/>
  <c r="K196" s="1"/>
  <c r="K195"/>
  <c r="M195" s="1"/>
  <c r="I195"/>
  <c r="L195" s="1"/>
  <c r="N195" s="1"/>
  <c r="L194"/>
  <c r="N194" s="1"/>
  <c r="K194"/>
  <c r="M194" s="1"/>
  <c r="I194"/>
  <c r="I193"/>
  <c r="K193" s="1"/>
  <c r="N192"/>
  <c r="U192" s="1"/>
  <c r="L192"/>
  <c r="I192"/>
  <c r="K192" s="1"/>
  <c r="K191"/>
  <c r="M191" s="1"/>
  <c r="I191"/>
  <c r="L191" s="1"/>
  <c r="N191" s="1"/>
  <c r="L190"/>
  <c r="N190" s="1"/>
  <c r="K190"/>
  <c r="M190" s="1"/>
  <c r="I190"/>
  <c r="I189"/>
  <c r="K189" s="1"/>
  <c r="N188"/>
  <c r="U188" s="1"/>
  <c r="L188"/>
  <c r="I188"/>
  <c r="K188" s="1"/>
  <c r="K187"/>
  <c r="M187" s="1"/>
  <c r="I187"/>
  <c r="L187" s="1"/>
  <c r="N187" s="1"/>
  <c r="L186"/>
  <c r="N186" s="1"/>
  <c r="K186"/>
  <c r="M186" s="1"/>
  <c r="I186"/>
  <c r="I185"/>
  <c r="K185" s="1"/>
  <c r="N184"/>
  <c r="U184" s="1"/>
  <c r="L184"/>
  <c r="I184"/>
  <c r="K184" s="1"/>
  <c r="K183"/>
  <c r="M183" s="1"/>
  <c r="I183"/>
  <c r="L183" s="1"/>
  <c r="N183" s="1"/>
  <c r="L182"/>
  <c r="N182" s="1"/>
  <c r="K182"/>
  <c r="M182" s="1"/>
  <c r="I182"/>
  <c r="I181"/>
  <c r="K181" s="1"/>
  <c r="N180"/>
  <c r="U180" s="1"/>
  <c r="L180"/>
  <c r="I180"/>
  <c r="K180" s="1"/>
  <c r="K179"/>
  <c r="M179" s="1"/>
  <c r="I179"/>
  <c r="L179" s="1"/>
  <c r="N179" s="1"/>
  <c r="L178"/>
  <c r="N178" s="1"/>
  <c r="K178"/>
  <c r="M178" s="1"/>
  <c r="I178"/>
  <c r="I177"/>
  <c r="K177" s="1"/>
  <c r="N176"/>
  <c r="U176" s="1"/>
  <c r="L176"/>
  <c r="I176"/>
  <c r="K176" s="1"/>
  <c r="K175"/>
  <c r="M175" s="1"/>
  <c r="I175"/>
  <c r="L175" s="1"/>
  <c r="N175" s="1"/>
  <c r="L174"/>
  <c r="N174" s="1"/>
  <c r="K174"/>
  <c r="M174" s="1"/>
  <c r="I174"/>
  <c r="I173"/>
  <c r="K173" s="1"/>
  <c r="N172"/>
  <c r="U172" s="1"/>
  <c r="L172"/>
  <c r="I172"/>
  <c r="K172" s="1"/>
  <c r="K171"/>
  <c r="M171" s="1"/>
  <c r="I171"/>
  <c r="L171" s="1"/>
  <c r="N171" s="1"/>
  <c r="L170"/>
  <c r="N170" s="1"/>
  <c r="K170"/>
  <c r="M170" s="1"/>
  <c r="I170"/>
  <c r="I169"/>
  <c r="K169" s="1"/>
  <c r="N168"/>
  <c r="U168" s="1"/>
  <c r="L168"/>
  <c r="I168"/>
  <c r="K168" s="1"/>
  <c r="K167"/>
  <c r="M167" s="1"/>
  <c r="I167"/>
  <c r="L167" s="1"/>
  <c r="N167" s="1"/>
  <c r="L166"/>
  <c r="N166" s="1"/>
  <c r="K166"/>
  <c r="M166" s="1"/>
  <c r="I166"/>
  <c r="I165"/>
  <c r="K165" s="1"/>
  <c r="N164"/>
  <c r="U164" s="1"/>
  <c r="L164"/>
  <c r="I164"/>
  <c r="K164" s="1"/>
  <c r="K163"/>
  <c r="M163" s="1"/>
  <c r="I163"/>
  <c r="L163" s="1"/>
  <c r="N163" s="1"/>
  <c r="L162"/>
  <c r="N162" s="1"/>
  <c r="K162"/>
  <c r="M162" s="1"/>
  <c r="I162"/>
  <c r="I161"/>
  <c r="K161" s="1"/>
  <c r="N160"/>
  <c r="U160" s="1"/>
  <c r="L160"/>
  <c r="I160"/>
  <c r="K160" s="1"/>
  <c r="K159"/>
  <c r="M159" s="1"/>
  <c r="I159"/>
  <c r="L159" s="1"/>
  <c r="N159" s="1"/>
  <c r="L158"/>
  <c r="N158" s="1"/>
  <c r="K158"/>
  <c r="M158" s="1"/>
  <c r="I158"/>
  <c r="I157"/>
  <c r="K157" s="1"/>
  <c r="N156"/>
  <c r="U156" s="1"/>
  <c r="L156"/>
  <c r="I156"/>
  <c r="K156" s="1"/>
  <c r="K155"/>
  <c r="M155" s="1"/>
  <c r="I155"/>
  <c r="L155" s="1"/>
  <c r="N155" s="1"/>
  <c r="L154"/>
  <c r="N154" s="1"/>
  <c r="K154"/>
  <c r="M154" s="1"/>
  <c r="I154"/>
  <c r="I153"/>
  <c r="K153" s="1"/>
  <c r="N152"/>
  <c r="U152" s="1"/>
  <c r="L152"/>
  <c r="I152"/>
  <c r="K152" s="1"/>
  <c r="K151"/>
  <c r="M151" s="1"/>
  <c r="I151"/>
  <c r="L151" s="1"/>
  <c r="N151" s="1"/>
  <c r="L150"/>
  <c r="N150" s="1"/>
  <c r="K150"/>
  <c r="M150" s="1"/>
  <c r="I150"/>
  <c r="I149"/>
  <c r="K149" s="1"/>
  <c r="N148"/>
  <c r="L148"/>
  <c r="J148"/>
  <c r="I148"/>
  <c r="K148" s="1"/>
  <c r="M148" s="1"/>
  <c r="U147"/>
  <c r="K147"/>
  <c r="I147"/>
  <c r="L147" s="1"/>
  <c r="N147" s="1"/>
  <c r="W146"/>
  <c r="L146"/>
  <c r="K146"/>
  <c r="M146" s="1"/>
  <c r="P146" s="1"/>
  <c r="I146"/>
  <c r="I145"/>
  <c r="N144"/>
  <c r="L144"/>
  <c r="J144"/>
  <c r="I144"/>
  <c r="K144" s="1"/>
  <c r="M144" s="1"/>
  <c r="U143"/>
  <c r="K143"/>
  <c r="I143"/>
  <c r="L143" s="1"/>
  <c r="N143" s="1"/>
  <c r="W142"/>
  <c r="L142"/>
  <c r="K142"/>
  <c r="M142" s="1"/>
  <c r="I142"/>
  <c r="I141"/>
  <c r="N140"/>
  <c r="L140"/>
  <c r="J140"/>
  <c r="I140"/>
  <c r="K140" s="1"/>
  <c r="M140" s="1"/>
  <c r="U139"/>
  <c r="K139"/>
  <c r="I139"/>
  <c r="L139" s="1"/>
  <c r="N139" s="1"/>
  <c r="W138"/>
  <c r="L138"/>
  <c r="K138"/>
  <c r="M138" s="1"/>
  <c r="P138" s="1"/>
  <c r="I138"/>
  <c r="I117"/>
  <c r="G117"/>
  <c r="K116"/>
  <c r="I116"/>
  <c r="L116" s="1"/>
  <c r="N116" s="1"/>
  <c r="U116" s="1"/>
  <c r="H116"/>
  <c r="I115"/>
  <c r="H115"/>
  <c r="G115"/>
  <c r="W114"/>
  <c r="P114"/>
  <c r="L114"/>
  <c r="N114" s="1"/>
  <c r="K114"/>
  <c r="M114" s="1"/>
  <c r="J114"/>
  <c r="I114"/>
  <c r="I113"/>
  <c r="L113" s="1"/>
  <c r="N113" s="1"/>
  <c r="X113" s="1"/>
  <c r="W112"/>
  <c r="T112"/>
  <c r="L112"/>
  <c r="J112"/>
  <c r="I112"/>
  <c r="K112" s="1"/>
  <c r="M112" s="1"/>
  <c r="H112"/>
  <c r="N112" s="1"/>
  <c r="G112"/>
  <c r="X111"/>
  <c r="W111"/>
  <c r="U111"/>
  <c r="T111"/>
  <c r="Q111"/>
  <c r="P111"/>
  <c r="O111"/>
  <c r="I111"/>
  <c r="L111" s="1"/>
  <c r="H111"/>
  <c r="G111"/>
  <c r="W110"/>
  <c r="T110"/>
  <c r="L110"/>
  <c r="J110"/>
  <c r="I110"/>
  <c r="K110" s="1"/>
  <c r="M110" s="1"/>
  <c r="H110"/>
  <c r="N110" s="1"/>
  <c r="G110"/>
  <c r="X109"/>
  <c r="W109"/>
  <c r="U109"/>
  <c r="T109"/>
  <c r="Q109"/>
  <c r="P109"/>
  <c r="O109"/>
  <c r="I109"/>
  <c r="L109" s="1"/>
  <c r="H109"/>
  <c r="G109"/>
  <c r="W108"/>
  <c r="T108"/>
  <c r="N108"/>
  <c r="L108"/>
  <c r="J108"/>
  <c r="I108"/>
  <c r="K108" s="1"/>
  <c r="M108" s="1"/>
  <c r="I107"/>
  <c r="L107" s="1"/>
  <c r="N107" s="1"/>
  <c r="Q107" s="1"/>
  <c r="G107"/>
  <c r="I106"/>
  <c r="L106" s="1"/>
  <c r="N106" s="1"/>
  <c r="Q106" s="1"/>
  <c r="W105"/>
  <c r="T105"/>
  <c r="P105"/>
  <c r="N105"/>
  <c r="I105"/>
  <c r="L105" s="1"/>
  <c r="G105"/>
  <c r="I104"/>
  <c r="L104" s="1"/>
  <c r="N104" s="1"/>
  <c r="X104" s="1"/>
  <c r="H104"/>
  <c r="G104"/>
  <c r="T103"/>
  <c r="L103"/>
  <c r="J103"/>
  <c r="I103"/>
  <c r="K103" s="1"/>
  <c r="M103" s="1"/>
  <c r="W103" s="1"/>
  <c r="H103"/>
  <c r="N103" s="1"/>
  <c r="G103"/>
  <c r="I102"/>
  <c r="L102" s="1"/>
  <c r="N102" s="1"/>
  <c r="Q102" s="1"/>
  <c r="H102"/>
  <c r="G102"/>
  <c r="N101"/>
  <c r="L101"/>
  <c r="J101" s="1"/>
  <c r="K101"/>
  <c r="M101" s="1"/>
  <c r="O101" s="1"/>
  <c r="I101"/>
  <c r="X100"/>
  <c r="U100"/>
  <c r="K100"/>
  <c r="J100" s="1"/>
  <c r="I100"/>
  <c r="L100" s="1"/>
  <c r="N100" s="1"/>
  <c r="Q100" s="1"/>
  <c r="L99"/>
  <c r="N99" s="1"/>
  <c r="I99"/>
  <c r="K99" s="1"/>
  <c r="M99" s="1"/>
  <c r="T99" s="1"/>
  <c r="G99"/>
  <c r="L98"/>
  <c r="N98" s="1"/>
  <c r="K98"/>
  <c r="J98"/>
  <c r="I98"/>
  <c r="G98"/>
  <c r="W97"/>
  <c r="T97"/>
  <c r="P97"/>
  <c r="I97"/>
  <c r="L97" s="1"/>
  <c r="N97" s="1"/>
  <c r="H97"/>
  <c r="G97"/>
  <c r="X96"/>
  <c r="W96"/>
  <c r="U96"/>
  <c r="T96"/>
  <c r="Q96"/>
  <c r="P96"/>
  <c r="O96"/>
  <c r="L96"/>
  <c r="I96"/>
  <c r="K96" s="1"/>
  <c r="J96" s="1"/>
  <c r="H96"/>
  <c r="G96"/>
  <c r="W95"/>
  <c r="T95"/>
  <c r="P95"/>
  <c r="L95"/>
  <c r="N95" s="1"/>
  <c r="X95" s="1"/>
  <c r="K95"/>
  <c r="J95"/>
  <c r="I95"/>
  <c r="G95"/>
  <c r="T94"/>
  <c r="N94"/>
  <c r="L94"/>
  <c r="J94"/>
  <c r="I94"/>
  <c r="K94" s="1"/>
  <c r="M94" s="1"/>
  <c r="I93"/>
  <c r="L93" s="1"/>
  <c r="N93" s="1"/>
  <c r="Q93" s="1"/>
  <c r="N92"/>
  <c r="L92"/>
  <c r="J92" s="1"/>
  <c r="K92"/>
  <c r="M92" s="1"/>
  <c r="W92" s="1"/>
  <c r="I92"/>
  <c r="U91"/>
  <c r="K91"/>
  <c r="J91" s="1"/>
  <c r="I91"/>
  <c r="L91" s="1"/>
  <c r="N91" s="1"/>
  <c r="Q91" s="1"/>
  <c r="L90"/>
  <c r="N90" s="1"/>
  <c r="I90"/>
  <c r="K90" s="1"/>
  <c r="M90" s="1"/>
  <c r="T90" s="1"/>
  <c r="H90"/>
  <c r="G90"/>
  <c r="X89"/>
  <c r="U89"/>
  <c r="Q89"/>
  <c r="L89"/>
  <c r="J89" s="1"/>
  <c r="K89"/>
  <c r="M89" s="1"/>
  <c r="I89"/>
  <c r="H89"/>
  <c r="G89"/>
  <c r="U88"/>
  <c r="K88"/>
  <c r="J88" s="1"/>
  <c r="I88"/>
  <c r="L88" s="1"/>
  <c r="N88" s="1"/>
  <c r="X88" s="1"/>
  <c r="G88"/>
  <c r="U87"/>
  <c r="K87"/>
  <c r="J87" s="1"/>
  <c r="I87"/>
  <c r="L87" s="1"/>
  <c r="N87" s="1"/>
  <c r="X87" s="1"/>
  <c r="H87"/>
  <c r="W86"/>
  <c r="T86"/>
  <c r="P86"/>
  <c r="L86"/>
  <c r="N86" s="1"/>
  <c r="X86" s="1"/>
  <c r="I86"/>
  <c r="K86" s="1"/>
  <c r="J86" s="1"/>
  <c r="H86"/>
  <c r="G86"/>
  <c r="U85"/>
  <c r="K85"/>
  <c r="J85" s="1"/>
  <c r="I85"/>
  <c r="L85" s="1"/>
  <c r="N85" s="1"/>
  <c r="X85" s="1"/>
  <c r="L84"/>
  <c r="N84" s="1"/>
  <c r="I84"/>
  <c r="K84" s="1"/>
  <c r="M84" s="1"/>
  <c r="H84"/>
  <c r="G84"/>
  <c r="L83"/>
  <c r="N83" s="1"/>
  <c r="Q83" s="1"/>
  <c r="I83"/>
  <c r="K83" s="1"/>
  <c r="H83"/>
  <c r="G83"/>
  <c r="N82"/>
  <c r="L82"/>
  <c r="K82"/>
  <c r="M82" s="1"/>
  <c r="P82" s="1"/>
  <c r="I82"/>
  <c r="G82"/>
  <c r="W81"/>
  <c r="T81"/>
  <c r="P81"/>
  <c r="I81"/>
  <c r="K81" s="1"/>
  <c r="H81"/>
  <c r="G81"/>
  <c r="N80"/>
  <c r="L80"/>
  <c r="K80"/>
  <c r="I80"/>
  <c r="H80"/>
  <c r="G80"/>
  <c r="I79"/>
  <c r="L79" s="1"/>
  <c r="N79" s="1"/>
  <c r="N78"/>
  <c r="U78" s="1"/>
  <c r="L78"/>
  <c r="I78"/>
  <c r="K78" s="1"/>
  <c r="K77"/>
  <c r="M77" s="1"/>
  <c r="I77"/>
  <c r="L77" s="1"/>
  <c r="N77" s="1"/>
  <c r="G77"/>
  <c r="I76"/>
  <c r="K76" s="1"/>
  <c r="W75"/>
  <c r="T75"/>
  <c r="P75"/>
  <c r="I75"/>
  <c r="K75" s="1"/>
  <c r="G75"/>
  <c r="K74"/>
  <c r="M74" s="1"/>
  <c r="I74"/>
  <c r="L74" s="1"/>
  <c r="N74" s="1"/>
  <c r="G74"/>
  <c r="I73"/>
  <c r="K73" s="1"/>
  <c r="N72"/>
  <c r="U72" s="1"/>
  <c r="I72"/>
  <c r="K72" s="1"/>
  <c r="G72"/>
  <c r="W71"/>
  <c r="T71"/>
  <c r="P71"/>
  <c r="L71"/>
  <c r="N71" s="1"/>
  <c r="I71"/>
  <c r="K71" s="1"/>
  <c r="J71" s="1"/>
  <c r="H71"/>
  <c r="G71"/>
  <c r="X70"/>
  <c r="U70"/>
  <c r="Q70"/>
  <c r="L70"/>
  <c r="J70" s="1"/>
  <c r="K70"/>
  <c r="M70" s="1"/>
  <c r="I70"/>
  <c r="H70"/>
  <c r="G70"/>
  <c r="K69"/>
  <c r="M69" s="1"/>
  <c r="I69"/>
  <c r="L69" s="1"/>
  <c r="N69" s="1"/>
  <c r="H69"/>
  <c r="G69"/>
  <c r="N68"/>
  <c r="U68" s="1"/>
  <c r="L68"/>
  <c r="I68"/>
  <c r="K68" s="1"/>
  <c r="H68"/>
  <c r="G68"/>
  <c r="I67"/>
  <c r="K67" s="1"/>
  <c r="W66"/>
  <c r="T66"/>
  <c r="P66"/>
  <c r="I66"/>
  <c r="K66" s="1"/>
  <c r="G66"/>
  <c r="K65"/>
  <c r="M65" s="1"/>
  <c r="I65"/>
  <c r="L65" s="1"/>
  <c r="N65" s="1"/>
  <c r="H65"/>
  <c r="G65"/>
  <c r="W64"/>
  <c r="T64"/>
  <c r="P64"/>
  <c r="I64"/>
  <c r="K64" s="1"/>
  <c r="H64"/>
  <c r="G64"/>
  <c r="W63"/>
  <c r="T63"/>
  <c r="P63"/>
  <c r="K63"/>
  <c r="I63"/>
  <c r="L63" s="1"/>
  <c r="N63" s="1"/>
  <c r="G63"/>
  <c r="W62"/>
  <c r="T62"/>
  <c r="P62"/>
  <c r="L62"/>
  <c r="N62" s="1"/>
  <c r="K62"/>
  <c r="I62"/>
  <c r="H62"/>
  <c r="G62"/>
  <c r="W61"/>
  <c r="T61"/>
  <c r="P61"/>
  <c r="L61"/>
  <c r="N61" s="1"/>
  <c r="I61"/>
  <c r="K61" s="1"/>
  <c r="J61" s="1"/>
  <c r="H61"/>
  <c r="G61"/>
  <c r="W60"/>
  <c r="T60"/>
  <c r="P60"/>
  <c r="L60"/>
  <c r="N60" s="1"/>
  <c r="K60"/>
  <c r="I60"/>
  <c r="H60"/>
  <c r="G60"/>
  <c r="K29"/>
  <c r="M29" s="1"/>
  <c r="I29"/>
  <c r="L29" s="1"/>
  <c r="N29" s="1"/>
  <c r="L28"/>
  <c r="N28" s="1"/>
  <c r="K28"/>
  <c r="M28" s="1"/>
  <c r="I28"/>
  <c r="I27"/>
  <c r="K27" s="1"/>
  <c r="N26"/>
  <c r="U26" s="1"/>
  <c r="L26"/>
  <c r="I26"/>
  <c r="K26" s="1"/>
  <c r="K25"/>
  <c r="M25" s="1"/>
  <c r="I25"/>
  <c r="L25" s="1"/>
  <c r="N25" s="1"/>
  <c r="L24"/>
  <c r="N24" s="1"/>
  <c r="K24"/>
  <c r="M24" s="1"/>
  <c r="I24"/>
  <c r="I23"/>
  <c r="K23" s="1"/>
  <c r="N22"/>
  <c r="U22" s="1"/>
  <c r="L22"/>
  <c r="I22"/>
  <c r="K22" s="1"/>
  <c r="X21"/>
  <c r="W21"/>
  <c r="U21"/>
  <c r="T21"/>
  <c r="Q21"/>
  <c r="P21"/>
  <c r="O21"/>
  <c r="I21"/>
  <c r="K21" s="1"/>
  <c r="H21"/>
  <c r="G21"/>
  <c r="X20"/>
  <c r="W20"/>
  <c r="U20"/>
  <c r="T20"/>
  <c r="Q20"/>
  <c r="P20"/>
  <c r="O20"/>
  <c r="L20"/>
  <c r="I20"/>
  <c r="K20" s="1"/>
  <c r="J20" s="1"/>
  <c r="H20"/>
  <c r="G20"/>
  <c r="X19"/>
  <c r="W19"/>
  <c r="U19"/>
  <c r="T19"/>
  <c r="Q19"/>
  <c r="P19"/>
  <c r="O19"/>
  <c r="K19"/>
  <c r="I19"/>
  <c r="L19" s="1"/>
  <c r="H19"/>
  <c r="G19"/>
  <c r="X18"/>
  <c r="W18"/>
  <c r="U18"/>
  <c r="T18"/>
  <c r="Q18"/>
  <c r="P18"/>
  <c r="O18"/>
  <c r="L18"/>
  <c r="J18" s="1"/>
  <c r="K18"/>
  <c r="I18"/>
  <c r="H18"/>
  <c r="G18"/>
  <c r="K17"/>
  <c r="M17" s="1"/>
  <c r="I17"/>
  <c r="L17" s="1"/>
  <c r="N17" s="1"/>
  <c r="H17"/>
  <c r="G17"/>
  <c r="N16"/>
  <c r="U16" s="1"/>
  <c r="L16"/>
  <c r="I16"/>
  <c r="K16" s="1"/>
  <c r="H16"/>
  <c r="G16"/>
  <c r="I15"/>
  <c r="K15" s="1"/>
  <c r="N14"/>
  <c r="U14" s="1"/>
  <c r="L14"/>
  <c r="I14"/>
  <c r="K14" s="1"/>
  <c r="K13"/>
  <c r="M13" s="1"/>
  <c r="I13"/>
  <c r="L13" s="1"/>
  <c r="N13" s="1"/>
  <c r="L12"/>
  <c r="N12" s="1"/>
  <c r="K12"/>
  <c r="M12" s="1"/>
  <c r="I12"/>
  <c r="I11"/>
  <c r="K11" s="1"/>
  <c r="W10"/>
  <c r="T10"/>
  <c r="P10"/>
  <c r="I10"/>
  <c r="K10" s="1"/>
  <c r="H10"/>
  <c r="G10"/>
  <c r="X9"/>
  <c r="W9"/>
  <c r="U9"/>
  <c r="T9"/>
  <c r="Q9"/>
  <c r="P9"/>
  <c r="O9"/>
  <c r="L9"/>
  <c r="I9"/>
  <c r="K9" s="1"/>
  <c r="J9" s="1"/>
  <c r="H9"/>
  <c r="G9"/>
  <c r="I8"/>
  <c r="K8" s="1"/>
  <c r="X7"/>
  <c r="W7"/>
  <c r="U7"/>
  <c r="T7"/>
  <c r="Q7"/>
  <c r="P7"/>
  <c r="O7"/>
  <c r="L7"/>
  <c r="J7" s="1"/>
  <c r="K7"/>
  <c r="I7"/>
  <c r="H7"/>
  <c r="G7"/>
  <c r="X6"/>
  <c r="W6"/>
  <c r="U6"/>
  <c r="T6"/>
  <c r="Q6"/>
  <c r="P6"/>
  <c r="O6"/>
  <c r="I6"/>
  <c r="K6" s="1"/>
  <c r="H6"/>
  <c r="G6"/>
  <c r="X12" l="1"/>
  <c r="Q12"/>
  <c r="U12"/>
  <c r="J22"/>
  <c r="M22"/>
  <c r="O25"/>
  <c r="W25"/>
  <c r="P25"/>
  <c r="T25"/>
  <c r="M27"/>
  <c r="U29"/>
  <c r="X29"/>
  <c r="Q29"/>
  <c r="O65"/>
  <c r="W65"/>
  <c r="P65"/>
  <c r="T65"/>
  <c r="J72"/>
  <c r="M72"/>
  <c r="U74"/>
  <c r="X74"/>
  <c r="Q74"/>
  <c r="U97"/>
  <c r="O97"/>
  <c r="X97"/>
  <c r="Q97"/>
  <c r="X98"/>
  <c r="Q98"/>
  <c r="U98"/>
  <c r="U103"/>
  <c r="X103"/>
  <c r="Q103"/>
  <c r="K30"/>
  <c r="M8"/>
  <c r="T12"/>
  <c r="O12"/>
  <c r="W12"/>
  <c r="P12"/>
  <c r="J14"/>
  <c r="M14"/>
  <c r="W17"/>
  <c r="P17"/>
  <c r="T17"/>
  <c r="O17"/>
  <c r="M23"/>
  <c r="U25"/>
  <c r="X25"/>
  <c r="Q25"/>
  <c r="X28"/>
  <c r="Q28"/>
  <c r="U28"/>
  <c r="U65"/>
  <c r="X65"/>
  <c r="Q65"/>
  <c r="O69"/>
  <c r="W69"/>
  <c r="P69"/>
  <c r="T69"/>
  <c r="T70"/>
  <c r="O70"/>
  <c r="W70"/>
  <c r="P70"/>
  <c r="U71"/>
  <c r="O71"/>
  <c r="X71"/>
  <c r="Q71"/>
  <c r="M76"/>
  <c r="J78"/>
  <c r="M78"/>
  <c r="U84"/>
  <c r="X84"/>
  <c r="Q84"/>
  <c r="U99"/>
  <c r="X99"/>
  <c r="Q99"/>
  <c r="U112"/>
  <c r="X112"/>
  <c r="Q112"/>
  <c r="J19"/>
  <c r="J63"/>
  <c r="W13"/>
  <c r="P13"/>
  <c r="T13"/>
  <c r="O13"/>
  <c r="X17"/>
  <c r="Q17"/>
  <c r="U17"/>
  <c r="X24"/>
  <c r="Q24"/>
  <c r="U24"/>
  <c r="W28"/>
  <c r="P28"/>
  <c r="T28"/>
  <c r="O28"/>
  <c r="X60"/>
  <c r="Q60"/>
  <c r="U60"/>
  <c r="O60"/>
  <c r="X63"/>
  <c r="Q63"/>
  <c r="U63"/>
  <c r="O63"/>
  <c r="M67"/>
  <c r="U69"/>
  <c r="X69"/>
  <c r="Q69"/>
  <c r="M73"/>
  <c r="O77"/>
  <c r="W77"/>
  <c r="P77"/>
  <c r="T77"/>
  <c r="U79"/>
  <c r="X79"/>
  <c r="Q79"/>
  <c r="J83"/>
  <c r="M83"/>
  <c r="O84"/>
  <c r="T84"/>
  <c r="W84"/>
  <c r="P84"/>
  <c r="U110"/>
  <c r="X110"/>
  <c r="Q110"/>
  <c r="M15"/>
  <c r="M11"/>
  <c r="U13"/>
  <c r="X13"/>
  <c r="Q13"/>
  <c r="J16"/>
  <c r="M16"/>
  <c r="W24"/>
  <c r="T24"/>
  <c r="O24"/>
  <c r="P24"/>
  <c r="J26"/>
  <c r="M26"/>
  <c r="O29"/>
  <c r="W29"/>
  <c r="P29"/>
  <c r="T29"/>
  <c r="U61"/>
  <c r="O61"/>
  <c r="X61"/>
  <c r="Q61"/>
  <c r="X62"/>
  <c r="Q62"/>
  <c r="U62"/>
  <c r="O62"/>
  <c r="J68"/>
  <c r="M68"/>
  <c r="O74"/>
  <c r="W74"/>
  <c r="P74"/>
  <c r="T74"/>
  <c r="U77"/>
  <c r="X77"/>
  <c r="Q77"/>
  <c r="U90"/>
  <c r="X90"/>
  <c r="Q90"/>
  <c r="X114"/>
  <c r="Q114"/>
  <c r="U114"/>
  <c r="K115"/>
  <c r="L115"/>
  <c r="N115" s="1"/>
  <c r="T142"/>
  <c r="X143"/>
  <c r="Q143"/>
  <c r="O144"/>
  <c r="W144"/>
  <c r="P144"/>
  <c r="W151"/>
  <c r="P151"/>
  <c r="T151"/>
  <c r="O151"/>
  <c r="M153"/>
  <c r="X155"/>
  <c r="Q155"/>
  <c r="U155"/>
  <c r="X158"/>
  <c r="Q158"/>
  <c r="U158"/>
  <c r="T162"/>
  <c r="O162"/>
  <c r="W162"/>
  <c r="P162"/>
  <c r="M164"/>
  <c r="J164"/>
  <c r="W167"/>
  <c r="P167"/>
  <c r="T167"/>
  <c r="O167"/>
  <c r="M169"/>
  <c r="X171"/>
  <c r="Q171"/>
  <c r="U171"/>
  <c r="X174"/>
  <c r="Q174"/>
  <c r="U174"/>
  <c r="T178"/>
  <c r="O178"/>
  <c r="W178"/>
  <c r="P178"/>
  <c r="M180"/>
  <c r="J180"/>
  <c r="W183"/>
  <c r="P183"/>
  <c r="T183"/>
  <c r="O183"/>
  <c r="M185"/>
  <c r="X187"/>
  <c r="Q187"/>
  <c r="U187"/>
  <c r="X190"/>
  <c r="Q190"/>
  <c r="U190"/>
  <c r="T194"/>
  <c r="O194"/>
  <c r="W194"/>
  <c r="P194"/>
  <c r="M196"/>
  <c r="J196"/>
  <c r="W199"/>
  <c r="P199"/>
  <c r="T199"/>
  <c r="O199"/>
  <c r="M201"/>
  <c r="X203"/>
  <c r="Q203"/>
  <c r="U203"/>
  <c r="X206"/>
  <c r="Q206"/>
  <c r="U206"/>
  <c r="T210"/>
  <c r="O210"/>
  <c r="W210"/>
  <c r="P210"/>
  <c r="W242"/>
  <c r="P242"/>
  <c r="T242"/>
  <c r="O242"/>
  <c r="M244"/>
  <c r="X246"/>
  <c r="Q246"/>
  <c r="U246"/>
  <c r="X249"/>
  <c r="Q249"/>
  <c r="U249"/>
  <c r="T253"/>
  <c r="O253"/>
  <c r="W253"/>
  <c r="P253"/>
  <c r="M255"/>
  <c r="J255"/>
  <c r="W258"/>
  <c r="P258"/>
  <c r="T258"/>
  <c r="O258"/>
  <c r="M260"/>
  <c r="X262"/>
  <c r="Q262"/>
  <c r="U262"/>
  <c r="X265"/>
  <c r="Q265"/>
  <c r="U265"/>
  <c r="T269"/>
  <c r="O269"/>
  <c r="W269"/>
  <c r="P269"/>
  <c r="M271"/>
  <c r="J271"/>
  <c r="W274"/>
  <c r="P274"/>
  <c r="T274"/>
  <c r="O274"/>
  <c r="M276"/>
  <c r="X278"/>
  <c r="Q278"/>
  <c r="U278"/>
  <c r="J283"/>
  <c r="M283"/>
  <c r="W289"/>
  <c r="P289"/>
  <c r="T289"/>
  <c r="O289"/>
  <c r="U293"/>
  <c r="X293"/>
  <c r="Q293"/>
  <c r="J299"/>
  <c r="M299"/>
  <c r="L6"/>
  <c r="J6" s="1"/>
  <c r="L8"/>
  <c r="N8" s="1"/>
  <c r="L10"/>
  <c r="N10" s="1"/>
  <c r="L11"/>
  <c r="N11" s="1"/>
  <c r="J13"/>
  <c r="Q14"/>
  <c r="X14"/>
  <c r="L15"/>
  <c r="N15" s="1"/>
  <c r="Q16"/>
  <c r="X16"/>
  <c r="J17"/>
  <c r="L21"/>
  <c r="J21" s="1"/>
  <c r="Q22"/>
  <c r="X22"/>
  <c r="L23"/>
  <c r="N23" s="1"/>
  <c r="J25"/>
  <c r="Q26"/>
  <c r="X26"/>
  <c r="L27"/>
  <c r="N27" s="1"/>
  <c r="J29"/>
  <c r="I30"/>
  <c r="L64"/>
  <c r="N64" s="1"/>
  <c r="J65"/>
  <c r="L66"/>
  <c r="N66" s="1"/>
  <c r="L67"/>
  <c r="N67" s="1"/>
  <c r="Q68"/>
  <c r="X68"/>
  <c r="J69"/>
  <c r="Q72"/>
  <c r="X72"/>
  <c r="L73"/>
  <c r="N73" s="1"/>
  <c r="J74"/>
  <c r="L75"/>
  <c r="N75" s="1"/>
  <c r="L76"/>
  <c r="N76" s="1"/>
  <c r="J77"/>
  <c r="Q78"/>
  <c r="X78"/>
  <c r="J82"/>
  <c r="O82"/>
  <c r="W82"/>
  <c r="X83"/>
  <c r="J84"/>
  <c r="Q85"/>
  <c r="O86"/>
  <c r="U86"/>
  <c r="Q87"/>
  <c r="Q88"/>
  <c r="J90"/>
  <c r="M91"/>
  <c r="X91"/>
  <c r="O94"/>
  <c r="P94"/>
  <c r="O95"/>
  <c r="U95"/>
  <c r="P101"/>
  <c r="K104"/>
  <c r="U104"/>
  <c r="K105"/>
  <c r="J105" s="1"/>
  <c r="O108"/>
  <c r="P108"/>
  <c r="O110"/>
  <c r="P110"/>
  <c r="O112"/>
  <c r="P112"/>
  <c r="K113"/>
  <c r="U113"/>
  <c r="O114"/>
  <c r="T114"/>
  <c r="T144"/>
  <c r="X82"/>
  <c r="Q82"/>
  <c r="T89"/>
  <c r="W89"/>
  <c r="P89"/>
  <c r="U94"/>
  <c r="X94"/>
  <c r="Q94"/>
  <c r="X101"/>
  <c r="Q101"/>
  <c r="U101"/>
  <c r="U108"/>
  <c r="X108"/>
  <c r="Q108"/>
  <c r="N138"/>
  <c r="J138"/>
  <c r="M139"/>
  <c r="J139"/>
  <c r="K141"/>
  <c r="L141"/>
  <c r="N141" s="1"/>
  <c r="U144"/>
  <c r="X144"/>
  <c r="Q144"/>
  <c r="N146"/>
  <c r="J146"/>
  <c r="M147"/>
  <c r="J147"/>
  <c r="M149"/>
  <c r="X151"/>
  <c r="Q151"/>
  <c r="U151"/>
  <c r="X154"/>
  <c r="Q154"/>
  <c r="U154"/>
  <c r="T158"/>
  <c r="O158"/>
  <c r="W158"/>
  <c r="P158"/>
  <c r="M160"/>
  <c r="J160"/>
  <c r="W163"/>
  <c r="P163"/>
  <c r="T163"/>
  <c r="O163"/>
  <c r="M165"/>
  <c r="X167"/>
  <c r="Q167"/>
  <c r="U167"/>
  <c r="X170"/>
  <c r="Q170"/>
  <c r="U170"/>
  <c r="T174"/>
  <c r="O174"/>
  <c r="W174"/>
  <c r="P174"/>
  <c r="M176"/>
  <c r="J176"/>
  <c r="W179"/>
  <c r="P179"/>
  <c r="T179"/>
  <c r="O179"/>
  <c r="M181"/>
  <c r="X183"/>
  <c r="Q183"/>
  <c r="U183"/>
  <c r="X186"/>
  <c r="Q186"/>
  <c r="U186"/>
  <c r="T190"/>
  <c r="O190"/>
  <c r="W190"/>
  <c r="P190"/>
  <c r="M192"/>
  <c r="J192"/>
  <c r="W195"/>
  <c r="P195"/>
  <c r="T195"/>
  <c r="O195"/>
  <c r="M197"/>
  <c r="X199"/>
  <c r="Q199"/>
  <c r="U199"/>
  <c r="X202"/>
  <c r="Q202"/>
  <c r="U202"/>
  <c r="T206"/>
  <c r="O206"/>
  <c r="W206"/>
  <c r="P206"/>
  <c r="M208"/>
  <c r="J208"/>
  <c r="W211"/>
  <c r="P211"/>
  <c r="T211"/>
  <c r="O211"/>
  <c r="M240"/>
  <c r="X242"/>
  <c r="Q242"/>
  <c r="U242"/>
  <c r="X245"/>
  <c r="Q245"/>
  <c r="U245"/>
  <c r="T249"/>
  <c r="O249"/>
  <c r="W249"/>
  <c r="P249"/>
  <c r="M251"/>
  <c r="J251"/>
  <c r="W254"/>
  <c r="P254"/>
  <c r="T254"/>
  <c r="O254"/>
  <c r="M256"/>
  <c r="X258"/>
  <c r="Q258"/>
  <c r="U258"/>
  <c r="X261"/>
  <c r="Q261"/>
  <c r="U261"/>
  <c r="T265"/>
  <c r="O265"/>
  <c r="W265"/>
  <c r="P265"/>
  <c r="M267"/>
  <c r="J267"/>
  <c r="W270"/>
  <c r="P270"/>
  <c r="T270"/>
  <c r="O270"/>
  <c r="M272"/>
  <c r="X274"/>
  <c r="Q274"/>
  <c r="U274"/>
  <c r="X277"/>
  <c r="Q277"/>
  <c r="U277"/>
  <c r="W285"/>
  <c r="P285"/>
  <c r="T285"/>
  <c r="O285"/>
  <c r="U289"/>
  <c r="X289"/>
  <c r="Q289"/>
  <c r="J295"/>
  <c r="M295"/>
  <c r="U336"/>
  <c r="X336"/>
  <c r="Q336"/>
  <c r="J12"/>
  <c r="J24"/>
  <c r="J28"/>
  <c r="J60"/>
  <c r="J62"/>
  <c r="K79"/>
  <c r="M80"/>
  <c r="L81"/>
  <c r="N81" s="1"/>
  <c r="U82"/>
  <c r="O90"/>
  <c r="P90"/>
  <c r="O92"/>
  <c r="T92"/>
  <c r="X93"/>
  <c r="W99"/>
  <c r="X102"/>
  <c r="Q104"/>
  <c r="X106"/>
  <c r="X107"/>
  <c r="Q113"/>
  <c r="M116"/>
  <c r="J116"/>
  <c r="K117"/>
  <c r="L117"/>
  <c r="N117" s="1"/>
  <c r="T138"/>
  <c r="O138"/>
  <c r="X139"/>
  <c r="Q139"/>
  <c r="O140"/>
  <c r="W140"/>
  <c r="P140"/>
  <c r="T146"/>
  <c r="O146"/>
  <c r="X147"/>
  <c r="Q147"/>
  <c r="O148"/>
  <c r="W148"/>
  <c r="P148"/>
  <c r="X150"/>
  <c r="Q150"/>
  <c r="U150"/>
  <c r="T154"/>
  <c r="O154"/>
  <c r="W154"/>
  <c r="P154"/>
  <c r="M156"/>
  <c r="J156"/>
  <c r="W159"/>
  <c r="P159"/>
  <c r="T159"/>
  <c r="O159"/>
  <c r="M161"/>
  <c r="X163"/>
  <c r="Q163"/>
  <c r="U163"/>
  <c r="X166"/>
  <c r="Q166"/>
  <c r="U166"/>
  <c r="T170"/>
  <c r="O170"/>
  <c r="W170"/>
  <c r="P170"/>
  <c r="M172"/>
  <c r="J172"/>
  <c r="W175"/>
  <c r="P175"/>
  <c r="T175"/>
  <c r="O175"/>
  <c r="M177"/>
  <c r="X179"/>
  <c r="Q179"/>
  <c r="U179"/>
  <c r="X182"/>
  <c r="Q182"/>
  <c r="U182"/>
  <c r="T186"/>
  <c r="O186"/>
  <c r="W186"/>
  <c r="P186"/>
  <c r="M188"/>
  <c r="J188"/>
  <c r="W191"/>
  <c r="P191"/>
  <c r="T191"/>
  <c r="O191"/>
  <c r="M193"/>
  <c r="X195"/>
  <c r="Q195"/>
  <c r="U195"/>
  <c r="X198"/>
  <c r="Q198"/>
  <c r="U198"/>
  <c r="T202"/>
  <c r="O202"/>
  <c r="W202"/>
  <c r="P202"/>
  <c r="M204"/>
  <c r="J204"/>
  <c r="W207"/>
  <c r="P207"/>
  <c r="T207"/>
  <c r="O207"/>
  <c r="M209"/>
  <c r="X211"/>
  <c r="Q211"/>
  <c r="U211"/>
  <c r="X241"/>
  <c r="Q241"/>
  <c r="U241"/>
  <c r="T245"/>
  <c r="O245"/>
  <c r="W245"/>
  <c r="P245"/>
  <c r="M247"/>
  <c r="J247"/>
  <c r="W250"/>
  <c r="P250"/>
  <c r="T250"/>
  <c r="O250"/>
  <c r="M252"/>
  <c r="X254"/>
  <c r="Q254"/>
  <c r="U254"/>
  <c r="X257"/>
  <c r="Q257"/>
  <c r="U257"/>
  <c r="T261"/>
  <c r="O261"/>
  <c r="W261"/>
  <c r="P261"/>
  <c r="M263"/>
  <c r="J263"/>
  <c r="W266"/>
  <c r="P266"/>
  <c r="T266"/>
  <c r="O266"/>
  <c r="M268"/>
  <c r="X270"/>
  <c r="Q270"/>
  <c r="U270"/>
  <c r="X273"/>
  <c r="Q273"/>
  <c r="U273"/>
  <c r="T277"/>
  <c r="O277"/>
  <c r="W277"/>
  <c r="P277"/>
  <c r="M279"/>
  <c r="J279"/>
  <c r="W281"/>
  <c r="P281"/>
  <c r="T281"/>
  <c r="O281"/>
  <c r="U285"/>
  <c r="X285"/>
  <c r="Q285"/>
  <c r="J291"/>
  <c r="M291"/>
  <c r="W297"/>
  <c r="P297"/>
  <c r="T297"/>
  <c r="O297"/>
  <c r="X322"/>
  <c r="Q322"/>
  <c r="U322"/>
  <c r="U328"/>
  <c r="X328"/>
  <c r="Q328"/>
  <c r="X330"/>
  <c r="Q330"/>
  <c r="U330"/>
  <c r="X338"/>
  <c r="Q338"/>
  <c r="U338"/>
  <c r="I118"/>
  <c r="J80"/>
  <c r="T82"/>
  <c r="U83"/>
  <c r="M85"/>
  <c r="Q86"/>
  <c r="M87"/>
  <c r="M88"/>
  <c r="P92"/>
  <c r="K93"/>
  <c r="U93"/>
  <c r="W94"/>
  <c r="Q95"/>
  <c r="K97"/>
  <c r="J97" s="1"/>
  <c r="M98"/>
  <c r="J99"/>
  <c r="M100"/>
  <c r="W101"/>
  <c r="K102"/>
  <c r="U102"/>
  <c r="O103"/>
  <c r="P103"/>
  <c r="K106"/>
  <c r="U106"/>
  <c r="K107"/>
  <c r="U107"/>
  <c r="K109"/>
  <c r="J109" s="1"/>
  <c r="K111"/>
  <c r="J111" s="1"/>
  <c r="T140"/>
  <c r="P142"/>
  <c r="T148"/>
  <c r="X80"/>
  <c r="Q80"/>
  <c r="X92"/>
  <c r="Q92"/>
  <c r="U92"/>
  <c r="U105"/>
  <c r="O105"/>
  <c r="X105"/>
  <c r="Q105"/>
  <c r="X116"/>
  <c r="Q116"/>
  <c r="U140"/>
  <c r="X140"/>
  <c r="Q140"/>
  <c r="N142"/>
  <c r="J142"/>
  <c r="M143"/>
  <c r="J143"/>
  <c r="K145"/>
  <c r="L145"/>
  <c r="N145" s="1"/>
  <c r="U148"/>
  <c r="X148"/>
  <c r="Q148"/>
  <c r="T150"/>
  <c r="O150"/>
  <c r="W150"/>
  <c r="P150"/>
  <c r="M152"/>
  <c r="J152"/>
  <c r="W155"/>
  <c r="P155"/>
  <c r="T155"/>
  <c r="O155"/>
  <c r="M157"/>
  <c r="X159"/>
  <c r="Q159"/>
  <c r="U159"/>
  <c r="X162"/>
  <c r="Q162"/>
  <c r="U162"/>
  <c r="T166"/>
  <c r="O166"/>
  <c r="W166"/>
  <c r="P166"/>
  <c r="M168"/>
  <c r="J168"/>
  <c r="W171"/>
  <c r="P171"/>
  <c r="T171"/>
  <c r="O171"/>
  <c r="M173"/>
  <c r="X175"/>
  <c r="Q175"/>
  <c r="U175"/>
  <c r="X178"/>
  <c r="Q178"/>
  <c r="U178"/>
  <c r="T182"/>
  <c r="O182"/>
  <c r="W182"/>
  <c r="P182"/>
  <c r="M184"/>
  <c r="J184"/>
  <c r="W187"/>
  <c r="P187"/>
  <c r="T187"/>
  <c r="O187"/>
  <c r="M189"/>
  <c r="X191"/>
  <c r="Q191"/>
  <c r="U191"/>
  <c r="X194"/>
  <c r="Q194"/>
  <c r="U194"/>
  <c r="T198"/>
  <c r="O198"/>
  <c r="W198"/>
  <c r="P198"/>
  <c r="M200"/>
  <c r="J200"/>
  <c r="W203"/>
  <c r="P203"/>
  <c r="T203"/>
  <c r="O203"/>
  <c r="M205"/>
  <c r="X207"/>
  <c r="Q207"/>
  <c r="U207"/>
  <c r="X210"/>
  <c r="Q210"/>
  <c r="U210"/>
  <c r="T241"/>
  <c r="O241"/>
  <c r="W241"/>
  <c r="P241"/>
  <c r="M243"/>
  <c r="J243"/>
  <c r="W246"/>
  <c r="P246"/>
  <c r="T246"/>
  <c r="O246"/>
  <c r="M248"/>
  <c r="X250"/>
  <c r="Q250"/>
  <c r="U250"/>
  <c r="X253"/>
  <c r="Q253"/>
  <c r="U253"/>
  <c r="T257"/>
  <c r="O257"/>
  <c r="W257"/>
  <c r="P257"/>
  <c r="M259"/>
  <c r="J259"/>
  <c r="W262"/>
  <c r="P262"/>
  <c r="T262"/>
  <c r="O262"/>
  <c r="M264"/>
  <c r="X266"/>
  <c r="Q266"/>
  <c r="U266"/>
  <c r="X269"/>
  <c r="Q269"/>
  <c r="U269"/>
  <c r="T273"/>
  <c r="O273"/>
  <c r="W273"/>
  <c r="P273"/>
  <c r="M275"/>
  <c r="J275"/>
  <c r="W278"/>
  <c r="P278"/>
  <c r="T278"/>
  <c r="O278"/>
  <c r="U281"/>
  <c r="X281"/>
  <c r="Q281"/>
  <c r="J287"/>
  <c r="M287"/>
  <c r="W293"/>
  <c r="P293"/>
  <c r="T293"/>
  <c r="O293"/>
  <c r="U297"/>
  <c r="X297"/>
  <c r="Q297"/>
  <c r="U320"/>
  <c r="X320"/>
  <c r="Q320"/>
  <c r="U344"/>
  <c r="X344"/>
  <c r="Q344"/>
  <c r="X346"/>
  <c r="Q346"/>
  <c r="U346"/>
  <c r="L118"/>
  <c r="U80"/>
  <c r="O89"/>
  <c r="W90"/>
  <c r="O99"/>
  <c r="P99"/>
  <c r="T101"/>
  <c r="I212"/>
  <c r="X280"/>
  <c r="Q280"/>
  <c r="X284"/>
  <c r="Q284"/>
  <c r="X288"/>
  <c r="Q288"/>
  <c r="X292"/>
  <c r="Q292"/>
  <c r="X296"/>
  <c r="Q296"/>
  <c r="U324"/>
  <c r="X324"/>
  <c r="Q324"/>
  <c r="X334"/>
  <c r="Q334"/>
  <c r="U334"/>
  <c r="U340"/>
  <c r="X340"/>
  <c r="Q340"/>
  <c r="X350"/>
  <c r="Q350"/>
  <c r="U350"/>
  <c r="N352"/>
  <c r="J352"/>
  <c r="M353"/>
  <c r="J353"/>
  <c r="K355"/>
  <c r="L355"/>
  <c r="N355" s="1"/>
  <c r="X358"/>
  <c r="Q358"/>
  <c r="U358"/>
  <c r="N360"/>
  <c r="J360"/>
  <c r="M361"/>
  <c r="J361"/>
  <c r="K363"/>
  <c r="L363"/>
  <c r="N363" s="1"/>
  <c r="X366"/>
  <c r="Q366"/>
  <c r="U366"/>
  <c r="O382"/>
  <c r="W382"/>
  <c r="P382"/>
  <c r="T382"/>
  <c r="T385"/>
  <c r="X386"/>
  <c r="Q386"/>
  <c r="M389"/>
  <c r="J389"/>
  <c r="U403"/>
  <c r="X403"/>
  <c r="Q403"/>
  <c r="T407"/>
  <c r="O407"/>
  <c r="W407"/>
  <c r="P407"/>
  <c r="M409"/>
  <c r="J409"/>
  <c r="O413"/>
  <c r="W413"/>
  <c r="P413"/>
  <c r="T413"/>
  <c r="X417"/>
  <c r="Q417"/>
  <c r="U417"/>
  <c r="T419"/>
  <c r="O419"/>
  <c r="W419"/>
  <c r="P419"/>
  <c r="M424"/>
  <c r="X426"/>
  <c r="Q426"/>
  <c r="U426"/>
  <c r="X443"/>
  <c r="Q443"/>
  <c r="U443"/>
  <c r="X445"/>
  <c r="Q445"/>
  <c r="U445"/>
  <c r="O445"/>
  <c r="M446"/>
  <c r="J446"/>
  <c r="T449"/>
  <c r="O449"/>
  <c r="W449"/>
  <c r="P449"/>
  <c r="M451"/>
  <c r="X453"/>
  <c r="Q453"/>
  <c r="U453"/>
  <c r="U456"/>
  <c r="X456"/>
  <c r="Q456"/>
  <c r="X458"/>
  <c r="Q458"/>
  <c r="U458"/>
  <c r="O458"/>
  <c r="M459"/>
  <c r="J459"/>
  <c r="M461"/>
  <c r="X463"/>
  <c r="Q463"/>
  <c r="U463"/>
  <c r="U466"/>
  <c r="X466"/>
  <c r="Q466"/>
  <c r="M470"/>
  <c r="X472"/>
  <c r="Q472"/>
  <c r="U472"/>
  <c r="U475"/>
  <c r="X475"/>
  <c r="Q475"/>
  <c r="M480"/>
  <c r="U482"/>
  <c r="O482"/>
  <c r="X482"/>
  <c r="Q482"/>
  <c r="M517"/>
  <c r="J517"/>
  <c r="T522"/>
  <c r="O522"/>
  <c r="W522"/>
  <c r="P522"/>
  <c r="M525"/>
  <c r="J525"/>
  <c r="T529"/>
  <c r="O529"/>
  <c r="W529"/>
  <c r="P529"/>
  <c r="M531"/>
  <c r="T537"/>
  <c r="O537"/>
  <c r="W537"/>
  <c r="P537"/>
  <c r="M539"/>
  <c r="J539"/>
  <c r="M543"/>
  <c r="M548"/>
  <c r="J548"/>
  <c r="T551"/>
  <c r="O551"/>
  <c r="W551"/>
  <c r="P551"/>
  <c r="M553"/>
  <c r="U555"/>
  <c r="O555"/>
  <c r="X555"/>
  <c r="Q555"/>
  <c r="M558"/>
  <c r="J558"/>
  <c r="M562"/>
  <c r="X566"/>
  <c r="Q566"/>
  <c r="U566"/>
  <c r="M574"/>
  <c r="U576"/>
  <c r="X576"/>
  <c r="Q576"/>
  <c r="J582"/>
  <c r="M582"/>
  <c r="T585"/>
  <c r="W585"/>
  <c r="P585"/>
  <c r="U592"/>
  <c r="X592"/>
  <c r="Q592"/>
  <c r="U594"/>
  <c r="O594"/>
  <c r="X594"/>
  <c r="Q594"/>
  <c r="U595"/>
  <c r="X595"/>
  <c r="Q595"/>
  <c r="U598"/>
  <c r="X598"/>
  <c r="Q598"/>
  <c r="K212"/>
  <c r="U280"/>
  <c r="Q283"/>
  <c r="U284"/>
  <c r="Q287"/>
  <c r="U288"/>
  <c r="Q291"/>
  <c r="U292"/>
  <c r="Q295"/>
  <c r="U296"/>
  <c r="Q299"/>
  <c r="Q325"/>
  <c r="O330"/>
  <c r="P330"/>
  <c r="T332"/>
  <c r="Q335"/>
  <c r="Q341"/>
  <c r="O346"/>
  <c r="P346"/>
  <c r="T348"/>
  <c r="Q351"/>
  <c r="T352"/>
  <c r="O352"/>
  <c r="X353"/>
  <c r="Q353"/>
  <c r="W354"/>
  <c r="P354"/>
  <c r="O354"/>
  <c r="T360"/>
  <c r="O360"/>
  <c r="X361"/>
  <c r="Q361"/>
  <c r="W362"/>
  <c r="P362"/>
  <c r="O362"/>
  <c r="N380"/>
  <c r="J380"/>
  <c r="J381"/>
  <c r="N383"/>
  <c r="J383"/>
  <c r="M390"/>
  <c r="J390"/>
  <c r="K392"/>
  <c r="K431" s="1"/>
  <c r="L392"/>
  <c r="L431" s="1"/>
  <c r="N394"/>
  <c r="J394"/>
  <c r="M396"/>
  <c r="J396"/>
  <c r="T403"/>
  <c r="O403"/>
  <c r="W403"/>
  <c r="P403"/>
  <c r="M405"/>
  <c r="J405"/>
  <c r="T408"/>
  <c r="O408"/>
  <c r="W408"/>
  <c r="P408"/>
  <c r="M410"/>
  <c r="U414"/>
  <c r="X414"/>
  <c r="Q414"/>
  <c r="U416"/>
  <c r="X416"/>
  <c r="Q416"/>
  <c r="X419"/>
  <c r="Q419"/>
  <c r="U419"/>
  <c r="U425"/>
  <c r="X425"/>
  <c r="Q425"/>
  <c r="M440"/>
  <c r="U442"/>
  <c r="O442"/>
  <c r="X442"/>
  <c r="Q442"/>
  <c r="X444"/>
  <c r="Q444"/>
  <c r="U444"/>
  <c r="O444"/>
  <c r="M447"/>
  <c r="X449"/>
  <c r="Q449"/>
  <c r="U449"/>
  <c r="U452"/>
  <c r="X452"/>
  <c r="Q452"/>
  <c r="T456"/>
  <c r="O456"/>
  <c r="W456"/>
  <c r="P456"/>
  <c r="U462"/>
  <c r="X462"/>
  <c r="Q462"/>
  <c r="T466"/>
  <c r="O466"/>
  <c r="W466"/>
  <c r="P466"/>
  <c r="U471"/>
  <c r="X471"/>
  <c r="Q471"/>
  <c r="T475"/>
  <c r="O475"/>
  <c r="W475"/>
  <c r="P475"/>
  <c r="T477"/>
  <c r="O477"/>
  <c r="W477"/>
  <c r="P477"/>
  <c r="U481"/>
  <c r="X481"/>
  <c r="Q481"/>
  <c r="M484"/>
  <c r="J484"/>
  <c r="T516"/>
  <c r="O516"/>
  <c r="W516"/>
  <c r="P516"/>
  <c r="M518"/>
  <c r="X522"/>
  <c r="Q522"/>
  <c r="U522"/>
  <c r="T524"/>
  <c r="O524"/>
  <c r="W524"/>
  <c r="P524"/>
  <c r="M526"/>
  <c r="M527"/>
  <c r="X529"/>
  <c r="Q529"/>
  <c r="U529"/>
  <c r="U532"/>
  <c r="X532"/>
  <c r="Q532"/>
  <c r="M535"/>
  <c r="J535"/>
  <c r="T538"/>
  <c r="O538"/>
  <c r="W538"/>
  <c r="P538"/>
  <c r="M540"/>
  <c r="U544"/>
  <c r="X544"/>
  <c r="Q544"/>
  <c r="T547"/>
  <c r="O547"/>
  <c r="W547"/>
  <c r="P547"/>
  <c r="M549"/>
  <c r="X551"/>
  <c r="Q551"/>
  <c r="U551"/>
  <c r="U554"/>
  <c r="X554"/>
  <c r="Q554"/>
  <c r="T557"/>
  <c r="O557"/>
  <c r="W557"/>
  <c r="P557"/>
  <c r="M559"/>
  <c r="U563"/>
  <c r="X563"/>
  <c r="Q563"/>
  <c r="U565"/>
  <c r="X565"/>
  <c r="Q565"/>
  <c r="U575"/>
  <c r="X575"/>
  <c r="Q575"/>
  <c r="J578"/>
  <c r="M578"/>
  <c r="T581"/>
  <c r="W581"/>
  <c r="P581"/>
  <c r="U588"/>
  <c r="X588"/>
  <c r="Q588"/>
  <c r="J600"/>
  <c r="M600"/>
  <c r="U602"/>
  <c r="X602"/>
  <c r="Q602"/>
  <c r="T632"/>
  <c r="P632"/>
  <c r="W632"/>
  <c r="L149"/>
  <c r="N149" s="1"/>
  <c r="J151"/>
  <c r="Q152"/>
  <c r="X152"/>
  <c r="L153"/>
  <c r="N153" s="1"/>
  <c r="J155"/>
  <c r="Q156"/>
  <c r="X156"/>
  <c r="L157"/>
  <c r="N157" s="1"/>
  <c r="J159"/>
  <c r="Q160"/>
  <c r="X160"/>
  <c r="L161"/>
  <c r="N161" s="1"/>
  <c r="J163"/>
  <c r="Q164"/>
  <c r="X164"/>
  <c r="L165"/>
  <c r="N165" s="1"/>
  <c r="J167"/>
  <c r="Q168"/>
  <c r="X168"/>
  <c r="L169"/>
  <c r="N169" s="1"/>
  <c r="J171"/>
  <c r="Q172"/>
  <c r="X172"/>
  <c r="L173"/>
  <c r="N173" s="1"/>
  <c r="J175"/>
  <c r="Q176"/>
  <c r="X176"/>
  <c r="L177"/>
  <c r="N177" s="1"/>
  <c r="J179"/>
  <c r="Q180"/>
  <c r="X180"/>
  <c r="L181"/>
  <c r="N181" s="1"/>
  <c r="J183"/>
  <c r="Q184"/>
  <c r="X184"/>
  <c r="L185"/>
  <c r="N185" s="1"/>
  <c r="J187"/>
  <c r="Q188"/>
  <c r="X188"/>
  <c r="L189"/>
  <c r="N189" s="1"/>
  <c r="J191"/>
  <c r="Q192"/>
  <c r="X192"/>
  <c r="L193"/>
  <c r="N193" s="1"/>
  <c r="J195"/>
  <c r="Q196"/>
  <c r="X196"/>
  <c r="L197"/>
  <c r="N197" s="1"/>
  <c r="J199"/>
  <c r="Q200"/>
  <c r="X200"/>
  <c r="L201"/>
  <c r="N201" s="1"/>
  <c r="J203"/>
  <c r="Q204"/>
  <c r="X204"/>
  <c r="L205"/>
  <c r="N205" s="1"/>
  <c r="J207"/>
  <c r="Q208"/>
  <c r="X208"/>
  <c r="L209"/>
  <c r="N209" s="1"/>
  <c r="J211"/>
  <c r="I300"/>
  <c r="Q239"/>
  <c r="X239"/>
  <c r="L240"/>
  <c r="N240" s="1"/>
  <c r="J242"/>
  <c r="Q243"/>
  <c r="X243"/>
  <c r="L244"/>
  <c r="N244" s="1"/>
  <c r="J246"/>
  <c r="Q247"/>
  <c r="X247"/>
  <c r="L248"/>
  <c r="N248" s="1"/>
  <c r="J250"/>
  <c r="Q251"/>
  <c r="X251"/>
  <c r="L252"/>
  <c r="N252" s="1"/>
  <c r="J254"/>
  <c r="Q255"/>
  <c r="X255"/>
  <c r="L256"/>
  <c r="N256" s="1"/>
  <c r="J258"/>
  <c r="Q259"/>
  <c r="X259"/>
  <c r="L260"/>
  <c r="N260" s="1"/>
  <c r="J262"/>
  <c r="Q263"/>
  <c r="X263"/>
  <c r="L264"/>
  <c r="N264" s="1"/>
  <c r="J266"/>
  <c r="Q267"/>
  <c r="X267"/>
  <c r="L268"/>
  <c r="N268" s="1"/>
  <c r="J270"/>
  <c r="Q271"/>
  <c r="X271"/>
  <c r="L272"/>
  <c r="N272" s="1"/>
  <c r="J274"/>
  <c r="Q275"/>
  <c r="X275"/>
  <c r="L276"/>
  <c r="N276" s="1"/>
  <c r="J278"/>
  <c r="Q279"/>
  <c r="X279"/>
  <c r="T280"/>
  <c r="J281"/>
  <c r="M282"/>
  <c r="X283"/>
  <c r="T284"/>
  <c r="J285"/>
  <c r="M286"/>
  <c r="X287"/>
  <c r="T288"/>
  <c r="J289"/>
  <c r="M290"/>
  <c r="X291"/>
  <c r="T292"/>
  <c r="J293"/>
  <c r="M294"/>
  <c r="X295"/>
  <c r="T296"/>
  <c r="J297"/>
  <c r="M298"/>
  <c r="X299"/>
  <c r="I368"/>
  <c r="Q321"/>
  <c r="J322"/>
  <c r="M323"/>
  <c r="O326"/>
  <c r="P326"/>
  <c r="K327"/>
  <c r="U327"/>
  <c r="O328"/>
  <c r="T328"/>
  <c r="M329"/>
  <c r="Q331"/>
  <c r="P332"/>
  <c r="K333"/>
  <c r="U333"/>
  <c r="Q337"/>
  <c r="J338"/>
  <c r="M339"/>
  <c r="X339"/>
  <c r="O342"/>
  <c r="P342"/>
  <c r="K343"/>
  <c r="U343"/>
  <c r="O344"/>
  <c r="T344"/>
  <c r="M345"/>
  <c r="Q347"/>
  <c r="P348"/>
  <c r="K349"/>
  <c r="U349"/>
  <c r="T354"/>
  <c r="T362"/>
  <c r="J384"/>
  <c r="W385"/>
  <c r="U386"/>
  <c r="J388"/>
  <c r="J391"/>
  <c r="X326"/>
  <c r="Q326"/>
  <c r="U326"/>
  <c r="U332"/>
  <c r="X332"/>
  <c r="Q332"/>
  <c r="X342"/>
  <c r="Q342"/>
  <c r="U342"/>
  <c r="U348"/>
  <c r="X348"/>
  <c r="Q348"/>
  <c r="X354"/>
  <c r="Q354"/>
  <c r="U354"/>
  <c r="N356"/>
  <c r="J356"/>
  <c r="M357"/>
  <c r="J357"/>
  <c r="K359"/>
  <c r="L359"/>
  <c r="N359" s="1"/>
  <c r="X362"/>
  <c r="Q362"/>
  <c r="U362"/>
  <c r="N364"/>
  <c r="J364"/>
  <c r="M365"/>
  <c r="J365"/>
  <c r="K367"/>
  <c r="L367"/>
  <c r="N367" s="1"/>
  <c r="T380"/>
  <c r="O380"/>
  <c r="T383"/>
  <c r="O383"/>
  <c r="U388"/>
  <c r="O388"/>
  <c r="X388"/>
  <c r="Q388"/>
  <c r="X390"/>
  <c r="Q390"/>
  <c r="W391"/>
  <c r="P391"/>
  <c r="O391"/>
  <c r="T394"/>
  <c r="O394"/>
  <c r="W394"/>
  <c r="T395"/>
  <c r="O395"/>
  <c r="W395"/>
  <c r="P395"/>
  <c r="M397"/>
  <c r="M399"/>
  <c r="J399"/>
  <c r="T404"/>
  <c r="O404"/>
  <c r="W404"/>
  <c r="P404"/>
  <c r="M406"/>
  <c r="X408"/>
  <c r="Q408"/>
  <c r="U408"/>
  <c r="M412"/>
  <c r="T414"/>
  <c r="O414"/>
  <c r="W414"/>
  <c r="P414"/>
  <c r="T416"/>
  <c r="O416"/>
  <c r="W416"/>
  <c r="P416"/>
  <c r="M421"/>
  <c r="J421"/>
  <c r="T425"/>
  <c r="O425"/>
  <c r="W425"/>
  <c r="P425"/>
  <c r="M427"/>
  <c r="J427"/>
  <c r="U441"/>
  <c r="X441"/>
  <c r="Q441"/>
  <c r="U448"/>
  <c r="X448"/>
  <c r="Q448"/>
  <c r="T452"/>
  <c r="O452"/>
  <c r="W452"/>
  <c r="P452"/>
  <c r="M454"/>
  <c r="J454"/>
  <c r="T457"/>
  <c r="O457"/>
  <c r="W457"/>
  <c r="P457"/>
  <c r="T462"/>
  <c r="O462"/>
  <c r="W462"/>
  <c r="P462"/>
  <c r="M464"/>
  <c r="J464"/>
  <c r="T471"/>
  <c r="O471"/>
  <c r="W471"/>
  <c r="P471"/>
  <c r="M473"/>
  <c r="J473"/>
  <c r="T476"/>
  <c r="O476"/>
  <c r="W476"/>
  <c r="P476"/>
  <c r="X477"/>
  <c r="Q477"/>
  <c r="U477"/>
  <c r="T481"/>
  <c r="O481"/>
  <c r="W481"/>
  <c r="P481"/>
  <c r="T483"/>
  <c r="O483"/>
  <c r="W483"/>
  <c r="P483"/>
  <c r="M485"/>
  <c r="X516"/>
  <c r="Q516"/>
  <c r="U516"/>
  <c r="U519"/>
  <c r="X519"/>
  <c r="Q519"/>
  <c r="U521"/>
  <c r="X521"/>
  <c r="Q521"/>
  <c r="X524"/>
  <c r="Q524"/>
  <c r="U524"/>
  <c r="U528"/>
  <c r="X528"/>
  <c r="Q528"/>
  <c r="T532"/>
  <c r="O532"/>
  <c r="W532"/>
  <c r="P532"/>
  <c r="T534"/>
  <c r="O534"/>
  <c r="W534"/>
  <c r="P534"/>
  <c r="M536"/>
  <c r="X538"/>
  <c r="Q538"/>
  <c r="U538"/>
  <c r="T544"/>
  <c r="O544"/>
  <c r="W544"/>
  <c r="P544"/>
  <c r="X547"/>
  <c r="Q547"/>
  <c r="U547"/>
  <c r="U550"/>
  <c r="X550"/>
  <c r="Q550"/>
  <c r="T554"/>
  <c r="O554"/>
  <c r="W554"/>
  <c r="P554"/>
  <c r="X557"/>
  <c r="Q557"/>
  <c r="U557"/>
  <c r="T563"/>
  <c r="O563"/>
  <c r="W563"/>
  <c r="P563"/>
  <c r="T565"/>
  <c r="O565"/>
  <c r="W565"/>
  <c r="P565"/>
  <c r="M567"/>
  <c r="J567"/>
  <c r="X570"/>
  <c r="Q570"/>
  <c r="U570"/>
  <c r="O570"/>
  <c r="M571"/>
  <c r="J571"/>
  <c r="T575"/>
  <c r="O575"/>
  <c r="W575"/>
  <c r="P575"/>
  <c r="T577"/>
  <c r="W577"/>
  <c r="P577"/>
  <c r="U584"/>
  <c r="X584"/>
  <c r="Q584"/>
  <c r="J590"/>
  <c r="M590"/>
  <c r="T593"/>
  <c r="W593"/>
  <c r="P593"/>
  <c r="T599"/>
  <c r="W599"/>
  <c r="P599"/>
  <c r="J150"/>
  <c r="J154"/>
  <c r="J158"/>
  <c r="J162"/>
  <c r="J166"/>
  <c r="J170"/>
  <c r="J174"/>
  <c r="J178"/>
  <c r="J182"/>
  <c r="J186"/>
  <c r="J190"/>
  <c r="J194"/>
  <c r="J198"/>
  <c r="J202"/>
  <c r="J206"/>
  <c r="J210"/>
  <c r="J241"/>
  <c r="J245"/>
  <c r="J249"/>
  <c r="J253"/>
  <c r="J257"/>
  <c r="J261"/>
  <c r="J265"/>
  <c r="J269"/>
  <c r="J273"/>
  <c r="J277"/>
  <c r="P280"/>
  <c r="L282"/>
  <c r="N282" s="1"/>
  <c r="P284"/>
  <c r="L286"/>
  <c r="N286" s="1"/>
  <c r="P288"/>
  <c r="L290"/>
  <c r="N290" s="1"/>
  <c r="P292"/>
  <c r="L294"/>
  <c r="N294" s="1"/>
  <c r="P296"/>
  <c r="L298"/>
  <c r="N298" s="1"/>
  <c r="L368"/>
  <c r="O322"/>
  <c r="P322"/>
  <c r="O324"/>
  <c r="T324"/>
  <c r="X325"/>
  <c r="J328"/>
  <c r="W330"/>
  <c r="X335"/>
  <c r="O338"/>
  <c r="P338"/>
  <c r="O340"/>
  <c r="T340"/>
  <c r="X341"/>
  <c r="J344"/>
  <c r="W346"/>
  <c r="P385"/>
  <c r="T391"/>
  <c r="J467"/>
  <c r="J546"/>
  <c r="J556"/>
  <c r="T356"/>
  <c r="O356"/>
  <c r="X357"/>
  <c r="Q357"/>
  <c r="W358"/>
  <c r="P358"/>
  <c r="O358"/>
  <c r="T364"/>
  <c r="O364"/>
  <c r="X365"/>
  <c r="Q365"/>
  <c r="W366"/>
  <c r="P366"/>
  <c r="O366"/>
  <c r="N385"/>
  <c r="J385"/>
  <c r="M386"/>
  <c r="J386"/>
  <c r="X391"/>
  <c r="Q391"/>
  <c r="U391"/>
  <c r="K393"/>
  <c r="L393"/>
  <c r="N393" s="1"/>
  <c r="X395"/>
  <c r="Q395"/>
  <c r="U395"/>
  <c r="M400"/>
  <c r="M401"/>
  <c r="M402"/>
  <c r="X404"/>
  <c r="Q404"/>
  <c r="U404"/>
  <c r="U407"/>
  <c r="X407"/>
  <c r="Q407"/>
  <c r="T417"/>
  <c r="O417"/>
  <c r="W417"/>
  <c r="P417"/>
  <c r="M420"/>
  <c r="J420"/>
  <c r="M422"/>
  <c r="T426"/>
  <c r="O426"/>
  <c r="W426"/>
  <c r="P426"/>
  <c r="M428"/>
  <c r="T441"/>
  <c r="O441"/>
  <c r="W441"/>
  <c r="P441"/>
  <c r="T443"/>
  <c r="O443"/>
  <c r="W443"/>
  <c r="P443"/>
  <c r="T448"/>
  <c r="O448"/>
  <c r="W448"/>
  <c r="P448"/>
  <c r="M450"/>
  <c r="J450"/>
  <c r="T453"/>
  <c r="O453"/>
  <c r="W453"/>
  <c r="P453"/>
  <c r="M455"/>
  <c r="X457"/>
  <c r="Q457"/>
  <c r="U457"/>
  <c r="M460"/>
  <c r="J460"/>
  <c r="T463"/>
  <c r="O463"/>
  <c r="W463"/>
  <c r="P463"/>
  <c r="M465"/>
  <c r="T472"/>
  <c r="O472"/>
  <c r="W472"/>
  <c r="P472"/>
  <c r="M474"/>
  <c r="X478"/>
  <c r="Q478"/>
  <c r="U478"/>
  <c r="O478"/>
  <c r="M479"/>
  <c r="J479"/>
  <c r="X483"/>
  <c r="Q483"/>
  <c r="U483"/>
  <c r="U515"/>
  <c r="X515"/>
  <c r="Q515"/>
  <c r="T519"/>
  <c r="O519"/>
  <c r="W519"/>
  <c r="P519"/>
  <c r="T521"/>
  <c r="O521"/>
  <c r="W521"/>
  <c r="P521"/>
  <c r="T528"/>
  <c r="O528"/>
  <c r="W528"/>
  <c r="P528"/>
  <c r="M530"/>
  <c r="J530"/>
  <c r="T533"/>
  <c r="O533"/>
  <c r="W533"/>
  <c r="P533"/>
  <c r="X534"/>
  <c r="Q534"/>
  <c r="U534"/>
  <c r="U537"/>
  <c r="X537"/>
  <c r="Q537"/>
  <c r="T545"/>
  <c r="O545"/>
  <c r="W545"/>
  <c r="P545"/>
  <c r="U546"/>
  <c r="O546"/>
  <c r="X546"/>
  <c r="Q546"/>
  <c r="T550"/>
  <c r="O550"/>
  <c r="W550"/>
  <c r="P550"/>
  <c r="M552"/>
  <c r="J552"/>
  <c r="U556"/>
  <c r="O556"/>
  <c r="X556"/>
  <c r="Q556"/>
  <c r="T566"/>
  <c r="O566"/>
  <c r="W566"/>
  <c r="P566"/>
  <c r="J570"/>
  <c r="M572"/>
  <c r="U580"/>
  <c r="X580"/>
  <c r="Q580"/>
  <c r="J586"/>
  <c r="M586"/>
  <c r="T589"/>
  <c r="W589"/>
  <c r="P589"/>
  <c r="T603"/>
  <c r="W603"/>
  <c r="P603"/>
  <c r="K239"/>
  <c r="U239"/>
  <c r="J280"/>
  <c r="O280"/>
  <c r="J284"/>
  <c r="O284"/>
  <c r="J288"/>
  <c r="O288"/>
  <c r="J292"/>
  <c r="O292"/>
  <c r="J296"/>
  <c r="O296"/>
  <c r="M321"/>
  <c r="P324"/>
  <c r="K325"/>
  <c r="W326"/>
  <c r="J330"/>
  <c r="T330"/>
  <c r="M331"/>
  <c r="W332"/>
  <c r="O334"/>
  <c r="P334"/>
  <c r="K335"/>
  <c r="O336"/>
  <c r="T336"/>
  <c r="M337"/>
  <c r="P340"/>
  <c r="K341"/>
  <c r="W342"/>
  <c r="J346"/>
  <c r="T346"/>
  <c r="M347"/>
  <c r="W348"/>
  <c r="O350"/>
  <c r="P350"/>
  <c r="K351"/>
  <c r="X351"/>
  <c r="P352"/>
  <c r="T358"/>
  <c r="P360"/>
  <c r="T366"/>
  <c r="W380"/>
  <c r="W383"/>
  <c r="U390"/>
  <c r="J415"/>
  <c r="J482"/>
  <c r="J555"/>
  <c r="K606"/>
  <c r="L606"/>
  <c r="N606" s="1"/>
  <c r="X608"/>
  <c r="Q608"/>
  <c r="M612"/>
  <c r="J612"/>
  <c r="M616"/>
  <c r="J616"/>
  <c r="X627"/>
  <c r="Q627"/>
  <c r="K628"/>
  <c r="L628"/>
  <c r="N628" s="1"/>
  <c r="I676"/>
  <c r="X635"/>
  <c r="Q635"/>
  <c r="K636"/>
  <c r="L636"/>
  <c r="N636" s="1"/>
  <c r="X638"/>
  <c r="Q638"/>
  <c r="M642"/>
  <c r="J642"/>
  <c r="T648"/>
  <c r="O648"/>
  <c r="X650"/>
  <c r="Q650"/>
  <c r="U650"/>
  <c r="W651"/>
  <c r="P651"/>
  <c r="T651"/>
  <c r="O651"/>
  <c r="M652"/>
  <c r="M656"/>
  <c r="U659"/>
  <c r="O659"/>
  <c r="X659"/>
  <c r="Q659"/>
  <c r="M663"/>
  <c r="T668"/>
  <c r="O668"/>
  <c r="W668"/>
  <c r="P668"/>
  <c r="M671"/>
  <c r="M696"/>
  <c r="X698"/>
  <c r="Q698"/>
  <c r="U698"/>
  <c r="W700"/>
  <c r="P700"/>
  <c r="T700"/>
  <c r="O700"/>
  <c r="M701"/>
  <c r="U705"/>
  <c r="O705"/>
  <c r="X705"/>
  <c r="Q705"/>
  <c r="T707"/>
  <c r="O707"/>
  <c r="W707"/>
  <c r="P707"/>
  <c r="X713"/>
  <c r="Q713"/>
  <c r="U713"/>
  <c r="W715"/>
  <c r="P715"/>
  <c r="T715"/>
  <c r="O715"/>
  <c r="M719"/>
  <c r="W730"/>
  <c r="P730"/>
  <c r="T730"/>
  <c r="O730"/>
  <c r="J732"/>
  <c r="M732"/>
  <c r="U733"/>
  <c r="O733"/>
  <c r="X733"/>
  <c r="Q733"/>
  <c r="M737"/>
  <c r="U741"/>
  <c r="X741"/>
  <c r="Q741"/>
  <c r="U743"/>
  <c r="X743"/>
  <c r="Q743"/>
  <c r="T769"/>
  <c r="O769"/>
  <c r="W769"/>
  <c r="P769"/>
  <c r="M777"/>
  <c r="M781"/>
  <c r="T785"/>
  <c r="O785"/>
  <c r="W785"/>
  <c r="P785"/>
  <c r="W786"/>
  <c r="P786"/>
  <c r="T786"/>
  <c r="O786"/>
  <c r="J788"/>
  <c r="M788"/>
  <c r="U794"/>
  <c r="X794"/>
  <c r="Q794"/>
  <c r="M809"/>
  <c r="M320"/>
  <c r="U396"/>
  <c r="U399"/>
  <c r="U405"/>
  <c r="U409"/>
  <c r="U421"/>
  <c r="U427"/>
  <c r="K439"/>
  <c r="U439"/>
  <c r="U446"/>
  <c r="U450"/>
  <c r="U454"/>
  <c r="U460"/>
  <c r="U464"/>
  <c r="U473"/>
  <c r="U479"/>
  <c r="U484"/>
  <c r="M515"/>
  <c r="U517"/>
  <c r="U525"/>
  <c r="U530"/>
  <c r="U535"/>
  <c r="U539"/>
  <c r="N541"/>
  <c r="U548"/>
  <c r="U552"/>
  <c r="U558"/>
  <c r="N560"/>
  <c r="U567"/>
  <c r="U571"/>
  <c r="M576"/>
  <c r="U578"/>
  <c r="J579"/>
  <c r="O579"/>
  <c r="W579"/>
  <c r="M580"/>
  <c r="U582"/>
  <c r="J583"/>
  <c r="O583"/>
  <c r="W583"/>
  <c r="M584"/>
  <c r="U586"/>
  <c r="J587"/>
  <c r="O587"/>
  <c r="W587"/>
  <c r="M588"/>
  <c r="U590"/>
  <c r="J591"/>
  <c r="O591"/>
  <c r="W591"/>
  <c r="M592"/>
  <c r="O596"/>
  <c r="U596"/>
  <c r="J597"/>
  <c r="O597"/>
  <c r="W597"/>
  <c r="M598"/>
  <c r="U600"/>
  <c r="M602"/>
  <c r="U604"/>
  <c r="L607"/>
  <c r="N607" s="1"/>
  <c r="L629"/>
  <c r="N629" s="1"/>
  <c r="L630"/>
  <c r="N630" s="1"/>
  <c r="L631"/>
  <c r="J631" s="1"/>
  <c r="X579"/>
  <c r="Q579"/>
  <c r="X583"/>
  <c r="Q583"/>
  <c r="X587"/>
  <c r="Q587"/>
  <c r="X591"/>
  <c r="Q591"/>
  <c r="X597"/>
  <c r="Q597"/>
  <c r="X601"/>
  <c r="Q601"/>
  <c r="X605"/>
  <c r="Q605"/>
  <c r="M608"/>
  <c r="J608"/>
  <c r="W609"/>
  <c r="P609"/>
  <c r="X614"/>
  <c r="Q614"/>
  <c r="X634"/>
  <c r="Q634"/>
  <c r="M638"/>
  <c r="J638"/>
  <c r="K646"/>
  <c r="L646"/>
  <c r="N646" s="1"/>
  <c r="T650"/>
  <c r="O650"/>
  <c r="X657"/>
  <c r="Q657"/>
  <c r="U657"/>
  <c r="M665"/>
  <c r="W669"/>
  <c r="P669"/>
  <c r="T669"/>
  <c r="O669"/>
  <c r="M670"/>
  <c r="M673"/>
  <c r="M686"/>
  <c r="M692"/>
  <c r="T698"/>
  <c r="O698"/>
  <c r="W698"/>
  <c r="P698"/>
  <c r="X699"/>
  <c r="Q699"/>
  <c r="U699"/>
  <c r="O699"/>
  <c r="W708"/>
  <c r="P708"/>
  <c r="T708"/>
  <c r="O708"/>
  <c r="M711"/>
  <c r="T713"/>
  <c r="O713"/>
  <c r="W713"/>
  <c r="P713"/>
  <c r="X714"/>
  <c r="Q714"/>
  <c r="U714"/>
  <c r="O714"/>
  <c r="M716"/>
  <c r="M717"/>
  <c r="X720"/>
  <c r="Q720"/>
  <c r="U720"/>
  <c r="U725"/>
  <c r="X725"/>
  <c r="Q725"/>
  <c r="U727"/>
  <c r="X727"/>
  <c r="Q727"/>
  <c r="M731"/>
  <c r="J741"/>
  <c r="M741"/>
  <c r="J743"/>
  <c r="M743"/>
  <c r="X744"/>
  <c r="Q744"/>
  <c r="U744"/>
  <c r="X771"/>
  <c r="Q771"/>
  <c r="U771"/>
  <c r="U774"/>
  <c r="X774"/>
  <c r="Q774"/>
  <c r="M787"/>
  <c r="J796"/>
  <c r="M796"/>
  <c r="U798"/>
  <c r="X798"/>
  <c r="Q798"/>
  <c r="T805"/>
  <c r="W805"/>
  <c r="P805"/>
  <c r="U808"/>
  <c r="X808"/>
  <c r="Q808"/>
  <c r="X810"/>
  <c r="Q810"/>
  <c r="U810"/>
  <c r="Q578"/>
  <c r="U579"/>
  <c r="Q582"/>
  <c r="U583"/>
  <c r="Q586"/>
  <c r="U587"/>
  <c r="Q590"/>
  <c r="U591"/>
  <c r="J595"/>
  <c r="U597"/>
  <c r="Q600"/>
  <c r="U601"/>
  <c r="Q604"/>
  <c r="U605"/>
  <c r="J607"/>
  <c r="T609"/>
  <c r="J629"/>
  <c r="J630"/>
  <c r="L632"/>
  <c r="N632" s="1"/>
  <c r="U635"/>
  <c r="J637"/>
  <c r="Q637"/>
  <c r="U638"/>
  <c r="Q647"/>
  <c r="W648"/>
  <c r="M614"/>
  <c r="J614"/>
  <c r="M627"/>
  <c r="M633"/>
  <c r="J633"/>
  <c r="M634"/>
  <c r="J634"/>
  <c r="W635"/>
  <c r="P635"/>
  <c r="X640"/>
  <c r="Q640"/>
  <c r="X641"/>
  <c r="Q641"/>
  <c r="U641"/>
  <c r="T657"/>
  <c r="O657"/>
  <c r="W657"/>
  <c r="P657"/>
  <c r="U660"/>
  <c r="O660"/>
  <c r="X660"/>
  <c r="Q660"/>
  <c r="M667"/>
  <c r="K747"/>
  <c r="M685"/>
  <c r="X687"/>
  <c r="Q687"/>
  <c r="U687"/>
  <c r="W689"/>
  <c r="P689"/>
  <c r="T689"/>
  <c r="O689"/>
  <c r="M691"/>
  <c r="U693"/>
  <c r="O693"/>
  <c r="X693"/>
  <c r="Q693"/>
  <c r="M709"/>
  <c r="M710"/>
  <c r="U712"/>
  <c r="O712"/>
  <c r="X712"/>
  <c r="Q712"/>
  <c r="T720"/>
  <c r="O720"/>
  <c r="W720"/>
  <c r="P720"/>
  <c r="X721"/>
  <c r="Q721"/>
  <c r="U721"/>
  <c r="O721"/>
  <c r="J725"/>
  <c r="M725"/>
  <c r="J727"/>
  <c r="M727"/>
  <c r="X728"/>
  <c r="Q728"/>
  <c r="U728"/>
  <c r="X734"/>
  <c r="Q734"/>
  <c r="U734"/>
  <c r="U738"/>
  <c r="X738"/>
  <c r="Q738"/>
  <c r="T744"/>
  <c r="O744"/>
  <c r="W744"/>
  <c r="P744"/>
  <c r="U768"/>
  <c r="X768"/>
  <c r="Q768"/>
  <c r="T771"/>
  <c r="O771"/>
  <c r="W771"/>
  <c r="P771"/>
  <c r="W772"/>
  <c r="P772"/>
  <c r="T772"/>
  <c r="O772"/>
  <c r="J774"/>
  <c r="M774"/>
  <c r="X775"/>
  <c r="Q775"/>
  <c r="U775"/>
  <c r="J779"/>
  <c r="M779"/>
  <c r="U782"/>
  <c r="X782"/>
  <c r="Q782"/>
  <c r="U784"/>
  <c r="X784"/>
  <c r="Q784"/>
  <c r="T795"/>
  <c r="W795"/>
  <c r="P795"/>
  <c r="J800"/>
  <c r="M800"/>
  <c r="O808"/>
  <c r="T808"/>
  <c r="W808"/>
  <c r="P808"/>
  <c r="J395"/>
  <c r="Q396"/>
  <c r="L397"/>
  <c r="J397" s="1"/>
  <c r="L398"/>
  <c r="J398" s="1"/>
  <c r="Q399"/>
  <c r="L400"/>
  <c r="J400" s="1"/>
  <c r="L401"/>
  <c r="J401" s="1"/>
  <c r="L402"/>
  <c r="N402" s="1"/>
  <c r="J404"/>
  <c r="Q405"/>
  <c r="L406"/>
  <c r="N406" s="1"/>
  <c r="J408"/>
  <c r="Q409"/>
  <c r="L410"/>
  <c r="N410" s="1"/>
  <c r="L412"/>
  <c r="N412" s="1"/>
  <c r="J417"/>
  <c r="J419"/>
  <c r="Q421"/>
  <c r="L422"/>
  <c r="N422" s="1"/>
  <c r="L424"/>
  <c r="N424" s="1"/>
  <c r="J426"/>
  <c r="Q427"/>
  <c r="L428"/>
  <c r="N428" s="1"/>
  <c r="L430"/>
  <c r="J430" s="1"/>
  <c r="Q439"/>
  <c r="L440"/>
  <c r="N440" s="1"/>
  <c r="J443"/>
  <c r="Q446"/>
  <c r="L447"/>
  <c r="N447" s="1"/>
  <c r="J449"/>
  <c r="Q450"/>
  <c r="L451"/>
  <c r="N451" s="1"/>
  <c r="J453"/>
  <c r="Q454"/>
  <c r="L455"/>
  <c r="N455" s="1"/>
  <c r="J457"/>
  <c r="Q460"/>
  <c r="L461"/>
  <c r="N461" s="1"/>
  <c r="J463"/>
  <c r="Q464"/>
  <c r="L465"/>
  <c r="N465" s="1"/>
  <c r="L469"/>
  <c r="N469" s="1"/>
  <c r="L470"/>
  <c r="N470" s="1"/>
  <c r="J472"/>
  <c r="Q473"/>
  <c r="L474"/>
  <c r="N474" s="1"/>
  <c r="J476"/>
  <c r="J477"/>
  <c r="Q479"/>
  <c r="L480"/>
  <c r="N480" s="1"/>
  <c r="J483"/>
  <c r="Q484"/>
  <c r="L485"/>
  <c r="N485" s="1"/>
  <c r="J516"/>
  <c r="Q517"/>
  <c r="L518"/>
  <c r="N518" s="1"/>
  <c r="N569" s="1"/>
  <c r="J522"/>
  <c r="J524"/>
  <c r="Q525"/>
  <c r="L526"/>
  <c r="J526" s="1"/>
  <c r="L527"/>
  <c r="N527" s="1"/>
  <c r="J529"/>
  <c r="Q530"/>
  <c r="L531"/>
  <c r="N531" s="1"/>
  <c r="J533"/>
  <c r="J534"/>
  <c r="Q535"/>
  <c r="L536"/>
  <c r="N536" s="1"/>
  <c r="J538"/>
  <c r="Q539"/>
  <c r="L540"/>
  <c r="N540" s="1"/>
  <c r="L543"/>
  <c r="N543" s="1"/>
  <c r="J545"/>
  <c r="J547"/>
  <c r="Q548"/>
  <c r="L549"/>
  <c r="N549" s="1"/>
  <c r="J551"/>
  <c r="Q552"/>
  <c r="L553"/>
  <c r="N553" s="1"/>
  <c r="J557"/>
  <c r="Q558"/>
  <c r="L559"/>
  <c r="N559" s="1"/>
  <c r="L562"/>
  <c r="N562" s="1"/>
  <c r="J566"/>
  <c r="Q567"/>
  <c r="L568"/>
  <c r="J568" s="1"/>
  <c r="I617"/>
  <c r="Q571"/>
  <c r="L572"/>
  <c r="N572" s="1"/>
  <c r="L574"/>
  <c r="N574" s="1"/>
  <c r="T579"/>
  <c r="T583"/>
  <c r="T587"/>
  <c r="T591"/>
  <c r="Q596"/>
  <c r="T597"/>
  <c r="T601"/>
  <c r="J604"/>
  <c r="P604"/>
  <c r="J609"/>
  <c r="O609"/>
  <c r="M611"/>
  <c r="U614"/>
  <c r="J632"/>
  <c r="U634"/>
  <c r="T635"/>
  <c r="P648"/>
  <c r="X609"/>
  <c r="Q609"/>
  <c r="K610"/>
  <c r="L610"/>
  <c r="N610" s="1"/>
  <c r="X612"/>
  <c r="Q612"/>
  <c r="X616"/>
  <c r="Q616"/>
  <c r="M640"/>
  <c r="J640"/>
  <c r="W643"/>
  <c r="P643"/>
  <c r="K644"/>
  <c r="L644"/>
  <c r="N644" s="1"/>
  <c r="U647"/>
  <c r="O647"/>
  <c r="X648"/>
  <c r="Q648"/>
  <c r="U648"/>
  <c r="M654"/>
  <c r="X668"/>
  <c r="Q668"/>
  <c r="U668"/>
  <c r="T687"/>
  <c r="O687"/>
  <c r="W687"/>
  <c r="P687"/>
  <c r="X688"/>
  <c r="Q688"/>
  <c r="U688"/>
  <c r="O688"/>
  <c r="M697"/>
  <c r="M704"/>
  <c r="U706"/>
  <c r="X706"/>
  <c r="Q706"/>
  <c r="X707"/>
  <c r="Q707"/>
  <c r="U707"/>
  <c r="X722"/>
  <c r="Q722"/>
  <c r="U722"/>
  <c r="O722"/>
  <c r="T728"/>
  <c r="O728"/>
  <c r="W728"/>
  <c r="P728"/>
  <c r="T729"/>
  <c r="O729"/>
  <c r="W729"/>
  <c r="P729"/>
  <c r="U732"/>
  <c r="X732"/>
  <c r="Q732"/>
  <c r="T734"/>
  <c r="O734"/>
  <c r="W734"/>
  <c r="P734"/>
  <c r="W735"/>
  <c r="P735"/>
  <c r="T735"/>
  <c r="O735"/>
  <c r="J738"/>
  <c r="M738"/>
  <c r="U739"/>
  <c r="O739"/>
  <c r="X739"/>
  <c r="Q739"/>
  <c r="X769"/>
  <c r="Q769"/>
  <c r="U769"/>
  <c r="M773"/>
  <c r="T775"/>
  <c r="O775"/>
  <c r="W775"/>
  <c r="P775"/>
  <c r="W776"/>
  <c r="P776"/>
  <c r="T776"/>
  <c r="O776"/>
  <c r="J778"/>
  <c r="M778"/>
  <c r="J782"/>
  <c r="M782"/>
  <c r="J784"/>
  <c r="M784"/>
  <c r="X785"/>
  <c r="Q785"/>
  <c r="U785"/>
  <c r="U788"/>
  <c r="X788"/>
  <c r="Q788"/>
  <c r="M792"/>
  <c r="T799"/>
  <c r="W799"/>
  <c r="P799"/>
  <c r="U804"/>
  <c r="X804"/>
  <c r="Q804"/>
  <c r="J403"/>
  <c r="J407"/>
  <c r="J414"/>
  <c r="J416"/>
  <c r="J425"/>
  <c r="J441"/>
  <c r="J448"/>
  <c r="J452"/>
  <c r="J456"/>
  <c r="J462"/>
  <c r="J466"/>
  <c r="J471"/>
  <c r="J475"/>
  <c r="J481"/>
  <c r="J515"/>
  <c r="J519"/>
  <c r="J521"/>
  <c r="J528"/>
  <c r="J532"/>
  <c r="J537"/>
  <c r="J544"/>
  <c r="J550"/>
  <c r="J554"/>
  <c r="J563"/>
  <c r="J565"/>
  <c r="J575"/>
  <c r="L577"/>
  <c r="N577" s="1"/>
  <c r="O577" s="1"/>
  <c r="L581"/>
  <c r="N581" s="1"/>
  <c r="L585"/>
  <c r="N585" s="1"/>
  <c r="L589"/>
  <c r="N589" s="1"/>
  <c r="O589" s="1"/>
  <c r="L593"/>
  <c r="N593" s="1"/>
  <c r="O593" s="1"/>
  <c r="M595"/>
  <c r="J596"/>
  <c r="L599"/>
  <c r="N599" s="1"/>
  <c r="O599" s="1"/>
  <c r="L603"/>
  <c r="N603" s="1"/>
  <c r="O603" s="1"/>
  <c r="O604"/>
  <c r="W604"/>
  <c r="P605"/>
  <c r="M607"/>
  <c r="L611"/>
  <c r="N611" s="1"/>
  <c r="J627"/>
  <c r="M631"/>
  <c r="O635"/>
  <c r="M637"/>
  <c r="X637"/>
  <c r="P650"/>
  <c r="K811"/>
  <c r="L811"/>
  <c r="N811" s="1"/>
  <c r="X813"/>
  <c r="Q813"/>
  <c r="X820"/>
  <c r="Q820"/>
  <c r="K821"/>
  <c r="L821"/>
  <c r="N821" s="1"/>
  <c r="X823"/>
  <c r="Q823"/>
  <c r="X829"/>
  <c r="Q829"/>
  <c r="K830"/>
  <c r="L830"/>
  <c r="N830" s="1"/>
  <c r="X832"/>
  <c r="Q832"/>
  <c r="M844"/>
  <c r="J844"/>
  <c r="W845"/>
  <c r="P845"/>
  <c r="O849"/>
  <c r="W849"/>
  <c r="P849"/>
  <c r="K850"/>
  <c r="J850" s="1"/>
  <c r="L850"/>
  <c r="O852"/>
  <c r="W852"/>
  <c r="P852"/>
  <c r="T852"/>
  <c r="T853"/>
  <c r="O853"/>
  <c r="W853"/>
  <c r="P853"/>
  <c r="M855"/>
  <c r="J855"/>
  <c r="U856"/>
  <c r="X856"/>
  <c r="Q856"/>
  <c r="X859"/>
  <c r="Q859"/>
  <c r="U859"/>
  <c r="M866"/>
  <c r="O868"/>
  <c r="W868"/>
  <c r="P868"/>
  <c r="T868"/>
  <c r="T869"/>
  <c r="O869"/>
  <c r="W869"/>
  <c r="P869"/>
  <c r="M871"/>
  <c r="J871"/>
  <c r="U872"/>
  <c r="X872"/>
  <c r="Q872"/>
  <c r="X875"/>
  <c r="Q875"/>
  <c r="U875"/>
  <c r="M882"/>
  <c r="J882"/>
  <c r="U883"/>
  <c r="X883"/>
  <c r="Q883"/>
  <c r="X886"/>
  <c r="Q886"/>
  <c r="U886"/>
  <c r="M894"/>
  <c r="O896"/>
  <c r="W896"/>
  <c r="P896"/>
  <c r="T896"/>
  <c r="T897"/>
  <c r="O897"/>
  <c r="W897"/>
  <c r="P897"/>
  <c r="T929"/>
  <c r="O929"/>
  <c r="W929"/>
  <c r="P929"/>
  <c r="M931"/>
  <c r="J931"/>
  <c r="U932"/>
  <c r="X932"/>
  <c r="Q932"/>
  <c r="X935"/>
  <c r="Q935"/>
  <c r="U935"/>
  <c r="M943"/>
  <c r="O945"/>
  <c r="W945"/>
  <c r="P945"/>
  <c r="T945"/>
  <c r="T946"/>
  <c r="O946"/>
  <c r="W946"/>
  <c r="P946"/>
  <c r="M948"/>
  <c r="J948"/>
  <c r="U949"/>
  <c r="X949"/>
  <c r="Q949"/>
  <c r="T954"/>
  <c r="O954"/>
  <c r="W954"/>
  <c r="P954"/>
  <c r="M956"/>
  <c r="J956"/>
  <c r="M958"/>
  <c r="J958"/>
  <c r="X959"/>
  <c r="Q959"/>
  <c r="U959"/>
  <c r="O959"/>
  <c r="U961"/>
  <c r="X961"/>
  <c r="Q961"/>
  <c r="X964"/>
  <c r="Q964"/>
  <c r="U964"/>
  <c r="O964"/>
  <c r="M970"/>
  <c r="M997"/>
  <c r="M998"/>
  <c r="O1000"/>
  <c r="W1000"/>
  <c r="P1000"/>
  <c r="T1000"/>
  <c r="T1001"/>
  <c r="O1001"/>
  <c r="W1001"/>
  <c r="P1001"/>
  <c r="O1005"/>
  <c r="W1005"/>
  <c r="P1005"/>
  <c r="T1005"/>
  <c r="X1009"/>
  <c r="Q1009"/>
  <c r="U1009"/>
  <c r="U1011"/>
  <c r="Q1011"/>
  <c r="X1011"/>
  <c r="X1013"/>
  <c r="Q1013"/>
  <c r="U1013"/>
  <c r="M1016"/>
  <c r="X1018"/>
  <c r="Q1018"/>
  <c r="O1018"/>
  <c r="U1018"/>
  <c r="U1019"/>
  <c r="X1019"/>
  <c r="Q1019"/>
  <c r="O1021"/>
  <c r="T1021"/>
  <c r="W1021"/>
  <c r="P1021"/>
  <c r="O1025"/>
  <c r="T1025"/>
  <c r="W1025"/>
  <c r="P1025"/>
  <c r="U708"/>
  <c r="U715"/>
  <c r="U730"/>
  <c r="U735"/>
  <c r="I747"/>
  <c r="U772"/>
  <c r="U776"/>
  <c r="U786"/>
  <c r="M794"/>
  <c r="U796"/>
  <c r="M798"/>
  <c r="U800"/>
  <c r="M804"/>
  <c r="P810"/>
  <c r="T845"/>
  <c r="X793"/>
  <c r="Q793"/>
  <c r="X797"/>
  <c r="Q797"/>
  <c r="X801"/>
  <c r="Q801"/>
  <c r="X803"/>
  <c r="Q803"/>
  <c r="M813"/>
  <c r="J813"/>
  <c r="X818"/>
  <c r="Q818"/>
  <c r="K819"/>
  <c r="L819"/>
  <c r="M823"/>
  <c r="J823"/>
  <c r="W824"/>
  <c r="P824"/>
  <c r="U827"/>
  <c r="O827"/>
  <c r="X828"/>
  <c r="Q828"/>
  <c r="M832"/>
  <c r="J832"/>
  <c r="W833"/>
  <c r="P833"/>
  <c r="N842"/>
  <c r="X848"/>
  <c r="Q848"/>
  <c r="M854"/>
  <c r="O856"/>
  <c r="W856"/>
  <c r="P856"/>
  <c r="T856"/>
  <c r="T857"/>
  <c r="O857"/>
  <c r="W857"/>
  <c r="P857"/>
  <c r="M859"/>
  <c r="J859"/>
  <c r="U860"/>
  <c r="X860"/>
  <c r="Q860"/>
  <c r="X863"/>
  <c r="Q863"/>
  <c r="U863"/>
  <c r="M870"/>
  <c r="O872"/>
  <c r="W872"/>
  <c r="P872"/>
  <c r="T872"/>
  <c r="T873"/>
  <c r="O873"/>
  <c r="W873"/>
  <c r="P873"/>
  <c r="M875"/>
  <c r="J875"/>
  <c r="U876"/>
  <c r="X876"/>
  <c r="Q876"/>
  <c r="M881"/>
  <c r="O883"/>
  <c r="W883"/>
  <c r="P883"/>
  <c r="T883"/>
  <c r="T884"/>
  <c r="O884"/>
  <c r="W884"/>
  <c r="P884"/>
  <c r="M886"/>
  <c r="J886"/>
  <c r="U887"/>
  <c r="X887"/>
  <c r="Q887"/>
  <c r="X891"/>
  <c r="Q891"/>
  <c r="U891"/>
  <c r="X926"/>
  <c r="Q926"/>
  <c r="U926"/>
  <c r="M930"/>
  <c r="O932"/>
  <c r="W932"/>
  <c r="P932"/>
  <c r="T932"/>
  <c r="T933"/>
  <c r="O933"/>
  <c r="W933"/>
  <c r="P933"/>
  <c r="M935"/>
  <c r="J935"/>
  <c r="U936"/>
  <c r="X936"/>
  <c r="Q936"/>
  <c r="X940"/>
  <c r="Q940"/>
  <c r="U940"/>
  <c r="M947"/>
  <c r="O949"/>
  <c r="W949"/>
  <c r="P949"/>
  <c r="T949"/>
  <c r="M955"/>
  <c r="O961"/>
  <c r="W961"/>
  <c r="P961"/>
  <c r="T961"/>
  <c r="T962"/>
  <c r="O962"/>
  <c r="W962"/>
  <c r="P962"/>
  <c r="X994"/>
  <c r="Q994"/>
  <c r="U994"/>
  <c r="M1002"/>
  <c r="U1005"/>
  <c r="X1005"/>
  <c r="Q1005"/>
  <c r="T1006"/>
  <c r="O1006"/>
  <c r="W1006"/>
  <c r="P1006"/>
  <c r="M1009"/>
  <c r="J1009"/>
  <c r="O1011"/>
  <c r="T1011"/>
  <c r="W1011"/>
  <c r="P1011"/>
  <c r="U1015"/>
  <c r="Q1015"/>
  <c r="X1015"/>
  <c r="X1017"/>
  <c r="Q1017"/>
  <c r="U1017"/>
  <c r="U1024"/>
  <c r="X1024"/>
  <c r="Q1024"/>
  <c r="X1041"/>
  <c r="Q1041"/>
  <c r="U1041"/>
  <c r="X1050"/>
  <c r="Q1050"/>
  <c r="U1050"/>
  <c r="J651"/>
  <c r="L653"/>
  <c r="N653" s="1"/>
  <c r="L654"/>
  <c r="N654" s="1"/>
  <c r="L656"/>
  <c r="N656" s="1"/>
  <c r="L662"/>
  <c r="N662" s="1"/>
  <c r="L663"/>
  <c r="N663" s="1"/>
  <c r="L665"/>
  <c r="N665" s="1"/>
  <c r="L667"/>
  <c r="N667" s="1"/>
  <c r="J669"/>
  <c r="L671"/>
  <c r="N671" s="1"/>
  <c r="L673"/>
  <c r="N673" s="1"/>
  <c r="L675"/>
  <c r="J675" s="1"/>
  <c r="L686"/>
  <c r="N686" s="1"/>
  <c r="J689"/>
  <c r="L692"/>
  <c r="N692" s="1"/>
  <c r="L695"/>
  <c r="J695" s="1"/>
  <c r="L697"/>
  <c r="N697" s="1"/>
  <c r="J700"/>
  <c r="L702"/>
  <c r="N702" s="1"/>
  <c r="L703"/>
  <c r="N703" s="1"/>
  <c r="L704"/>
  <c r="N704" s="1"/>
  <c r="P706"/>
  <c r="W706"/>
  <c r="J708"/>
  <c r="L711"/>
  <c r="N711" s="1"/>
  <c r="J715"/>
  <c r="L718"/>
  <c r="N718" s="1"/>
  <c r="L719"/>
  <c r="N719" s="1"/>
  <c r="U793"/>
  <c r="Q796"/>
  <c r="U797"/>
  <c r="Q800"/>
  <c r="U801"/>
  <c r="U803"/>
  <c r="J808"/>
  <c r="J810"/>
  <c r="O810"/>
  <c r="W810"/>
  <c r="J812"/>
  <c r="Q812"/>
  <c r="U813"/>
  <c r="U820"/>
  <c r="J822"/>
  <c r="Q822"/>
  <c r="U823"/>
  <c r="T824"/>
  <c r="U829"/>
  <c r="J831"/>
  <c r="Q831"/>
  <c r="U832"/>
  <c r="T833"/>
  <c r="J845"/>
  <c r="O845"/>
  <c r="T849"/>
  <c r="X817"/>
  <c r="Q817"/>
  <c r="W820"/>
  <c r="P820"/>
  <c r="M828"/>
  <c r="J828"/>
  <c r="W829"/>
  <c r="P829"/>
  <c r="K902"/>
  <c r="M842"/>
  <c r="J842"/>
  <c r="X845"/>
  <c r="Q845"/>
  <c r="K846"/>
  <c r="L846"/>
  <c r="N846" s="1"/>
  <c r="X847"/>
  <c r="Q847"/>
  <c r="U847"/>
  <c r="M848"/>
  <c r="J848"/>
  <c r="U849"/>
  <c r="X849"/>
  <c r="Q849"/>
  <c r="M858"/>
  <c r="O860"/>
  <c r="W860"/>
  <c r="P860"/>
  <c r="T860"/>
  <c r="T861"/>
  <c r="O861"/>
  <c r="W861"/>
  <c r="P861"/>
  <c r="M863"/>
  <c r="J863"/>
  <c r="U864"/>
  <c r="X864"/>
  <c r="Q864"/>
  <c r="X867"/>
  <c r="Q867"/>
  <c r="U867"/>
  <c r="M874"/>
  <c r="O876"/>
  <c r="W876"/>
  <c r="P876"/>
  <c r="T876"/>
  <c r="T877"/>
  <c r="O877"/>
  <c r="W877"/>
  <c r="P877"/>
  <c r="M885"/>
  <c r="O887"/>
  <c r="W887"/>
  <c r="P887"/>
  <c r="T887"/>
  <c r="T888"/>
  <c r="O888"/>
  <c r="W888"/>
  <c r="P888"/>
  <c r="M891"/>
  <c r="J891"/>
  <c r="U892"/>
  <c r="X892"/>
  <c r="Q892"/>
  <c r="X895"/>
  <c r="Q895"/>
  <c r="U895"/>
  <c r="T901"/>
  <c r="O901"/>
  <c r="W901"/>
  <c r="P901"/>
  <c r="M926"/>
  <c r="J926"/>
  <c r="U927"/>
  <c r="X927"/>
  <c r="Q927"/>
  <c r="U928"/>
  <c r="O928"/>
  <c r="X928"/>
  <c r="Q928"/>
  <c r="M934"/>
  <c r="O936"/>
  <c r="W936"/>
  <c r="P936"/>
  <c r="T936"/>
  <c r="T937"/>
  <c r="O937"/>
  <c r="W937"/>
  <c r="P937"/>
  <c r="T938"/>
  <c r="O938"/>
  <c r="W938"/>
  <c r="P938"/>
  <c r="M940"/>
  <c r="J940"/>
  <c r="U941"/>
  <c r="X941"/>
  <c r="Q941"/>
  <c r="X944"/>
  <c r="Q944"/>
  <c r="U944"/>
  <c r="U951"/>
  <c r="X951"/>
  <c r="Q951"/>
  <c r="X960"/>
  <c r="Q960"/>
  <c r="U960"/>
  <c r="O960"/>
  <c r="M963"/>
  <c r="X966"/>
  <c r="Q966"/>
  <c r="U966"/>
  <c r="X993"/>
  <c r="Q993"/>
  <c r="U993"/>
  <c r="O993"/>
  <c r="M994"/>
  <c r="J994"/>
  <c r="U995"/>
  <c r="X995"/>
  <c r="Q995"/>
  <c r="X999"/>
  <c r="Q999"/>
  <c r="U999"/>
  <c r="X1004"/>
  <c r="Q1004"/>
  <c r="U1004"/>
  <c r="M1007"/>
  <c r="M1008"/>
  <c r="W1010"/>
  <c r="O1010"/>
  <c r="P1010"/>
  <c r="T1010"/>
  <c r="O1015"/>
  <c r="T1015"/>
  <c r="W1015"/>
  <c r="P1015"/>
  <c r="M1022"/>
  <c r="Q642"/>
  <c r="L643"/>
  <c r="N643" s="1"/>
  <c r="O643" s="1"/>
  <c r="J648"/>
  <c r="J650"/>
  <c r="Q651"/>
  <c r="L652"/>
  <c r="N652" s="1"/>
  <c r="J657"/>
  <c r="J668"/>
  <c r="Q669"/>
  <c r="L670"/>
  <c r="N670" s="1"/>
  <c r="L685"/>
  <c r="J687"/>
  <c r="Q689"/>
  <c r="L690"/>
  <c r="N690" s="1"/>
  <c r="L691"/>
  <c r="N691" s="1"/>
  <c r="L696"/>
  <c r="N696" s="1"/>
  <c r="J698"/>
  <c r="Q700"/>
  <c r="L701"/>
  <c r="N701" s="1"/>
  <c r="O706"/>
  <c r="J707"/>
  <c r="Q708"/>
  <c r="L709"/>
  <c r="J709" s="1"/>
  <c r="L710"/>
  <c r="N710" s="1"/>
  <c r="J713"/>
  <c r="Q715"/>
  <c r="L716"/>
  <c r="J716" s="1"/>
  <c r="L717"/>
  <c r="N717" s="1"/>
  <c r="J720"/>
  <c r="J728"/>
  <c r="Q730"/>
  <c r="L731"/>
  <c r="N731" s="1"/>
  <c r="J734"/>
  <c r="Q735"/>
  <c r="L736"/>
  <c r="N736" s="1"/>
  <c r="L737"/>
  <c r="N737" s="1"/>
  <c r="J744"/>
  <c r="K768"/>
  <c r="J769"/>
  <c r="J771"/>
  <c r="Q772"/>
  <c r="L773"/>
  <c r="N773" s="1"/>
  <c r="J775"/>
  <c r="Q776"/>
  <c r="L777"/>
  <c r="N777" s="1"/>
  <c r="L781"/>
  <c r="N781" s="1"/>
  <c r="J785"/>
  <c r="Q786"/>
  <c r="L787"/>
  <c r="N787" s="1"/>
  <c r="L791"/>
  <c r="N791" s="1"/>
  <c r="L792"/>
  <c r="N792" s="1"/>
  <c r="T793"/>
  <c r="T797"/>
  <c r="T801"/>
  <c r="T803"/>
  <c r="J806"/>
  <c r="L809"/>
  <c r="N809" s="1"/>
  <c r="J814"/>
  <c r="P814"/>
  <c r="U818"/>
  <c r="T820"/>
  <c r="J824"/>
  <c r="O824"/>
  <c r="J827"/>
  <c r="U828"/>
  <c r="T829"/>
  <c r="J833"/>
  <c r="O833"/>
  <c r="M835"/>
  <c r="M817"/>
  <c r="J817"/>
  <c r="W818"/>
  <c r="P818"/>
  <c r="X824"/>
  <c r="Q824"/>
  <c r="K825"/>
  <c r="J825" s="1"/>
  <c r="L825"/>
  <c r="X833"/>
  <c r="Q833"/>
  <c r="K834"/>
  <c r="L834"/>
  <c r="N834" s="1"/>
  <c r="X844"/>
  <c r="Q844"/>
  <c r="M847"/>
  <c r="J847"/>
  <c r="U852"/>
  <c r="X852"/>
  <c r="Q852"/>
  <c r="X855"/>
  <c r="Q855"/>
  <c r="U855"/>
  <c r="M862"/>
  <c r="O864"/>
  <c r="W864"/>
  <c r="P864"/>
  <c r="T864"/>
  <c r="T865"/>
  <c r="O865"/>
  <c r="W865"/>
  <c r="P865"/>
  <c r="M867"/>
  <c r="J867"/>
  <c r="U868"/>
  <c r="X868"/>
  <c r="Q868"/>
  <c r="X871"/>
  <c r="Q871"/>
  <c r="U871"/>
  <c r="M879"/>
  <c r="X882"/>
  <c r="Q882"/>
  <c r="U882"/>
  <c r="M890"/>
  <c r="O892"/>
  <c r="W892"/>
  <c r="P892"/>
  <c r="T892"/>
  <c r="T893"/>
  <c r="O893"/>
  <c r="W893"/>
  <c r="P893"/>
  <c r="M895"/>
  <c r="J895"/>
  <c r="U896"/>
  <c r="X896"/>
  <c r="Q896"/>
  <c r="T899"/>
  <c r="O899"/>
  <c r="W899"/>
  <c r="P899"/>
  <c r="O927"/>
  <c r="W927"/>
  <c r="P927"/>
  <c r="T927"/>
  <c r="X931"/>
  <c r="Q931"/>
  <c r="U931"/>
  <c r="M939"/>
  <c r="O941"/>
  <c r="W941"/>
  <c r="P941"/>
  <c r="T941"/>
  <c r="T942"/>
  <c r="O942"/>
  <c r="W942"/>
  <c r="P942"/>
  <c r="M944"/>
  <c r="J944"/>
  <c r="U945"/>
  <c r="X945"/>
  <c r="Q945"/>
  <c r="X948"/>
  <c r="Q948"/>
  <c r="U948"/>
  <c r="O951"/>
  <c r="W951"/>
  <c r="P951"/>
  <c r="T951"/>
  <c r="T952"/>
  <c r="O952"/>
  <c r="W952"/>
  <c r="P952"/>
  <c r="X956"/>
  <c r="Q956"/>
  <c r="U956"/>
  <c r="X958"/>
  <c r="Q958"/>
  <c r="U958"/>
  <c r="X965"/>
  <c r="Q965"/>
  <c r="U965"/>
  <c r="O965"/>
  <c r="M966"/>
  <c r="J966"/>
  <c r="X967"/>
  <c r="Q967"/>
  <c r="U967"/>
  <c r="O967"/>
  <c r="J993"/>
  <c r="O995"/>
  <c r="W995"/>
  <c r="P995"/>
  <c r="T995"/>
  <c r="T996"/>
  <c r="O996"/>
  <c r="W996"/>
  <c r="P996"/>
  <c r="M999"/>
  <c r="J999"/>
  <c r="U1000"/>
  <c r="X1000"/>
  <c r="Q1000"/>
  <c r="X1003"/>
  <c r="Q1003"/>
  <c r="U1003"/>
  <c r="O1003"/>
  <c r="M1004"/>
  <c r="J1004"/>
  <c r="U1010"/>
  <c r="X1010"/>
  <c r="Q1010"/>
  <c r="M1012"/>
  <c r="U1014"/>
  <c r="X1014"/>
  <c r="Q1014"/>
  <c r="U1021"/>
  <c r="Q1021"/>
  <c r="X1021"/>
  <c r="U1025"/>
  <c r="Q1025"/>
  <c r="X1025"/>
  <c r="J706"/>
  <c r="L795"/>
  <c r="N795" s="1"/>
  <c r="L799"/>
  <c r="N799" s="1"/>
  <c r="L805"/>
  <c r="L807"/>
  <c r="M812"/>
  <c r="X812"/>
  <c r="O814"/>
  <c r="W814"/>
  <c r="U817"/>
  <c r="T818"/>
  <c r="J820"/>
  <c r="O820"/>
  <c r="M822"/>
  <c r="X822"/>
  <c r="Q827"/>
  <c r="O829"/>
  <c r="M831"/>
  <c r="X831"/>
  <c r="L835"/>
  <c r="N835" s="1"/>
  <c r="I902"/>
  <c r="U848"/>
  <c r="J878"/>
  <c r="X1027"/>
  <c r="Q1027"/>
  <c r="K1034"/>
  <c r="L1034"/>
  <c r="N1034" s="1"/>
  <c r="U1043"/>
  <c r="X1043"/>
  <c r="Q1043"/>
  <c r="U1063"/>
  <c r="X1063"/>
  <c r="Q1063"/>
  <c r="T1087"/>
  <c r="O1087"/>
  <c r="W1087"/>
  <c r="P1087"/>
  <c r="X1088"/>
  <c r="Q1088"/>
  <c r="U1088"/>
  <c r="U1090"/>
  <c r="X1090"/>
  <c r="Q1090"/>
  <c r="T1095"/>
  <c r="O1095"/>
  <c r="W1095"/>
  <c r="P1095"/>
  <c r="X1096"/>
  <c r="Q1096"/>
  <c r="U1096"/>
  <c r="U1098"/>
  <c r="X1098"/>
  <c r="Q1098"/>
  <c r="T1103"/>
  <c r="O1103"/>
  <c r="W1103"/>
  <c r="P1103"/>
  <c r="X1104"/>
  <c r="Q1104"/>
  <c r="U1104"/>
  <c r="U1106"/>
  <c r="X1106"/>
  <c r="Q1106"/>
  <c r="T1111"/>
  <c r="O1111"/>
  <c r="W1111"/>
  <c r="P1111"/>
  <c r="X1112"/>
  <c r="Q1112"/>
  <c r="U1112"/>
  <c r="U1114"/>
  <c r="X1114"/>
  <c r="Q1114"/>
  <c r="T1119"/>
  <c r="O1119"/>
  <c r="W1119"/>
  <c r="P1119"/>
  <c r="X1120"/>
  <c r="Q1120"/>
  <c r="U1120"/>
  <c r="U1122"/>
  <c r="X1122"/>
  <c r="Q1122"/>
  <c r="T1127"/>
  <c r="O1127"/>
  <c r="W1127"/>
  <c r="P1127"/>
  <c r="X1128"/>
  <c r="Q1128"/>
  <c r="U1128"/>
  <c r="U1130"/>
  <c r="X1130"/>
  <c r="Q1130"/>
  <c r="T1135"/>
  <c r="O1135"/>
  <c r="W1135"/>
  <c r="P1135"/>
  <c r="X1136"/>
  <c r="Q1136"/>
  <c r="U1136"/>
  <c r="U1138"/>
  <c r="X1138"/>
  <c r="Q1138"/>
  <c r="T1168"/>
  <c r="O1168"/>
  <c r="W1168"/>
  <c r="P1168"/>
  <c r="X1174"/>
  <c r="Q1174"/>
  <c r="U1174"/>
  <c r="U1176"/>
  <c r="X1176"/>
  <c r="Q1176"/>
  <c r="M1179"/>
  <c r="X1181"/>
  <c r="Q1181"/>
  <c r="U1181"/>
  <c r="T1185"/>
  <c r="O1185"/>
  <c r="W1185"/>
  <c r="P1185"/>
  <c r="X1190"/>
  <c r="Q1190"/>
  <c r="U1190"/>
  <c r="O1190"/>
  <c r="X1191"/>
  <c r="Q1191"/>
  <c r="U1191"/>
  <c r="U1193"/>
  <c r="X1193"/>
  <c r="Q1193"/>
  <c r="Q1197"/>
  <c r="U1197"/>
  <c r="X1197"/>
  <c r="X1226"/>
  <c r="Q1226"/>
  <c r="U1226"/>
  <c r="O1226"/>
  <c r="J852"/>
  <c r="Q853"/>
  <c r="X853"/>
  <c r="L854"/>
  <c r="N854" s="1"/>
  <c r="J856"/>
  <c r="Q857"/>
  <c r="X857"/>
  <c r="L858"/>
  <c r="N858" s="1"/>
  <c r="J860"/>
  <c r="Q861"/>
  <c r="X861"/>
  <c r="L862"/>
  <c r="N862" s="1"/>
  <c r="J864"/>
  <c r="Q865"/>
  <c r="X865"/>
  <c r="L866"/>
  <c r="N866" s="1"/>
  <c r="J868"/>
  <c r="Q869"/>
  <c r="X869"/>
  <c r="L870"/>
  <c r="N870" s="1"/>
  <c r="J872"/>
  <c r="Q873"/>
  <c r="X873"/>
  <c r="L874"/>
  <c r="N874" s="1"/>
  <c r="J876"/>
  <c r="Q877"/>
  <c r="X877"/>
  <c r="L878"/>
  <c r="N878" s="1"/>
  <c r="L879"/>
  <c r="N879" s="1"/>
  <c r="L881"/>
  <c r="N881" s="1"/>
  <c r="J883"/>
  <c r="Q884"/>
  <c r="X884"/>
  <c r="L885"/>
  <c r="N885" s="1"/>
  <c r="J887"/>
  <c r="Q888"/>
  <c r="X888"/>
  <c r="L889"/>
  <c r="N889" s="1"/>
  <c r="L890"/>
  <c r="N890" s="1"/>
  <c r="J892"/>
  <c r="Q893"/>
  <c r="X893"/>
  <c r="L894"/>
  <c r="N894" s="1"/>
  <c r="J896"/>
  <c r="Q897"/>
  <c r="X897"/>
  <c r="L898"/>
  <c r="J898" s="1"/>
  <c r="Q899"/>
  <c r="X899"/>
  <c r="L900"/>
  <c r="J900" s="1"/>
  <c r="Q901"/>
  <c r="X901"/>
  <c r="L925"/>
  <c r="J927"/>
  <c r="Q929"/>
  <c r="X929"/>
  <c r="L930"/>
  <c r="N930" s="1"/>
  <c r="J932"/>
  <c r="Q933"/>
  <c r="X933"/>
  <c r="L934"/>
  <c r="N934" s="1"/>
  <c r="J936"/>
  <c r="Q937"/>
  <c r="X937"/>
  <c r="Q938"/>
  <c r="X938"/>
  <c r="L939"/>
  <c r="N939" s="1"/>
  <c r="J941"/>
  <c r="Q942"/>
  <c r="X942"/>
  <c r="L943"/>
  <c r="N943" s="1"/>
  <c r="J945"/>
  <c r="Q946"/>
  <c r="X946"/>
  <c r="L947"/>
  <c r="N947" s="1"/>
  <c r="J949"/>
  <c r="J951"/>
  <c r="Q952"/>
  <c r="X952"/>
  <c r="Q954"/>
  <c r="X954"/>
  <c r="L955"/>
  <c r="N955" s="1"/>
  <c r="J961"/>
  <c r="Q962"/>
  <c r="X962"/>
  <c r="L963"/>
  <c r="N963" s="1"/>
  <c r="L970"/>
  <c r="N970" s="1"/>
  <c r="J995"/>
  <c r="Q996"/>
  <c r="X996"/>
  <c r="L997"/>
  <c r="J997" s="1"/>
  <c r="L998"/>
  <c r="N998" s="1"/>
  <c r="N1066" s="1"/>
  <c r="J1000"/>
  <c r="Q1001"/>
  <c r="X1001"/>
  <c r="L1002"/>
  <c r="N1002" s="1"/>
  <c r="J1005"/>
  <c r="Q1006"/>
  <c r="X1006"/>
  <c r="L1007"/>
  <c r="J1007" s="1"/>
  <c r="L1008"/>
  <c r="N1008" s="1"/>
  <c r="J1010"/>
  <c r="J1011"/>
  <c r="J1013"/>
  <c r="O1013"/>
  <c r="W1013"/>
  <c r="J1015"/>
  <c r="J1017"/>
  <c r="O1017"/>
  <c r="W1017"/>
  <c r="K1019"/>
  <c r="O1020"/>
  <c r="U1020"/>
  <c r="J1021"/>
  <c r="J1023"/>
  <c r="O1023"/>
  <c r="W1023"/>
  <c r="J1025"/>
  <c r="U1028"/>
  <c r="J1030"/>
  <c r="J1039"/>
  <c r="J1053"/>
  <c r="X1023"/>
  <c r="Q1023"/>
  <c r="J1027"/>
  <c r="M1027"/>
  <c r="W1028"/>
  <c r="P1028"/>
  <c r="M1032"/>
  <c r="J1032"/>
  <c r="K1038"/>
  <c r="L1038"/>
  <c r="N1038" s="1"/>
  <c r="U1045"/>
  <c r="X1045"/>
  <c r="Q1045"/>
  <c r="M1046"/>
  <c r="J1046"/>
  <c r="K1052"/>
  <c r="L1052"/>
  <c r="N1052" s="1"/>
  <c r="T1058"/>
  <c r="O1058"/>
  <c r="W1058"/>
  <c r="P1058"/>
  <c r="X1059"/>
  <c r="Q1059"/>
  <c r="U1059"/>
  <c r="M1093"/>
  <c r="M1101"/>
  <c r="M1109"/>
  <c r="M1117"/>
  <c r="M1125"/>
  <c r="M1133"/>
  <c r="M1141"/>
  <c r="M1166"/>
  <c r="X1168"/>
  <c r="Q1168"/>
  <c r="U1168"/>
  <c r="T1173"/>
  <c r="O1173"/>
  <c r="W1173"/>
  <c r="P1173"/>
  <c r="X1178"/>
  <c r="Q1178"/>
  <c r="U1178"/>
  <c r="U1180"/>
  <c r="X1180"/>
  <c r="Q1180"/>
  <c r="M1183"/>
  <c r="X1185"/>
  <c r="Q1185"/>
  <c r="U1185"/>
  <c r="T1189"/>
  <c r="O1189"/>
  <c r="W1189"/>
  <c r="P1189"/>
  <c r="X1235"/>
  <c r="Q1235"/>
  <c r="U1235"/>
  <c r="K925"/>
  <c r="L1012"/>
  <c r="N1012" s="1"/>
  <c r="K1014"/>
  <c r="L1016"/>
  <c r="N1016" s="1"/>
  <c r="K1018"/>
  <c r="J1018" s="1"/>
  <c r="L1022"/>
  <c r="N1022" s="1"/>
  <c r="U1023"/>
  <c r="K1024"/>
  <c r="L1026"/>
  <c r="N1026" s="1"/>
  <c r="U1027"/>
  <c r="T1028"/>
  <c r="J1043"/>
  <c r="X1033"/>
  <c r="Q1033"/>
  <c r="U1033"/>
  <c r="U1035"/>
  <c r="X1035"/>
  <c r="Q1035"/>
  <c r="M1036"/>
  <c r="J1036"/>
  <c r="K1042"/>
  <c r="L1042"/>
  <c r="N1042" s="1"/>
  <c r="M1048"/>
  <c r="J1048"/>
  <c r="M1056"/>
  <c r="T1064"/>
  <c r="O1064"/>
  <c r="W1064"/>
  <c r="P1064"/>
  <c r="X1065"/>
  <c r="Q1065"/>
  <c r="U1065"/>
  <c r="U1086"/>
  <c r="X1086"/>
  <c r="Q1086"/>
  <c r="T1091"/>
  <c r="O1091"/>
  <c r="W1091"/>
  <c r="P1091"/>
  <c r="X1092"/>
  <c r="Q1092"/>
  <c r="U1092"/>
  <c r="U1094"/>
  <c r="X1094"/>
  <c r="Q1094"/>
  <c r="T1099"/>
  <c r="O1099"/>
  <c r="W1099"/>
  <c r="P1099"/>
  <c r="X1100"/>
  <c r="Q1100"/>
  <c r="U1100"/>
  <c r="U1102"/>
  <c r="X1102"/>
  <c r="Q1102"/>
  <c r="T1107"/>
  <c r="O1107"/>
  <c r="W1107"/>
  <c r="P1107"/>
  <c r="X1108"/>
  <c r="Q1108"/>
  <c r="U1108"/>
  <c r="U1110"/>
  <c r="X1110"/>
  <c r="Q1110"/>
  <c r="T1115"/>
  <c r="O1115"/>
  <c r="W1115"/>
  <c r="P1115"/>
  <c r="X1116"/>
  <c r="Q1116"/>
  <c r="U1116"/>
  <c r="U1118"/>
  <c r="X1118"/>
  <c r="Q1118"/>
  <c r="T1123"/>
  <c r="O1123"/>
  <c r="W1123"/>
  <c r="P1123"/>
  <c r="X1124"/>
  <c r="Q1124"/>
  <c r="U1124"/>
  <c r="U1126"/>
  <c r="X1126"/>
  <c r="Q1126"/>
  <c r="T1131"/>
  <c r="O1131"/>
  <c r="W1131"/>
  <c r="P1131"/>
  <c r="X1132"/>
  <c r="Q1132"/>
  <c r="U1132"/>
  <c r="U1134"/>
  <c r="X1134"/>
  <c r="Q1134"/>
  <c r="T1139"/>
  <c r="O1139"/>
  <c r="W1139"/>
  <c r="P1139"/>
  <c r="X1140"/>
  <c r="Q1140"/>
  <c r="U1140"/>
  <c r="U1142"/>
  <c r="X1142"/>
  <c r="Q1142"/>
  <c r="M1163"/>
  <c r="U1167"/>
  <c r="X1167"/>
  <c r="Q1167"/>
  <c r="M1171"/>
  <c r="X1173"/>
  <c r="Q1173"/>
  <c r="U1173"/>
  <c r="T1177"/>
  <c r="O1177"/>
  <c r="W1177"/>
  <c r="P1177"/>
  <c r="X1182"/>
  <c r="Q1182"/>
  <c r="U1182"/>
  <c r="U1184"/>
  <c r="X1184"/>
  <c r="Q1184"/>
  <c r="M1187"/>
  <c r="X1189"/>
  <c r="Q1189"/>
  <c r="U1189"/>
  <c r="T1194"/>
  <c r="O1194"/>
  <c r="W1194"/>
  <c r="P1194"/>
  <c r="U1198"/>
  <c r="X1198"/>
  <c r="Q1198"/>
  <c r="T1220"/>
  <c r="O1220"/>
  <c r="P1220"/>
  <c r="W1220"/>
  <c r="I1066"/>
  <c r="T1013"/>
  <c r="T1017"/>
  <c r="Q1020"/>
  <c r="T1023"/>
  <c r="J1045"/>
  <c r="X1028"/>
  <c r="Q1028"/>
  <c r="L1029"/>
  <c r="N1029" s="1"/>
  <c r="K1029"/>
  <c r="X1037"/>
  <c r="Q1037"/>
  <c r="U1037"/>
  <c r="U1039"/>
  <c r="X1039"/>
  <c r="Q1039"/>
  <c r="M1040"/>
  <c r="J1040"/>
  <c r="K1051"/>
  <c r="L1051"/>
  <c r="K1054"/>
  <c r="L1054"/>
  <c r="N1054" s="1"/>
  <c r="U1057"/>
  <c r="X1057"/>
  <c r="Q1057"/>
  <c r="M1089"/>
  <c r="M1097"/>
  <c r="M1105"/>
  <c r="M1113"/>
  <c r="M1121"/>
  <c r="M1129"/>
  <c r="M1137"/>
  <c r="N1162"/>
  <c r="U1164"/>
  <c r="O1164"/>
  <c r="X1164"/>
  <c r="Q1164"/>
  <c r="X1169"/>
  <c r="Q1169"/>
  <c r="U1169"/>
  <c r="U1172"/>
  <c r="X1172"/>
  <c r="Q1172"/>
  <c r="M1175"/>
  <c r="X1177"/>
  <c r="Q1177"/>
  <c r="U1177"/>
  <c r="T1181"/>
  <c r="O1181"/>
  <c r="W1181"/>
  <c r="P1181"/>
  <c r="X1186"/>
  <c r="Q1186"/>
  <c r="U1186"/>
  <c r="U1188"/>
  <c r="X1188"/>
  <c r="Q1188"/>
  <c r="M1192"/>
  <c r="X1194"/>
  <c r="Q1194"/>
  <c r="U1194"/>
  <c r="O1198"/>
  <c r="W1198"/>
  <c r="P1198"/>
  <c r="T1198"/>
  <c r="J1035"/>
  <c r="K1228"/>
  <c r="L1228"/>
  <c r="N1228" s="1"/>
  <c r="J1229"/>
  <c r="M1229"/>
  <c r="U1232"/>
  <c r="X1232"/>
  <c r="Q1232"/>
  <c r="W1235"/>
  <c r="P1235"/>
  <c r="O1235"/>
  <c r="X1239"/>
  <c r="Q1239"/>
  <c r="U1239"/>
  <c r="U1241"/>
  <c r="X1241"/>
  <c r="Q1241"/>
  <c r="T1243"/>
  <c r="O1243"/>
  <c r="W1243"/>
  <c r="P1243"/>
  <c r="T1245"/>
  <c r="O1245"/>
  <c r="W1245"/>
  <c r="P1245"/>
  <c r="W1277"/>
  <c r="P1277"/>
  <c r="T1277"/>
  <c r="T1289"/>
  <c r="O1289"/>
  <c r="W1289"/>
  <c r="P1289"/>
  <c r="N1291"/>
  <c r="J1291"/>
  <c r="N1295"/>
  <c r="J1295"/>
  <c r="U1297"/>
  <c r="X1297"/>
  <c r="Q1297"/>
  <c r="N1299"/>
  <c r="J1299"/>
  <c r="U1304"/>
  <c r="O1304"/>
  <c r="X1304"/>
  <c r="Q1304"/>
  <c r="J1305"/>
  <c r="M1305"/>
  <c r="U1306"/>
  <c r="O1306"/>
  <c r="X1306"/>
  <c r="Q1306"/>
  <c r="M1335"/>
  <c r="X1337"/>
  <c r="Q1337"/>
  <c r="U1337"/>
  <c r="T1341"/>
  <c r="O1341"/>
  <c r="W1341"/>
  <c r="P1341"/>
  <c r="X1346"/>
  <c r="Q1346"/>
  <c r="U1346"/>
  <c r="U1348"/>
  <c r="X1348"/>
  <c r="Q1348"/>
  <c r="M1351"/>
  <c r="X1353"/>
  <c r="Q1353"/>
  <c r="U1353"/>
  <c r="T1357"/>
  <c r="O1357"/>
  <c r="W1357"/>
  <c r="P1357"/>
  <c r="X1377"/>
  <c r="Q1377"/>
  <c r="U1377"/>
  <c r="U1379"/>
  <c r="X1379"/>
  <c r="Q1379"/>
  <c r="M1383"/>
  <c r="K1031"/>
  <c r="J1031" s="1"/>
  <c r="K1033"/>
  <c r="M1035"/>
  <c r="K1037"/>
  <c r="M1039"/>
  <c r="K1041"/>
  <c r="M1043"/>
  <c r="M1045"/>
  <c r="K1047"/>
  <c r="J1047" s="1"/>
  <c r="K1049"/>
  <c r="K1050"/>
  <c r="M1057"/>
  <c r="K1059"/>
  <c r="K1061"/>
  <c r="J1061" s="1"/>
  <c r="M1063"/>
  <c r="K1065"/>
  <c r="M1086"/>
  <c r="K1088"/>
  <c r="M1090"/>
  <c r="K1092"/>
  <c r="M1094"/>
  <c r="K1096"/>
  <c r="M1098"/>
  <c r="K1100"/>
  <c r="M1102"/>
  <c r="K1104"/>
  <c r="M1106"/>
  <c r="K1108"/>
  <c r="M1110"/>
  <c r="K1112"/>
  <c r="M1114"/>
  <c r="K1116"/>
  <c r="M1118"/>
  <c r="K1120"/>
  <c r="M1122"/>
  <c r="K1124"/>
  <c r="M1126"/>
  <c r="K1128"/>
  <c r="M1130"/>
  <c r="K1132"/>
  <c r="M1134"/>
  <c r="K1136"/>
  <c r="M1138"/>
  <c r="K1140"/>
  <c r="M1142"/>
  <c r="K1162"/>
  <c r="M1167"/>
  <c r="K1169"/>
  <c r="M1172"/>
  <c r="K1174"/>
  <c r="M1176"/>
  <c r="K1178"/>
  <c r="M1180"/>
  <c r="K1182"/>
  <c r="M1184"/>
  <c r="K1186"/>
  <c r="M1188"/>
  <c r="K1190"/>
  <c r="J1190" s="1"/>
  <c r="K1191"/>
  <c r="M1193"/>
  <c r="Q1195"/>
  <c r="T1196"/>
  <c r="X1220"/>
  <c r="P1222"/>
  <c r="O1223"/>
  <c r="W1223"/>
  <c r="J1226"/>
  <c r="T1218"/>
  <c r="O1218"/>
  <c r="X1221"/>
  <c r="Q1221"/>
  <c r="J1232"/>
  <c r="M1232"/>
  <c r="X1234"/>
  <c r="Q1234"/>
  <c r="K1236"/>
  <c r="L1236"/>
  <c r="W1239"/>
  <c r="P1239"/>
  <c r="O1239"/>
  <c r="J1241"/>
  <c r="M1241"/>
  <c r="U1242"/>
  <c r="O1242"/>
  <c r="X1242"/>
  <c r="Q1242"/>
  <c r="N1277"/>
  <c r="O1277" s="1"/>
  <c r="J1277"/>
  <c r="N1284"/>
  <c r="J1284"/>
  <c r="X1286"/>
  <c r="Q1286"/>
  <c r="U1286"/>
  <c r="X1290"/>
  <c r="Q1290"/>
  <c r="U1290"/>
  <c r="N1294"/>
  <c r="J1294"/>
  <c r="J1297"/>
  <c r="M1297"/>
  <c r="X1298"/>
  <c r="Q1298"/>
  <c r="U1298"/>
  <c r="U1310"/>
  <c r="O1310"/>
  <c r="X1310"/>
  <c r="Q1310"/>
  <c r="M1314"/>
  <c r="U1323"/>
  <c r="X1323"/>
  <c r="Q1323"/>
  <c r="X1333"/>
  <c r="Q1333"/>
  <c r="U1333"/>
  <c r="O1333"/>
  <c r="X1334"/>
  <c r="Q1334"/>
  <c r="U1334"/>
  <c r="U1336"/>
  <c r="X1336"/>
  <c r="Q1336"/>
  <c r="M1339"/>
  <c r="X1341"/>
  <c r="Q1341"/>
  <c r="U1341"/>
  <c r="T1345"/>
  <c r="O1345"/>
  <c r="W1345"/>
  <c r="P1345"/>
  <c r="X1350"/>
  <c r="Q1350"/>
  <c r="U1350"/>
  <c r="U1352"/>
  <c r="X1352"/>
  <c r="Q1352"/>
  <c r="M1355"/>
  <c r="X1357"/>
  <c r="Q1357"/>
  <c r="U1357"/>
  <c r="T1376"/>
  <c r="O1376"/>
  <c r="W1376"/>
  <c r="P1376"/>
  <c r="X1381"/>
  <c r="Q1381"/>
  <c r="U1381"/>
  <c r="T1392"/>
  <c r="O1392"/>
  <c r="P1392"/>
  <c r="W1392"/>
  <c r="P1196"/>
  <c r="I1199"/>
  <c r="I1246"/>
  <c r="K1217"/>
  <c r="U1218"/>
  <c r="M1221"/>
  <c r="J1221"/>
  <c r="X1225"/>
  <c r="Q1225"/>
  <c r="K1227"/>
  <c r="L1227"/>
  <c r="U1230"/>
  <c r="X1230"/>
  <c r="Q1230"/>
  <c r="M1234"/>
  <c r="J1234"/>
  <c r="M1240"/>
  <c r="N1276"/>
  <c r="J1276"/>
  <c r="T1286"/>
  <c r="O1286"/>
  <c r="W1286"/>
  <c r="P1286"/>
  <c r="T1288"/>
  <c r="O1288"/>
  <c r="W1288"/>
  <c r="P1288"/>
  <c r="T1290"/>
  <c r="O1290"/>
  <c r="W1290"/>
  <c r="P1290"/>
  <c r="W1292"/>
  <c r="P1292"/>
  <c r="T1292"/>
  <c r="M1296"/>
  <c r="T1298"/>
  <c r="O1298"/>
  <c r="W1298"/>
  <c r="P1298"/>
  <c r="X1307"/>
  <c r="Q1307"/>
  <c r="U1307"/>
  <c r="M1316"/>
  <c r="U1319"/>
  <c r="X1319"/>
  <c r="Q1319"/>
  <c r="M1327"/>
  <c r="X1338"/>
  <c r="Q1338"/>
  <c r="U1338"/>
  <c r="U1340"/>
  <c r="X1340"/>
  <c r="Q1340"/>
  <c r="M1343"/>
  <c r="X1345"/>
  <c r="Q1345"/>
  <c r="U1345"/>
  <c r="T1349"/>
  <c r="O1349"/>
  <c r="W1349"/>
  <c r="P1349"/>
  <c r="X1354"/>
  <c r="Q1354"/>
  <c r="U1354"/>
  <c r="U1356"/>
  <c r="X1356"/>
  <c r="Q1356"/>
  <c r="M1374"/>
  <c r="X1376"/>
  <c r="Q1376"/>
  <c r="U1376"/>
  <c r="T1380"/>
  <c r="O1380"/>
  <c r="W1380"/>
  <c r="P1380"/>
  <c r="L1056"/>
  <c r="N1056" s="1"/>
  <c r="J1058"/>
  <c r="L1060"/>
  <c r="J1060" s="1"/>
  <c r="J1064"/>
  <c r="L1085"/>
  <c r="J1087"/>
  <c r="L1089"/>
  <c r="N1089" s="1"/>
  <c r="J1091"/>
  <c r="L1093"/>
  <c r="N1093" s="1"/>
  <c r="J1095"/>
  <c r="L1097"/>
  <c r="N1097" s="1"/>
  <c r="J1099"/>
  <c r="L1101"/>
  <c r="N1101" s="1"/>
  <c r="J1103"/>
  <c r="L1105"/>
  <c r="N1105" s="1"/>
  <c r="J1107"/>
  <c r="L1109"/>
  <c r="N1109" s="1"/>
  <c r="J1111"/>
  <c r="L1113"/>
  <c r="N1113" s="1"/>
  <c r="J1115"/>
  <c r="L1117"/>
  <c r="N1117" s="1"/>
  <c r="J1119"/>
  <c r="L1121"/>
  <c r="N1121" s="1"/>
  <c r="J1123"/>
  <c r="L1125"/>
  <c r="N1125" s="1"/>
  <c r="J1127"/>
  <c r="L1129"/>
  <c r="N1129" s="1"/>
  <c r="J1131"/>
  <c r="L1133"/>
  <c r="N1133" s="1"/>
  <c r="J1135"/>
  <c r="L1137"/>
  <c r="N1137" s="1"/>
  <c r="J1139"/>
  <c r="L1141"/>
  <c r="N1141" s="1"/>
  <c r="L1163"/>
  <c r="N1163" s="1"/>
  <c r="L1166"/>
  <c r="N1166" s="1"/>
  <c r="J1168"/>
  <c r="L1170"/>
  <c r="N1170" s="1"/>
  <c r="L1171"/>
  <c r="N1171" s="1"/>
  <c r="J1173"/>
  <c r="L1175"/>
  <c r="N1175" s="1"/>
  <c r="J1177"/>
  <c r="L1179"/>
  <c r="N1179" s="1"/>
  <c r="J1181"/>
  <c r="L1183"/>
  <c r="N1183" s="1"/>
  <c r="J1185"/>
  <c r="L1187"/>
  <c r="N1187" s="1"/>
  <c r="J1189"/>
  <c r="L1192"/>
  <c r="N1192" s="1"/>
  <c r="J1194"/>
  <c r="J1196"/>
  <c r="O1196"/>
  <c r="J1198"/>
  <c r="W1218"/>
  <c r="J1220"/>
  <c r="Q1220"/>
  <c r="U1221"/>
  <c r="J1223"/>
  <c r="X1196"/>
  <c r="Q1196"/>
  <c r="M1225"/>
  <c r="J1225"/>
  <c r="W1226"/>
  <c r="P1226"/>
  <c r="J1230"/>
  <c r="M1230"/>
  <c r="U1233"/>
  <c r="O1233"/>
  <c r="X1233"/>
  <c r="Q1233"/>
  <c r="K1237"/>
  <c r="L1237"/>
  <c r="L1246" s="1"/>
  <c r="X1238"/>
  <c r="Q1238"/>
  <c r="X1243"/>
  <c r="Q1243"/>
  <c r="U1243"/>
  <c r="X1245"/>
  <c r="Q1245"/>
  <c r="U1245"/>
  <c r="M1279"/>
  <c r="M1280"/>
  <c r="N1292"/>
  <c r="J1292"/>
  <c r="W1295"/>
  <c r="P1295"/>
  <c r="T1295"/>
  <c r="O1295"/>
  <c r="W1299"/>
  <c r="P1299"/>
  <c r="T1299"/>
  <c r="O1299"/>
  <c r="U1302"/>
  <c r="O1302"/>
  <c r="X1302"/>
  <c r="Q1302"/>
  <c r="U1305"/>
  <c r="X1305"/>
  <c r="Q1305"/>
  <c r="T1307"/>
  <c r="O1307"/>
  <c r="W1307"/>
  <c r="P1307"/>
  <c r="U1309"/>
  <c r="O1309"/>
  <c r="X1309"/>
  <c r="Q1309"/>
  <c r="U1317"/>
  <c r="X1317"/>
  <c r="Q1317"/>
  <c r="U1322"/>
  <c r="O1322"/>
  <c r="X1322"/>
  <c r="Q1322"/>
  <c r="U1324"/>
  <c r="X1324"/>
  <c r="Q1324"/>
  <c r="U1328"/>
  <c r="O1328"/>
  <c r="X1328"/>
  <c r="Q1328"/>
  <c r="U1330"/>
  <c r="X1330"/>
  <c r="Q1330"/>
  <c r="T1337"/>
  <c r="O1337"/>
  <c r="W1337"/>
  <c r="P1337"/>
  <c r="X1342"/>
  <c r="Q1342"/>
  <c r="U1342"/>
  <c r="U1344"/>
  <c r="X1344"/>
  <c r="Q1344"/>
  <c r="M1347"/>
  <c r="X1349"/>
  <c r="Q1349"/>
  <c r="U1349"/>
  <c r="T1353"/>
  <c r="O1353"/>
  <c r="W1353"/>
  <c r="P1353"/>
  <c r="M1373"/>
  <c r="U1375"/>
  <c r="X1375"/>
  <c r="Q1375"/>
  <c r="M1378"/>
  <c r="X1380"/>
  <c r="Q1380"/>
  <c r="U1380"/>
  <c r="T1400"/>
  <c r="O1400"/>
  <c r="P1400"/>
  <c r="W1400"/>
  <c r="Q1032"/>
  <c r="Q1036"/>
  <c r="Q1040"/>
  <c r="Q1046"/>
  <c r="Q1048"/>
  <c r="Q1058"/>
  <c r="Q1064"/>
  <c r="K1085"/>
  <c r="Q1087"/>
  <c r="Q1091"/>
  <c r="Q1095"/>
  <c r="Q1099"/>
  <c r="Q1103"/>
  <c r="Q1107"/>
  <c r="Q1111"/>
  <c r="Q1115"/>
  <c r="Q1119"/>
  <c r="Q1123"/>
  <c r="Q1127"/>
  <c r="Q1131"/>
  <c r="Q1135"/>
  <c r="Q1139"/>
  <c r="U1196"/>
  <c r="K1197"/>
  <c r="J1218"/>
  <c r="Q1218"/>
  <c r="J1219"/>
  <c r="J1222"/>
  <c r="P1223"/>
  <c r="U1225"/>
  <c r="U1234"/>
  <c r="T1239"/>
  <c r="X1395"/>
  <c r="Q1395"/>
  <c r="W1402"/>
  <c r="P1402"/>
  <c r="O1402"/>
  <c r="U1404"/>
  <c r="X1404"/>
  <c r="Q1404"/>
  <c r="M1405"/>
  <c r="J1405"/>
  <c r="W1410"/>
  <c r="P1410"/>
  <c r="O1410"/>
  <c r="W1415"/>
  <c r="P1415"/>
  <c r="T1415"/>
  <c r="N1420"/>
  <c r="J1420"/>
  <c r="U1422"/>
  <c r="X1422"/>
  <c r="Q1422"/>
  <c r="N1433"/>
  <c r="J1433"/>
  <c r="U1435"/>
  <c r="X1435"/>
  <c r="Q1435"/>
  <c r="J1440"/>
  <c r="M1440"/>
  <c r="X1441"/>
  <c r="Q1441"/>
  <c r="U1441"/>
  <c r="X1463"/>
  <c r="Q1463"/>
  <c r="U1463"/>
  <c r="X1468"/>
  <c r="Q1468"/>
  <c r="U1468"/>
  <c r="M1471"/>
  <c r="X1473"/>
  <c r="Q1473"/>
  <c r="U1473"/>
  <c r="U1477"/>
  <c r="X1477"/>
  <c r="Q1477"/>
  <c r="U1479"/>
  <c r="X1479"/>
  <c r="Q1479"/>
  <c r="M1482"/>
  <c r="X1484"/>
  <c r="Q1484"/>
  <c r="U1484"/>
  <c r="X1494"/>
  <c r="Q1494"/>
  <c r="U1494"/>
  <c r="K1308"/>
  <c r="J1308" s="1"/>
  <c r="M1317"/>
  <c r="M1319"/>
  <c r="M1320"/>
  <c r="M1323"/>
  <c r="M1324"/>
  <c r="T1329"/>
  <c r="M1330"/>
  <c r="K1333"/>
  <c r="J1333" s="1"/>
  <c r="K1334"/>
  <c r="M1336"/>
  <c r="K1338"/>
  <c r="M1340"/>
  <c r="K1342"/>
  <c r="M1344"/>
  <c r="K1346"/>
  <c r="M1348"/>
  <c r="K1350"/>
  <c r="M1352"/>
  <c r="K1354"/>
  <c r="M1356"/>
  <c r="M1375"/>
  <c r="K1377"/>
  <c r="M1379"/>
  <c r="K1381"/>
  <c r="X1392"/>
  <c r="X1400"/>
  <c r="O1516"/>
  <c r="U1384"/>
  <c r="O1384"/>
  <c r="X1386"/>
  <c r="Q1386"/>
  <c r="X1387"/>
  <c r="Q1387"/>
  <c r="K1388"/>
  <c r="J1388" s="1"/>
  <c r="L1388"/>
  <c r="X1389"/>
  <c r="Q1389"/>
  <c r="K1390"/>
  <c r="J1390" s="1"/>
  <c r="L1390"/>
  <c r="N1390" s="1"/>
  <c r="K1391"/>
  <c r="L1391"/>
  <c r="N1391" s="1"/>
  <c r="U1393"/>
  <c r="O1393"/>
  <c r="X1394"/>
  <c r="Q1394"/>
  <c r="X1396"/>
  <c r="Q1396"/>
  <c r="K1397"/>
  <c r="J1397" s="1"/>
  <c r="L1397"/>
  <c r="X1398"/>
  <c r="Q1398"/>
  <c r="K1399"/>
  <c r="L1399"/>
  <c r="N1399" s="1"/>
  <c r="X1401"/>
  <c r="Q1401"/>
  <c r="K1403"/>
  <c r="L1403"/>
  <c r="N1403" s="1"/>
  <c r="J1404"/>
  <c r="M1404"/>
  <c r="X1406"/>
  <c r="Q1406"/>
  <c r="U1406"/>
  <c r="X1409"/>
  <c r="Q1409"/>
  <c r="M1411"/>
  <c r="J1411"/>
  <c r="U1413"/>
  <c r="X1413"/>
  <c r="Q1413"/>
  <c r="N1415"/>
  <c r="J1415"/>
  <c r="U1417"/>
  <c r="X1417"/>
  <c r="Q1417"/>
  <c r="N1419"/>
  <c r="J1419"/>
  <c r="J1422"/>
  <c r="M1422"/>
  <c r="J1435"/>
  <c r="M1435"/>
  <c r="X1436"/>
  <c r="Q1436"/>
  <c r="U1436"/>
  <c r="M1439"/>
  <c r="T1441"/>
  <c r="O1441"/>
  <c r="W1441"/>
  <c r="P1441"/>
  <c r="M1443"/>
  <c r="U1447"/>
  <c r="X1447"/>
  <c r="Q1447"/>
  <c r="U1452"/>
  <c r="O1452"/>
  <c r="X1452"/>
  <c r="Q1452"/>
  <c r="U1462"/>
  <c r="X1462"/>
  <c r="Q1462"/>
  <c r="X1466"/>
  <c r="Q1466"/>
  <c r="U1466"/>
  <c r="U1472"/>
  <c r="X1472"/>
  <c r="Q1472"/>
  <c r="M1475"/>
  <c r="X1481"/>
  <c r="Q1481"/>
  <c r="U1481"/>
  <c r="U1483"/>
  <c r="X1483"/>
  <c r="Q1483"/>
  <c r="X1516"/>
  <c r="Q1516"/>
  <c r="U1516"/>
  <c r="M1385"/>
  <c r="J1385"/>
  <c r="M1386"/>
  <c r="J1386"/>
  <c r="W1387"/>
  <c r="P1387"/>
  <c r="W1389"/>
  <c r="P1389"/>
  <c r="M1394"/>
  <c r="J1394"/>
  <c r="W1396"/>
  <c r="P1396"/>
  <c r="W1398"/>
  <c r="P1398"/>
  <c r="M1401"/>
  <c r="J1401"/>
  <c r="W1406"/>
  <c r="P1406"/>
  <c r="O1406"/>
  <c r="U1408"/>
  <c r="X1408"/>
  <c r="Q1408"/>
  <c r="M1409"/>
  <c r="J1409"/>
  <c r="J1413"/>
  <c r="M1413"/>
  <c r="X1414"/>
  <c r="Q1414"/>
  <c r="U1414"/>
  <c r="J1417"/>
  <c r="M1417"/>
  <c r="X1418"/>
  <c r="Q1418"/>
  <c r="U1418"/>
  <c r="M1421"/>
  <c r="M1434"/>
  <c r="T1436"/>
  <c r="O1436"/>
  <c r="W1436"/>
  <c r="P1436"/>
  <c r="W1438"/>
  <c r="P1438"/>
  <c r="T1438"/>
  <c r="W1442"/>
  <c r="P1442"/>
  <c r="T1442"/>
  <c r="J1447"/>
  <c r="M1447"/>
  <c r="M1450"/>
  <c r="M1460"/>
  <c r="X1464"/>
  <c r="Q1464"/>
  <c r="U1464"/>
  <c r="X1474"/>
  <c r="Q1474"/>
  <c r="U1474"/>
  <c r="U1476"/>
  <c r="O1476"/>
  <c r="X1476"/>
  <c r="Q1476"/>
  <c r="T1480"/>
  <c r="O1480"/>
  <c r="W1480"/>
  <c r="P1480"/>
  <c r="X1485"/>
  <c r="Q1485"/>
  <c r="U1485"/>
  <c r="X1518"/>
  <c r="Q1518"/>
  <c r="U1518"/>
  <c r="X1522"/>
  <c r="Q1522"/>
  <c r="U1522"/>
  <c r="L1240"/>
  <c r="N1240" s="1"/>
  <c r="N1246" s="1"/>
  <c r="J1243"/>
  <c r="J1245"/>
  <c r="L1278"/>
  <c r="N1278" s="1"/>
  <c r="L1279"/>
  <c r="J1279" s="1"/>
  <c r="L1280"/>
  <c r="N1280" s="1"/>
  <c r="L1282"/>
  <c r="N1282" s="1"/>
  <c r="L1283"/>
  <c r="J1283" s="1"/>
  <c r="J1286"/>
  <c r="J1288"/>
  <c r="J1289"/>
  <c r="J1290"/>
  <c r="L1293"/>
  <c r="J1293" s="1"/>
  <c r="L1296"/>
  <c r="N1296" s="1"/>
  <c r="J1298"/>
  <c r="L1300"/>
  <c r="J1300" s="1"/>
  <c r="J1307"/>
  <c r="L1313"/>
  <c r="N1313" s="1"/>
  <c r="L1314"/>
  <c r="N1314" s="1"/>
  <c r="L1316"/>
  <c r="N1316" s="1"/>
  <c r="L1327"/>
  <c r="N1327" s="1"/>
  <c r="P1329"/>
  <c r="W1329"/>
  <c r="L1332"/>
  <c r="J1332" s="1"/>
  <c r="L1335"/>
  <c r="N1335" s="1"/>
  <c r="J1337"/>
  <c r="L1339"/>
  <c r="N1339" s="1"/>
  <c r="J1341"/>
  <c r="L1343"/>
  <c r="N1343" s="1"/>
  <c r="J1345"/>
  <c r="L1347"/>
  <c r="N1347" s="1"/>
  <c r="J1349"/>
  <c r="L1351"/>
  <c r="N1351" s="1"/>
  <c r="J1353"/>
  <c r="L1355"/>
  <c r="N1355" s="1"/>
  <c r="J1357"/>
  <c r="I1358"/>
  <c r="I1423"/>
  <c r="L1374"/>
  <c r="N1374" s="1"/>
  <c r="J1376"/>
  <c r="L1378"/>
  <c r="N1378" s="1"/>
  <c r="J1380"/>
  <c r="L1382"/>
  <c r="N1382" s="1"/>
  <c r="L1383"/>
  <c r="N1383" s="1"/>
  <c r="J1384"/>
  <c r="U1386"/>
  <c r="U1387"/>
  <c r="U1389"/>
  <c r="J1392"/>
  <c r="Q1392"/>
  <c r="J1393"/>
  <c r="U1394"/>
  <c r="U1396"/>
  <c r="U1398"/>
  <c r="J1400"/>
  <c r="Q1400"/>
  <c r="T1402"/>
  <c r="T1410"/>
  <c r="J1478"/>
  <c r="X1402"/>
  <c r="Q1402"/>
  <c r="U1402"/>
  <c r="X1405"/>
  <c r="Q1405"/>
  <c r="K1407"/>
  <c r="L1407"/>
  <c r="N1407" s="1"/>
  <c r="J1408"/>
  <c r="M1408"/>
  <c r="X1410"/>
  <c r="Q1410"/>
  <c r="U1410"/>
  <c r="M1412"/>
  <c r="T1414"/>
  <c r="O1414"/>
  <c r="W1414"/>
  <c r="P1414"/>
  <c r="M1416"/>
  <c r="T1418"/>
  <c r="O1418"/>
  <c r="W1418"/>
  <c r="P1418"/>
  <c r="W1420"/>
  <c r="P1420"/>
  <c r="T1420"/>
  <c r="O1420"/>
  <c r="W1433"/>
  <c r="P1433"/>
  <c r="T1433"/>
  <c r="O1433"/>
  <c r="T1437"/>
  <c r="O1437"/>
  <c r="W1437"/>
  <c r="P1437"/>
  <c r="N1438"/>
  <c r="O1438" s="1"/>
  <c r="J1438"/>
  <c r="U1440"/>
  <c r="X1440"/>
  <c r="Q1440"/>
  <c r="N1442"/>
  <c r="O1442" s="1"/>
  <c r="J1442"/>
  <c r="M1446"/>
  <c r="T1448"/>
  <c r="O1448"/>
  <c r="W1448"/>
  <c r="P1448"/>
  <c r="X1449"/>
  <c r="Q1449"/>
  <c r="U1449"/>
  <c r="U1451"/>
  <c r="O1451"/>
  <c r="X1451"/>
  <c r="Q1451"/>
  <c r="U1453"/>
  <c r="X1453"/>
  <c r="Q1453"/>
  <c r="X1459"/>
  <c r="Q1459"/>
  <c r="U1459"/>
  <c r="U1461"/>
  <c r="O1461"/>
  <c r="X1461"/>
  <c r="Q1461"/>
  <c r="T1463"/>
  <c r="O1463"/>
  <c r="W1463"/>
  <c r="P1463"/>
  <c r="M1469"/>
  <c r="T1473"/>
  <c r="O1473"/>
  <c r="W1473"/>
  <c r="P1473"/>
  <c r="X1480"/>
  <c r="Q1480"/>
  <c r="U1480"/>
  <c r="T1484"/>
  <c r="O1484"/>
  <c r="W1484"/>
  <c r="P1484"/>
  <c r="T1490"/>
  <c r="O1490"/>
  <c r="P1490"/>
  <c r="W1490"/>
  <c r="L1373"/>
  <c r="J1373" s="1"/>
  <c r="Q1384"/>
  <c r="J1387"/>
  <c r="T1387"/>
  <c r="J1389"/>
  <c r="T1389"/>
  <c r="Q1393"/>
  <c r="J1396"/>
  <c r="T1396"/>
  <c r="T1398"/>
  <c r="U1401"/>
  <c r="U1409"/>
  <c r="K1488"/>
  <c r="L1488"/>
  <c r="N1488" s="1"/>
  <c r="X1493"/>
  <c r="Q1493"/>
  <c r="K1495"/>
  <c r="L1495"/>
  <c r="N1495" s="1"/>
  <c r="K1519"/>
  <c r="L1519"/>
  <c r="N1519" s="1"/>
  <c r="J1520"/>
  <c r="M1520"/>
  <c r="U1525"/>
  <c r="X1525"/>
  <c r="Q1525"/>
  <c r="N1527"/>
  <c r="J1527"/>
  <c r="U1529"/>
  <c r="X1529"/>
  <c r="Q1529"/>
  <c r="N1531"/>
  <c r="J1531"/>
  <c r="W1533"/>
  <c r="P1533"/>
  <c r="T1533"/>
  <c r="W1538"/>
  <c r="P1538"/>
  <c r="T1538"/>
  <c r="W1542"/>
  <c r="P1542"/>
  <c r="T1542"/>
  <c r="W1546"/>
  <c r="P1546"/>
  <c r="T1546"/>
  <c r="W1550"/>
  <c r="P1550"/>
  <c r="T1550"/>
  <c r="W1554"/>
  <c r="P1554"/>
  <c r="T1554"/>
  <c r="U1557"/>
  <c r="X1557"/>
  <c r="Q1557"/>
  <c r="T1570"/>
  <c r="O1570"/>
  <c r="W1570"/>
  <c r="P1570"/>
  <c r="M1572"/>
  <c r="U1575"/>
  <c r="X1575"/>
  <c r="Q1575"/>
  <c r="T1577"/>
  <c r="O1577"/>
  <c r="W1577"/>
  <c r="P1577"/>
  <c r="M1581"/>
  <c r="T1583"/>
  <c r="O1583"/>
  <c r="W1583"/>
  <c r="P1583"/>
  <c r="M1585"/>
  <c r="N1589"/>
  <c r="J1589"/>
  <c r="U1591"/>
  <c r="X1591"/>
  <c r="Q1591"/>
  <c r="N1593"/>
  <c r="J1593"/>
  <c r="M1596"/>
  <c r="U1411"/>
  <c r="K1449"/>
  <c r="M1453"/>
  <c r="M1454"/>
  <c r="Q1454"/>
  <c r="K1459"/>
  <c r="M1462"/>
  <c r="K1464"/>
  <c r="K1466"/>
  <c r="K1468"/>
  <c r="M1472"/>
  <c r="K1474"/>
  <c r="M1477"/>
  <c r="M1479"/>
  <c r="K1481"/>
  <c r="M1483"/>
  <c r="K1485"/>
  <c r="L1489"/>
  <c r="J1489" s="1"/>
  <c r="X1490"/>
  <c r="L1496"/>
  <c r="N1496" s="1"/>
  <c r="I1558"/>
  <c r="J1516"/>
  <c r="T1516"/>
  <c r="J1518"/>
  <c r="X1491"/>
  <c r="Q1491"/>
  <c r="M1493"/>
  <c r="J1493"/>
  <c r="W1494"/>
  <c r="P1494"/>
  <c r="W1522"/>
  <c r="P1522"/>
  <c r="O1522"/>
  <c r="U1524"/>
  <c r="O1524"/>
  <c r="X1524"/>
  <c r="Q1524"/>
  <c r="J1525"/>
  <c r="M1525"/>
  <c r="X1526"/>
  <c r="Q1526"/>
  <c r="U1526"/>
  <c r="J1529"/>
  <c r="M1529"/>
  <c r="X1530"/>
  <c r="Q1530"/>
  <c r="U1530"/>
  <c r="N1533"/>
  <c r="J1533"/>
  <c r="U1536"/>
  <c r="X1536"/>
  <c r="Q1536"/>
  <c r="N1538"/>
  <c r="J1538"/>
  <c r="U1540"/>
  <c r="X1540"/>
  <c r="Q1540"/>
  <c r="N1542"/>
  <c r="J1542"/>
  <c r="U1544"/>
  <c r="X1544"/>
  <c r="Q1544"/>
  <c r="N1546"/>
  <c r="J1546"/>
  <c r="U1548"/>
  <c r="X1548"/>
  <c r="Q1548"/>
  <c r="N1550"/>
  <c r="J1550"/>
  <c r="U1552"/>
  <c r="X1552"/>
  <c r="Q1552"/>
  <c r="N1554"/>
  <c r="J1554"/>
  <c r="U1556"/>
  <c r="O1556"/>
  <c r="X1556"/>
  <c r="Q1556"/>
  <c r="J1557"/>
  <c r="M1557"/>
  <c r="W1571"/>
  <c r="P1571"/>
  <c r="T1571"/>
  <c r="O1571"/>
  <c r="U1574"/>
  <c r="O1574"/>
  <c r="X1574"/>
  <c r="Q1574"/>
  <c r="J1575"/>
  <c r="M1575"/>
  <c r="U1576"/>
  <c r="O1576"/>
  <c r="X1576"/>
  <c r="Q1576"/>
  <c r="W1578"/>
  <c r="P1578"/>
  <c r="T1578"/>
  <c r="O1578"/>
  <c r="W1584"/>
  <c r="P1584"/>
  <c r="T1584"/>
  <c r="X1588"/>
  <c r="Q1588"/>
  <c r="U1588"/>
  <c r="J1591"/>
  <c r="M1591"/>
  <c r="X1592"/>
  <c r="Q1592"/>
  <c r="U1592"/>
  <c r="M1595"/>
  <c r="J1487"/>
  <c r="J1496"/>
  <c r="M1491"/>
  <c r="J1491"/>
  <c r="N1515"/>
  <c r="X1521"/>
  <c r="Q1521"/>
  <c r="K1523"/>
  <c r="L1523"/>
  <c r="N1523" s="1"/>
  <c r="T1526"/>
  <c r="O1526"/>
  <c r="W1526"/>
  <c r="P1526"/>
  <c r="M1528"/>
  <c r="T1530"/>
  <c r="O1530"/>
  <c r="W1530"/>
  <c r="P1530"/>
  <c r="J1536"/>
  <c r="M1536"/>
  <c r="X1537"/>
  <c r="Q1537"/>
  <c r="U1537"/>
  <c r="J1540"/>
  <c r="M1540"/>
  <c r="X1541"/>
  <c r="Q1541"/>
  <c r="U1541"/>
  <c r="J1544"/>
  <c r="M1544"/>
  <c r="X1545"/>
  <c r="Q1545"/>
  <c r="U1545"/>
  <c r="J1548"/>
  <c r="M1548"/>
  <c r="X1549"/>
  <c r="Q1549"/>
  <c r="U1549"/>
  <c r="J1552"/>
  <c r="M1552"/>
  <c r="X1553"/>
  <c r="Q1553"/>
  <c r="U1553"/>
  <c r="N1571"/>
  <c r="J1571"/>
  <c r="U1573"/>
  <c r="O1573"/>
  <c r="X1573"/>
  <c r="Q1573"/>
  <c r="N1578"/>
  <c r="J1578"/>
  <c r="U1582"/>
  <c r="X1582"/>
  <c r="Q1582"/>
  <c r="N1584"/>
  <c r="O1584" s="1"/>
  <c r="J1584"/>
  <c r="U1586"/>
  <c r="X1586"/>
  <c r="Q1586"/>
  <c r="T1588"/>
  <c r="O1588"/>
  <c r="W1588"/>
  <c r="P1588"/>
  <c r="M1590"/>
  <c r="T1592"/>
  <c r="O1592"/>
  <c r="W1592"/>
  <c r="P1592"/>
  <c r="W1594"/>
  <c r="P1594"/>
  <c r="T1594"/>
  <c r="O1594"/>
  <c r="X1599"/>
  <c r="Q1599"/>
  <c r="U1599"/>
  <c r="Q1411"/>
  <c r="L1412"/>
  <c r="N1412" s="1"/>
  <c r="J1414"/>
  <c r="L1416"/>
  <c r="N1416" s="1"/>
  <c r="J1418"/>
  <c r="L1421"/>
  <c r="N1421" s="1"/>
  <c r="J1432"/>
  <c r="N1432"/>
  <c r="L1434"/>
  <c r="N1434" s="1"/>
  <c r="J1436"/>
  <c r="L1439"/>
  <c r="N1439" s="1"/>
  <c r="J1441"/>
  <c r="L1443"/>
  <c r="N1443" s="1"/>
  <c r="L1445"/>
  <c r="N1445" s="1"/>
  <c r="L1446"/>
  <c r="N1446" s="1"/>
  <c r="J1448"/>
  <c r="L1450"/>
  <c r="N1450" s="1"/>
  <c r="L1457"/>
  <c r="N1457" s="1"/>
  <c r="L1458"/>
  <c r="J1458" s="1"/>
  <c r="L1460"/>
  <c r="N1460" s="1"/>
  <c r="J1463"/>
  <c r="L1465"/>
  <c r="J1465" s="1"/>
  <c r="L1467"/>
  <c r="J1467" s="1"/>
  <c r="L1469"/>
  <c r="N1469" s="1"/>
  <c r="L1471"/>
  <c r="N1471" s="1"/>
  <c r="J1473"/>
  <c r="L1475"/>
  <c r="N1475" s="1"/>
  <c r="J1480"/>
  <c r="L1482"/>
  <c r="N1482" s="1"/>
  <c r="J1484"/>
  <c r="L1486"/>
  <c r="J1486" s="1"/>
  <c r="J1490"/>
  <c r="Q1490"/>
  <c r="U1491"/>
  <c r="J1494"/>
  <c r="T1494"/>
  <c r="M1515"/>
  <c r="K1558"/>
  <c r="J1515"/>
  <c r="W1516"/>
  <c r="P1516"/>
  <c r="W1518"/>
  <c r="P1518"/>
  <c r="O1518"/>
  <c r="U1520"/>
  <c r="X1520"/>
  <c r="Q1520"/>
  <c r="M1521"/>
  <c r="J1521"/>
  <c r="W1527"/>
  <c r="P1527"/>
  <c r="T1527"/>
  <c r="O1527"/>
  <c r="W1531"/>
  <c r="P1531"/>
  <c r="T1531"/>
  <c r="O1531"/>
  <c r="M1534"/>
  <c r="M1535"/>
  <c r="T1537"/>
  <c r="O1537"/>
  <c r="W1537"/>
  <c r="P1537"/>
  <c r="M1539"/>
  <c r="T1541"/>
  <c r="O1541"/>
  <c r="W1541"/>
  <c r="P1541"/>
  <c r="M1543"/>
  <c r="T1545"/>
  <c r="O1545"/>
  <c r="W1545"/>
  <c r="P1545"/>
  <c r="M1547"/>
  <c r="T1549"/>
  <c r="O1549"/>
  <c r="W1549"/>
  <c r="P1549"/>
  <c r="M1551"/>
  <c r="T1553"/>
  <c r="O1553"/>
  <c r="W1553"/>
  <c r="P1553"/>
  <c r="M1555"/>
  <c r="X1570"/>
  <c r="Q1570"/>
  <c r="U1570"/>
  <c r="X1577"/>
  <c r="Q1577"/>
  <c r="U1577"/>
  <c r="W1579"/>
  <c r="P1579"/>
  <c r="T1579"/>
  <c r="O1579"/>
  <c r="J1582"/>
  <c r="M1582"/>
  <c r="X1583"/>
  <c r="Q1583"/>
  <c r="U1583"/>
  <c r="J1586"/>
  <c r="M1586"/>
  <c r="W1589"/>
  <c r="P1589"/>
  <c r="T1589"/>
  <c r="O1589"/>
  <c r="N1594"/>
  <c r="J1594"/>
  <c r="M1598"/>
  <c r="J1598"/>
  <c r="I1497"/>
  <c r="M1432"/>
  <c r="Q1448"/>
  <c r="M1489"/>
  <c r="O1494"/>
  <c r="M1496"/>
  <c r="T1522"/>
  <c r="M1568"/>
  <c r="M1569"/>
  <c r="U1579"/>
  <c r="M1587"/>
  <c r="L1597"/>
  <c r="N1597" s="1"/>
  <c r="L1598"/>
  <c r="N1598" s="1"/>
  <c r="K1599"/>
  <c r="L1596"/>
  <c r="N1596" s="1"/>
  <c r="J1526"/>
  <c r="L1528"/>
  <c r="N1528" s="1"/>
  <c r="J1530"/>
  <c r="L1534"/>
  <c r="J1534" s="1"/>
  <c r="L1535"/>
  <c r="N1535" s="1"/>
  <c r="J1537"/>
  <c r="L1539"/>
  <c r="N1539" s="1"/>
  <c r="J1541"/>
  <c r="L1543"/>
  <c r="N1543" s="1"/>
  <c r="J1545"/>
  <c r="L1547"/>
  <c r="N1547" s="1"/>
  <c r="J1549"/>
  <c r="L1551"/>
  <c r="N1551" s="1"/>
  <c r="J1553"/>
  <c r="L1555"/>
  <c r="N1555" s="1"/>
  <c r="J1570"/>
  <c r="L1572"/>
  <c r="N1572" s="1"/>
  <c r="J1577"/>
  <c r="Q1579"/>
  <c r="L1580"/>
  <c r="N1580" s="1"/>
  <c r="L1581"/>
  <c r="N1581" s="1"/>
  <c r="J1583"/>
  <c r="L1585"/>
  <c r="N1585" s="1"/>
  <c r="J1588"/>
  <c r="L1590"/>
  <c r="N1590" s="1"/>
  <c r="J1592"/>
  <c r="L1595"/>
  <c r="N1595" s="1"/>
  <c r="Q1517"/>
  <c r="Q1532"/>
  <c r="N1567"/>
  <c r="U1590" l="1"/>
  <c r="X1590"/>
  <c r="Q1590"/>
  <c r="U1551"/>
  <c r="X1551"/>
  <c r="Q1551"/>
  <c r="U1535"/>
  <c r="X1535"/>
  <c r="Q1535"/>
  <c r="O1551"/>
  <c r="W1551"/>
  <c r="P1551"/>
  <c r="T1551"/>
  <c r="O1543"/>
  <c r="W1543"/>
  <c r="P1543"/>
  <c r="T1543"/>
  <c r="T1521"/>
  <c r="W1521"/>
  <c r="P1521"/>
  <c r="O1521"/>
  <c r="U1471"/>
  <c r="X1471"/>
  <c r="Q1471"/>
  <c r="U1450"/>
  <c r="X1450"/>
  <c r="Q1450"/>
  <c r="U1443"/>
  <c r="X1443"/>
  <c r="Q1443"/>
  <c r="U1434"/>
  <c r="X1434"/>
  <c r="Q1434"/>
  <c r="T1540"/>
  <c r="O1540"/>
  <c r="W1540"/>
  <c r="P1540"/>
  <c r="O1528"/>
  <c r="W1528"/>
  <c r="P1528"/>
  <c r="T1528"/>
  <c r="T1491"/>
  <c r="P1491"/>
  <c r="W1491"/>
  <c r="O1491"/>
  <c r="T1575"/>
  <c r="O1575"/>
  <c r="W1575"/>
  <c r="P1575"/>
  <c r="X1542"/>
  <c r="Q1542"/>
  <c r="U1542"/>
  <c r="U1496"/>
  <c r="X1496"/>
  <c r="Q1496"/>
  <c r="T1483"/>
  <c r="O1483"/>
  <c r="W1483"/>
  <c r="P1483"/>
  <c r="M1474"/>
  <c r="J1474"/>
  <c r="M1464"/>
  <c r="J1464"/>
  <c r="T1454"/>
  <c r="O1454"/>
  <c r="W1454"/>
  <c r="P1454"/>
  <c r="T1596"/>
  <c r="O1596"/>
  <c r="W1596"/>
  <c r="P1596"/>
  <c r="X1589"/>
  <c r="Q1589"/>
  <c r="U1589"/>
  <c r="O1581"/>
  <c r="W1581"/>
  <c r="P1581"/>
  <c r="T1581"/>
  <c r="J1495"/>
  <c r="M1495"/>
  <c r="J1488"/>
  <c r="M1488"/>
  <c r="O1469"/>
  <c r="W1469"/>
  <c r="P1469"/>
  <c r="T1469"/>
  <c r="O1416"/>
  <c r="W1416"/>
  <c r="P1416"/>
  <c r="T1416"/>
  <c r="U1407"/>
  <c r="Q1407"/>
  <c r="X1407"/>
  <c r="X1313"/>
  <c r="Q1313"/>
  <c r="U1313"/>
  <c r="O1313"/>
  <c r="U1296"/>
  <c r="X1296"/>
  <c r="Q1296"/>
  <c r="U1280"/>
  <c r="X1280"/>
  <c r="Q1280"/>
  <c r="O1450"/>
  <c r="W1450"/>
  <c r="P1450"/>
  <c r="T1450"/>
  <c r="O1434"/>
  <c r="W1434"/>
  <c r="P1434"/>
  <c r="T1434"/>
  <c r="T1394"/>
  <c r="P1394"/>
  <c r="W1394"/>
  <c r="O1394"/>
  <c r="T1385"/>
  <c r="O1385"/>
  <c r="W1385"/>
  <c r="P1385"/>
  <c r="O1443"/>
  <c r="W1443"/>
  <c r="P1443"/>
  <c r="T1443"/>
  <c r="T1422"/>
  <c r="O1422"/>
  <c r="W1422"/>
  <c r="P1422"/>
  <c r="X1415"/>
  <c r="Q1415"/>
  <c r="U1415"/>
  <c r="T1379"/>
  <c r="O1379"/>
  <c r="W1379"/>
  <c r="P1379"/>
  <c r="M1354"/>
  <c r="J1354"/>
  <c r="M1346"/>
  <c r="J1346"/>
  <c r="M1338"/>
  <c r="J1338"/>
  <c r="T1330"/>
  <c r="O1330"/>
  <c r="W1330"/>
  <c r="P1330"/>
  <c r="T1320"/>
  <c r="O1320"/>
  <c r="W1320"/>
  <c r="P1320"/>
  <c r="T1440"/>
  <c r="O1440"/>
  <c r="W1440"/>
  <c r="P1440"/>
  <c r="T1405"/>
  <c r="W1405"/>
  <c r="P1405"/>
  <c r="O1405"/>
  <c r="M1197"/>
  <c r="J1197"/>
  <c r="K1143"/>
  <c r="M1085"/>
  <c r="J1085"/>
  <c r="O1378"/>
  <c r="W1378"/>
  <c r="P1378"/>
  <c r="T1378"/>
  <c r="X1170"/>
  <c r="Q1170"/>
  <c r="U1170"/>
  <c r="O1170"/>
  <c r="U1141"/>
  <c r="X1141"/>
  <c r="Q1141"/>
  <c r="U1133"/>
  <c r="X1133"/>
  <c r="Q1133"/>
  <c r="U1125"/>
  <c r="X1125"/>
  <c r="Q1125"/>
  <c r="U1117"/>
  <c r="X1117"/>
  <c r="Q1117"/>
  <c r="U1109"/>
  <c r="X1109"/>
  <c r="Q1109"/>
  <c r="U1101"/>
  <c r="X1101"/>
  <c r="Q1101"/>
  <c r="U1093"/>
  <c r="X1093"/>
  <c r="Q1093"/>
  <c r="L1143"/>
  <c r="N1085"/>
  <c r="U1056"/>
  <c r="X1056"/>
  <c r="Q1056"/>
  <c r="O1343"/>
  <c r="W1343"/>
  <c r="P1343"/>
  <c r="T1343"/>
  <c r="O1327"/>
  <c r="W1327"/>
  <c r="P1327"/>
  <c r="T1327"/>
  <c r="O1355"/>
  <c r="W1355"/>
  <c r="P1355"/>
  <c r="T1355"/>
  <c r="T1241"/>
  <c r="O1241"/>
  <c r="W1241"/>
  <c r="P1241"/>
  <c r="T1188"/>
  <c r="O1188"/>
  <c r="W1188"/>
  <c r="P1188"/>
  <c r="T1180"/>
  <c r="O1180"/>
  <c r="W1180"/>
  <c r="P1180"/>
  <c r="T1172"/>
  <c r="O1172"/>
  <c r="W1172"/>
  <c r="P1172"/>
  <c r="T1142"/>
  <c r="O1142"/>
  <c r="W1142"/>
  <c r="P1142"/>
  <c r="T1134"/>
  <c r="O1134"/>
  <c r="W1134"/>
  <c r="P1134"/>
  <c r="T1126"/>
  <c r="O1126"/>
  <c r="W1126"/>
  <c r="P1126"/>
  <c r="T1118"/>
  <c r="O1118"/>
  <c r="W1118"/>
  <c r="P1118"/>
  <c r="T1110"/>
  <c r="O1110"/>
  <c r="W1110"/>
  <c r="P1110"/>
  <c r="T1102"/>
  <c r="O1102"/>
  <c r="W1102"/>
  <c r="P1102"/>
  <c r="T1094"/>
  <c r="O1094"/>
  <c r="W1094"/>
  <c r="P1094"/>
  <c r="T1086"/>
  <c r="O1086"/>
  <c r="W1086"/>
  <c r="P1086"/>
  <c r="M1059"/>
  <c r="J1059"/>
  <c r="T1039"/>
  <c r="O1039"/>
  <c r="P1039"/>
  <c r="W1039"/>
  <c r="O1335"/>
  <c r="W1335"/>
  <c r="P1335"/>
  <c r="T1335"/>
  <c r="X1299"/>
  <c r="Q1299"/>
  <c r="U1299"/>
  <c r="J1228"/>
  <c r="M1228"/>
  <c r="O1137"/>
  <c r="W1137"/>
  <c r="P1137"/>
  <c r="T1137"/>
  <c r="O1121"/>
  <c r="W1121"/>
  <c r="P1121"/>
  <c r="T1121"/>
  <c r="O1105"/>
  <c r="W1105"/>
  <c r="P1105"/>
  <c r="T1105"/>
  <c r="O1089"/>
  <c r="W1089"/>
  <c r="P1089"/>
  <c r="T1089"/>
  <c r="U1054"/>
  <c r="X1054"/>
  <c r="Q1054"/>
  <c r="J1029"/>
  <c r="M1029"/>
  <c r="O1187"/>
  <c r="W1187"/>
  <c r="P1187"/>
  <c r="T1187"/>
  <c r="O1163"/>
  <c r="W1163"/>
  <c r="P1163"/>
  <c r="T1163"/>
  <c r="T1048"/>
  <c r="W1048"/>
  <c r="P1048"/>
  <c r="O1048"/>
  <c r="T1036"/>
  <c r="W1036"/>
  <c r="P1036"/>
  <c r="O1036"/>
  <c r="J1014"/>
  <c r="M1014"/>
  <c r="J1052"/>
  <c r="M1052"/>
  <c r="T1027"/>
  <c r="O1027"/>
  <c r="P1027"/>
  <c r="W1027"/>
  <c r="M1019"/>
  <c r="J1019"/>
  <c r="X934"/>
  <c r="Q934"/>
  <c r="U934"/>
  <c r="X930"/>
  <c r="Q930"/>
  <c r="U930"/>
  <c r="N925"/>
  <c r="L971"/>
  <c r="X879"/>
  <c r="Q879"/>
  <c r="U879"/>
  <c r="N807"/>
  <c r="J807"/>
  <c r="W1004"/>
  <c r="P1004"/>
  <c r="T1004"/>
  <c r="O1004"/>
  <c r="T879"/>
  <c r="O879"/>
  <c r="W879"/>
  <c r="P879"/>
  <c r="W867"/>
  <c r="P867"/>
  <c r="T867"/>
  <c r="O867"/>
  <c r="T817"/>
  <c r="W817"/>
  <c r="O817"/>
  <c r="P817"/>
  <c r="X792"/>
  <c r="Q792"/>
  <c r="U792"/>
  <c r="X736"/>
  <c r="Q736"/>
  <c r="U736"/>
  <c r="O736"/>
  <c r="U701"/>
  <c r="X701"/>
  <c r="Q701"/>
  <c r="U691"/>
  <c r="X691"/>
  <c r="Q691"/>
  <c r="L747"/>
  <c r="N685"/>
  <c r="T1007"/>
  <c r="O1007"/>
  <c r="W1007"/>
  <c r="P1007"/>
  <c r="W940"/>
  <c r="P940"/>
  <c r="T940"/>
  <c r="O940"/>
  <c r="T828"/>
  <c r="P828"/>
  <c r="W828"/>
  <c r="O828"/>
  <c r="U711"/>
  <c r="X711"/>
  <c r="Q711"/>
  <c r="U704"/>
  <c r="X704"/>
  <c r="Q704"/>
  <c r="U697"/>
  <c r="X697"/>
  <c r="Q697"/>
  <c r="U686"/>
  <c r="X686"/>
  <c r="Q686"/>
  <c r="U662"/>
  <c r="O662"/>
  <c r="X662"/>
  <c r="Q662"/>
  <c r="T881"/>
  <c r="O881"/>
  <c r="W881"/>
  <c r="P881"/>
  <c r="N902"/>
  <c r="X842"/>
  <c r="Q842"/>
  <c r="U842"/>
  <c r="W804"/>
  <c r="P804"/>
  <c r="O804"/>
  <c r="T804"/>
  <c r="T997"/>
  <c r="O997"/>
  <c r="W997"/>
  <c r="P997"/>
  <c r="T943"/>
  <c r="O943"/>
  <c r="W943"/>
  <c r="P943"/>
  <c r="W931"/>
  <c r="P931"/>
  <c r="T931"/>
  <c r="O931"/>
  <c r="T866"/>
  <c r="O866"/>
  <c r="W866"/>
  <c r="P866"/>
  <c r="W855"/>
  <c r="P855"/>
  <c r="T855"/>
  <c r="O855"/>
  <c r="U830"/>
  <c r="X830"/>
  <c r="Q830"/>
  <c r="U811"/>
  <c r="X811"/>
  <c r="Q811"/>
  <c r="T637"/>
  <c r="O637"/>
  <c r="P637"/>
  <c r="W637"/>
  <c r="U611"/>
  <c r="X611"/>
  <c r="Q611"/>
  <c r="T595"/>
  <c r="W595"/>
  <c r="O595"/>
  <c r="P595"/>
  <c r="U581"/>
  <c r="Q581"/>
  <c r="X581"/>
  <c r="T792"/>
  <c r="W792"/>
  <c r="O792"/>
  <c r="P792"/>
  <c r="T654"/>
  <c r="O654"/>
  <c r="W654"/>
  <c r="P654"/>
  <c r="J644"/>
  <c r="M644"/>
  <c r="U527"/>
  <c r="X527"/>
  <c r="Q527"/>
  <c r="U485"/>
  <c r="X485"/>
  <c r="Q485"/>
  <c r="U465"/>
  <c r="X465"/>
  <c r="Q465"/>
  <c r="U447"/>
  <c r="X447"/>
  <c r="Q447"/>
  <c r="W709"/>
  <c r="P709"/>
  <c r="T709"/>
  <c r="O709"/>
  <c r="U632"/>
  <c r="Q632"/>
  <c r="X632"/>
  <c r="T796"/>
  <c r="W796"/>
  <c r="O796"/>
  <c r="P796"/>
  <c r="T711"/>
  <c r="O711"/>
  <c r="W711"/>
  <c r="P711"/>
  <c r="T686"/>
  <c r="O686"/>
  <c r="W686"/>
  <c r="P686"/>
  <c r="T638"/>
  <c r="O638"/>
  <c r="P638"/>
  <c r="W638"/>
  <c r="T608"/>
  <c r="O608"/>
  <c r="P608"/>
  <c r="W608"/>
  <c r="U630"/>
  <c r="O630"/>
  <c r="X630"/>
  <c r="Q630"/>
  <c r="W592"/>
  <c r="P592"/>
  <c r="O592"/>
  <c r="T592"/>
  <c r="W584"/>
  <c r="P584"/>
  <c r="O584"/>
  <c r="T584"/>
  <c r="W576"/>
  <c r="P576"/>
  <c r="O576"/>
  <c r="T576"/>
  <c r="U560"/>
  <c r="O560"/>
  <c r="X560"/>
  <c r="Q560"/>
  <c r="U541"/>
  <c r="O541"/>
  <c r="X541"/>
  <c r="Q541"/>
  <c r="O320"/>
  <c r="T320"/>
  <c r="W320"/>
  <c r="P320"/>
  <c r="T732"/>
  <c r="O732"/>
  <c r="W732"/>
  <c r="P732"/>
  <c r="O701"/>
  <c r="W701"/>
  <c r="P701"/>
  <c r="T701"/>
  <c r="T663"/>
  <c r="O663"/>
  <c r="W663"/>
  <c r="P663"/>
  <c r="W642"/>
  <c r="P642"/>
  <c r="T642"/>
  <c r="O642"/>
  <c r="J636"/>
  <c r="M636"/>
  <c r="U628"/>
  <c r="X628"/>
  <c r="Q628"/>
  <c r="T612"/>
  <c r="W612"/>
  <c r="O612"/>
  <c r="P612"/>
  <c r="J606"/>
  <c r="M606"/>
  <c r="J335"/>
  <c r="M335"/>
  <c r="W331"/>
  <c r="P331"/>
  <c r="T331"/>
  <c r="O331"/>
  <c r="J325"/>
  <c r="M325"/>
  <c r="M368" s="1"/>
  <c r="T586"/>
  <c r="W586"/>
  <c r="O586"/>
  <c r="P586"/>
  <c r="W450"/>
  <c r="P450"/>
  <c r="T450"/>
  <c r="O450"/>
  <c r="O422"/>
  <c r="W422"/>
  <c r="P422"/>
  <c r="T422"/>
  <c r="W401"/>
  <c r="P401"/>
  <c r="T401"/>
  <c r="O401"/>
  <c r="T386"/>
  <c r="W386"/>
  <c r="P386"/>
  <c r="O386"/>
  <c r="U298"/>
  <c r="X298"/>
  <c r="Q298"/>
  <c r="U290"/>
  <c r="X290"/>
  <c r="Q290"/>
  <c r="U282"/>
  <c r="X282"/>
  <c r="Q282"/>
  <c r="T590"/>
  <c r="W590"/>
  <c r="O590"/>
  <c r="P590"/>
  <c r="O485"/>
  <c r="W485"/>
  <c r="P485"/>
  <c r="T485"/>
  <c r="W399"/>
  <c r="P399"/>
  <c r="T399"/>
  <c r="O399"/>
  <c r="U367"/>
  <c r="X367"/>
  <c r="Q367"/>
  <c r="T357"/>
  <c r="W357"/>
  <c r="P357"/>
  <c r="O357"/>
  <c r="W323"/>
  <c r="P323"/>
  <c r="T323"/>
  <c r="O323"/>
  <c r="U209"/>
  <c r="X209"/>
  <c r="Q209"/>
  <c r="U205"/>
  <c r="X205"/>
  <c r="Q205"/>
  <c r="U201"/>
  <c r="X201"/>
  <c r="Q201"/>
  <c r="U197"/>
  <c r="X197"/>
  <c r="Q197"/>
  <c r="U193"/>
  <c r="X193"/>
  <c r="Q193"/>
  <c r="U189"/>
  <c r="X189"/>
  <c r="Q189"/>
  <c r="U185"/>
  <c r="X185"/>
  <c r="Q185"/>
  <c r="U181"/>
  <c r="X181"/>
  <c r="Q181"/>
  <c r="U177"/>
  <c r="X177"/>
  <c r="Q177"/>
  <c r="U173"/>
  <c r="X173"/>
  <c r="Q173"/>
  <c r="U169"/>
  <c r="X169"/>
  <c r="Q169"/>
  <c r="U165"/>
  <c r="X165"/>
  <c r="Q165"/>
  <c r="U161"/>
  <c r="X161"/>
  <c r="Q161"/>
  <c r="U157"/>
  <c r="X157"/>
  <c r="Q157"/>
  <c r="U153"/>
  <c r="X153"/>
  <c r="Q153"/>
  <c r="U149"/>
  <c r="X149"/>
  <c r="Q149"/>
  <c r="T600"/>
  <c r="W600"/>
  <c r="O600"/>
  <c r="P600"/>
  <c r="W535"/>
  <c r="P535"/>
  <c r="T535"/>
  <c r="O535"/>
  <c r="O527"/>
  <c r="W527"/>
  <c r="P527"/>
  <c r="T527"/>
  <c r="O440"/>
  <c r="W440"/>
  <c r="P440"/>
  <c r="T440"/>
  <c r="W405"/>
  <c r="P405"/>
  <c r="T405"/>
  <c r="O405"/>
  <c r="U394"/>
  <c r="X394"/>
  <c r="Q394"/>
  <c r="T390"/>
  <c r="W390"/>
  <c r="P390"/>
  <c r="O390"/>
  <c r="T582"/>
  <c r="W582"/>
  <c r="O582"/>
  <c r="P582"/>
  <c r="J363"/>
  <c r="M363"/>
  <c r="U360"/>
  <c r="X360"/>
  <c r="Q360"/>
  <c r="U355"/>
  <c r="Q355"/>
  <c r="X355"/>
  <c r="T287"/>
  <c r="W287"/>
  <c r="O287"/>
  <c r="P287"/>
  <c r="O259"/>
  <c r="W259"/>
  <c r="P259"/>
  <c r="T259"/>
  <c r="O200"/>
  <c r="W200"/>
  <c r="P200"/>
  <c r="T200"/>
  <c r="O168"/>
  <c r="W168"/>
  <c r="P168"/>
  <c r="T168"/>
  <c r="J93"/>
  <c r="M93"/>
  <c r="T268"/>
  <c r="O268"/>
  <c r="W268"/>
  <c r="P268"/>
  <c r="T209"/>
  <c r="O209"/>
  <c r="W209"/>
  <c r="P209"/>
  <c r="T177"/>
  <c r="O177"/>
  <c r="W177"/>
  <c r="P177"/>
  <c r="U117"/>
  <c r="X117"/>
  <c r="Q117"/>
  <c r="J79"/>
  <c r="M79"/>
  <c r="T272"/>
  <c r="O272"/>
  <c r="W272"/>
  <c r="P272"/>
  <c r="T240"/>
  <c r="O240"/>
  <c r="W240"/>
  <c r="P240"/>
  <c r="T181"/>
  <c r="O181"/>
  <c r="W181"/>
  <c r="P181"/>
  <c r="T149"/>
  <c r="O149"/>
  <c r="W149"/>
  <c r="P149"/>
  <c r="W139"/>
  <c r="P139"/>
  <c r="T139"/>
  <c r="O139"/>
  <c r="J104"/>
  <c r="M104"/>
  <c r="U66"/>
  <c r="O66"/>
  <c r="X66"/>
  <c r="Q66"/>
  <c r="X27"/>
  <c r="Q27"/>
  <c r="U27"/>
  <c r="X23"/>
  <c r="Q23"/>
  <c r="U23"/>
  <c r="U10"/>
  <c r="O10"/>
  <c r="X10"/>
  <c r="Q10"/>
  <c r="T283"/>
  <c r="W283"/>
  <c r="O283"/>
  <c r="P283"/>
  <c r="O271"/>
  <c r="W271"/>
  <c r="P271"/>
  <c r="T271"/>
  <c r="O196"/>
  <c r="W196"/>
  <c r="P196"/>
  <c r="T196"/>
  <c r="O164"/>
  <c r="W164"/>
  <c r="P164"/>
  <c r="T164"/>
  <c r="U115"/>
  <c r="Q115"/>
  <c r="X115"/>
  <c r="T73"/>
  <c r="O73"/>
  <c r="W73"/>
  <c r="P73"/>
  <c r="T78"/>
  <c r="O78"/>
  <c r="W78"/>
  <c r="P78"/>
  <c r="T72"/>
  <c r="O72"/>
  <c r="W72"/>
  <c r="P72"/>
  <c r="O22"/>
  <c r="W22"/>
  <c r="P22"/>
  <c r="T22"/>
  <c r="J1590"/>
  <c r="J1572"/>
  <c r="O1415"/>
  <c r="J1280"/>
  <c r="J1374"/>
  <c r="J1316"/>
  <c r="J1313"/>
  <c r="K1358"/>
  <c r="J1351"/>
  <c r="J1170"/>
  <c r="J1166"/>
  <c r="J1133"/>
  <c r="J1117"/>
  <c r="J1101"/>
  <c r="J939"/>
  <c r="J1022"/>
  <c r="J963"/>
  <c r="J885"/>
  <c r="J858"/>
  <c r="J947"/>
  <c r="J854"/>
  <c r="J702"/>
  <c r="J697"/>
  <c r="J717"/>
  <c r="J670"/>
  <c r="J718"/>
  <c r="J599"/>
  <c r="J781"/>
  <c r="J696"/>
  <c r="J652"/>
  <c r="K617"/>
  <c r="J474"/>
  <c r="J412"/>
  <c r="O581"/>
  <c r="J559"/>
  <c r="J549"/>
  <c r="J480"/>
  <c r="J470"/>
  <c r="J461"/>
  <c r="J424"/>
  <c r="J290"/>
  <c r="J248"/>
  <c r="J189"/>
  <c r="J157"/>
  <c r="J298"/>
  <c r="J260"/>
  <c r="J185"/>
  <c r="J153"/>
  <c r="J10"/>
  <c r="J15"/>
  <c r="J67"/>
  <c r="U1572"/>
  <c r="X1572"/>
  <c r="Q1572"/>
  <c r="U1543"/>
  <c r="X1543"/>
  <c r="Q1543"/>
  <c r="M1599"/>
  <c r="J1599"/>
  <c r="O1489"/>
  <c r="W1489"/>
  <c r="P1489"/>
  <c r="T1489"/>
  <c r="T1586"/>
  <c r="O1586"/>
  <c r="W1586"/>
  <c r="P1586"/>
  <c r="O1535"/>
  <c r="W1535"/>
  <c r="P1535"/>
  <c r="T1535"/>
  <c r="U1482"/>
  <c r="X1482"/>
  <c r="Q1482"/>
  <c r="U1567"/>
  <c r="O1567"/>
  <c r="N1600"/>
  <c r="X1567"/>
  <c r="Q1567"/>
  <c r="U1528"/>
  <c r="X1528"/>
  <c r="Q1528"/>
  <c r="T1587"/>
  <c r="O1587"/>
  <c r="W1587"/>
  <c r="P1587"/>
  <c r="X1594"/>
  <c r="Q1594"/>
  <c r="U1594"/>
  <c r="T1515"/>
  <c r="W1515"/>
  <c r="O1515"/>
  <c r="P1515"/>
  <c r="X1457"/>
  <c r="Q1457"/>
  <c r="U1457"/>
  <c r="O1457"/>
  <c r="X1445"/>
  <c r="Q1445"/>
  <c r="U1445"/>
  <c r="O1445"/>
  <c r="U1421"/>
  <c r="X1421"/>
  <c r="Q1421"/>
  <c r="U1412"/>
  <c r="X1412"/>
  <c r="Q1412"/>
  <c r="X1578"/>
  <c r="Q1578"/>
  <c r="U1578"/>
  <c r="T1544"/>
  <c r="O1544"/>
  <c r="W1544"/>
  <c r="P1544"/>
  <c r="O1595"/>
  <c r="W1595"/>
  <c r="P1595"/>
  <c r="T1595"/>
  <c r="T1591"/>
  <c r="O1591"/>
  <c r="W1591"/>
  <c r="P1591"/>
  <c r="X1546"/>
  <c r="Q1546"/>
  <c r="U1546"/>
  <c r="T1525"/>
  <c r="O1525"/>
  <c r="W1525"/>
  <c r="P1525"/>
  <c r="T1493"/>
  <c r="O1493"/>
  <c r="P1493"/>
  <c r="W1493"/>
  <c r="M1485"/>
  <c r="J1485"/>
  <c r="T1477"/>
  <c r="O1477"/>
  <c r="W1477"/>
  <c r="P1477"/>
  <c r="M1466"/>
  <c r="J1466"/>
  <c r="X1593"/>
  <c r="Q1593"/>
  <c r="G1606" s="1"/>
  <c r="W1606" s="1"/>
  <c r="U1593"/>
  <c r="O1593"/>
  <c r="X1527"/>
  <c r="Q1527"/>
  <c r="U1527"/>
  <c r="T1520"/>
  <c r="O1520"/>
  <c r="P1520"/>
  <c r="W1520"/>
  <c r="U1495"/>
  <c r="X1495"/>
  <c r="Q1495"/>
  <c r="U1488"/>
  <c r="X1488"/>
  <c r="Q1488"/>
  <c r="L1423"/>
  <c r="N1373"/>
  <c r="O1446"/>
  <c r="W1446"/>
  <c r="P1446"/>
  <c r="T1446"/>
  <c r="X1382"/>
  <c r="Q1382"/>
  <c r="U1382"/>
  <c r="O1382"/>
  <c r="U1374"/>
  <c r="X1374"/>
  <c r="Q1374"/>
  <c r="U1355"/>
  <c r="X1355"/>
  <c r="Q1355"/>
  <c r="U1347"/>
  <c r="X1347"/>
  <c r="Q1347"/>
  <c r="U1339"/>
  <c r="X1339"/>
  <c r="Q1339"/>
  <c r="U1314"/>
  <c r="X1314"/>
  <c r="Q1314"/>
  <c r="X1282"/>
  <c r="Q1282"/>
  <c r="U1282"/>
  <c r="O1282"/>
  <c r="T1413"/>
  <c r="O1413"/>
  <c r="W1413"/>
  <c r="P1413"/>
  <c r="X1419"/>
  <c r="Q1419"/>
  <c r="U1419"/>
  <c r="O1419"/>
  <c r="T1404"/>
  <c r="O1404"/>
  <c r="P1404"/>
  <c r="W1404"/>
  <c r="X1390"/>
  <c r="Q1390"/>
  <c r="U1390"/>
  <c r="O1390"/>
  <c r="M1381"/>
  <c r="J1381"/>
  <c r="T1356"/>
  <c r="O1356"/>
  <c r="W1356"/>
  <c r="P1356"/>
  <c r="T1348"/>
  <c r="O1348"/>
  <c r="W1348"/>
  <c r="P1348"/>
  <c r="T1340"/>
  <c r="O1340"/>
  <c r="W1340"/>
  <c r="P1340"/>
  <c r="T1323"/>
  <c r="O1323"/>
  <c r="W1323"/>
  <c r="P1323"/>
  <c r="O1482"/>
  <c r="W1482"/>
  <c r="P1482"/>
  <c r="T1482"/>
  <c r="X1420"/>
  <c r="Q1420"/>
  <c r="U1420"/>
  <c r="O1347"/>
  <c r="W1347"/>
  <c r="P1347"/>
  <c r="T1347"/>
  <c r="X1292"/>
  <c r="Q1292"/>
  <c r="U1292"/>
  <c r="W1279"/>
  <c r="P1279"/>
  <c r="T1279"/>
  <c r="O1279"/>
  <c r="T1225"/>
  <c r="W1225"/>
  <c r="O1225"/>
  <c r="P1225"/>
  <c r="U1187"/>
  <c r="X1187"/>
  <c r="Q1187"/>
  <c r="U1179"/>
  <c r="X1179"/>
  <c r="Q1179"/>
  <c r="U1171"/>
  <c r="X1171"/>
  <c r="Q1171"/>
  <c r="U1163"/>
  <c r="X1163"/>
  <c r="Q1163"/>
  <c r="O1240"/>
  <c r="W1240"/>
  <c r="P1240"/>
  <c r="T1240"/>
  <c r="O1339"/>
  <c r="W1339"/>
  <c r="P1339"/>
  <c r="T1339"/>
  <c r="X1277"/>
  <c r="Q1277"/>
  <c r="U1277"/>
  <c r="M1182"/>
  <c r="J1182"/>
  <c r="M1174"/>
  <c r="J1174"/>
  <c r="K1199"/>
  <c r="M1162"/>
  <c r="J1162"/>
  <c r="M1136"/>
  <c r="J1136"/>
  <c r="M1128"/>
  <c r="J1128"/>
  <c r="M1120"/>
  <c r="J1120"/>
  <c r="M1112"/>
  <c r="J1112"/>
  <c r="M1104"/>
  <c r="J1104"/>
  <c r="M1096"/>
  <c r="J1096"/>
  <c r="M1088"/>
  <c r="J1088"/>
  <c r="M1049"/>
  <c r="J1049"/>
  <c r="M1041"/>
  <c r="J1041"/>
  <c r="M1033"/>
  <c r="J1033"/>
  <c r="X1291"/>
  <c r="Q1291"/>
  <c r="U1291"/>
  <c r="O1291"/>
  <c r="U1228"/>
  <c r="U1246" s="1"/>
  <c r="Q1228"/>
  <c r="Q1246" s="1"/>
  <c r="X1228"/>
  <c r="X1246" s="1"/>
  <c r="O1192"/>
  <c r="W1192"/>
  <c r="P1192"/>
  <c r="T1192"/>
  <c r="J1051"/>
  <c r="M1051"/>
  <c r="O1171"/>
  <c r="W1171"/>
  <c r="P1171"/>
  <c r="T1171"/>
  <c r="J1024"/>
  <c r="M1024"/>
  <c r="M1066" s="1"/>
  <c r="O1066" s="1"/>
  <c r="X1016"/>
  <c r="Q1016"/>
  <c r="U1016"/>
  <c r="O1141"/>
  <c r="W1141"/>
  <c r="P1141"/>
  <c r="T1141"/>
  <c r="O1125"/>
  <c r="W1125"/>
  <c r="P1125"/>
  <c r="T1125"/>
  <c r="O1109"/>
  <c r="W1109"/>
  <c r="P1109"/>
  <c r="T1109"/>
  <c r="O1093"/>
  <c r="W1093"/>
  <c r="P1093"/>
  <c r="T1093"/>
  <c r="U1052"/>
  <c r="Q1052"/>
  <c r="X1052"/>
  <c r="J1038"/>
  <c r="M1038"/>
  <c r="X1002"/>
  <c r="Q1002"/>
  <c r="U1002"/>
  <c r="X998"/>
  <c r="Q998"/>
  <c r="U998"/>
  <c r="X963"/>
  <c r="Q963"/>
  <c r="U963"/>
  <c r="X955"/>
  <c r="Q955"/>
  <c r="U955"/>
  <c r="U889"/>
  <c r="O889"/>
  <c r="X889"/>
  <c r="Q889"/>
  <c r="X885"/>
  <c r="Q885"/>
  <c r="U885"/>
  <c r="X881"/>
  <c r="Q881"/>
  <c r="U881"/>
  <c r="T831"/>
  <c r="O831"/>
  <c r="P831"/>
  <c r="W831"/>
  <c r="T822"/>
  <c r="O822"/>
  <c r="P822"/>
  <c r="W822"/>
  <c r="T812"/>
  <c r="O812"/>
  <c r="P812"/>
  <c r="W812"/>
  <c r="U795"/>
  <c r="Q795"/>
  <c r="X795"/>
  <c r="W944"/>
  <c r="P944"/>
  <c r="T944"/>
  <c r="O944"/>
  <c r="T890"/>
  <c r="O890"/>
  <c r="W890"/>
  <c r="P890"/>
  <c r="U737"/>
  <c r="X737"/>
  <c r="Q737"/>
  <c r="U731"/>
  <c r="X731"/>
  <c r="Q731"/>
  <c r="U717"/>
  <c r="X717"/>
  <c r="Q717"/>
  <c r="U710"/>
  <c r="X710"/>
  <c r="Q710"/>
  <c r="U696"/>
  <c r="X696"/>
  <c r="Q696"/>
  <c r="T1022"/>
  <c r="W1022"/>
  <c r="O1022"/>
  <c r="P1022"/>
  <c r="W994"/>
  <c r="P994"/>
  <c r="T994"/>
  <c r="O994"/>
  <c r="W926"/>
  <c r="P926"/>
  <c r="T926"/>
  <c r="O926"/>
  <c r="W891"/>
  <c r="P891"/>
  <c r="T891"/>
  <c r="O891"/>
  <c r="T874"/>
  <c r="O874"/>
  <c r="W874"/>
  <c r="P874"/>
  <c r="W863"/>
  <c r="P863"/>
  <c r="T863"/>
  <c r="O863"/>
  <c r="J846"/>
  <c r="M846"/>
  <c r="M902"/>
  <c r="T842"/>
  <c r="P842"/>
  <c r="W842"/>
  <c r="O842"/>
  <c r="U671"/>
  <c r="X671"/>
  <c r="Q671"/>
  <c r="U663"/>
  <c r="X663"/>
  <c r="Q663"/>
  <c r="U653"/>
  <c r="O653"/>
  <c r="X653"/>
  <c r="Q653"/>
  <c r="T955"/>
  <c r="O955"/>
  <c r="W955"/>
  <c r="P955"/>
  <c r="T930"/>
  <c r="O930"/>
  <c r="W930"/>
  <c r="P930"/>
  <c r="T870"/>
  <c r="O870"/>
  <c r="W870"/>
  <c r="P870"/>
  <c r="W859"/>
  <c r="P859"/>
  <c r="T859"/>
  <c r="O859"/>
  <c r="T813"/>
  <c r="O813"/>
  <c r="P813"/>
  <c r="W813"/>
  <c r="W798"/>
  <c r="P798"/>
  <c r="O798"/>
  <c r="T798"/>
  <c r="W958"/>
  <c r="P958"/>
  <c r="T958"/>
  <c r="O958"/>
  <c r="J821"/>
  <c r="M821"/>
  <c r="U585"/>
  <c r="Q585"/>
  <c r="X585"/>
  <c r="T784"/>
  <c r="O784"/>
  <c r="W784"/>
  <c r="P784"/>
  <c r="O778"/>
  <c r="W778"/>
  <c r="P778"/>
  <c r="T778"/>
  <c r="T697"/>
  <c r="O697"/>
  <c r="W697"/>
  <c r="P697"/>
  <c r="U644"/>
  <c r="Q644"/>
  <c r="X644"/>
  <c r="J610"/>
  <c r="M610"/>
  <c r="U572"/>
  <c r="U617" s="1"/>
  <c r="X572"/>
  <c r="Q572"/>
  <c r="U559"/>
  <c r="X559"/>
  <c r="Q559"/>
  <c r="U480"/>
  <c r="X480"/>
  <c r="Q480"/>
  <c r="U474"/>
  <c r="X474"/>
  <c r="Q474"/>
  <c r="X469"/>
  <c r="Q469"/>
  <c r="U469"/>
  <c r="O469"/>
  <c r="U461"/>
  <c r="X461"/>
  <c r="Q461"/>
  <c r="U440"/>
  <c r="U486" s="1"/>
  <c r="X440"/>
  <c r="Q440"/>
  <c r="Q486" s="1"/>
  <c r="U410"/>
  <c r="X410"/>
  <c r="Q410"/>
  <c r="T725"/>
  <c r="O725"/>
  <c r="W725"/>
  <c r="P725"/>
  <c r="O685"/>
  <c r="W685"/>
  <c r="P685"/>
  <c r="M747"/>
  <c r="T685"/>
  <c r="T634"/>
  <c r="P634"/>
  <c r="W634"/>
  <c r="O634"/>
  <c r="W627"/>
  <c r="P627"/>
  <c r="O627"/>
  <c r="T627"/>
  <c r="O787"/>
  <c r="W787"/>
  <c r="P787"/>
  <c r="T787"/>
  <c r="T741"/>
  <c r="O741"/>
  <c r="W741"/>
  <c r="P741"/>
  <c r="W716"/>
  <c r="P716"/>
  <c r="T716"/>
  <c r="O716"/>
  <c r="U607"/>
  <c r="X607"/>
  <c r="Q607"/>
  <c r="O777"/>
  <c r="W777"/>
  <c r="P777"/>
  <c r="T777"/>
  <c r="O737"/>
  <c r="W737"/>
  <c r="P737"/>
  <c r="T737"/>
  <c r="U636"/>
  <c r="X636"/>
  <c r="Q636"/>
  <c r="U606"/>
  <c r="X606"/>
  <c r="Q606"/>
  <c r="J351"/>
  <c r="M351"/>
  <c r="W347"/>
  <c r="P347"/>
  <c r="T347"/>
  <c r="O347"/>
  <c r="J341"/>
  <c r="M341"/>
  <c r="M239"/>
  <c r="K300"/>
  <c r="J239"/>
  <c r="W479"/>
  <c r="P479"/>
  <c r="T479"/>
  <c r="O479"/>
  <c r="O465"/>
  <c r="W465"/>
  <c r="P465"/>
  <c r="T465"/>
  <c r="J393"/>
  <c r="M393"/>
  <c r="O536"/>
  <c r="W536"/>
  <c r="P536"/>
  <c r="T536"/>
  <c r="W464"/>
  <c r="P464"/>
  <c r="T464"/>
  <c r="O464"/>
  <c r="W421"/>
  <c r="P421"/>
  <c r="T421"/>
  <c r="O421"/>
  <c r="T365"/>
  <c r="W365"/>
  <c r="P365"/>
  <c r="O365"/>
  <c r="J349"/>
  <c r="M349"/>
  <c r="U276"/>
  <c r="X276"/>
  <c r="Q276"/>
  <c r="U272"/>
  <c r="X272"/>
  <c r="Q272"/>
  <c r="U268"/>
  <c r="X268"/>
  <c r="Q268"/>
  <c r="U264"/>
  <c r="X264"/>
  <c r="Q264"/>
  <c r="U260"/>
  <c r="X260"/>
  <c r="Q260"/>
  <c r="U256"/>
  <c r="X256"/>
  <c r="Q256"/>
  <c r="U252"/>
  <c r="X252"/>
  <c r="Q252"/>
  <c r="U248"/>
  <c r="X248"/>
  <c r="Q248"/>
  <c r="U244"/>
  <c r="X244"/>
  <c r="Q244"/>
  <c r="U240"/>
  <c r="X240"/>
  <c r="X300" s="1"/>
  <c r="Q240"/>
  <c r="O518"/>
  <c r="W518"/>
  <c r="P518"/>
  <c r="T518"/>
  <c r="N431"/>
  <c r="U380"/>
  <c r="X380"/>
  <c r="Q380"/>
  <c r="O562"/>
  <c r="W562"/>
  <c r="P562"/>
  <c r="T562"/>
  <c r="O553"/>
  <c r="W553"/>
  <c r="P553"/>
  <c r="T553"/>
  <c r="O543"/>
  <c r="W543"/>
  <c r="P543"/>
  <c r="T543"/>
  <c r="O531"/>
  <c r="W531"/>
  <c r="P531"/>
  <c r="T531"/>
  <c r="W517"/>
  <c r="P517"/>
  <c r="T517"/>
  <c r="O517"/>
  <c r="T459"/>
  <c r="O459"/>
  <c r="W459"/>
  <c r="P459"/>
  <c r="O451"/>
  <c r="W451"/>
  <c r="P451"/>
  <c r="T451"/>
  <c r="T389"/>
  <c r="O389"/>
  <c r="P389"/>
  <c r="W389"/>
  <c r="U363"/>
  <c r="Q363"/>
  <c r="X363"/>
  <c r="T353"/>
  <c r="W353"/>
  <c r="P353"/>
  <c r="O353"/>
  <c r="T248"/>
  <c r="O248"/>
  <c r="W248"/>
  <c r="P248"/>
  <c r="T189"/>
  <c r="O189"/>
  <c r="W189"/>
  <c r="P189"/>
  <c r="T157"/>
  <c r="O157"/>
  <c r="W157"/>
  <c r="P157"/>
  <c r="J145"/>
  <c r="M145"/>
  <c r="X142"/>
  <c r="Q142"/>
  <c r="U142"/>
  <c r="J106"/>
  <c r="M106"/>
  <c r="J102"/>
  <c r="M102"/>
  <c r="O98"/>
  <c r="P98"/>
  <c r="T98"/>
  <c r="W98"/>
  <c r="T87"/>
  <c r="W87"/>
  <c r="P87"/>
  <c r="O87"/>
  <c r="T291"/>
  <c r="W291"/>
  <c r="O291"/>
  <c r="P291"/>
  <c r="O263"/>
  <c r="W263"/>
  <c r="P263"/>
  <c r="T263"/>
  <c r="O204"/>
  <c r="W204"/>
  <c r="P204"/>
  <c r="T204"/>
  <c r="O172"/>
  <c r="W172"/>
  <c r="P172"/>
  <c r="T172"/>
  <c r="W116"/>
  <c r="P116"/>
  <c r="T116"/>
  <c r="O116"/>
  <c r="W80"/>
  <c r="O80"/>
  <c r="P80"/>
  <c r="T80"/>
  <c r="O267"/>
  <c r="W267"/>
  <c r="P267"/>
  <c r="T267"/>
  <c r="O208"/>
  <c r="W208"/>
  <c r="P208"/>
  <c r="T208"/>
  <c r="O176"/>
  <c r="W176"/>
  <c r="P176"/>
  <c r="T176"/>
  <c r="W147"/>
  <c r="P147"/>
  <c r="T147"/>
  <c r="O147"/>
  <c r="J113"/>
  <c r="M113"/>
  <c r="T91"/>
  <c r="W91"/>
  <c r="P91"/>
  <c r="O91"/>
  <c r="U75"/>
  <c r="O75"/>
  <c r="X75"/>
  <c r="Q75"/>
  <c r="X67"/>
  <c r="Q67"/>
  <c r="U67"/>
  <c r="X15"/>
  <c r="U15"/>
  <c r="Q15"/>
  <c r="X11"/>
  <c r="Q11"/>
  <c r="U11"/>
  <c r="T299"/>
  <c r="W299"/>
  <c r="O299"/>
  <c r="P299"/>
  <c r="T260"/>
  <c r="O260"/>
  <c r="W260"/>
  <c r="P260"/>
  <c r="T185"/>
  <c r="O185"/>
  <c r="W185"/>
  <c r="P185"/>
  <c r="T153"/>
  <c r="O153"/>
  <c r="W153"/>
  <c r="P153"/>
  <c r="T26"/>
  <c r="O26"/>
  <c r="W26"/>
  <c r="P26"/>
  <c r="T11"/>
  <c r="O11"/>
  <c r="W11"/>
  <c r="P11"/>
  <c r="T76"/>
  <c r="O76"/>
  <c r="W76"/>
  <c r="P76"/>
  <c r="T14"/>
  <c r="O14"/>
  <c r="W14"/>
  <c r="P14"/>
  <c r="T27"/>
  <c r="O27"/>
  <c r="W27"/>
  <c r="P27"/>
  <c r="K1600"/>
  <c r="J1597"/>
  <c r="J1551"/>
  <c r="J1543"/>
  <c r="J1535"/>
  <c r="J1528"/>
  <c r="J1581"/>
  <c r="J1445"/>
  <c r="J1469"/>
  <c r="J1416"/>
  <c r="J1450"/>
  <c r="J1434"/>
  <c r="L1497"/>
  <c r="J1443"/>
  <c r="J1378"/>
  <c r="J1343"/>
  <c r="J1327"/>
  <c r="O1292"/>
  <c r="L1358"/>
  <c r="J1282"/>
  <c r="J1355"/>
  <c r="J1382"/>
  <c r="J1335"/>
  <c r="J1137"/>
  <c r="J1121"/>
  <c r="J1105"/>
  <c r="J1089"/>
  <c r="J1187"/>
  <c r="J1163"/>
  <c r="J1012"/>
  <c r="K1066"/>
  <c r="J879"/>
  <c r="J881"/>
  <c r="J819"/>
  <c r="J1016"/>
  <c r="J943"/>
  <c r="J866"/>
  <c r="J703"/>
  <c r="J792"/>
  <c r="J692"/>
  <c r="J673"/>
  <c r="J665"/>
  <c r="J736"/>
  <c r="J593"/>
  <c r="J585"/>
  <c r="J577"/>
  <c r="N486"/>
  <c r="J719"/>
  <c r="J701"/>
  <c r="J671"/>
  <c r="J656"/>
  <c r="K368"/>
  <c r="J422"/>
  <c r="N617"/>
  <c r="J485"/>
  <c r="O632"/>
  <c r="J527"/>
  <c r="J440"/>
  <c r="O585"/>
  <c r="N368"/>
  <c r="J252"/>
  <c r="J193"/>
  <c r="J161"/>
  <c r="J256"/>
  <c r="J197"/>
  <c r="J165"/>
  <c r="L212"/>
  <c r="J64"/>
  <c r="J73"/>
  <c r="U1585"/>
  <c r="X1585"/>
  <c r="Q1585"/>
  <c r="U1547"/>
  <c r="X1547"/>
  <c r="Q1547"/>
  <c r="U1597"/>
  <c r="O1597"/>
  <c r="X1597"/>
  <c r="Q1597"/>
  <c r="T1432"/>
  <c r="O1432"/>
  <c r="W1432"/>
  <c r="P1432"/>
  <c r="O1555"/>
  <c r="W1555"/>
  <c r="P1555"/>
  <c r="T1555"/>
  <c r="O1539"/>
  <c r="W1539"/>
  <c r="P1539"/>
  <c r="T1539"/>
  <c r="W1534"/>
  <c r="P1534"/>
  <c r="T1534"/>
  <c r="O1534"/>
  <c r="U1446"/>
  <c r="X1446"/>
  <c r="Q1446"/>
  <c r="X1584"/>
  <c r="Q1584"/>
  <c r="U1584"/>
  <c r="J1523"/>
  <c r="M1523"/>
  <c r="N1558"/>
  <c r="X1515"/>
  <c r="Q1515"/>
  <c r="U1515"/>
  <c r="T1557"/>
  <c r="O1557"/>
  <c r="W1557"/>
  <c r="P1557"/>
  <c r="X1550"/>
  <c r="Q1550"/>
  <c r="U1550"/>
  <c r="X1533"/>
  <c r="Q1533"/>
  <c r="U1533"/>
  <c r="T1529"/>
  <c r="O1529"/>
  <c r="W1529"/>
  <c r="P1529"/>
  <c r="T1479"/>
  <c r="O1479"/>
  <c r="W1479"/>
  <c r="P1479"/>
  <c r="M1468"/>
  <c r="J1468"/>
  <c r="M1459"/>
  <c r="J1459"/>
  <c r="M1449"/>
  <c r="M1497" s="1"/>
  <c r="O1497" s="1"/>
  <c r="J1449"/>
  <c r="O1585"/>
  <c r="W1585"/>
  <c r="P1585"/>
  <c r="T1585"/>
  <c r="X1531"/>
  <c r="Q1531"/>
  <c r="U1531"/>
  <c r="J1519"/>
  <c r="M1519"/>
  <c r="X1438"/>
  <c r="Q1438"/>
  <c r="U1438"/>
  <c r="O1412"/>
  <c r="W1412"/>
  <c r="P1412"/>
  <c r="T1412"/>
  <c r="T1408"/>
  <c r="O1408"/>
  <c r="P1408"/>
  <c r="W1408"/>
  <c r="U1383"/>
  <c r="Q1383"/>
  <c r="X1383"/>
  <c r="U1316"/>
  <c r="X1316"/>
  <c r="Q1316"/>
  <c r="X1278"/>
  <c r="Q1278"/>
  <c r="U1278"/>
  <c r="O1278"/>
  <c r="O1460"/>
  <c r="W1460"/>
  <c r="P1460"/>
  <c r="T1460"/>
  <c r="O1421"/>
  <c r="W1421"/>
  <c r="P1421"/>
  <c r="T1421"/>
  <c r="T1417"/>
  <c r="O1417"/>
  <c r="W1417"/>
  <c r="P1417"/>
  <c r="T1409"/>
  <c r="W1409"/>
  <c r="P1409"/>
  <c r="O1409"/>
  <c r="T1401"/>
  <c r="W1401"/>
  <c r="P1401"/>
  <c r="O1401"/>
  <c r="T1386"/>
  <c r="P1386"/>
  <c r="W1386"/>
  <c r="O1386"/>
  <c r="O1475"/>
  <c r="W1475"/>
  <c r="P1475"/>
  <c r="T1475"/>
  <c r="O1439"/>
  <c r="W1439"/>
  <c r="P1439"/>
  <c r="T1439"/>
  <c r="T1435"/>
  <c r="O1435"/>
  <c r="W1435"/>
  <c r="P1435"/>
  <c r="J1403"/>
  <c r="M1403"/>
  <c r="M1399"/>
  <c r="J1399"/>
  <c r="M1391"/>
  <c r="J1391"/>
  <c r="T1375"/>
  <c r="O1375"/>
  <c r="W1375"/>
  <c r="P1375"/>
  <c r="M1350"/>
  <c r="J1350"/>
  <c r="M1342"/>
  <c r="J1342"/>
  <c r="M1334"/>
  <c r="J1334"/>
  <c r="T1324"/>
  <c r="O1324"/>
  <c r="W1324"/>
  <c r="P1324"/>
  <c r="T1317"/>
  <c r="O1317"/>
  <c r="W1317"/>
  <c r="P1317"/>
  <c r="O1471"/>
  <c r="W1471"/>
  <c r="P1471"/>
  <c r="T1471"/>
  <c r="X1433"/>
  <c r="Q1433"/>
  <c r="U1433"/>
  <c r="T1230"/>
  <c r="O1230"/>
  <c r="P1230"/>
  <c r="W1230"/>
  <c r="U1166"/>
  <c r="X1166"/>
  <c r="Q1166"/>
  <c r="U1137"/>
  <c r="X1137"/>
  <c r="Q1137"/>
  <c r="U1129"/>
  <c r="X1129"/>
  <c r="Q1129"/>
  <c r="U1121"/>
  <c r="X1121"/>
  <c r="Q1121"/>
  <c r="U1113"/>
  <c r="X1113"/>
  <c r="Q1113"/>
  <c r="U1105"/>
  <c r="X1105"/>
  <c r="Q1105"/>
  <c r="U1097"/>
  <c r="X1097"/>
  <c r="Q1097"/>
  <c r="U1089"/>
  <c r="X1089"/>
  <c r="Q1089"/>
  <c r="O1296"/>
  <c r="W1296"/>
  <c r="P1296"/>
  <c r="T1296"/>
  <c r="J1227"/>
  <c r="M1227"/>
  <c r="T1221"/>
  <c r="P1221"/>
  <c r="W1221"/>
  <c r="O1221"/>
  <c r="O1314"/>
  <c r="W1314"/>
  <c r="P1314"/>
  <c r="T1314"/>
  <c r="T1297"/>
  <c r="O1297"/>
  <c r="W1297"/>
  <c r="P1297"/>
  <c r="J1236"/>
  <c r="M1236"/>
  <c r="M1191"/>
  <c r="J1191"/>
  <c r="T1184"/>
  <c r="O1184"/>
  <c r="W1184"/>
  <c r="P1184"/>
  <c r="T1176"/>
  <c r="O1176"/>
  <c r="W1176"/>
  <c r="P1176"/>
  <c r="T1167"/>
  <c r="O1167"/>
  <c r="W1167"/>
  <c r="P1167"/>
  <c r="T1138"/>
  <c r="O1138"/>
  <c r="W1138"/>
  <c r="P1138"/>
  <c r="T1130"/>
  <c r="O1130"/>
  <c r="W1130"/>
  <c r="P1130"/>
  <c r="T1122"/>
  <c r="O1122"/>
  <c r="W1122"/>
  <c r="P1122"/>
  <c r="T1114"/>
  <c r="O1114"/>
  <c r="W1114"/>
  <c r="P1114"/>
  <c r="T1106"/>
  <c r="O1106"/>
  <c r="W1106"/>
  <c r="P1106"/>
  <c r="T1098"/>
  <c r="O1098"/>
  <c r="W1098"/>
  <c r="P1098"/>
  <c r="T1090"/>
  <c r="O1090"/>
  <c r="W1090"/>
  <c r="P1090"/>
  <c r="T1063"/>
  <c r="O1063"/>
  <c r="W1063"/>
  <c r="P1063"/>
  <c r="M1050"/>
  <c r="J1050"/>
  <c r="T1043"/>
  <c r="O1043"/>
  <c r="P1043"/>
  <c r="W1043"/>
  <c r="T1035"/>
  <c r="O1035"/>
  <c r="P1035"/>
  <c r="W1035"/>
  <c r="T1383"/>
  <c r="O1383"/>
  <c r="P1383"/>
  <c r="W1383"/>
  <c r="O1175"/>
  <c r="W1175"/>
  <c r="P1175"/>
  <c r="T1175"/>
  <c r="N1199"/>
  <c r="D1648" s="1"/>
  <c r="X1162"/>
  <c r="Q1162"/>
  <c r="U1162"/>
  <c r="O1129"/>
  <c r="W1129"/>
  <c r="P1129"/>
  <c r="T1129"/>
  <c r="O1113"/>
  <c r="W1113"/>
  <c r="P1113"/>
  <c r="T1113"/>
  <c r="O1097"/>
  <c r="W1097"/>
  <c r="P1097"/>
  <c r="T1097"/>
  <c r="O1056"/>
  <c r="W1056"/>
  <c r="P1056"/>
  <c r="T1056"/>
  <c r="J1042"/>
  <c r="M1042"/>
  <c r="U1026"/>
  <c r="O1026"/>
  <c r="X1026"/>
  <c r="Q1026"/>
  <c r="M925"/>
  <c r="J925"/>
  <c r="K971"/>
  <c r="O1183"/>
  <c r="W1183"/>
  <c r="P1183"/>
  <c r="T1183"/>
  <c r="T1046"/>
  <c r="W1046"/>
  <c r="P1046"/>
  <c r="O1046"/>
  <c r="U1038"/>
  <c r="Q1038"/>
  <c r="X1038"/>
  <c r="X1008"/>
  <c r="X1066" s="1"/>
  <c r="Q1008"/>
  <c r="U1008"/>
  <c r="X970"/>
  <c r="Q970"/>
  <c r="U970"/>
  <c r="X947"/>
  <c r="Q947"/>
  <c r="U947"/>
  <c r="X943"/>
  <c r="Q943"/>
  <c r="U943"/>
  <c r="X939"/>
  <c r="Q939"/>
  <c r="U939"/>
  <c r="X894"/>
  <c r="Q894"/>
  <c r="U894"/>
  <c r="X890"/>
  <c r="Q890"/>
  <c r="U890"/>
  <c r="O1179"/>
  <c r="W1179"/>
  <c r="P1179"/>
  <c r="T1179"/>
  <c r="J1034"/>
  <c r="M1034"/>
  <c r="U799"/>
  <c r="Q799"/>
  <c r="X799"/>
  <c r="T1012"/>
  <c r="W1012"/>
  <c r="O1012"/>
  <c r="P1012"/>
  <c r="T862"/>
  <c r="O862"/>
  <c r="W862"/>
  <c r="P862"/>
  <c r="T847"/>
  <c r="O847"/>
  <c r="P847"/>
  <c r="W847"/>
  <c r="J834"/>
  <c r="M834"/>
  <c r="T835"/>
  <c r="O835"/>
  <c r="W835"/>
  <c r="P835"/>
  <c r="X809"/>
  <c r="Q809"/>
  <c r="U809"/>
  <c r="U787"/>
  <c r="X787"/>
  <c r="Q787"/>
  <c r="U777"/>
  <c r="X777"/>
  <c r="Q777"/>
  <c r="T1008"/>
  <c r="O1008"/>
  <c r="W1008"/>
  <c r="P1008"/>
  <c r="T934"/>
  <c r="O934"/>
  <c r="W934"/>
  <c r="P934"/>
  <c r="W848"/>
  <c r="P848"/>
  <c r="T848"/>
  <c r="O848"/>
  <c r="U846"/>
  <c r="Q846"/>
  <c r="X846"/>
  <c r="U718"/>
  <c r="O718"/>
  <c r="X718"/>
  <c r="Q718"/>
  <c r="U702"/>
  <c r="O702"/>
  <c r="X702"/>
  <c r="Q702"/>
  <c r="U692"/>
  <c r="X692"/>
  <c r="Q692"/>
  <c r="U673"/>
  <c r="X673"/>
  <c r="Q673"/>
  <c r="U665"/>
  <c r="X665"/>
  <c r="Q665"/>
  <c r="U654"/>
  <c r="X654"/>
  <c r="Q654"/>
  <c r="T1002"/>
  <c r="O1002"/>
  <c r="W1002"/>
  <c r="P1002"/>
  <c r="W886"/>
  <c r="P886"/>
  <c r="T886"/>
  <c r="O886"/>
  <c r="W794"/>
  <c r="P794"/>
  <c r="O794"/>
  <c r="T794"/>
  <c r="T1016"/>
  <c r="W1016"/>
  <c r="O1016"/>
  <c r="P1016"/>
  <c r="T998"/>
  <c r="O998"/>
  <c r="W998"/>
  <c r="P998"/>
  <c r="T970"/>
  <c r="O970"/>
  <c r="W970"/>
  <c r="P970"/>
  <c r="W948"/>
  <c r="P948"/>
  <c r="T948"/>
  <c r="O948"/>
  <c r="T894"/>
  <c r="O894"/>
  <c r="W894"/>
  <c r="P894"/>
  <c r="W882"/>
  <c r="P882"/>
  <c r="T882"/>
  <c r="O882"/>
  <c r="W871"/>
  <c r="P871"/>
  <c r="T871"/>
  <c r="O871"/>
  <c r="U821"/>
  <c r="X821"/>
  <c r="Q821"/>
  <c r="O631"/>
  <c r="W631"/>
  <c r="P631"/>
  <c r="T631"/>
  <c r="U599"/>
  <c r="Q599"/>
  <c r="X599"/>
  <c r="U589"/>
  <c r="Q589"/>
  <c r="X589"/>
  <c r="O773"/>
  <c r="W773"/>
  <c r="P773"/>
  <c r="T773"/>
  <c r="T738"/>
  <c r="O738"/>
  <c r="W738"/>
  <c r="P738"/>
  <c r="U610"/>
  <c r="Q610"/>
  <c r="X610"/>
  <c r="T611"/>
  <c r="O611"/>
  <c r="W611"/>
  <c r="P611"/>
  <c r="U574"/>
  <c r="X574"/>
  <c r="Q574"/>
  <c r="U562"/>
  <c r="X562"/>
  <c r="Q562"/>
  <c r="U553"/>
  <c r="X553"/>
  <c r="Q553"/>
  <c r="U540"/>
  <c r="X540"/>
  <c r="Q540"/>
  <c r="U470"/>
  <c r="X470"/>
  <c r="Q470"/>
  <c r="U455"/>
  <c r="X455"/>
  <c r="Q455"/>
  <c r="U428"/>
  <c r="X428"/>
  <c r="Q428"/>
  <c r="U422"/>
  <c r="X422"/>
  <c r="Q422"/>
  <c r="U412"/>
  <c r="X412"/>
  <c r="Q412"/>
  <c r="U406"/>
  <c r="X406"/>
  <c r="Q406"/>
  <c r="T774"/>
  <c r="O774"/>
  <c r="W774"/>
  <c r="P774"/>
  <c r="O710"/>
  <c r="W710"/>
  <c r="P710"/>
  <c r="T710"/>
  <c r="O691"/>
  <c r="W691"/>
  <c r="P691"/>
  <c r="T691"/>
  <c r="O731"/>
  <c r="W731"/>
  <c r="P731"/>
  <c r="T731"/>
  <c r="T692"/>
  <c r="O692"/>
  <c r="W692"/>
  <c r="P692"/>
  <c r="T673"/>
  <c r="O673"/>
  <c r="W673"/>
  <c r="P673"/>
  <c r="T665"/>
  <c r="O665"/>
  <c r="W665"/>
  <c r="P665"/>
  <c r="J646"/>
  <c r="M646"/>
  <c r="W602"/>
  <c r="P602"/>
  <c r="O602"/>
  <c r="T602"/>
  <c r="W588"/>
  <c r="P588"/>
  <c r="O588"/>
  <c r="T588"/>
  <c r="W580"/>
  <c r="P580"/>
  <c r="O580"/>
  <c r="T580"/>
  <c r="M569"/>
  <c r="O569" s="1"/>
  <c r="T515"/>
  <c r="O515"/>
  <c r="W515"/>
  <c r="P515"/>
  <c r="T788"/>
  <c r="O788"/>
  <c r="W788"/>
  <c r="P788"/>
  <c r="T719"/>
  <c r="O719"/>
  <c r="W719"/>
  <c r="P719"/>
  <c r="T671"/>
  <c r="O671"/>
  <c r="W671"/>
  <c r="P671"/>
  <c r="T656"/>
  <c r="O656"/>
  <c r="W656"/>
  <c r="P656"/>
  <c r="T616"/>
  <c r="W616"/>
  <c r="O616"/>
  <c r="P616"/>
  <c r="T321"/>
  <c r="W321"/>
  <c r="P321"/>
  <c r="O321"/>
  <c r="O572"/>
  <c r="W572"/>
  <c r="P572"/>
  <c r="T572"/>
  <c r="W552"/>
  <c r="P552"/>
  <c r="T552"/>
  <c r="O552"/>
  <c r="W530"/>
  <c r="P530"/>
  <c r="T530"/>
  <c r="O530"/>
  <c r="O455"/>
  <c r="W455"/>
  <c r="P455"/>
  <c r="T455"/>
  <c r="O428"/>
  <c r="W428"/>
  <c r="P428"/>
  <c r="T428"/>
  <c r="T420"/>
  <c r="O420"/>
  <c r="W420"/>
  <c r="P420"/>
  <c r="O402"/>
  <c r="W402"/>
  <c r="P402"/>
  <c r="T402"/>
  <c r="W400"/>
  <c r="P400"/>
  <c r="T400"/>
  <c r="O400"/>
  <c r="U393"/>
  <c r="Q393"/>
  <c r="X393"/>
  <c r="U385"/>
  <c r="X385"/>
  <c r="Q385"/>
  <c r="U294"/>
  <c r="U300" s="1"/>
  <c r="X294"/>
  <c r="Q294"/>
  <c r="U286"/>
  <c r="X286"/>
  <c r="Q286"/>
  <c r="M617"/>
  <c r="O617" s="1"/>
  <c r="W571"/>
  <c r="P571"/>
  <c r="T571"/>
  <c r="O571"/>
  <c r="O406"/>
  <c r="W406"/>
  <c r="P406"/>
  <c r="T406"/>
  <c r="W397"/>
  <c r="P397"/>
  <c r="T397"/>
  <c r="O397"/>
  <c r="J359"/>
  <c r="M359"/>
  <c r="U356"/>
  <c r="X356"/>
  <c r="Q356"/>
  <c r="T345"/>
  <c r="W345"/>
  <c r="P345"/>
  <c r="O345"/>
  <c r="J343"/>
  <c r="M343"/>
  <c r="W339"/>
  <c r="P339"/>
  <c r="T339"/>
  <c r="O339"/>
  <c r="J333"/>
  <c r="M333"/>
  <c r="O540"/>
  <c r="W540"/>
  <c r="P540"/>
  <c r="T540"/>
  <c r="W526"/>
  <c r="P526"/>
  <c r="T526"/>
  <c r="O526"/>
  <c r="O447"/>
  <c r="W447"/>
  <c r="P447"/>
  <c r="T447"/>
  <c r="O410"/>
  <c r="W410"/>
  <c r="P410"/>
  <c r="T410"/>
  <c r="W396"/>
  <c r="P396"/>
  <c r="T396"/>
  <c r="O396"/>
  <c r="J392"/>
  <c r="M392"/>
  <c r="U383"/>
  <c r="X383"/>
  <c r="Q383"/>
  <c r="O574"/>
  <c r="W574"/>
  <c r="P574"/>
  <c r="T574"/>
  <c r="W409"/>
  <c r="P409"/>
  <c r="T409"/>
  <c r="O409"/>
  <c r="T361"/>
  <c r="W361"/>
  <c r="P361"/>
  <c r="O361"/>
  <c r="O275"/>
  <c r="W275"/>
  <c r="P275"/>
  <c r="T275"/>
  <c r="O243"/>
  <c r="W243"/>
  <c r="P243"/>
  <c r="T243"/>
  <c r="O184"/>
  <c r="W184"/>
  <c r="P184"/>
  <c r="T184"/>
  <c r="O152"/>
  <c r="W152"/>
  <c r="P152"/>
  <c r="T152"/>
  <c r="U145"/>
  <c r="Q145"/>
  <c r="X145"/>
  <c r="W88"/>
  <c r="P88"/>
  <c r="T88"/>
  <c r="O88"/>
  <c r="T252"/>
  <c r="O252"/>
  <c r="W252"/>
  <c r="P252"/>
  <c r="T193"/>
  <c r="O193"/>
  <c r="W193"/>
  <c r="P193"/>
  <c r="T161"/>
  <c r="O161"/>
  <c r="W161"/>
  <c r="P161"/>
  <c r="U81"/>
  <c r="O81"/>
  <c r="X81"/>
  <c r="Q81"/>
  <c r="T256"/>
  <c r="O256"/>
  <c r="W256"/>
  <c r="P256"/>
  <c r="T197"/>
  <c r="O197"/>
  <c r="W197"/>
  <c r="P197"/>
  <c r="T165"/>
  <c r="O165"/>
  <c r="W165"/>
  <c r="P165"/>
  <c r="J141"/>
  <c r="M141"/>
  <c r="X138"/>
  <c r="Q138"/>
  <c r="N212"/>
  <c r="U138"/>
  <c r="X76"/>
  <c r="Q76"/>
  <c r="U76"/>
  <c r="U64"/>
  <c r="U118" s="1"/>
  <c r="O64"/>
  <c r="X64"/>
  <c r="Q64"/>
  <c r="Q118" s="1"/>
  <c r="O255"/>
  <c r="W255"/>
  <c r="P255"/>
  <c r="T255"/>
  <c r="O180"/>
  <c r="W180"/>
  <c r="P180"/>
  <c r="T180"/>
  <c r="T83"/>
  <c r="W83"/>
  <c r="O83"/>
  <c r="P83"/>
  <c r="J1580"/>
  <c r="J1457"/>
  <c r="J1446"/>
  <c r="J1482"/>
  <c r="K1423"/>
  <c r="J1347"/>
  <c r="J1240"/>
  <c r="J1339"/>
  <c r="L1066"/>
  <c r="J1192"/>
  <c r="J1171"/>
  <c r="J1141"/>
  <c r="J1125"/>
  <c r="J1109"/>
  <c r="J1093"/>
  <c r="J890"/>
  <c r="J874"/>
  <c r="J955"/>
  <c r="J930"/>
  <c r="J870"/>
  <c r="J835"/>
  <c r="J799"/>
  <c r="J791"/>
  <c r="O799"/>
  <c r="J704"/>
  <c r="J690"/>
  <c r="O795"/>
  <c r="J685"/>
  <c r="J667"/>
  <c r="K676"/>
  <c r="L617"/>
  <c r="J787"/>
  <c r="J662"/>
  <c r="J611"/>
  <c r="L569"/>
  <c r="J809"/>
  <c r="J777"/>
  <c r="J737"/>
  <c r="N676"/>
  <c r="J465"/>
  <c r="J536"/>
  <c r="J518"/>
  <c r="J469"/>
  <c r="J562"/>
  <c r="J553"/>
  <c r="J543"/>
  <c r="J531"/>
  <c r="J451"/>
  <c r="O385"/>
  <c r="J264"/>
  <c r="J205"/>
  <c r="J173"/>
  <c r="J294"/>
  <c r="J286"/>
  <c r="L30"/>
  <c r="J276"/>
  <c r="J244"/>
  <c r="J201"/>
  <c r="J169"/>
  <c r="O142"/>
  <c r="J11"/>
  <c r="J66"/>
  <c r="N118"/>
  <c r="J75"/>
  <c r="J76"/>
  <c r="J23"/>
  <c r="J8"/>
  <c r="J27"/>
  <c r="U1581"/>
  <c r="X1581"/>
  <c r="Q1581"/>
  <c r="U1595"/>
  <c r="X1595"/>
  <c r="Q1595"/>
  <c r="U1555"/>
  <c r="X1555"/>
  <c r="Q1555"/>
  <c r="U1539"/>
  <c r="X1539"/>
  <c r="Q1539"/>
  <c r="U1596"/>
  <c r="X1596"/>
  <c r="Q1596"/>
  <c r="T1568"/>
  <c r="M1600"/>
  <c r="O1600" s="1"/>
  <c r="O1568"/>
  <c r="W1568"/>
  <c r="P1568"/>
  <c r="T1496"/>
  <c r="O1496"/>
  <c r="P1496"/>
  <c r="W1496"/>
  <c r="O1547"/>
  <c r="W1547"/>
  <c r="P1547"/>
  <c r="T1547"/>
  <c r="U1475"/>
  <c r="X1475"/>
  <c r="Q1475"/>
  <c r="U1439"/>
  <c r="X1439"/>
  <c r="Q1439"/>
  <c r="T1548"/>
  <c r="O1548"/>
  <c r="W1548"/>
  <c r="P1548"/>
  <c r="X1580"/>
  <c r="Q1580"/>
  <c r="U1580"/>
  <c r="O1580"/>
  <c r="X1598"/>
  <c r="Q1598"/>
  <c r="U1598"/>
  <c r="T1569"/>
  <c r="O1569"/>
  <c r="W1569"/>
  <c r="P1569"/>
  <c r="T1598"/>
  <c r="O1598"/>
  <c r="W1598"/>
  <c r="P1598"/>
  <c r="T1582"/>
  <c r="O1582"/>
  <c r="W1582"/>
  <c r="P1582"/>
  <c r="F1605" s="1"/>
  <c r="U1469"/>
  <c r="X1469"/>
  <c r="Q1469"/>
  <c r="U1460"/>
  <c r="X1460"/>
  <c r="Q1460"/>
  <c r="N1497"/>
  <c r="X1432"/>
  <c r="Q1432"/>
  <c r="Q1497" s="1"/>
  <c r="U1432"/>
  <c r="U1416"/>
  <c r="X1416"/>
  <c r="Q1416"/>
  <c r="O1590"/>
  <c r="W1590"/>
  <c r="P1590"/>
  <c r="T1590"/>
  <c r="X1571"/>
  <c r="Q1571"/>
  <c r="U1571"/>
  <c r="T1552"/>
  <c r="O1552"/>
  <c r="W1552"/>
  <c r="P1552"/>
  <c r="T1536"/>
  <c r="O1536"/>
  <c r="W1536"/>
  <c r="P1536"/>
  <c r="U1523"/>
  <c r="X1523"/>
  <c r="Q1523"/>
  <c r="X1554"/>
  <c r="Q1554"/>
  <c r="U1554"/>
  <c r="X1538"/>
  <c r="Q1538"/>
  <c r="U1538"/>
  <c r="M1481"/>
  <c r="J1481"/>
  <c r="T1472"/>
  <c r="O1472"/>
  <c r="W1472"/>
  <c r="P1472"/>
  <c r="T1462"/>
  <c r="O1462"/>
  <c r="W1462"/>
  <c r="P1462"/>
  <c r="T1453"/>
  <c r="O1453"/>
  <c r="W1453"/>
  <c r="P1453"/>
  <c r="O1572"/>
  <c r="W1572"/>
  <c r="P1572"/>
  <c r="T1572"/>
  <c r="U1519"/>
  <c r="Q1519"/>
  <c r="X1519"/>
  <c r="X1442"/>
  <c r="Q1442"/>
  <c r="U1442"/>
  <c r="J1407"/>
  <c r="M1407"/>
  <c r="U1378"/>
  <c r="X1378"/>
  <c r="Q1378"/>
  <c r="U1351"/>
  <c r="X1351"/>
  <c r="Q1351"/>
  <c r="U1343"/>
  <c r="X1343"/>
  <c r="Q1343"/>
  <c r="U1335"/>
  <c r="X1335"/>
  <c r="Q1335"/>
  <c r="U1327"/>
  <c r="X1327"/>
  <c r="Q1327"/>
  <c r="U1240"/>
  <c r="X1240"/>
  <c r="Q1240"/>
  <c r="T1447"/>
  <c r="O1447"/>
  <c r="W1447"/>
  <c r="P1447"/>
  <c r="W1411"/>
  <c r="P1411"/>
  <c r="T1411"/>
  <c r="O1411"/>
  <c r="U1403"/>
  <c r="Q1403"/>
  <c r="X1403"/>
  <c r="U1399"/>
  <c r="X1399"/>
  <c r="Q1399"/>
  <c r="U1391"/>
  <c r="X1391"/>
  <c r="Q1391"/>
  <c r="M1377"/>
  <c r="J1377"/>
  <c r="T1352"/>
  <c r="O1352"/>
  <c r="W1352"/>
  <c r="P1352"/>
  <c r="T1344"/>
  <c r="O1344"/>
  <c r="W1344"/>
  <c r="P1344"/>
  <c r="T1336"/>
  <c r="O1336"/>
  <c r="W1336"/>
  <c r="P1336"/>
  <c r="T1319"/>
  <c r="O1319"/>
  <c r="W1319"/>
  <c r="P1319"/>
  <c r="M1423"/>
  <c r="W1373"/>
  <c r="P1373"/>
  <c r="T1373"/>
  <c r="O1373"/>
  <c r="O1280"/>
  <c r="W1280"/>
  <c r="P1280"/>
  <c r="T1280"/>
  <c r="U1192"/>
  <c r="X1192"/>
  <c r="Q1192"/>
  <c r="U1183"/>
  <c r="X1183"/>
  <c r="Q1183"/>
  <c r="U1175"/>
  <c r="X1175"/>
  <c r="Q1175"/>
  <c r="O1374"/>
  <c r="W1374"/>
  <c r="P1374"/>
  <c r="T1374"/>
  <c r="O1316"/>
  <c r="W1316"/>
  <c r="P1316"/>
  <c r="T1316"/>
  <c r="X1276"/>
  <c r="Q1276"/>
  <c r="N1358"/>
  <c r="U1276"/>
  <c r="O1276"/>
  <c r="T1234"/>
  <c r="W1234"/>
  <c r="P1234"/>
  <c r="O1234"/>
  <c r="J1217"/>
  <c r="K1246"/>
  <c r="M1217"/>
  <c r="X1294"/>
  <c r="Q1294"/>
  <c r="U1294"/>
  <c r="O1294"/>
  <c r="X1284"/>
  <c r="Q1284"/>
  <c r="U1284"/>
  <c r="O1284"/>
  <c r="T1232"/>
  <c r="O1232"/>
  <c r="P1232"/>
  <c r="W1232"/>
  <c r="T1193"/>
  <c r="O1193"/>
  <c r="W1193"/>
  <c r="P1193"/>
  <c r="M1186"/>
  <c r="J1186"/>
  <c r="M1178"/>
  <c r="J1178"/>
  <c r="M1169"/>
  <c r="J1169"/>
  <c r="M1140"/>
  <c r="J1140"/>
  <c r="M1132"/>
  <c r="J1132"/>
  <c r="M1124"/>
  <c r="J1124"/>
  <c r="M1116"/>
  <c r="J1116"/>
  <c r="M1108"/>
  <c r="J1108"/>
  <c r="M1100"/>
  <c r="J1100"/>
  <c r="M1092"/>
  <c r="J1092"/>
  <c r="M1065"/>
  <c r="J1065"/>
  <c r="T1057"/>
  <c r="O1057"/>
  <c r="W1057"/>
  <c r="P1057"/>
  <c r="T1045"/>
  <c r="O1045"/>
  <c r="W1045"/>
  <c r="P1045"/>
  <c r="M1037"/>
  <c r="J1037"/>
  <c r="O1351"/>
  <c r="W1351"/>
  <c r="P1351"/>
  <c r="T1351"/>
  <c r="T1305"/>
  <c r="O1305"/>
  <c r="W1305"/>
  <c r="P1305"/>
  <c r="X1295"/>
  <c r="Q1295"/>
  <c r="U1295"/>
  <c r="O1229"/>
  <c r="W1229"/>
  <c r="P1229"/>
  <c r="T1229"/>
  <c r="J1054"/>
  <c r="M1054"/>
  <c r="T1040"/>
  <c r="W1040"/>
  <c r="P1040"/>
  <c r="O1040"/>
  <c r="U1029"/>
  <c r="Q1029"/>
  <c r="X1029"/>
  <c r="U1042"/>
  <c r="X1042"/>
  <c r="Q1042"/>
  <c r="X1022"/>
  <c r="Q1022"/>
  <c r="U1022"/>
  <c r="X1012"/>
  <c r="Q1012"/>
  <c r="Q1066" s="1"/>
  <c r="U1012"/>
  <c r="O1166"/>
  <c r="W1166"/>
  <c r="P1166"/>
  <c r="T1166"/>
  <c r="O1133"/>
  <c r="W1133"/>
  <c r="P1133"/>
  <c r="T1133"/>
  <c r="O1117"/>
  <c r="W1117"/>
  <c r="P1117"/>
  <c r="T1117"/>
  <c r="O1101"/>
  <c r="W1101"/>
  <c r="P1101"/>
  <c r="T1101"/>
  <c r="T1032"/>
  <c r="W1032"/>
  <c r="P1032"/>
  <c r="O1032"/>
  <c r="U878"/>
  <c r="O878"/>
  <c r="X878"/>
  <c r="Q878"/>
  <c r="X874"/>
  <c r="Q874"/>
  <c r="U874"/>
  <c r="X870"/>
  <c r="Q870"/>
  <c r="U870"/>
  <c r="X866"/>
  <c r="Q866"/>
  <c r="U866"/>
  <c r="X862"/>
  <c r="Q862"/>
  <c r="U862"/>
  <c r="X858"/>
  <c r="Q858"/>
  <c r="U858"/>
  <c r="X854"/>
  <c r="Q854"/>
  <c r="U854"/>
  <c r="U1034"/>
  <c r="Q1034"/>
  <c r="X1034"/>
  <c r="U835"/>
  <c r="X835"/>
  <c r="Q835"/>
  <c r="N805"/>
  <c r="J805"/>
  <c r="W999"/>
  <c r="P999"/>
  <c r="T999"/>
  <c r="O999"/>
  <c r="W966"/>
  <c r="P966"/>
  <c r="T966"/>
  <c r="O966"/>
  <c r="T939"/>
  <c r="O939"/>
  <c r="W939"/>
  <c r="P939"/>
  <c r="W895"/>
  <c r="P895"/>
  <c r="T895"/>
  <c r="O895"/>
  <c r="U834"/>
  <c r="Q834"/>
  <c r="X834"/>
  <c r="X791"/>
  <c r="Q791"/>
  <c r="U791"/>
  <c r="O791"/>
  <c r="U781"/>
  <c r="X781"/>
  <c r="Q781"/>
  <c r="U773"/>
  <c r="X773"/>
  <c r="Q773"/>
  <c r="K836"/>
  <c r="J768"/>
  <c r="M768"/>
  <c r="X690"/>
  <c r="Q690"/>
  <c r="U690"/>
  <c r="O690"/>
  <c r="U670"/>
  <c r="X670"/>
  <c r="Q670"/>
  <c r="U652"/>
  <c r="X652"/>
  <c r="Q652"/>
  <c r="U643"/>
  <c r="X643"/>
  <c r="Q643"/>
  <c r="T963"/>
  <c r="O963"/>
  <c r="W963"/>
  <c r="P963"/>
  <c r="T885"/>
  <c r="O885"/>
  <c r="W885"/>
  <c r="P885"/>
  <c r="T858"/>
  <c r="O858"/>
  <c r="W858"/>
  <c r="P858"/>
  <c r="U719"/>
  <c r="X719"/>
  <c r="Q719"/>
  <c r="U703"/>
  <c r="O703"/>
  <c r="X703"/>
  <c r="Q703"/>
  <c r="U667"/>
  <c r="X667"/>
  <c r="Q667"/>
  <c r="U656"/>
  <c r="X656"/>
  <c r="Q656"/>
  <c r="W1009"/>
  <c r="P1009"/>
  <c r="T1009"/>
  <c r="O1009"/>
  <c r="T947"/>
  <c r="O947"/>
  <c r="W947"/>
  <c r="P947"/>
  <c r="W935"/>
  <c r="P935"/>
  <c r="T935"/>
  <c r="O935"/>
  <c r="W875"/>
  <c r="P875"/>
  <c r="T875"/>
  <c r="O875"/>
  <c r="T854"/>
  <c r="O854"/>
  <c r="W854"/>
  <c r="P854"/>
  <c r="T832"/>
  <c r="O832"/>
  <c r="P832"/>
  <c r="W832"/>
  <c r="T823"/>
  <c r="O823"/>
  <c r="P823"/>
  <c r="W823"/>
  <c r="W956"/>
  <c r="P956"/>
  <c r="T956"/>
  <c r="O956"/>
  <c r="T844"/>
  <c r="W844"/>
  <c r="O844"/>
  <c r="P844"/>
  <c r="J830"/>
  <c r="M830"/>
  <c r="J811"/>
  <c r="M811"/>
  <c r="T607"/>
  <c r="O607"/>
  <c r="P607"/>
  <c r="W607"/>
  <c r="U603"/>
  <c r="Q603"/>
  <c r="X603"/>
  <c r="U593"/>
  <c r="Q593"/>
  <c r="X593"/>
  <c r="U577"/>
  <c r="Q577"/>
  <c r="X577"/>
  <c r="X617" s="1"/>
  <c r="T782"/>
  <c r="O782"/>
  <c r="W782"/>
  <c r="P782"/>
  <c r="T704"/>
  <c r="O704"/>
  <c r="W704"/>
  <c r="P704"/>
  <c r="T640"/>
  <c r="W640"/>
  <c r="O640"/>
  <c r="P640"/>
  <c r="U549"/>
  <c r="X549"/>
  <c r="Q549"/>
  <c r="U543"/>
  <c r="X543"/>
  <c r="Q543"/>
  <c r="U536"/>
  <c r="X536"/>
  <c r="Q536"/>
  <c r="U531"/>
  <c r="X531"/>
  <c r="Q531"/>
  <c r="U518"/>
  <c r="X518"/>
  <c r="X569" s="1"/>
  <c r="Q518"/>
  <c r="Q569" s="1"/>
  <c r="U451"/>
  <c r="X451"/>
  <c r="Q451"/>
  <c r="U424"/>
  <c r="X424"/>
  <c r="Q424"/>
  <c r="U402"/>
  <c r="X402"/>
  <c r="Q402"/>
  <c r="T800"/>
  <c r="W800"/>
  <c r="O800"/>
  <c r="P800"/>
  <c r="O779"/>
  <c r="W779"/>
  <c r="P779"/>
  <c r="T779"/>
  <c r="T727"/>
  <c r="O727"/>
  <c r="W727"/>
  <c r="P727"/>
  <c r="T667"/>
  <c r="O667"/>
  <c r="W667"/>
  <c r="P667"/>
  <c r="T633"/>
  <c r="O633"/>
  <c r="W633"/>
  <c r="P633"/>
  <c r="T614"/>
  <c r="P614"/>
  <c r="W614"/>
  <c r="O614"/>
  <c r="T743"/>
  <c r="O743"/>
  <c r="W743"/>
  <c r="P743"/>
  <c r="O717"/>
  <c r="W717"/>
  <c r="P717"/>
  <c r="T717"/>
  <c r="O670"/>
  <c r="W670"/>
  <c r="P670"/>
  <c r="T670"/>
  <c r="U646"/>
  <c r="Q646"/>
  <c r="X646"/>
  <c r="U629"/>
  <c r="O629"/>
  <c r="X629"/>
  <c r="X676" s="1"/>
  <c r="Q629"/>
  <c r="Q676" s="1"/>
  <c r="W598"/>
  <c r="P598"/>
  <c r="O598"/>
  <c r="T598"/>
  <c r="K486"/>
  <c r="M439"/>
  <c r="J439"/>
  <c r="T809"/>
  <c r="P809"/>
  <c r="W809"/>
  <c r="O809"/>
  <c r="O781"/>
  <c r="W781"/>
  <c r="P781"/>
  <c r="T781"/>
  <c r="O696"/>
  <c r="W696"/>
  <c r="P696"/>
  <c r="T696"/>
  <c r="O652"/>
  <c r="W652"/>
  <c r="P652"/>
  <c r="T652"/>
  <c r="J628"/>
  <c r="M628"/>
  <c r="M676" s="1"/>
  <c r="O676" s="1"/>
  <c r="T337"/>
  <c r="W337"/>
  <c r="P337"/>
  <c r="O337"/>
  <c r="O474"/>
  <c r="W474"/>
  <c r="P474"/>
  <c r="T474"/>
  <c r="W460"/>
  <c r="P460"/>
  <c r="T460"/>
  <c r="O460"/>
  <c r="W567"/>
  <c r="P567"/>
  <c r="T567"/>
  <c r="O567"/>
  <c r="W473"/>
  <c r="P473"/>
  <c r="T473"/>
  <c r="O473"/>
  <c r="W454"/>
  <c r="P454"/>
  <c r="T454"/>
  <c r="O454"/>
  <c r="W427"/>
  <c r="P427"/>
  <c r="T427"/>
  <c r="O427"/>
  <c r="O412"/>
  <c r="W412"/>
  <c r="P412"/>
  <c r="T412"/>
  <c r="J367"/>
  <c r="M367"/>
  <c r="U364"/>
  <c r="X364"/>
  <c r="Q364"/>
  <c r="U359"/>
  <c r="X359"/>
  <c r="Q359"/>
  <c r="T329"/>
  <c r="W329"/>
  <c r="P329"/>
  <c r="O329"/>
  <c r="J327"/>
  <c r="M327"/>
  <c r="O298"/>
  <c r="P298"/>
  <c r="T298"/>
  <c r="W298"/>
  <c r="O294"/>
  <c r="P294"/>
  <c r="T294"/>
  <c r="W294"/>
  <c r="O290"/>
  <c r="P290"/>
  <c r="T290"/>
  <c r="W290"/>
  <c r="O286"/>
  <c r="P286"/>
  <c r="T286"/>
  <c r="W286"/>
  <c r="O282"/>
  <c r="P282"/>
  <c r="T282"/>
  <c r="W282"/>
  <c r="T578"/>
  <c r="W578"/>
  <c r="O578"/>
  <c r="P578"/>
  <c r="O559"/>
  <c r="W559"/>
  <c r="P559"/>
  <c r="T559"/>
  <c r="O549"/>
  <c r="W549"/>
  <c r="P549"/>
  <c r="T549"/>
  <c r="W484"/>
  <c r="P484"/>
  <c r="T484"/>
  <c r="O484"/>
  <c r="W558"/>
  <c r="P558"/>
  <c r="T558"/>
  <c r="O558"/>
  <c r="W548"/>
  <c r="P548"/>
  <c r="T548"/>
  <c r="O548"/>
  <c r="W539"/>
  <c r="P539"/>
  <c r="T539"/>
  <c r="O539"/>
  <c r="W525"/>
  <c r="P525"/>
  <c r="T525"/>
  <c r="O525"/>
  <c r="O480"/>
  <c r="W480"/>
  <c r="P480"/>
  <c r="T480"/>
  <c r="O470"/>
  <c r="W470"/>
  <c r="P470"/>
  <c r="T470"/>
  <c r="O461"/>
  <c r="W461"/>
  <c r="P461"/>
  <c r="T461"/>
  <c r="W446"/>
  <c r="P446"/>
  <c r="T446"/>
  <c r="O446"/>
  <c r="O424"/>
  <c r="W424"/>
  <c r="P424"/>
  <c r="T424"/>
  <c r="J355"/>
  <c r="M355"/>
  <c r="U352"/>
  <c r="U368" s="1"/>
  <c r="X352"/>
  <c r="X368" s="1"/>
  <c r="Q352"/>
  <c r="T264"/>
  <c r="O264"/>
  <c r="W264"/>
  <c r="P264"/>
  <c r="T205"/>
  <c r="O205"/>
  <c r="W205"/>
  <c r="P205"/>
  <c r="T173"/>
  <c r="O173"/>
  <c r="W173"/>
  <c r="P173"/>
  <c r="W143"/>
  <c r="P143"/>
  <c r="T143"/>
  <c r="O143"/>
  <c r="J107"/>
  <c r="M107"/>
  <c r="T100"/>
  <c r="W100"/>
  <c r="P100"/>
  <c r="O100"/>
  <c r="T85"/>
  <c r="W85"/>
  <c r="P85"/>
  <c r="O85"/>
  <c r="O279"/>
  <c r="W279"/>
  <c r="P279"/>
  <c r="T279"/>
  <c r="O247"/>
  <c r="W247"/>
  <c r="P247"/>
  <c r="T247"/>
  <c r="O188"/>
  <c r="W188"/>
  <c r="P188"/>
  <c r="T188"/>
  <c r="O156"/>
  <c r="W156"/>
  <c r="P156"/>
  <c r="T156"/>
  <c r="J117"/>
  <c r="M117"/>
  <c r="T295"/>
  <c r="W295"/>
  <c r="O295"/>
  <c r="P295"/>
  <c r="O251"/>
  <c r="W251"/>
  <c r="P251"/>
  <c r="T251"/>
  <c r="O192"/>
  <c r="W192"/>
  <c r="P192"/>
  <c r="T192"/>
  <c r="O160"/>
  <c r="W160"/>
  <c r="P160"/>
  <c r="T160"/>
  <c r="X146"/>
  <c r="Q146"/>
  <c r="U146"/>
  <c r="U141"/>
  <c r="Q141"/>
  <c r="X141"/>
  <c r="X73"/>
  <c r="Q73"/>
  <c r="U73"/>
  <c r="U8"/>
  <c r="U30" s="1"/>
  <c r="X8"/>
  <c r="X30" s="1"/>
  <c r="N30"/>
  <c r="Q8"/>
  <c r="Q30" s="1"/>
  <c r="T276"/>
  <c r="O276"/>
  <c r="W276"/>
  <c r="P276"/>
  <c r="T244"/>
  <c r="O244"/>
  <c r="W244"/>
  <c r="P244"/>
  <c r="T201"/>
  <c r="O201"/>
  <c r="W201"/>
  <c r="P201"/>
  <c r="T169"/>
  <c r="O169"/>
  <c r="W169"/>
  <c r="P169"/>
  <c r="J115"/>
  <c r="M115"/>
  <c r="T68"/>
  <c r="O68"/>
  <c r="W68"/>
  <c r="P68"/>
  <c r="T16"/>
  <c r="O16"/>
  <c r="W16"/>
  <c r="P16"/>
  <c r="T15"/>
  <c r="O15"/>
  <c r="W15"/>
  <c r="P15"/>
  <c r="T67"/>
  <c r="O67"/>
  <c r="W67"/>
  <c r="P67"/>
  <c r="T23"/>
  <c r="O23"/>
  <c r="W23"/>
  <c r="P23"/>
  <c r="T8"/>
  <c r="T30" s="1"/>
  <c r="O8"/>
  <c r="M30"/>
  <c r="W8"/>
  <c r="P8"/>
  <c r="P30" s="1"/>
  <c r="J1595"/>
  <c r="J1555"/>
  <c r="J1547"/>
  <c r="J1539"/>
  <c r="L1558"/>
  <c r="L1600"/>
  <c r="K1497"/>
  <c r="J1596"/>
  <c r="J1585"/>
  <c r="O1554"/>
  <c r="O1550"/>
  <c r="O1546"/>
  <c r="O1542"/>
  <c r="O1538"/>
  <c r="O1533"/>
  <c r="J1412"/>
  <c r="J1460"/>
  <c r="J1421"/>
  <c r="J1475"/>
  <c r="J1439"/>
  <c r="J1471"/>
  <c r="J1278"/>
  <c r="J1237"/>
  <c r="J1296"/>
  <c r="J1314"/>
  <c r="J1383"/>
  <c r="J1175"/>
  <c r="L1199"/>
  <c r="J1129"/>
  <c r="J1113"/>
  <c r="J1097"/>
  <c r="J1056"/>
  <c r="J1183"/>
  <c r="J1179"/>
  <c r="K1149"/>
  <c r="J889"/>
  <c r="J862"/>
  <c r="J1026"/>
  <c r="J1008"/>
  <c r="U1066"/>
  <c r="J934"/>
  <c r="L836"/>
  <c r="J1002"/>
  <c r="L902"/>
  <c r="J795"/>
  <c r="J998"/>
  <c r="J970"/>
  <c r="J894"/>
  <c r="J653"/>
  <c r="J773"/>
  <c r="J654"/>
  <c r="J643"/>
  <c r="J710"/>
  <c r="J691"/>
  <c r="L676"/>
  <c r="J731"/>
  <c r="J711"/>
  <c r="J686"/>
  <c r="J603"/>
  <c r="J589"/>
  <c r="J581"/>
  <c r="J663"/>
  <c r="L486"/>
  <c r="J572"/>
  <c r="U569"/>
  <c r="J455"/>
  <c r="J428"/>
  <c r="J402"/>
  <c r="Q617"/>
  <c r="J406"/>
  <c r="Q300"/>
  <c r="J540"/>
  <c r="J447"/>
  <c r="J410"/>
  <c r="N300"/>
  <c r="J574"/>
  <c r="L300"/>
  <c r="Q368"/>
  <c r="J268"/>
  <c r="J209"/>
  <c r="J177"/>
  <c r="J282"/>
  <c r="J272"/>
  <c r="J240"/>
  <c r="J181"/>
  <c r="J149"/>
  <c r="K118"/>
  <c r="X118"/>
  <c r="J81"/>
  <c r="M118"/>
  <c r="O118" s="1"/>
  <c r="V1605" l="1"/>
  <c r="O368"/>
  <c r="O30"/>
  <c r="W107"/>
  <c r="P107"/>
  <c r="T107"/>
  <c r="O107"/>
  <c r="T115"/>
  <c r="O115"/>
  <c r="W115"/>
  <c r="P115"/>
  <c r="W327"/>
  <c r="P327"/>
  <c r="T327"/>
  <c r="O327"/>
  <c r="O367"/>
  <c r="W367"/>
  <c r="P367"/>
  <c r="T367"/>
  <c r="M1246"/>
  <c r="O1246" s="1"/>
  <c r="O1217"/>
  <c r="W1217"/>
  <c r="P1217"/>
  <c r="T1217"/>
  <c r="W1481"/>
  <c r="P1481"/>
  <c r="T1481"/>
  <c r="O1481"/>
  <c r="T333"/>
  <c r="W333"/>
  <c r="P333"/>
  <c r="O333"/>
  <c r="O1034"/>
  <c r="W1034"/>
  <c r="P1034"/>
  <c r="T1034"/>
  <c r="M971"/>
  <c r="T925"/>
  <c r="T971" s="1"/>
  <c r="O925"/>
  <c r="W925"/>
  <c r="W971" s="1"/>
  <c r="P925"/>
  <c r="P971" s="1"/>
  <c r="W1050"/>
  <c r="P1050"/>
  <c r="O1050"/>
  <c r="T1050"/>
  <c r="O1403"/>
  <c r="W1403"/>
  <c r="P1403"/>
  <c r="T1403"/>
  <c r="O1523"/>
  <c r="W1523"/>
  <c r="P1523"/>
  <c r="T1523"/>
  <c r="T102"/>
  <c r="W102"/>
  <c r="P102"/>
  <c r="O102"/>
  <c r="O393"/>
  <c r="W393"/>
  <c r="P393"/>
  <c r="T393"/>
  <c r="O239"/>
  <c r="M300"/>
  <c r="O300" s="1"/>
  <c r="W239"/>
  <c r="W300" s="1"/>
  <c r="P239"/>
  <c r="P300" s="1"/>
  <c r="T239"/>
  <c r="T300" s="1"/>
  <c r="W1174"/>
  <c r="P1174"/>
  <c r="T1174"/>
  <c r="O1174"/>
  <c r="W1599"/>
  <c r="P1599"/>
  <c r="T1599"/>
  <c r="O1599"/>
  <c r="W93"/>
  <c r="P93"/>
  <c r="T93"/>
  <c r="O93"/>
  <c r="O363"/>
  <c r="W363"/>
  <c r="P363"/>
  <c r="T363"/>
  <c r="T644"/>
  <c r="O644"/>
  <c r="W644"/>
  <c r="P644"/>
  <c r="O1052"/>
  <c r="W1052"/>
  <c r="P1052"/>
  <c r="T1052"/>
  <c r="W1029"/>
  <c r="P1029"/>
  <c r="O1029"/>
  <c r="T1029"/>
  <c r="W1338"/>
  <c r="P1338"/>
  <c r="T1338"/>
  <c r="O1338"/>
  <c r="W1354"/>
  <c r="P1354"/>
  <c r="T1354"/>
  <c r="O1354"/>
  <c r="W30"/>
  <c r="U1358"/>
  <c r="U1497"/>
  <c r="W1600"/>
  <c r="Q212"/>
  <c r="Q1199"/>
  <c r="U1558"/>
  <c r="Q431"/>
  <c r="X486"/>
  <c r="G1605"/>
  <c r="H1605" s="1"/>
  <c r="P1558"/>
  <c r="X1600"/>
  <c r="X902"/>
  <c r="T117"/>
  <c r="O117"/>
  <c r="W117"/>
  <c r="P117"/>
  <c r="O811"/>
  <c r="W811"/>
  <c r="P811"/>
  <c r="T811"/>
  <c r="O1054"/>
  <c r="W1054"/>
  <c r="P1054"/>
  <c r="T1054"/>
  <c r="W1065"/>
  <c r="P1065"/>
  <c r="T1065"/>
  <c r="O1065"/>
  <c r="W1100"/>
  <c r="P1100"/>
  <c r="T1100"/>
  <c r="O1100"/>
  <c r="W1116"/>
  <c r="P1116"/>
  <c r="T1116"/>
  <c r="O1116"/>
  <c r="W1132"/>
  <c r="P1132"/>
  <c r="T1132"/>
  <c r="O1132"/>
  <c r="W1169"/>
  <c r="P1169"/>
  <c r="T1169"/>
  <c r="O1169"/>
  <c r="W1186"/>
  <c r="P1186"/>
  <c r="T1186"/>
  <c r="O1186"/>
  <c r="W1377"/>
  <c r="W1423" s="1"/>
  <c r="P1377"/>
  <c r="T1377"/>
  <c r="O1377"/>
  <c r="O1407"/>
  <c r="W1407"/>
  <c r="P1407"/>
  <c r="T1407"/>
  <c r="F1607"/>
  <c r="P1600"/>
  <c r="O359"/>
  <c r="W359"/>
  <c r="P359"/>
  <c r="T359"/>
  <c r="T646"/>
  <c r="O646"/>
  <c r="W646"/>
  <c r="P646"/>
  <c r="O834"/>
  <c r="W834"/>
  <c r="P834"/>
  <c r="T834"/>
  <c r="W1236"/>
  <c r="P1236"/>
  <c r="O1236"/>
  <c r="T1236"/>
  <c r="W1334"/>
  <c r="P1334"/>
  <c r="P1358" s="1"/>
  <c r="T1334"/>
  <c r="O1334"/>
  <c r="W1350"/>
  <c r="P1350"/>
  <c r="T1350"/>
  <c r="O1350"/>
  <c r="O1399"/>
  <c r="W1399"/>
  <c r="P1399"/>
  <c r="T1399"/>
  <c r="O1519"/>
  <c r="W1519"/>
  <c r="P1519"/>
  <c r="T1519"/>
  <c r="T1558" s="1"/>
  <c r="W1459"/>
  <c r="P1459"/>
  <c r="T1459"/>
  <c r="O1459"/>
  <c r="T145"/>
  <c r="O145"/>
  <c r="W145"/>
  <c r="P145"/>
  <c r="W351"/>
  <c r="P351"/>
  <c r="T351"/>
  <c r="O351"/>
  <c r="W1051"/>
  <c r="P1051"/>
  <c r="O1051"/>
  <c r="T1051"/>
  <c r="W1041"/>
  <c r="P1041"/>
  <c r="O1041"/>
  <c r="T1041"/>
  <c r="W1088"/>
  <c r="P1088"/>
  <c r="T1088"/>
  <c r="O1088"/>
  <c r="W1104"/>
  <c r="P1104"/>
  <c r="T1104"/>
  <c r="O1104"/>
  <c r="W1120"/>
  <c r="P1120"/>
  <c r="T1120"/>
  <c r="O1120"/>
  <c r="W1136"/>
  <c r="P1136"/>
  <c r="T1136"/>
  <c r="O1136"/>
  <c r="W1485"/>
  <c r="P1485"/>
  <c r="T1485"/>
  <c r="O1485"/>
  <c r="Q1600"/>
  <c r="G1607"/>
  <c r="W1607" s="1"/>
  <c r="W79"/>
  <c r="P79"/>
  <c r="P118" s="1"/>
  <c r="O79"/>
  <c r="T79"/>
  <c r="T118" s="1"/>
  <c r="W335"/>
  <c r="P335"/>
  <c r="T335"/>
  <c r="O335"/>
  <c r="X925"/>
  <c r="X971" s="1"/>
  <c r="Q925"/>
  <c r="Q971" s="1"/>
  <c r="N971"/>
  <c r="U925"/>
  <c r="U971" s="1"/>
  <c r="W1019"/>
  <c r="P1019"/>
  <c r="T1019"/>
  <c r="O1019"/>
  <c r="W1059"/>
  <c r="P1059"/>
  <c r="T1059"/>
  <c r="O1059"/>
  <c r="N1143"/>
  <c r="U1085"/>
  <c r="U1143" s="1"/>
  <c r="X1085"/>
  <c r="X1143" s="1"/>
  <c r="Q1085"/>
  <c r="O1085"/>
  <c r="W1085"/>
  <c r="P1085"/>
  <c r="M1143"/>
  <c r="O1143" s="1"/>
  <c r="T1085"/>
  <c r="O1495"/>
  <c r="W1495"/>
  <c r="P1495"/>
  <c r="T1495"/>
  <c r="W1474"/>
  <c r="P1474"/>
  <c r="T1474"/>
  <c r="O1474"/>
  <c r="X1358"/>
  <c r="T1600"/>
  <c r="W569"/>
  <c r="U1199"/>
  <c r="T747"/>
  <c r="T1358"/>
  <c r="F1606"/>
  <c r="M1558"/>
  <c r="O1558" s="1"/>
  <c r="U1600"/>
  <c r="Q902"/>
  <c r="M1358"/>
  <c r="O1358" s="1"/>
  <c r="O355"/>
  <c r="W355"/>
  <c r="P355"/>
  <c r="T355"/>
  <c r="O628"/>
  <c r="W628"/>
  <c r="P628"/>
  <c r="T628"/>
  <c r="U805"/>
  <c r="U836" s="1"/>
  <c r="Q805"/>
  <c r="Q836" s="1"/>
  <c r="X805"/>
  <c r="O805"/>
  <c r="T141"/>
  <c r="T212" s="1"/>
  <c r="O141"/>
  <c r="W141"/>
  <c r="P141"/>
  <c r="M212"/>
  <c r="O212" s="1"/>
  <c r="W392"/>
  <c r="W431" s="1"/>
  <c r="P392"/>
  <c r="P431" s="1"/>
  <c r="O392"/>
  <c r="T392"/>
  <c r="T431" s="1"/>
  <c r="W343"/>
  <c r="P343"/>
  <c r="T343"/>
  <c r="O343"/>
  <c r="W1191"/>
  <c r="P1191"/>
  <c r="T1191"/>
  <c r="O1191"/>
  <c r="T113"/>
  <c r="W113"/>
  <c r="P113"/>
  <c r="O113"/>
  <c r="T106"/>
  <c r="W106"/>
  <c r="P106"/>
  <c r="O106"/>
  <c r="T349"/>
  <c r="W349"/>
  <c r="P349"/>
  <c r="O349"/>
  <c r="O846"/>
  <c r="W846"/>
  <c r="P846"/>
  <c r="P902" s="1"/>
  <c r="T846"/>
  <c r="T902" s="1"/>
  <c r="W1182"/>
  <c r="P1182"/>
  <c r="T1182"/>
  <c r="O1182"/>
  <c r="O636"/>
  <c r="W636"/>
  <c r="P636"/>
  <c r="T636"/>
  <c r="T676" s="1"/>
  <c r="U685"/>
  <c r="U747" s="1"/>
  <c r="X685"/>
  <c r="X747" s="1"/>
  <c r="Q685"/>
  <c r="Q747" s="1"/>
  <c r="N747"/>
  <c r="O747" s="1"/>
  <c r="X807"/>
  <c r="Q807"/>
  <c r="U807"/>
  <c r="O807"/>
  <c r="W1014"/>
  <c r="W1066" s="1"/>
  <c r="P1014"/>
  <c r="O1014"/>
  <c r="T1014"/>
  <c r="W1197"/>
  <c r="P1197"/>
  <c r="T1197"/>
  <c r="O1197"/>
  <c r="W1346"/>
  <c r="P1346"/>
  <c r="T1346"/>
  <c r="O1346"/>
  <c r="Q1358"/>
  <c r="X1497"/>
  <c r="U212"/>
  <c r="P569"/>
  <c r="X1558"/>
  <c r="M431"/>
  <c r="O431" s="1"/>
  <c r="U431"/>
  <c r="W676"/>
  <c r="W747"/>
  <c r="W902"/>
  <c r="W1558"/>
  <c r="W212"/>
  <c r="U902"/>
  <c r="W439"/>
  <c r="W486" s="1"/>
  <c r="P439"/>
  <c r="P486" s="1"/>
  <c r="M486"/>
  <c r="T439"/>
  <c r="T486" s="1"/>
  <c r="O439"/>
  <c r="O830"/>
  <c r="W830"/>
  <c r="P830"/>
  <c r="T830"/>
  <c r="T768"/>
  <c r="O768"/>
  <c r="W768"/>
  <c r="P768"/>
  <c r="M836"/>
  <c r="W1037"/>
  <c r="P1037"/>
  <c r="O1037"/>
  <c r="T1037"/>
  <c r="W1092"/>
  <c r="P1092"/>
  <c r="T1092"/>
  <c r="O1092"/>
  <c r="W1108"/>
  <c r="P1108"/>
  <c r="T1108"/>
  <c r="O1108"/>
  <c r="W1124"/>
  <c r="P1124"/>
  <c r="T1124"/>
  <c r="O1124"/>
  <c r="W1140"/>
  <c r="P1140"/>
  <c r="T1140"/>
  <c r="O1140"/>
  <c r="W1178"/>
  <c r="P1178"/>
  <c r="T1178"/>
  <c r="O1178"/>
  <c r="O1042"/>
  <c r="W1042"/>
  <c r="P1042"/>
  <c r="T1042"/>
  <c r="W1227"/>
  <c r="P1227"/>
  <c r="O1227"/>
  <c r="T1227"/>
  <c r="W1342"/>
  <c r="P1342"/>
  <c r="T1342"/>
  <c r="O1342"/>
  <c r="O1391"/>
  <c r="W1391"/>
  <c r="P1391"/>
  <c r="T1391"/>
  <c r="W1449"/>
  <c r="W1497" s="1"/>
  <c r="P1449"/>
  <c r="P1497" s="1"/>
  <c r="T1449"/>
  <c r="T1497" s="1"/>
  <c r="O1449"/>
  <c r="W1468"/>
  <c r="P1468"/>
  <c r="T1468"/>
  <c r="O1468"/>
  <c r="T341"/>
  <c r="W341"/>
  <c r="P341"/>
  <c r="O341"/>
  <c r="O610"/>
  <c r="W610"/>
  <c r="P610"/>
  <c r="T610"/>
  <c r="O821"/>
  <c r="W821"/>
  <c r="P821"/>
  <c r="T821"/>
  <c r="O902"/>
  <c r="O1038"/>
  <c r="W1038"/>
  <c r="P1038"/>
  <c r="T1038"/>
  <c r="W1024"/>
  <c r="P1024"/>
  <c r="P1066" s="1"/>
  <c r="O1024"/>
  <c r="T1024"/>
  <c r="W1033"/>
  <c r="P1033"/>
  <c r="O1033"/>
  <c r="T1033"/>
  <c r="T1049"/>
  <c r="W1049"/>
  <c r="P1049"/>
  <c r="O1049"/>
  <c r="W1096"/>
  <c r="P1096"/>
  <c r="T1096"/>
  <c r="O1096"/>
  <c r="W1112"/>
  <c r="P1112"/>
  <c r="T1112"/>
  <c r="O1112"/>
  <c r="W1128"/>
  <c r="P1128"/>
  <c r="T1128"/>
  <c r="O1128"/>
  <c r="M1199"/>
  <c r="W1162"/>
  <c r="W1199" s="1"/>
  <c r="P1162"/>
  <c r="P1199" s="1"/>
  <c r="T1162"/>
  <c r="T1199" s="1"/>
  <c r="O1162"/>
  <c r="W1381"/>
  <c r="P1381"/>
  <c r="P1423" s="1"/>
  <c r="T1381"/>
  <c r="T1423" s="1"/>
  <c r="O1381"/>
  <c r="N1423"/>
  <c r="O1423" s="1"/>
  <c r="X1373"/>
  <c r="X1423" s="1"/>
  <c r="Q1373"/>
  <c r="Q1423" s="1"/>
  <c r="U1373"/>
  <c r="U1423" s="1"/>
  <c r="W1466"/>
  <c r="P1466"/>
  <c r="T1466"/>
  <c r="O1466"/>
  <c r="W104"/>
  <c r="P104"/>
  <c r="T104"/>
  <c r="O104"/>
  <c r="T325"/>
  <c r="T368" s="1"/>
  <c r="W325"/>
  <c r="P325"/>
  <c r="P368" s="1"/>
  <c r="O325"/>
  <c r="O606"/>
  <c r="W606"/>
  <c r="W617" s="1"/>
  <c r="P606"/>
  <c r="P617" s="1"/>
  <c r="T606"/>
  <c r="T617" s="1"/>
  <c r="O1228"/>
  <c r="W1228"/>
  <c r="P1228"/>
  <c r="T1228"/>
  <c r="O1488"/>
  <c r="W1488"/>
  <c r="P1488"/>
  <c r="T1488"/>
  <c r="W1464"/>
  <c r="P1464"/>
  <c r="T1464"/>
  <c r="O1464"/>
  <c r="W118"/>
  <c r="X212"/>
  <c r="T569"/>
  <c r="X1199"/>
  <c r="Q1558"/>
  <c r="D1643"/>
  <c r="X431"/>
  <c r="P676"/>
  <c r="P747"/>
  <c r="T1066"/>
  <c r="W1358"/>
  <c r="P212"/>
  <c r="U676"/>
  <c r="W368"/>
  <c r="D1661"/>
  <c r="N836"/>
  <c r="H1606" l="1"/>
  <c r="H1608" s="1"/>
  <c r="V1606"/>
  <c r="H1607"/>
  <c r="V1607"/>
  <c r="X1607" s="1"/>
  <c r="W836"/>
  <c r="X836"/>
  <c r="T1143"/>
  <c r="W1246"/>
  <c r="C1670"/>
  <c r="F1608"/>
  <c r="C1659"/>
  <c r="O486"/>
  <c r="C1648"/>
  <c r="O1199"/>
  <c r="P836"/>
  <c r="W1143"/>
  <c r="P1246"/>
  <c r="C1654"/>
  <c r="O836"/>
  <c r="I1148"/>
  <c r="P1143"/>
  <c r="G1608"/>
  <c r="W1605"/>
  <c r="W1608" s="1"/>
  <c r="V1608"/>
  <c r="X1608" s="1"/>
  <c r="X1605"/>
  <c r="T836"/>
  <c r="T1246"/>
  <c r="K1148"/>
  <c r="K1150" s="1"/>
  <c r="Q1143"/>
  <c r="D1670"/>
  <c r="I1149"/>
  <c r="O971"/>
  <c r="C1643"/>
  <c r="D1673" l="1"/>
  <c r="G1670"/>
  <c r="G1673" s="1"/>
  <c r="L1149"/>
  <c r="D1659"/>
  <c r="D1654"/>
  <c r="D1663" s="1"/>
  <c r="L1148"/>
  <c r="I1150"/>
  <c r="L1150" s="1"/>
  <c r="C1673"/>
  <c r="F1670"/>
  <c r="F1673" s="1"/>
  <c r="X1606"/>
  <c r="C1661"/>
  <c r="C1663" s="1"/>
  <c r="I2816" i="1" l="1"/>
  <c r="H2815"/>
  <c r="E2805"/>
  <c r="D2805"/>
  <c r="E2804"/>
  <c r="D2804"/>
  <c r="E2796"/>
  <c r="D2796"/>
  <c r="H2704"/>
  <c r="E2818" s="1"/>
  <c r="G2704"/>
  <c r="D2818" s="1"/>
  <c r="F2704"/>
  <c r="C2818" s="1"/>
  <c r="N2703"/>
  <c r="I2703"/>
  <c r="J2703" s="1"/>
  <c r="L2703" s="1"/>
  <c r="N2702"/>
  <c r="I2702"/>
  <c r="J2702" s="1"/>
  <c r="L2702" s="1"/>
  <c r="V2701"/>
  <c r="U2701"/>
  <c r="S2701"/>
  <c r="R2701"/>
  <c r="P2701"/>
  <c r="O2701"/>
  <c r="N2701"/>
  <c r="K2701"/>
  <c r="I2701"/>
  <c r="J2701" s="1"/>
  <c r="N2700"/>
  <c r="K2700"/>
  <c r="M2700" s="1"/>
  <c r="I2700"/>
  <c r="J2700" s="1"/>
  <c r="L2700" s="1"/>
  <c r="N2699"/>
  <c r="K2699"/>
  <c r="M2699" s="1"/>
  <c r="I2699"/>
  <c r="J2699" s="1"/>
  <c r="L2699" s="1"/>
  <c r="N2698"/>
  <c r="K2698"/>
  <c r="M2698" s="1"/>
  <c r="I2698"/>
  <c r="J2698" s="1"/>
  <c r="L2698" s="1"/>
  <c r="N2697"/>
  <c r="K2697"/>
  <c r="M2697" s="1"/>
  <c r="I2697"/>
  <c r="J2697" s="1"/>
  <c r="L2697" s="1"/>
  <c r="N2696"/>
  <c r="K2696"/>
  <c r="M2696" s="1"/>
  <c r="I2696"/>
  <c r="J2696" s="1"/>
  <c r="L2696" s="1"/>
  <c r="U2695"/>
  <c r="R2695"/>
  <c r="O2695"/>
  <c r="N2695"/>
  <c r="J2695"/>
  <c r="I2695"/>
  <c r="K2695" s="1"/>
  <c r="M2695" s="1"/>
  <c r="N2694"/>
  <c r="J2694"/>
  <c r="L2694" s="1"/>
  <c r="I2694"/>
  <c r="K2694" s="1"/>
  <c r="M2694" s="1"/>
  <c r="N2693"/>
  <c r="J2693"/>
  <c r="L2693" s="1"/>
  <c r="I2693"/>
  <c r="K2693" s="1"/>
  <c r="M2693" s="1"/>
  <c r="N2692"/>
  <c r="J2692"/>
  <c r="L2692" s="1"/>
  <c r="I2692"/>
  <c r="K2692" s="1"/>
  <c r="M2692" s="1"/>
  <c r="U2691"/>
  <c r="R2691"/>
  <c r="O2691"/>
  <c r="N2691"/>
  <c r="I2691"/>
  <c r="J2691" s="1"/>
  <c r="N2690"/>
  <c r="I2690"/>
  <c r="J2690" s="1"/>
  <c r="L2690" s="1"/>
  <c r="N2689"/>
  <c r="I2689"/>
  <c r="J2689" s="1"/>
  <c r="L2689" s="1"/>
  <c r="V2688"/>
  <c r="U2688"/>
  <c r="S2688"/>
  <c r="R2688"/>
  <c r="P2688"/>
  <c r="O2688"/>
  <c r="N2688"/>
  <c r="K2688"/>
  <c r="J2688"/>
  <c r="I2688"/>
  <c r="N2687"/>
  <c r="K2687"/>
  <c r="M2687" s="1"/>
  <c r="J2687"/>
  <c r="L2687" s="1"/>
  <c r="I2687"/>
  <c r="N2686"/>
  <c r="K2686"/>
  <c r="M2686" s="1"/>
  <c r="J2686"/>
  <c r="L2686" s="1"/>
  <c r="I2686"/>
  <c r="S2685"/>
  <c r="N2685"/>
  <c r="M2685"/>
  <c r="V2685" s="1"/>
  <c r="J2685"/>
  <c r="L2685" s="1"/>
  <c r="I2685"/>
  <c r="N2684"/>
  <c r="J2684"/>
  <c r="L2684" s="1"/>
  <c r="I2684"/>
  <c r="K2684" s="1"/>
  <c r="M2684" s="1"/>
  <c r="V2683"/>
  <c r="U2683"/>
  <c r="S2683"/>
  <c r="R2683"/>
  <c r="P2683"/>
  <c r="O2683"/>
  <c r="N2683"/>
  <c r="K2683"/>
  <c r="J2683"/>
  <c r="U2682"/>
  <c r="R2682"/>
  <c r="O2682"/>
  <c r="N2682"/>
  <c r="J2682"/>
  <c r="I2682"/>
  <c r="K2682" s="1"/>
  <c r="M2682" s="1"/>
  <c r="N2681"/>
  <c r="J2681"/>
  <c r="L2681" s="1"/>
  <c r="I2681"/>
  <c r="K2681" s="1"/>
  <c r="M2681" s="1"/>
  <c r="V2680"/>
  <c r="U2680"/>
  <c r="S2680"/>
  <c r="R2680"/>
  <c r="P2680"/>
  <c r="O2680"/>
  <c r="N2680"/>
  <c r="K2680"/>
  <c r="J2680"/>
  <c r="I2680"/>
  <c r="N2679"/>
  <c r="L2679"/>
  <c r="U2679" s="1"/>
  <c r="K2679"/>
  <c r="M2679" s="1"/>
  <c r="J2679"/>
  <c r="I2679"/>
  <c r="N2678"/>
  <c r="L2678"/>
  <c r="U2678" s="1"/>
  <c r="K2678"/>
  <c r="M2678" s="1"/>
  <c r="J2678"/>
  <c r="I2678"/>
  <c r="V2677"/>
  <c r="U2677"/>
  <c r="S2677"/>
  <c r="R2677"/>
  <c r="P2677"/>
  <c r="O2677"/>
  <c r="N2677"/>
  <c r="J2677"/>
  <c r="I2677"/>
  <c r="K2677" s="1"/>
  <c r="N2676"/>
  <c r="J2676"/>
  <c r="L2676" s="1"/>
  <c r="I2676"/>
  <c r="K2676" s="1"/>
  <c r="M2676" s="1"/>
  <c r="N2675"/>
  <c r="J2675"/>
  <c r="L2675" s="1"/>
  <c r="I2675"/>
  <c r="K2675" s="1"/>
  <c r="M2675" s="1"/>
  <c r="N2674"/>
  <c r="J2674"/>
  <c r="L2674" s="1"/>
  <c r="I2674"/>
  <c r="K2674" s="1"/>
  <c r="M2674" s="1"/>
  <c r="N2673"/>
  <c r="J2673"/>
  <c r="L2673" s="1"/>
  <c r="I2673"/>
  <c r="K2673" s="1"/>
  <c r="M2673" s="1"/>
  <c r="N2672"/>
  <c r="J2672"/>
  <c r="L2672" s="1"/>
  <c r="I2672"/>
  <c r="K2672" s="1"/>
  <c r="M2672" s="1"/>
  <c r="N2671"/>
  <c r="J2671"/>
  <c r="L2671" s="1"/>
  <c r="I2671"/>
  <c r="K2671" s="1"/>
  <c r="M2671" s="1"/>
  <c r="U2670"/>
  <c r="R2670"/>
  <c r="O2670"/>
  <c r="N2670"/>
  <c r="I2670"/>
  <c r="J2670" s="1"/>
  <c r="N2669"/>
  <c r="I2669"/>
  <c r="J2669" s="1"/>
  <c r="L2669" s="1"/>
  <c r="V2668"/>
  <c r="U2668"/>
  <c r="S2668"/>
  <c r="R2668"/>
  <c r="P2668"/>
  <c r="O2668"/>
  <c r="N2668"/>
  <c r="K2668"/>
  <c r="J2668"/>
  <c r="I2668"/>
  <c r="N2667"/>
  <c r="K2667"/>
  <c r="M2667" s="1"/>
  <c r="J2667"/>
  <c r="L2667" s="1"/>
  <c r="I2667"/>
  <c r="N2666"/>
  <c r="K2666"/>
  <c r="M2666" s="1"/>
  <c r="J2666"/>
  <c r="L2666" s="1"/>
  <c r="I2666"/>
  <c r="N2665"/>
  <c r="K2665"/>
  <c r="M2665" s="1"/>
  <c r="J2665"/>
  <c r="L2665" s="1"/>
  <c r="I2665"/>
  <c r="N2664"/>
  <c r="K2664"/>
  <c r="M2664" s="1"/>
  <c r="J2664"/>
  <c r="L2664" s="1"/>
  <c r="I2664"/>
  <c r="N2663"/>
  <c r="K2663"/>
  <c r="M2663" s="1"/>
  <c r="J2663"/>
  <c r="L2663" s="1"/>
  <c r="I2663"/>
  <c r="N2662"/>
  <c r="K2662"/>
  <c r="M2662" s="1"/>
  <c r="J2662"/>
  <c r="L2662" s="1"/>
  <c r="I2662"/>
  <c r="N2661"/>
  <c r="K2661"/>
  <c r="M2661" s="1"/>
  <c r="J2661"/>
  <c r="L2661" s="1"/>
  <c r="I2661"/>
  <c r="N2660"/>
  <c r="K2660"/>
  <c r="M2660" s="1"/>
  <c r="J2660"/>
  <c r="L2660" s="1"/>
  <c r="I2660"/>
  <c r="N2659"/>
  <c r="K2659"/>
  <c r="M2659" s="1"/>
  <c r="J2659"/>
  <c r="L2659" s="1"/>
  <c r="I2659"/>
  <c r="N2658"/>
  <c r="K2658"/>
  <c r="M2658" s="1"/>
  <c r="J2658"/>
  <c r="L2658" s="1"/>
  <c r="I2658"/>
  <c r="N2657"/>
  <c r="K2657"/>
  <c r="M2657" s="1"/>
  <c r="J2657"/>
  <c r="L2657" s="1"/>
  <c r="I2657"/>
  <c r="N2656"/>
  <c r="K2656"/>
  <c r="M2656" s="1"/>
  <c r="J2656"/>
  <c r="L2656" s="1"/>
  <c r="I2656"/>
  <c r="N2655"/>
  <c r="K2655"/>
  <c r="M2655" s="1"/>
  <c r="J2655"/>
  <c r="L2655" s="1"/>
  <c r="I2655"/>
  <c r="N2654"/>
  <c r="K2654"/>
  <c r="M2654" s="1"/>
  <c r="J2654"/>
  <c r="L2654" s="1"/>
  <c r="I2654"/>
  <c r="S2653"/>
  <c r="N2653"/>
  <c r="K2653"/>
  <c r="M2653" s="1"/>
  <c r="J2653"/>
  <c r="L2653" s="1"/>
  <c r="R2653" s="1"/>
  <c r="I2653"/>
  <c r="U2652"/>
  <c r="O2652"/>
  <c r="N2652"/>
  <c r="K2652"/>
  <c r="M2652" s="1"/>
  <c r="J2652"/>
  <c r="L2652" s="1"/>
  <c r="R2652" s="1"/>
  <c r="I2652"/>
  <c r="U2651"/>
  <c r="S2651"/>
  <c r="R2651"/>
  <c r="O2651"/>
  <c r="N2651"/>
  <c r="J2651"/>
  <c r="I2651"/>
  <c r="K2651" s="1"/>
  <c r="M2651" s="1"/>
  <c r="R2650"/>
  <c r="N2650"/>
  <c r="L2650"/>
  <c r="U2650" s="1"/>
  <c r="I2650"/>
  <c r="K2650" s="1"/>
  <c r="M2650" s="1"/>
  <c r="N2649"/>
  <c r="I2649"/>
  <c r="N2648"/>
  <c r="I2648"/>
  <c r="N2647"/>
  <c r="I2647"/>
  <c r="N2646"/>
  <c r="I2646"/>
  <c r="N2645"/>
  <c r="I2645"/>
  <c r="N2644"/>
  <c r="I2644"/>
  <c r="N2643"/>
  <c r="I2643"/>
  <c r="N2642"/>
  <c r="I2642"/>
  <c r="N2641"/>
  <c r="I2641"/>
  <c r="N2640"/>
  <c r="I2640"/>
  <c r="N2639"/>
  <c r="I2639"/>
  <c r="N2638"/>
  <c r="I2638"/>
  <c r="N2637"/>
  <c r="I2637"/>
  <c r="N2636"/>
  <c r="I2636"/>
  <c r="N2635"/>
  <c r="I2635"/>
  <c r="N2634"/>
  <c r="I2634"/>
  <c r="N2633"/>
  <c r="I2633"/>
  <c r="N2632"/>
  <c r="I2632"/>
  <c r="N2631"/>
  <c r="I2631"/>
  <c r="N2630"/>
  <c r="I2630"/>
  <c r="N2629"/>
  <c r="I2629"/>
  <c r="N2628"/>
  <c r="I2628"/>
  <c r="N2627"/>
  <c r="M2627"/>
  <c r="S2627" s="1"/>
  <c r="J2627"/>
  <c r="L2627" s="1"/>
  <c r="I2627"/>
  <c r="K2627" s="1"/>
  <c r="N2626"/>
  <c r="I2626"/>
  <c r="K2626" s="1"/>
  <c r="M2626" s="1"/>
  <c r="P2625"/>
  <c r="N2625"/>
  <c r="M2625"/>
  <c r="S2625" s="1"/>
  <c r="J2625"/>
  <c r="L2625" s="1"/>
  <c r="I2625"/>
  <c r="K2625" s="1"/>
  <c r="N2624"/>
  <c r="I2624"/>
  <c r="K2624" s="1"/>
  <c r="M2624" s="1"/>
  <c r="N2623"/>
  <c r="M2623"/>
  <c r="V2623" s="1"/>
  <c r="J2623"/>
  <c r="L2623" s="1"/>
  <c r="I2623"/>
  <c r="K2623" s="1"/>
  <c r="N2622"/>
  <c r="I2622"/>
  <c r="K2622" s="1"/>
  <c r="M2622" s="1"/>
  <c r="N2621"/>
  <c r="L2621"/>
  <c r="U2621" s="1"/>
  <c r="J2621"/>
  <c r="I2621"/>
  <c r="K2621" s="1"/>
  <c r="M2621" s="1"/>
  <c r="N2620"/>
  <c r="J2620"/>
  <c r="L2620" s="1"/>
  <c r="I2620"/>
  <c r="K2620" s="1"/>
  <c r="M2620" s="1"/>
  <c r="N2619"/>
  <c r="J2619"/>
  <c r="L2619" s="1"/>
  <c r="I2619"/>
  <c r="K2619" s="1"/>
  <c r="M2619" s="1"/>
  <c r="V2618"/>
  <c r="S2618"/>
  <c r="P2618"/>
  <c r="N2618"/>
  <c r="I2618"/>
  <c r="J2618" s="1"/>
  <c r="L2618" s="1"/>
  <c r="U2617"/>
  <c r="R2617"/>
  <c r="O2617"/>
  <c r="N2617"/>
  <c r="M2617"/>
  <c r="V2617" s="1"/>
  <c r="K2617"/>
  <c r="J2617"/>
  <c r="I2617"/>
  <c r="N2616"/>
  <c r="L2616"/>
  <c r="U2616" s="1"/>
  <c r="K2616"/>
  <c r="M2616" s="1"/>
  <c r="J2616"/>
  <c r="I2616"/>
  <c r="N2615"/>
  <c r="L2615"/>
  <c r="U2615" s="1"/>
  <c r="K2615"/>
  <c r="M2615" s="1"/>
  <c r="J2615"/>
  <c r="I2615"/>
  <c r="N2614"/>
  <c r="K2614"/>
  <c r="M2614" s="1"/>
  <c r="J2614"/>
  <c r="L2614" s="1"/>
  <c r="I2614"/>
  <c r="N2613"/>
  <c r="J2613"/>
  <c r="L2613" s="1"/>
  <c r="I2613"/>
  <c r="K2613" s="1"/>
  <c r="M2613" s="1"/>
  <c r="N2612"/>
  <c r="J2612"/>
  <c r="L2612" s="1"/>
  <c r="I2612"/>
  <c r="K2612" s="1"/>
  <c r="M2612" s="1"/>
  <c r="N2611"/>
  <c r="J2611"/>
  <c r="L2611" s="1"/>
  <c r="I2611"/>
  <c r="K2611" s="1"/>
  <c r="M2611" s="1"/>
  <c r="N2610"/>
  <c r="J2610"/>
  <c r="L2610" s="1"/>
  <c r="I2610"/>
  <c r="K2610" s="1"/>
  <c r="M2610" s="1"/>
  <c r="N2609"/>
  <c r="J2609"/>
  <c r="L2609" s="1"/>
  <c r="I2609"/>
  <c r="K2609" s="1"/>
  <c r="M2609" s="1"/>
  <c r="U2608"/>
  <c r="R2608"/>
  <c r="O2608"/>
  <c r="N2608"/>
  <c r="I2608"/>
  <c r="J2608" s="1"/>
  <c r="N2607"/>
  <c r="I2607"/>
  <c r="I2704" s="1"/>
  <c r="H2568"/>
  <c r="E2817" s="1"/>
  <c r="G2568"/>
  <c r="D2817" s="1"/>
  <c r="F2568"/>
  <c r="C2817" s="1"/>
  <c r="V2567"/>
  <c r="U2567"/>
  <c r="S2567"/>
  <c r="R2567"/>
  <c r="P2567"/>
  <c r="O2567"/>
  <c r="N2567"/>
  <c r="J2567"/>
  <c r="I2567"/>
  <c r="K2567" s="1"/>
  <c r="N2566"/>
  <c r="J2566"/>
  <c r="L2566" s="1"/>
  <c r="I2566"/>
  <c r="K2566" s="1"/>
  <c r="M2566" s="1"/>
  <c r="V2565"/>
  <c r="U2565"/>
  <c r="S2565"/>
  <c r="R2565"/>
  <c r="P2565"/>
  <c r="O2565"/>
  <c r="N2565"/>
  <c r="K2565"/>
  <c r="J2565"/>
  <c r="I2565"/>
  <c r="U2564"/>
  <c r="R2564"/>
  <c r="O2564"/>
  <c r="N2564"/>
  <c r="K2564"/>
  <c r="M2564" s="1"/>
  <c r="I2564"/>
  <c r="J2564" s="1"/>
  <c r="N2563"/>
  <c r="K2563"/>
  <c r="M2563" s="1"/>
  <c r="I2563"/>
  <c r="J2563" s="1"/>
  <c r="L2563" s="1"/>
  <c r="N2562"/>
  <c r="K2562"/>
  <c r="M2562" s="1"/>
  <c r="I2562"/>
  <c r="J2562" s="1"/>
  <c r="L2562" s="1"/>
  <c r="V2561"/>
  <c r="S2561"/>
  <c r="P2561"/>
  <c r="N2561"/>
  <c r="J2561"/>
  <c r="L2561" s="1"/>
  <c r="I2561"/>
  <c r="K2561" s="1"/>
  <c r="N2560"/>
  <c r="J2560"/>
  <c r="L2560" s="1"/>
  <c r="I2560"/>
  <c r="K2560" s="1"/>
  <c r="M2560" s="1"/>
  <c r="N2559"/>
  <c r="J2559"/>
  <c r="L2559" s="1"/>
  <c r="I2559"/>
  <c r="K2559" s="1"/>
  <c r="M2559" s="1"/>
  <c r="N2558"/>
  <c r="J2558"/>
  <c r="L2558" s="1"/>
  <c r="I2558"/>
  <c r="K2558" s="1"/>
  <c r="M2558" s="1"/>
  <c r="N2557"/>
  <c r="J2557"/>
  <c r="L2557" s="1"/>
  <c r="I2557"/>
  <c r="K2557" s="1"/>
  <c r="M2557" s="1"/>
  <c r="N2556"/>
  <c r="J2556"/>
  <c r="L2556" s="1"/>
  <c r="I2556"/>
  <c r="K2556" s="1"/>
  <c r="M2556" s="1"/>
  <c r="N2555"/>
  <c r="J2555"/>
  <c r="L2555" s="1"/>
  <c r="I2555"/>
  <c r="K2555" s="1"/>
  <c r="M2555" s="1"/>
  <c r="N2554"/>
  <c r="J2554"/>
  <c r="L2554" s="1"/>
  <c r="I2554"/>
  <c r="K2554" s="1"/>
  <c r="M2554" s="1"/>
  <c r="N2553"/>
  <c r="J2553"/>
  <c r="L2553" s="1"/>
  <c r="I2553"/>
  <c r="K2553" s="1"/>
  <c r="M2553" s="1"/>
  <c r="N2552"/>
  <c r="J2552"/>
  <c r="L2552" s="1"/>
  <c r="I2552"/>
  <c r="K2552" s="1"/>
  <c r="M2552" s="1"/>
  <c r="N2551"/>
  <c r="J2551"/>
  <c r="L2551" s="1"/>
  <c r="I2551"/>
  <c r="K2551" s="1"/>
  <c r="M2551" s="1"/>
  <c r="V2550"/>
  <c r="U2550"/>
  <c r="S2550"/>
  <c r="R2550"/>
  <c r="P2550"/>
  <c r="O2550"/>
  <c r="N2550"/>
  <c r="K2550"/>
  <c r="J2550"/>
  <c r="I2550"/>
  <c r="U2549"/>
  <c r="R2549"/>
  <c r="O2549"/>
  <c r="N2549"/>
  <c r="K2549"/>
  <c r="M2549" s="1"/>
  <c r="J2549"/>
  <c r="I2549"/>
  <c r="V2548"/>
  <c r="U2548"/>
  <c r="S2548"/>
  <c r="R2548"/>
  <c r="P2548"/>
  <c r="O2548"/>
  <c r="N2548"/>
  <c r="I2548"/>
  <c r="J2548" s="1"/>
  <c r="V2547"/>
  <c r="U2547"/>
  <c r="S2547"/>
  <c r="R2547"/>
  <c r="P2547"/>
  <c r="O2547"/>
  <c r="N2547"/>
  <c r="K2547"/>
  <c r="J2547"/>
  <c r="I2547"/>
  <c r="V2546"/>
  <c r="U2546"/>
  <c r="S2546"/>
  <c r="R2546"/>
  <c r="P2546"/>
  <c r="O2546"/>
  <c r="N2546"/>
  <c r="I2546"/>
  <c r="J2546" s="1"/>
  <c r="N2545"/>
  <c r="I2545"/>
  <c r="J2545" s="1"/>
  <c r="L2545" s="1"/>
  <c r="N2544"/>
  <c r="I2544"/>
  <c r="J2544" s="1"/>
  <c r="L2544" s="1"/>
  <c r="N2543"/>
  <c r="I2543"/>
  <c r="J2543" s="1"/>
  <c r="L2543" s="1"/>
  <c r="V2542"/>
  <c r="U2542"/>
  <c r="S2542"/>
  <c r="R2542"/>
  <c r="P2542"/>
  <c r="O2542"/>
  <c r="N2542"/>
  <c r="K2542"/>
  <c r="J2542"/>
  <c r="I2542"/>
  <c r="N2541"/>
  <c r="K2541"/>
  <c r="M2541" s="1"/>
  <c r="J2541"/>
  <c r="L2541" s="1"/>
  <c r="I2541"/>
  <c r="V2540"/>
  <c r="U2540"/>
  <c r="S2540"/>
  <c r="R2540"/>
  <c r="P2540"/>
  <c r="O2540"/>
  <c r="N2540"/>
  <c r="I2540"/>
  <c r="J2540" s="1"/>
  <c r="U2539"/>
  <c r="R2539"/>
  <c r="O2539"/>
  <c r="N2539"/>
  <c r="M2539"/>
  <c r="S2539" s="1"/>
  <c r="K2539"/>
  <c r="J2539"/>
  <c r="I2539"/>
  <c r="N2538"/>
  <c r="L2538"/>
  <c r="R2538" s="1"/>
  <c r="K2538"/>
  <c r="M2538" s="1"/>
  <c r="J2538"/>
  <c r="I2538"/>
  <c r="U2537"/>
  <c r="R2537"/>
  <c r="O2537"/>
  <c r="N2537"/>
  <c r="K2537"/>
  <c r="M2537" s="1"/>
  <c r="J2537"/>
  <c r="I2537"/>
  <c r="N2536"/>
  <c r="K2536"/>
  <c r="M2536" s="1"/>
  <c r="J2536"/>
  <c r="L2536" s="1"/>
  <c r="I2536"/>
  <c r="V2535"/>
  <c r="S2535"/>
  <c r="P2535"/>
  <c r="N2535"/>
  <c r="J2535"/>
  <c r="L2535" s="1"/>
  <c r="I2535"/>
  <c r="K2535" s="1"/>
  <c r="U2534"/>
  <c r="R2534"/>
  <c r="O2534"/>
  <c r="N2534"/>
  <c r="I2534"/>
  <c r="J2534" s="1"/>
  <c r="N2533"/>
  <c r="I2533"/>
  <c r="J2533" s="1"/>
  <c r="L2533" s="1"/>
  <c r="N2532"/>
  <c r="I2532"/>
  <c r="J2532" s="1"/>
  <c r="L2532" s="1"/>
  <c r="N2531"/>
  <c r="I2531"/>
  <c r="J2531" s="1"/>
  <c r="L2531" s="1"/>
  <c r="U2530"/>
  <c r="R2530"/>
  <c r="O2530"/>
  <c r="N2530"/>
  <c r="M2530"/>
  <c r="S2530" s="1"/>
  <c r="K2530"/>
  <c r="J2530"/>
  <c r="I2530"/>
  <c r="V2529"/>
  <c r="U2529"/>
  <c r="S2529"/>
  <c r="R2529"/>
  <c r="P2529"/>
  <c r="O2529"/>
  <c r="N2529"/>
  <c r="J2529"/>
  <c r="I2529"/>
  <c r="K2529" s="1"/>
  <c r="U2528"/>
  <c r="R2528"/>
  <c r="O2528"/>
  <c r="N2528"/>
  <c r="I2528"/>
  <c r="J2528" s="1"/>
  <c r="N2527"/>
  <c r="I2527"/>
  <c r="J2527" s="1"/>
  <c r="L2527" s="1"/>
  <c r="V2526"/>
  <c r="U2526"/>
  <c r="S2526"/>
  <c r="R2526"/>
  <c r="P2526"/>
  <c r="O2526"/>
  <c r="N2526"/>
  <c r="K2526"/>
  <c r="J2526"/>
  <c r="I2526"/>
  <c r="V2525"/>
  <c r="U2525"/>
  <c r="S2525"/>
  <c r="R2525"/>
  <c r="P2525"/>
  <c r="O2525"/>
  <c r="N2525"/>
  <c r="I2525"/>
  <c r="J2525" s="1"/>
  <c r="N2524"/>
  <c r="I2524"/>
  <c r="J2524" s="1"/>
  <c r="L2524" s="1"/>
  <c r="V2523"/>
  <c r="U2523"/>
  <c r="S2523"/>
  <c r="R2523"/>
  <c r="P2523"/>
  <c r="O2523"/>
  <c r="N2523"/>
  <c r="K2523"/>
  <c r="J2523"/>
  <c r="I2523"/>
  <c r="V2522"/>
  <c r="U2522"/>
  <c r="S2522"/>
  <c r="R2522"/>
  <c r="P2522"/>
  <c r="O2522"/>
  <c r="N2522"/>
  <c r="I2522"/>
  <c r="J2522" s="1"/>
  <c r="V2521"/>
  <c r="S2521"/>
  <c r="P2521"/>
  <c r="N2521"/>
  <c r="L2521"/>
  <c r="U2521" s="1"/>
  <c r="K2521"/>
  <c r="J2521"/>
  <c r="I2521"/>
  <c r="U2520"/>
  <c r="R2520"/>
  <c r="O2520"/>
  <c r="N2520"/>
  <c r="K2520"/>
  <c r="M2520" s="1"/>
  <c r="J2520"/>
  <c r="I2520"/>
  <c r="U2519"/>
  <c r="R2519"/>
  <c r="O2519"/>
  <c r="N2519"/>
  <c r="J2519"/>
  <c r="I2519"/>
  <c r="K2519" s="1"/>
  <c r="M2519" s="1"/>
  <c r="U2518"/>
  <c r="R2518"/>
  <c r="O2518"/>
  <c r="N2518"/>
  <c r="I2518"/>
  <c r="J2518" s="1"/>
  <c r="U2517"/>
  <c r="R2517"/>
  <c r="O2517"/>
  <c r="N2517"/>
  <c r="M2517"/>
  <c r="S2517" s="1"/>
  <c r="K2517"/>
  <c r="J2517"/>
  <c r="I2517"/>
  <c r="N2516"/>
  <c r="L2516"/>
  <c r="R2516" s="1"/>
  <c r="K2516"/>
  <c r="M2516" s="1"/>
  <c r="J2516"/>
  <c r="I2516"/>
  <c r="N2515"/>
  <c r="L2515"/>
  <c r="R2515" s="1"/>
  <c r="K2515"/>
  <c r="M2515" s="1"/>
  <c r="J2515"/>
  <c r="I2515"/>
  <c r="N2514"/>
  <c r="L2514"/>
  <c r="R2514" s="1"/>
  <c r="K2514"/>
  <c r="M2514" s="1"/>
  <c r="J2514"/>
  <c r="I2514"/>
  <c r="U2513"/>
  <c r="R2513"/>
  <c r="O2513"/>
  <c r="N2513"/>
  <c r="K2513"/>
  <c r="M2513" s="1"/>
  <c r="J2513"/>
  <c r="I2513"/>
  <c r="V2512"/>
  <c r="U2512"/>
  <c r="S2512"/>
  <c r="R2512"/>
  <c r="P2512"/>
  <c r="O2512"/>
  <c r="N2512"/>
  <c r="I2512"/>
  <c r="J2512" s="1"/>
  <c r="V2511"/>
  <c r="U2511"/>
  <c r="S2511"/>
  <c r="R2511"/>
  <c r="P2511"/>
  <c r="O2511"/>
  <c r="N2511"/>
  <c r="K2511"/>
  <c r="J2511"/>
  <c r="I2511"/>
  <c r="V2510"/>
  <c r="U2510"/>
  <c r="S2510"/>
  <c r="R2510"/>
  <c r="P2510"/>
  <c r="O2510"/>
  <c r="N2510"/>
  <c r="I2510"/>
  <c r="J2510" s="1"/>
  <c r="U2509"/>
  <c r="R2509"/>
  <c r="O2509"/>
  <c r="N2509"/>
  <c r="M2509"/>
  <c r="S2509" s="1"/>
  <c r="K2509"/>
  <c r="J2509"/>
  <c r="I2509"/>
  <c r="V2508"/>
  <c r="U2508"/>
  <c r="S2508"/>
  <c r="R2508"/>
  <c r="P2508"/>
  <c r="O2508"/>
  <c r="N2508"/>
  <c r="J2508"/>
  <c r="I2508"/>
  <c r="K2508" s="1"/>
  <c r="V2507"/>
  <c r="U2507"/>
  <c r="S2507"/>
  <c r="R2507"/>
  <c r="P2507"/>
  <c r="O2507"/>
  <c r="N2507"/>
  <c r="K2507"/>
  <c r="J2507"/>
  <c r="I2507"/>
  <c r="U2506"/>
  <c r="R2506"/>
  <c r="O2506"/>
  <c r="N2506"/>
  <c r="K2506"/>
  <c r="M2506" s="1"/>
  <c r="J2506"/>
  <c r="I2506"/>
  <c r="U2505"/>
  <c r="R2505"/>
  <c r="O2505"/>
  <c r="N2505"/>
  <c r="J2505"/>
  <c r="I2505"/>
  <c r="K2505" s="1"/>
  <c r="M2505" s="1"/>
  <c r="V2504"/>
  <c r="U2504"/>
  <c r="S2504"/>
  <c r="R2504"/>
  <c r="P2504"/>
  <c r="O2504"/>
  <c r="N2504"/>
  <c r="K2504"/>
  <c r="J2504"/>
  <c r="I2504"/>
  <c r="P2503"/>
  <c r="N2503"/>
  <c r="L2503"/>
  <c r="K2503"/>
  <c r="M2503" s="1"/>
  <c r="S2503" s="1"/>
  <c r="J2503"/>
  <c r="I2503"/>
  <c r="V2502"/>
  <c r="U2502"/>
  <c r="S2502"/>
  <c r="R2502"/>
  <c r="P2502"/>
  <c r="O2502"/>
  <c r="N2502"/>
  <c r="J2502"/>
  <c r="I2502"/>
  <c r="K2502" s="1"/>
  <c r="S2501"/>
  <c r="N2501"/>
  <c r="J2501"/>
  <c r="L2501" s="1"/>
  <c r="I2501"/>
  <c r="K2501" s="1"/>
  <c r="M2501" s="1"/>
  <c r="S2500"/>
  <c r="N2500"/>
  <c r="J2500"/>
  <c r="L2500" s="1"/>
  <c r="I2500"/>
  <c r="K2500" s="1"/>
  <c r="M2500" s="1"/>
  <c r="U2499"/>
  <c r="R2499"/>
  <c r="O2499"/>
  <c r="N2499"/>
  <c r="I2499"/>
  <c r="V2498"/>
  <c r="U2498"/>
  <c r="S2498"/>
  <c r="R2498"/>
  <c r="P2498"/>
  <c r="O2498"/>
  <c r="N2498"/>
  <c r="K2498"/>
  <c r="J2498"/>
  <c r="I2498"/>
  <c r="V2497"/>
  <c r="U2497"/>
  <c r="S2497"/>
  <c r="R2497"/>
  <c r="P2497"/>
  <c r="O2497"/>
  <c r="N2497"/>
  <c r="I2497"/>
  <c r="N2496"/>
  <c r="I2496"/>
  <c r="N2495"/>
  <c r="I2495"/>
  <c r="N2494"/>
  <c r="I2494"/>
  <c r="V2493"/>
  <c r="U2493"/>
  <c r="S2493"/>
  <c r="R2493"/>
  <c r="P2493"/>
  <c r="O2493"/>
  <c r="N2493"/>
  <c r="K2493"/>
  <c r="J2493"/>
  <c r="I2493"/>
  <c r="U2492"/>
  <c r="R2492"/>
  <c r="O2492"/>
  <c r="N2492"/>
  <c r="I2492"/>
  <c r="K2492" s="1"/>
  <c r="M2492" s="1"/>
  <c r="N2491"/>
  <c r="I2491"/>
  <c r="K2491" s="1"/>
  <c r="M2491" s="1"/>
  <c r="V2490"/>
  <c r="U2490"/>
  <c r="S2490"/>
  <c r="R2490"/>
  <c r="P2490"/>
  <c r="O2490"/>
  <c r="N2490"/>
  <c r="K2490"/>
  <c r="J2490"/>
  <c r="I2490"/>
  <c r="V2489"/>
  <c r="U2489"/>
  <c r="R2489"/>
  <c r="P2489"/>
  <c r="O2489"/>
  <c r="N2489"/>
  <c r="K2489"/>
  <c r="M2489" s="1"/>
  <c r="S2489" s="1"/>
  <c r="J2489"/>
  <c r="I2489"/>
  <c r="U2488"/>
  <c r="O2488"/>
  <c r="N2488"/>
  <c r="K2488"/>
  <c r="M2488" s="1"/>
  <c r="S2488" s="1"/>
  <c r="J2488"/>
  <c r="L2488" s="1"/>
  <c r="R2488" s="1"/>
  <c r="I2488"/>
  <c r="U2487"/>
  <c r="S2487"/>
  <c r="R2487"/>
  <c r="O2487"/>
  <c r="N2487"/>
  <c r="J2487"/>
  <c r="I2487"/>
  <c r="K2487" s="1"/>
  <c r="M2487" s="1"/>
  <c r="N2486"/>
  <c r="I2486"/>
  <c r="K2486" s="1"/>
  <c r="M2486" s="1"/>
  <c r="S2485"/>
  <c r="N2485"/>
  <c r="M2485"/>
  <c r="J2485"/>
  <c r="L2485" s="1"/>
  <c r="R2485" s="1"/>
  <c r="I2485"/>
  <c r="K2485" s="1"/>
  <c r="V2484"/>
  <c r="U2484"/>
  <c r="S2484"/>
  <c r="R2484"/>
  <c r="P2484"/>
  <c r="O2484"/>
  <c r="N2484"/>
  <c r="K2484"/>
  <c r="J2484"/>
  <c r="I2484"/>
  <c r="V2483"/>
  <c r="N2483"/>
  <c r="L2483"/>
  <c r="R2483" s="1"/>
  <c r="K2483"/>
  <c r="M2483" s="1"/>
  <c r="S2483" s="1"/>
  <c r="J2483"/>
  <c r="I2483"/>
  <c r="N2482"/>
  <c r="K2482"/>
  <c r="M2482" s="1"/>
  <c r="P2482" s="1"/>
  <c r="J2482"/>
  <c r="L2482" s="1"/>
  <c r="I2482"/>
  <c r="U2481"/>
  <c r="N2481"/>
  <c r="L2481"/>
  <c r="R2481" s="1"/>
  <c r="K2481"/>
  <c r="M2481" s="1"/>
  <c r="V2481" s="1"/>
  <c r="J2481"/>
  <c r="I2481"/>
  <c r="V2480"/>
  <c r="S2480"/>
  <c r="P2480"/>
  <c r="N2480"/>
  <c r="J2480"/>
  <c r="L2480" s="1"/>
  <c r="R2480" s="1"/>
  <c r="I2480"/>
  <c r="K2480" s="1"/>
  <c r="N2479"/>
  <c r="K2479"/>
  <c r="M2479" s="1"/>
  <c r="I2479"/>
  <c r="J2479" s="1"/>
  <c r="L2479" s="1"/>
  <c r="N2478"/>
  <c r="M2478"/>
  <c r="K2478"/>
  <c r="J2478"/>
  <c r="L2478" s="1"/>
  <c r="U2478" s="1"/>
  <c r="I2478"/>
  <c r="N2477"/>
  <c r="I2477"/>
  <c r="J2477" s="1"/>
  <c r="L2477" s="1"/>
  <c r="N2476"/>
  <c r="J2476"/>
  <c r="L2476" s="1"/>
  <c r="O2476" s="1"/>
  <c r="I2476"/>
  <c r="K2476" s="1"/>
  <c r="M2476" s="1"/>
  <c r="N2475"/>
  <c r="M2475"/>
  <c r="J2475"/>
  <c r="L2475" s="1"/>
  <c r="R2475" s="1"/>
  <c r="I2475"/>
  <c r="N2474"/>
  <c r="I2474"/>
  <c r="K2474" s="1"/>
  <c r="M2474" s="1"/>
  <c r="N2473"/>
  <c r="M2473"/>
  <c r="S2473" s="1"/>
  <c r="J2473"/>
  <c r="L2473" s="1"/>
  <c r="I2473"/>
  <c r="K2473" s="1"/>
  <c r="N2472"/>
  <c r="I2472"/>
  <c r="K2472" s="1"/>
  <c r="M2472" s="1"/>
  <c r="P2471"/>
  <c r="N2471"/>
  <c r="M2471"/>
  <c r="S2471" s="1"/>
  <c r="J2471"/>
  <c r="L2471" s="1"/>
  <c r="I2471"/>
  <c r="K2471" s="1"/>
  <c r="N2470"/>
  <c r="I2470"/>
  <c r="K2470" s="1"/>
  <c r="M2470" s="1"/>
  <c r="N2469"/>
  <c r="M2469"/>
  <c r="S2469" s="1"/>
  <c r="J2469"/>
  <c r="L2469" s="1"/>
  <c r="I2469"/>
  <c r="K2469" s="1"/>
  <c r="V2468"/>
  <c r="U2468"/>
  <c r="S2468"/>
  <c r="R2468"/>
  <c r="P2468"/>
  <c r="O2468"/>
  <c r="N2468"/>
  <c r="J2468"/>
  <c r="I2468"/>
  <c r="K2468" s="1"/>
  <c r="U2467"/>
  <c r="R2467"/>
  <c r="O2467"/>
  <c r="N2467"/>
  <c r="I2467"/>
  <c r="J2467" s="1"/>
  <c r="V2466"/>
  <c r="U2466"/>
  <c r="S2466"/>
  <c r="R2466"/>
  <c r="P2466"/>
  <c r="O2466"/>
  <c r="N2466"/>
  <c r="K2466"/>
  <c r="I2466"/>
  <c r="J2466" s="1"/>
  <c r="N2465"/>
  <c r="K2465"/>
  <c r="M2465" s="1"/>
  <c r="I2465"/>
  <c r="J2465" s="1"/>
  <c r="L2465" s="1"/>
  <c r="V2464"/>
  <c r="U2464"/>
  <c r="S2464"/>
  <c r="R2464"/>
  <c r="P2464"/>
  <c r="O2464"/>
  <c r="N2464"/>
  <c r="I2464"/>
  <c r="J2464" s="1"/>
  <c r="V2463"/>
  <c r="S2463"/>
  <c r="P2463"/>
  <c r="N2463"/>
  <c r="L2463"/>
  <c r="R2463" s="1"/>
  <c r="K2463"/>
  <c r="J2463"/>
  <c r="I2463"/>
  <c r="N2462"/>
  <c r="L2462"/>
  <c r="R2462" s="1"/>
  <c r="K2462"/>
  <c r="M2462" s="1"/>
  <c r="J2462"/>
  <c r="I2462"/>
  <c r="V2461"/>
  <c r="U2461"/>
  <c r="S2461"/>
  <c r="R2461"/>
  <c r="P2461"/>
  <c r="O2461"/>
  <c r="N2461"/>
  <c r="J2461"/>
  <c r="I2461"/>
  <c r="K2461" s="1"/>
  <c r="N2460"/>
  <c r="J2460"/>
  <c r="L2460" s="1"/>
  <c r="I2460"/>
  <c r="K2460" s="1"/>
  <c r="M2460" s="1"/>
  <c r="U2459"/>
  <c r="R2459"/>
  <c r="O2459"/>
  <c r="N2459"/>
  <c r="I2459"/>
  <c r="J2459" s="1"/>
  <c r="N2458"/>
  <c r="I2458"/>
  <c r="J2458" s="1"/>
  <c r="L2458" s="1"/>
  <c r="N2457"/>
  <c r="I2457"/>
  <c r="J2457" s="1"/>
  <c r="L2457" s="1"/>
  <c r="V2456"/>
  <c r="U2456"/>
  <c r="S2456"/>
  <c r="R2456"/>
  <c r="P2456"/>
  <c r="O2456"/>
  <c r="N2456"/>
  <c r="K2456"/>
  <c r="I2456"/>
  <c r="J2456" s="1"/>
  <c r="N2455"/>
  <c r="K2455"/>
  <c r="M2455" s="1"/>
  <c r="I2455"/>
  <c r="J2455" s="1"/>
  <c r="L2455" s="1"/>
  <c r="N2454"/>
  <c r="M2454"/>
  <c r="V2454" s="1"/>
  <c r="J2454"/>
  <c r="L2454" s="1"/>
  <c r="I2454"/>
  <c r="N2453"/>
  <c r="J2453"/>
  <c r="L2453" s="1"/>
  <c r="I2453"/>
  <c r="K2453" s="1"/>
  <c r="M2453" s="1"/>
  <c r="V2452"/>
  <c r="U2452"/>
  <c r="S2452"/>
  <c r="R2452"/>
  <c r="P2452"/>
  <c r="O2452"/>
  <c r="N2452"/>
  <c r="K2452"/>
  <c r="J2452"/>
  <c r="I2452"/>
  <c r="N2451"/>
  <c r="L2451"/>
  <c r="R2451" s="1"/>
  <c r="K2451"/>
  <c r="J2451"/>
  <c r="I2451"/>
  <c r="H2445"/>
  <c r="E2816" s="1"/>
  <c r="G2445"/>
  <c r="D2816" s="1"/>
  <c r="F2445"/>
  <c r="C2816" s="1"/>
  <c r="N2444"/>
  <c r="K2444"/>
  <c r="M2444" s="1"/>
  <c r="I2444"/>
  <c r="J2444" s="1"/>
  <c r="L2444" s="1"/>
  <c r="N2443"/>
  <c r="K2443"/>
  <c r="M2443" s="1"/>
  <c r="I2443"/>
  <c r="J2443" s="1"/>
  <c r="L2443" s="1"/>
  <c r="N2442"/>
  <c r="K2442"/>
  <c r="M2442" s="1"/>
  <c r="I2442"/>
  <c r="J2442" s="1"/>
  <c r="L2442" s="1"/>
  <c r="N2441"/>
  <c r="K2441"/>
  <c r="M2441" s="1"/>
  <c r="I2441"/>
  <c r="J2441" s="1"/>
  <c r="L2441" s="1"/>
  <c r="N2440"/>
  <c r="K2440"/>
  <c r="M2440" s="1"/>
  <c r="I2440"/>
  <c r="J2440" s="1"/>
  <c r="L2440" s="1"/>
  <c r="N2439"/>
  <c r="K2439"/>
  <c r="M2439" s="1"/>
  <c r="I2439"/>
  <c r="J2439" s="1"/>
  <c r="L2439" s="1"/>
  <c r="N2438"/>
  <c r="K2438"/>
  <c r="M2438" s="1"/>
  <c r="I2438"/>
  <c r="J2438" s="1"/>
  <c r="L2438" s="1"/>
  <c r="N2437"/>
  <c r="K2437"/>
  <c r="M2437" s="1"/>
  <c r="I2437"/>
  <c r="J2437" s="1"/>
  <c r="L2437" s="1"/>
  <c r="N2436"/>
  <c r="K2436"/>
  <c r="M2436" s="1"/>
  <c r="I2436"/>
  <c r="J2436" s="1"/>
  <c r="L2436" s="1"/>
  <c r="V2435"/>
  <c r="U2435"/>
  <c r="S2435"/>
  <c r="R2435"/>
  <c r="P2435"/>
  <c r="O2435"/>
  <c r="N2435"/>
  <c r="I2435"/>
  <c r="J2435" s="1"/>
  <c r="U2434"/>
  <c r="R2434"/>
  <c r="O2434"/>
  <c r="N2434"/>
  <c r="M2434"/>
  <c r="S2434" s="1"/>
  <c r="K2434"/>
  <c r="J2434"/>
  <c r="I2434"/>
  <c r="N2433"/>
  <c r="L2433"/>
  <c r="R2433" s="1"/>
  <c r="K2433"/>
  <c r="M2433" s="1"/>
  <c r="J2433"/>
  <c r="I2433"/>
  <c r="N2432"/>
  <c r="L2432"/>
  <c r="R2432" s="1"/>
  <c r="K2432"/>
  <c r="M2432" s="1"/>
  <c r="J2432"/>
  <c r="I2432"/>
  <c r="N2431"/>
  <c r="L2431"/>
  <c r="R2431" s="1"/>
  <c r="K2431"/>
  <c r="M2431" s="1"/>
  <c r="J2431"/>
  <c r="I2431"/>
  <c r="N2430"/>
  <c r="L2430"/>
  <c r="R2430" s="1"/>
  <c r="K2430"/>
  <c r="M2430" s="1"/>
  <c r="J2430"/>
  <c r="I2430"/>
  <c r="N2429"/>
  <c r="K2429"/>
  <c r="M2429" s="1"/>
  <c r="J2429"/>
  <c r="L2429" s="1"/>
  <c r="I2429"/>
  <c r="N2428"/>
  <c r="K2428"/>
  <c r="M2428" s="1"/>
  <c r="J2428"/>
  <c r="L2428" s="1"/>
  <c r="I2428"/>
  <c r="U2427"/>
  <c r="R2427"/>
  <c r="O2427"/>
  <c r="N2427"/>
  <c r="I2427"/>
  <c r="K2427" s="1"/>
  <c r="M2427" s="1"/>
  <c r="N2426"/>
  <c r="I2426"/>
  <c r="K2426" s="1"/>
  <c r="M2426" s="1"/>
  <c r="N2425"/>
  <c r="I2425"/>
  <c r="K2425" s="1"/>
  <c r="M2425" s="1"/>
  <c r="N2424"/>
  <c r="I2424"/>
  <c r="K2424" s="1"/>
  <c r="M2424" s="1"/>
  <c r="N2423"/>
  <c r="I2423"/>
  <c r="K2423" s="1"/>
  <c r="M2423" s="1"/>
  <c r="N2422"/>
  <c r="I2422"/>
  <c r="K2422" s="1"/>
  <c r="M2422" s="1"/>
  <c r="N2421"/>
  <c r="I2421"/>
  <c r="K2421" s="1"/>
  <c r="M2421" s="1"/>
  <c r="N2420"/>
  <c r="I2420"/>
  <c r="K2420" s="1"/>
  <c r="M2420" s="1"/>
  <c r="N2419"/>
  <c r="I2419"/>
  <c r="K2419" s="1"/>
  <c r="M2419" s="1"/>
  <c r="N2418"/>
  <c r="I2418"/>
  <c r="K2418" s="1"/>
  <c r="M2418" s="1"/>
  <c r="N2417"/>
  <c r="I2417"/>
  <c r="K2417" s="1"/>
  <c r="M2417" s="1"/>
  <c r="N2416"/>
  <c r="I2416"/>
  <c r="K2416" s="1"/>
  <c r="M2416" s="1"/>
  <c r="N2415"/>
  <c r="I2415"/>
  <c r="K2415" s="1"/>
  <c r="M2415" s="1"/>
  <c r="N2414"/>
  <c r="I2414"/>
  <c r="K2414" s="1"/>
  <c r="M2414" s="1"/>
  <c r="N2413"/>
  <c r="I2413"/>
  <c r="K2413" s="1"/>
  <c r="M2413" s="1"/>
  <c r="N2412"/>
  <c r="I2412"/>
  <c r="N2411"/>
  <c r="I2411"/>
  <c r="N2410"/>
  <c r="I2410"/>
  <c r="N2409"/>
  <c r="I2409"/>
  <c r="N2408"/>
  <c r="I2408"/>
  <c r="K2408" s="1"/>
  <c r="M2408" s="1"/>
  <c r="N2407"/>
  <c r="I2407"/>
  <c r="K2407" s="1"/>
  <c r="M2407" s="1"/>
  <c r="N2406"/>
  <c r="M2406"/>
  <c r="I2406"/>
  <c r="K2406" s="1"/>
  <c r="N2405"/>
  <c r="I2405"/>
  <c r="K2405" s="1"/>
  <c r="M2405" s="1"/>
  <c r="N2404"/>
  <c r="M2404"/>
  <c r="I2404"/>
  <c r="K2404" s="1"/>
  <c r="N2403"/>
  <c r="I2403"/>
  <c r="K2403" s="1"/>
  <c r="M2403" s="1"/>
  <c r="N2402"/>
  <c r="M2402"/>
  <c r="I2402"/>
  <c r="K2402" s="1"/>
  <c r="N2401"/>
  <c r="I2401"/>
  <c r="K2401" s="1"/>
  <c r="M2401" s="1"/>
  <c r="N2400"/>
  <c r="M2400"/>
  <c r="I2400"/>
  <c r="K2400" s="1"/>
  <c r="N2399"/>
  <c r="I2399"/>
  <c r="K2399" s="1"/>
  <c r="M2399" s="1"/>
  <c r="N2398"/>
  <c r="M2398"/>
  <c r="I2398"/>
  <c r="K2398" s="1"/>
  <c r="N2397"/>
  <c r="I2397"/>
  <c r="K2397" s="1"/>
  <c r="M2397" s="1"/>
  <c r="N2396"/>
  <c r="M2396"/>
  <c r="I2396"/>
  <c r="K2396" s="1"/>
  <c r="N2395"/>
  <c r="I2395"/>
  <c r="K2395" s="1"/>
  <c r="M2395" s="1"/>
  <c r="N2394"/>
  <c r="M2394"/>
  <c r="I2394"/>
  <c r="K2394" s="1"/>
  <c r="N2393"/>
  <c r="I2393"/>
  <c r="K2393" s="1"/>
  <c r="M2393" s="1"/>
  <c r="N2392"/>
  <c r="M2392"/>
  <c r="I2392"/>
  <c r="K2392" s="1"/>
  <c r="N2391"/>
  <c r="I2391"/>
  <c r="K2391" s="1"/>
  <c r="M2391" s="1"/>
  <c r="N2390"/>
  <c r="M2390"/>
  <c r="I2390"/>
  <c r="K2390" s="1"/>
  <c r="N2389"/>
  <c r="I2389"/>
  <c r="K2389" s="1"/>
  <c r="M2389" s="1"/>
  <c r="N2388"/>
  <c r="M2388"/>
  <c r="I2388"/>
  <c r="K2388" s="1"/>
  <c r="N2387"/>
  <c r="J2387"/>
  <c r="L2387" s="1"/>
  <c r="R2387" s="1"/>
  <c r="I2387"/>
  <c r="K2387" s="1"/>
  <c r="M2387" s="1"/>
  <c r="U2386"/>
  <c r="R2386"/>
  <c r="O2386"/>
  <c r="N2386"/>
  <c r="J2386"/>
  <c r="I2386"/>
  <c r="K2386" s="1"/>
  <c r="M2386" s="1"/>
  <c r="N2385"/>
  <c r="I2385"/>
  <c r="K2385" s="1"/>
  <c r="M2385" s="1"/>
  <c r="P2384"/>
  <c r="N2384"/>
  <c r="M2384"/>
  <c r="V2384" s="1"/>
  <c r="J2384"/>
  <c r="L2384" s="1"/>
  <c r="I2384"/>
  <c r="K2384" s="1"/>
  <c r="U2383"/>
  <c r="R2383"/>
  <c r="O2383"/>
  <c r="N2383"/>
  <c r="K2383"/>
  <c r="M2383" s="1"/>
  <c r="I2383"/>
  <c r="J2383" s="1"/>
  <c r="R2382"/>
  <c r="O2382"/>
  <c r="N2382"/>
  <c r="L2382"/>
  <c r="U2382" s="1"/>
  <c r="K2382"/>
  <c r="M2382" s="1"/>
  <c r="I2382"/>
  <c r="J2382" s="1"/>
  <c r="N2381"/>
  <c r="M2381"/>
  <c r="S2381" s="1"/>
  <c r="K2381"/>
  <c r="I2381"/>
  <c r="J2381" s="1"/>
  <c r="L2381" s="1"/>
  <c r="R2380"/>
  <c r="O2380"/>
  <c r="N2380"/>
  <c r="L2380"/>
  <c r="U2380" s="1"/>
  <c r="K2380"/>
  <c r="M2380" s="1"/>
  <c r="I2380"/>
  <c r="J2380" s="1"/>
  <c r="N2379"/>
  <c r="M2379"/>
  <c r="S2379" s="1"/>
  <c r="K2379"/>
  <c r="I2379"/>
  <c r="J2379" s="1"/>
  <c r="L2379" s="1"/>
  <c r="R2378"/>
  <c r="O2378"/>
  <c r="N2378"/>
  <c r="L2378"/>
  <c r="U2378" s="1"/>
  <c r="K2378"/>
  <c r="M2378" s="1"/>
  <c r="I2378"/>
  <c r="J2378" s="1"/>
  <c r="N2377"/>
  <c r="M2377"/>
  <c r="S2377" s="1"/>
  <c r="K2377"/>
  <c r="I2377"/>
  <c r="J2377" s="1"/>
  <c r="L2377" s="1"/>
  <c r="R2376"/>
  <c r="O2376"/>
  <c r="N2376"/>
  <c r="L2376"/>
  <c r="U2376" s="1"/>
  <c r="K2376"/>
  <c r="M2376" s="1"/>
  <c r="I2376"/>
  <c r="J2376" s="1"/>
  <c r="N2375"/>
  <c r="M2375"/>
  <c r="S2375" s="1"/>
  <c r="K2375"/>
  <c r="I2375"/>
  <c r="J2375" s="1"/>
  <c r="L2375" s="1"/>
  <c r="R2374"/>
  <c r="O2374"/>
  <c r="N2374"/>
  <c r="L2374"/>
  <c r="U2374" s="1"/>
  <c r="K2374"/>
  <c r="M2374" s="1"/>
  <c r="I2374"/>
  <c r="J2374" s="1"/>
  <c r="N2373"/>
  <c r="M2373"/>
  <c r="S2373" s="1"/>
  <c r="K2373"/>
  <c r="I2373"/>
  <c r="J2373" s="1"/>
  <c r="L2373" s="1"/>
  <c r="N2372"/>
  <c r="K2372"/>
  <c r="M2372" s="1"/>
  <c r="I2372"/>
  <c r="J2372" s="1"/>
  <c r="L2372" s="1"/>
  <c r="N2371"/>
  <c r="K2371"/>
  <c r="M2371" s="1"/>
  <c r="I2371"/>
  <c r="J2371" s="1"/>
  <c r="L2371" s="1"/>
  <c r="N2370"/>
  <c r="K2370"/>
  <c r="M2370" s="1"/>
  <c r="I2370"/>
  <c r="J2370" s="1"/>
  <c r="L2370" s="1"/>
  <c r="U2369"/>
  <c r="R2369"/>
  <c r="O2369"/>
  <c r="N2369"/>
  <c r="M2369"/>
  <c r="S2369" s="1"/>
  <c r="K2369"/>
  <c r="J2369"/>
  <c r="I2369"/>
  <c r="N2368"/>
  <c r="K2368"/>
  <c r="M2368" s="1"/>
  <c r="J2368"/>
  <c r="L2368" s="1"/>
  <c r="I2368"/>
  <c r="N2367"/>
  <c r="K2367"/>
  <c r="M2367" s="1"/>
  <c r="J2367"/>
  <c r="L2367" s="1"/>
  <c r="I2367"/>
  <c r="N2366"/>
  <c r="K2366"/>
  <c r="M2366" s="1"/>
  <c r="J2366"/>
  <c r="L2366" s="1"/>
  <c r="I2366"/>
  <c r="N2365"/>
  <c r="K2365"/>
  <c r="M2365" s="1"/>
  <c r="J2365"/>
  <c r="L2365" s="1"/>
  <c r="I2365"/>
  <c r="N2364"/>
  <c r="K2364"/>
  <c r="M2364" s="1"/>
  <c r="J2364"/>
  <c r="L2364" s="1"/>
  <c r="I2364"/>
  <c r="N2363"/>
  <c r="K2363"/>
  <c r="M2363" s="1"/>
  <c r="J2363"/>
  <c r="L2363" s="1"/>
  <c r="I2363"/>
  <c r="N2362"/>
  <c r="J2362"/>
  <c r="L2362" s="1"/>
  <c r="I2362"/>
  <c r="K2362" s="1"/>
  <c r="M2362" s="1"/>
  <c r="N2361"/>
  <c r="J2361"/>
  <c r="L2361" s="1"/>
  <c r="I2361"/>
  <c r="K2361" s="1"/>
  <c r="M2361" s="1"/>
  <c r="U2360"/>
  <c r="R2360"/>
  <c r="O2360"/>
  <c r="N2360"/>
  <c r="I2360"/>
  <c r="J2360" s="1"/>
  <c r="V2359"/>
  <c r="U2359"/>
  <c r="S2359"/>
  <c r="R2359"/>
  <c r="P2359"/>
  <c r="O2359"/>
  <c r="N2359"/>
  <c r="K2359"/>
  <c r="I2359"/>
  <c r="J2359" s="1"/>
  <c r="N2358"/>
  <c r="K2358"/>
  <c r="M2358" s="1"/>
  <c r="I2358"/>
  <c r="J2358" s="1"/>
  <c r="L2358" s="1"/>
  <c r="N2357"/>
  <c r="K2357"/>
  <c r="M2357" s="1"/>
  <c r="I2357"/>
  <c r="J2357" s="1"/>
  <c r="L2357" s="1"/>
  <c r="N2356"/>
  <c r="K2356"/>
  <c r="M2356" s="1"/>
  <c r="I2356"/>
  <c r="J2356" s="1"/>
  <c r="L2356" s="1"/>
  <c r="N2355"/>
  <c r="K2355"/>
  <c r="M2355" s="1"/>
  <c r="I2355"/>
  <c r="J2355" s="1"/>
  <c r="L2355" s="1"/>
  <c r="N2354"/>
  <c r="K2354"/>
  <c r="M2354" s="1"/>
  <c r="I2354"/>
  <c r="J2354" s="1"/>
  <c r="L2354" s="1"/>
  <c r="N2353"/>
  <c r="K2353"/>
  <c r="M2353" s="1"/>
  <c r="I2353"/>
  <c r="J2353" s="1"/>
  <c r="L2353" s="1"/>
  <c r="N2352"/>
  <c r="K2352"/>
  <c r="M2352" s="1"/>
  <c r="I2352"/>
  <c r="J2352" s="1"/>
  <c r="L2352" s="1"/>
  <c r="N2351"/>
  <c r="K2351"/>
  <c r="M2351" s="1"/>
  <c r="I2351"/>
  <c r="J2351" s="1"/>
  <c r="L2351" s="1"/>
  <c r="N2350"/>
  <c r="K2350"/>
  <c r="M2350" s="1"/>
  <c r="I2350"/>
  <c r="J2350" s="1"/>
  <c r="L2350" s="1"/>
  <c r="N2349"/>
  <c r="K2349"/>
  <c r="M2349" s="1"/>
  <c r="I2349"/>
  <c r="J2349" s="1"/>
  <c r="L2349" s="1"/>
  <c r="N2348"/>
  <c r="M2348"/>
  <c r="S2348" s="1"/>
  <c r="J2348"/>
  <c r="L2348" s="1"/>
  <c r="I2348"/>
  <c r="U2347"/>
  <c r="R2347"/>
  <c r="O2347"/>
  <c r="N2347"/>
  <c r="I2347"/>
  <c r="J2347" s="1"/>
  <c r="N2346"/>
  <c r="I2346"/>
  <c r="J2346" s="1"/>
  <c r="L2346" s="1"/>
  <c r="N2345"/>
  <c r="I2345"/>
  <c r="J2345" s="1"/>
  <c r="L2345" s="1"/>
  <c r="N2344"/>
  <c r="I2344"/>
  <c r="J2344" s="1"/>
  <c r="L2344" s="1"/>
  <c r="N2343"/>
  <c r="I2343"/>
  <c r="J2343" s="1"/>
  <c r="L2343" s="1"/>
  <c r="N2342"/>
  <c r="I2342"/>
  <c r="J2342" s="1"/>
  <c r="L2342" s="1"/>
  <c r="N2341"/>
  <c r="I2341"/>
  <c r="J2341" s="1"/>
  <c r="H2320"/>
  <c r="E2815" s="1"/>
  <c r="G2320"/>
  <c r="D2815" s="1"/>
  <c r="F2320"/>
  <c r="C2815" s="1"/>
  <c r="V2319"/>
  <c r="S2319"/>
  <c r="P2319"/>
  <c r="N2319"/>
  <c r="M2319"/>
  <c r="I2319"/>
  <c r="J2319" s="1"/>
  <c r="L2319" s="1"/>
  <c r="N2318"/>
  <c r="M2318"/>
  <c r="S2318" s="1"/>
  <c r="J2318"/>
  <c r="L2318" s="1"/>
  <c r="I2318"/>
  <c r="N2317"/>
  <c r="J2317"/>
  <c r="L2317" s="1"/>
  <c r="I2317"/>
  <c r="K2317" s="1"/>
  <c r="M2317" s="1"/>
  <c r="S2316"/>
  <c r="N2316"/>
  <c r="M2316"/>
  <c r="V2316" s="1"/>
  <c r="I2316"/>
  <c r="J2316" s="1"/>
  <c r="L2316" s="1"/>
  <c r="N2315"/>
  <c r="I2315"/>
  <c r="J2315" s="1"/>
  <c r="L2315" s="1"/>
  <c r="N2314"/>
  <c r="I2314"/>
  <c r="J2314" s="1"/>
  <c r="L2314" s="1"/>
  <c r="N2313"/>
  <c r="I2313"/>
  <c r="J2313" s="1"/>
  <c r="L2313" s="1"/>
  <c r="N2312"/>
  <c r="I2312"/>
  <c r="J2312" s="1"/>
  <c r="L2312" s="1"/>
  <c r="N2311"/>
  <c r="I2311"/>
  <c r="J2311" s="1"/>
  <c r="L2311" s="1"/>
  <c r="N2310"/>
  <c r="M2310"/>
  <c r="V2310" s="1"/>
  <c r="I2310"/>
  <c r="J2310" s="1"/>
  <c r="L2310" s="1"/>
  <c r="N2309"/>
  <c r="K2309"/>
  <c r="M2309" s="1"/>
  <c r="I2309"/>
  <c r="J2309" s="1"/>
  <c r="L2309" s="1"/>
  <c r="N2308"/>
  <c r="K2308"/>
  <c r="M2308" s="1"/>
  <c r="I2308"/>
  <c r="J2308" s="1"/>
  <c r="L2308" s="1"/>
  <c r="N2307"/>
  <c r="K2307"/>
  <c r="M2307" s="1"/>
  <c r="I2307"/>
  <c r="J2307" s="1"/>
  <c r="L2307" s="1"/>
  <c r="N2306"/>
  <c r="K2306"/>
  <c r="M2306" s="1"/>
  <c r="I2306"/>
  <c r="J2306" s="1"/>
  <c r="L2306" s="1"/>
  <c r="N2305"/>
  <c r="K2305"/>
  <c r="M2305" s="1"/>
  <c r="I2305"/>
  <c r="J2305" s="1"/>
  <c r="L2305" s="1"/>
  <c r="N2304"/>
  <c r="K2304"/>
  <c r="M2304" s="1"/>
  <c r="I2304"/>
  <c r="J2304" s="1"/>
  <c r="L2304" s="1"/>
  <c r="N2303"/>
  <c r="K2303"/>
  <c r="M2303" s="1"/>
  <c r="I2303"/>
  <c r="J2303" s="1"/>
  <c r="L2303" s="1"/>
  <c r="V2302"/>
  <c r="U2302"/>
  <c r="S2302"/>
  <c r="R2302"/>
  <c r="P2302"/>
  <c r="O2302"/>
  <c r="N2302"/>
  <c r="J2302"/>
  <c r="I2302"/>
  <c r="K2302" s="1"/>
  <c r="N2301"/>
  <c r="J2301"/>
  <c r="L2301" s="1"/>
  <c r="I2301"/>
  <c r="K2301" s="1"/>
  <c r="M2301" s="1"/>
  <c r="S2300"/>
  <c r="N2300"/>
  <c r="M2300"/>
  <c r="V2300" s="1"/>
  <c r="I2300"/>
  <c r="J2300" s="1"/>
  <c r="L2300" s="1"/>
  <c r="V2299"/>
  <c r="U2299"/>
  <c r="S2299"/>
  <c r="R2299"/>
  <c r="P2299"/>
  <c r="O2299"/>
  <c r="N2299"/>
  <c r="K2299"/>
  <c r="J2299"/>
  <c r="I2299"/>
  <c r="U2298"/>
  <c r="R2298"/>
  <c r="O2298"/>
  <c r="N2298"/>
  <c r="J2298"/>
  <c r="I2298"/>
  <c r="K2298" s="1"/>
  <c r="M2298" s="1"/>
  <c r="V2297"/>
  <c r="U2297"/>
  <c r="S2297"/>
  <c r="R2297"/>
  <c r="P2297"/>
  <c r="O2297"/>
  <c r="N2297"/>
  <c r="K2297"/>
  <c r="I2297"/>
  <c r="J2297" s="1"/>
  <c r="N2296"/>
  <c r="K2296"/>
  <c r="M2296" s="1"/>
  <c r="I2296"/>
  <c r="J2296" s="1"/>
  <c r="L2296" s="1"/>
  <c r="N2295"/>
  <c r="K2295"/>
  <c r="M2295" s="1"/>
  <c r="I2295"/>
  <c r="J2295" s="1"/>
  <c r="L2295" s="1"/>
  <c r="N2294"/>
  <c r="K2294"/>
  <c r="M2294" s="1"/>
  <c r="I2294"/>
  <c r="J2294" s="1"/>
  <c r="L2294" s="1"/>
  <c r="N2293"/>
  <c r="K2293"/>
  <c r="M2293" s="1"/>
  <c r="I2293"/>
  <c r="J2293" s="1"/>
  <c r="L2293" s="1"/>
  <c r="N2292"/>
  <c r="K2292"/>
  <c r="M2292" s="1"/>
  <c r="I2292"/>
  <c r="J2292" s="1"/>
  <c r="L2292" s="1"/>
  <c r="N2291"/>
  <c r="K2291"/>
  <c r="M2291" s="1"/>
  <c r="I2291"/>
  <c r="J2291" s="1"/>
  <c r="L2291" s="1"/>
  <c r="N2290"/>
  <c r="K2290"/>
  <c r="M2290" s="1"/>
  <c r="I2290"/>
  <c r="J2290" s="1"/>
  <c r="L2290" s="1"/>
  <c r="N2289"/>
  <c r="K2289"/>
  <c r="M2289" s="1"/>
  <c r="I2289"/>
  <c r="J2289" s="1"/>
  <c r="L2289" s="1"/>
  <c r="U2288"/>
  <c r="R2288"/>
  <c r="O2288"/>
  <c r="N2288"/>
  <c r="K2288"/>
  <c r="M2288" s="1"/>
  <c r="J2288"/>
  <c r="I2288"/>
  <c r="N2287"/>
  <c r="K2287"/>
  <c r="M2287" s="1"/>
  <c r="J2287"/>
  <c r="L2287" s="1"/>
  <c r="I2287"/>
  <c r="S2286"/>
  <c r="N2286"/>
  <c r="M2286"/>
  <c r="V2286" s="1"/>
  <c r="J2286"/>
  <c r="L2286" s="1"/>
  <c r="I2286"/>
  <c r="N2285"/>
  <c r="J2285"/>
  <c r="L2285" s="1"/>
  <c r="I2285"/>
  <c r="K2285" s="1"/>
  <c r="M2285" s="1"/>
  <c r="N2284"/>
  <c r="J2284"/>
  <c r="L2284" s="1"/>
  <c r="I2284"/>
  <c r="K2284" s="1"/>
  <c r="M2284" s="1"/>
  <c r="N2283"/>
  <c r="J2283"/>
  <c r="L2283" s="1"/>
  <c r="I2283"/>
  <c r="K2283" s="1"/>
  <c r="M2283" s="1"/>
  <c r="N2282"/>
  <c r="J2282"/>
  <c r="L2282" s="1"/>
  <c r="I2282"/>
  <c r="K2282" s="1"/>
  <c r="M2282" s="1"/>
  <c r="S2281"/>
  <c r="N2281"/>
  <c r="J2281"/>
  <c r="L2281" s="1"/>
  <c r="I2281"/>
  <c r="K2281" s="1"/>
  <c r="M2281" s="1"/>
  <c r="S2280"/>
  <c r="N2280"/>
  <c r="J2280"/>
  <c r="L2280" s="1"/>
  <c r="I2280"/>
  <c r="K2280" s="1"/>
  <c r="M2280" s="1"/>
  <c r="S2279"/>
  <c r="N2279"/>
  <c r="J2279"/>
  <c r="L2279" s="1"/>
  <c r="I2279"/>
  <c r="K2279" s="1"/>
  <c r="M2279" s="1"/>
  <c r="S2278"/>
  <c r="N2278"/>
  <c r="J2278"/>
  <c r="L2278" s="1"/>
  <c r="I2278"/>
  <c r="K2278" s="1"/>
  <c r="M2278" s="1"/>
  <c r="S2277"/>
  <c r="N2277"/>
  <c r="J2277"/>
  <c r="L2277" s="1"/>
  <c r="I2277"/>
  <c r="K2277" s="1"/>
  <c r="M2277" s="1"/>
  <c r="S2276"/>
  <c r="N2276"/>
  <c r="J2276"/>
  <c r="L2276" s="1"/>
  <c r="I2276"/>
  <c r="K2276" s="1"/>
  <c r="M2276" s="1"/>
  <c r="N2275"/>
  <c r="J2275"/>
  <c r="L2275" s="1"/>
  <c r="I2275"/>
  <c r="K2275" s="1"/>
  <c r="M2275" s="1"/>
  <c r="N2274"/>
  <c r="J2274"/>
  <c r="L2274" s="1"/>
  <c r="I2274"/>
  <c r="K2274" s="1"/>
  <c r="M2274" s="1"/>
  <c r="N2273"/>
  <c r="J2273"/>
  <c r="L2273" s="1"/>
  <c r="I2273"/>
  <c r="K2273" s="1"/>
  <c r="M2273" s="1"/>
  <c r="N2272"/>
  <c r="J2272"/>
  <c r="L2272" s="1"/>
  <c r="I2272"/>
  <c r="K2272" s="1"/>
  <c r="M2272" s="1"/>
  <c r="U2271"/>
  <c r="R2271"/>
  <c r="O2271"/>
  <c r="N2271"/>
  <c r="I2271"/>
  <c r="N2270"/>
  <c r="I2270"/>
  <c r="N2269"/>
  <c r="I2269"/>
  <c r="N2268"/>
  <c r="I2268"/>
  <c r="N2267"/>
  <c r="I2267"/>
  <c r="N2266"/>
  <c r="I2266"/>
  <c r="U2265"/>
  <c r="R2265"/>
  <c r="O2265"/>
  <c r="N2265"/>
  <c r="M2265"/>
  <c r="S2265" s="1"/>
  <c r="K2265"/>
  <c r="I2265"/>
  <c r="J2265" s="1"/>
  <c r="V2264"/>
  <c r="N2264"/>
  <c r="L2264"/>
  <c r="R2264" s="1"/>
  <c r="K2264"/>
  <c r="M2264" s="1"/>
  <c r="S2264" s="1"/>
  <c r="I2264"/>
  <c r="J2264" s="1"/>
  <c r="V2263"/>
  <c r="N2263"/>
  <c r="L2263"/>
  <c r="R2263" s="1"/>
  <c r="K2263"/>
  <c r="M2263" s="1"/>
  <c r="S2263" s="1"/>
  <c r="I2263"/>
  <c r="J2263" s="1"/>
  <c r="V2262"/>
  <c r="N2262"/>
  <c r="L2262"/>
  <c r="R2262" s="1"/>
  <c r="K2262"/>
  <c r="M2262" s="1"/>
  <c r="S2262" s="1"/>
  <c r="I2262"/>
  <c r="J2262" s="1"/>
  <c r="V2261"/>
  <c r="N2261"/>
  <c r="L2261"/>
  <c r="R2261" s="1"/>
  <c r="K2261"/>
  <c r="M2261" s="1"/>
  <c r="S2261" s="1"/>
  <c r="I2261"/>
  <c r="J2261" s="1"/>
  <c r="V2260"/>
  <c r="P2260"/>
  <c r="N2260"/>
  <c r="M2260"/>
  <c r="S2260" s="1"/>
  <c r="L2260"/>
  <c r="R2260" s="1"/>
  <c r="J2260"/>
  <c r="I2260"/>
  <c r="V2259"/>
  <c r="U2259"/>
  <c r="S2259"/>
  <c r="R2259"/>
  <c r="P2259"/>
  <c r="O2259"/>
  <c r="N2259"/>
  <c r="I2259"/>
  <c r="N2258"/>
  <c r="I2258"/>
  <c r="N2257"/>
  <c r="I2257"/>
  <c r="N2256"/>
  <c r="I2256"/>
  <c r="V2255"/>
  <c r="U2255"/>
  <c r="S2255"/>
  <c r="R2255"/>
  <c r="P2255"/>
  <c r="O2255"/>
  <c r="N2255"/>
  <c r="K2255"/>
  <c r="J2255"/>
  <c r="I2255"/>
  <c r="V2254"/>
  <c r="S2254"/>
  <c r="N2254"/>
  <c r="K2254"/>
  <c r="M2254" s="1"/>
  <c r="P2254" s="1"/>
  <c r="J2254"/>
  <c r="L2254" s="1"/>
  <c r="I2254"/>
  <c r="N2253"/>
  <c r="K2253"/>
  <c r="M2253" s="1"/>
  <c r="V2253" s="1"/>
  <c r="J2253"/>
  <c r="L2253" s="1"/>
  <c r="I2253"/>
  <c r="V2252"/>
  <c r="S2252"/>
  <c r="N2252"/>
  <c r="K2252"/>
  <c r="M2252" s="1"/>
  <c r="P2252" s="1"/>
  <c r="J2252"/>
  <c r="L2252" s="1"/>
  <c r="I2252"/>
  <c r="N2251"/>
  <c r="I2251"/>
  <c r="K2251" s="1"/>
  <c r="M2251" s="1"/>
  <c r="N2250"/>
  <c r="I2250"/>
  <c r="K2250" s="1"/>
  <c r="M2250" s="1"/>
  <c r="N2249"/>
  <c r="I2249"/>
  <c r="K2249" s="1"/>
  <c r="M2249" s="1"/>
  <c r="N2248"/>
  <c r="I2248"/>
  <c r="K2248" s="1"/>
  <c r="M2248" s="1"/>
  <c r="N2247"/>
  <c r="I2247"/>
  <c r="K2247" s="1"/>
  <c r="M2247" s="1"/>
  <c r="N2246"/>
  <c r="I2246"/>
  <c r="K2246" s="1"/>
  <c r="M2246" s="1"/>
  <c r="N2245"/>
  <c r="I2245"/>
  <c r="K2245" s="1"/>
  <c r="M2245" s="1"/>
  <c r="N2244"/>
  <c r="I2244"/>
  <c r="K2244" s="1"/>
  <c r="M2244" s="1"/>
  <c r="V2243"/>
  <c r="S2243"/>
  <c r="P2243"/>
  <c r="N2243"/>
  <c r="I2243"/>
  <c r="J2243" s="1"/>
  <c r="L2243" s="1"/>
  <c r="N2242"/>
  <c r="I2242"/>
  <c r="J2242" s="1"/>
  <c r="L2242" s="1"/>
  <c r="N2241"/>
  <c r="I2241"/>
  <c r="J2241" s="1"/>
  <c r="L2241" s="1"/>
  <c r="N2240"/>
  <c r="I2240"/>
  <c r="J2240" s="1"/>
  <c r="L2240" s="1"/>
  <c r="N2239"/>
  <c r="I2239"/>
  <c r="J2239" s="1"/>
  <c r="L2239" s="1"/>
  <c r="N2238"/>
  <c r="I2238"/>
  <c r="J2238" s="1"/>
  <c r="L2238" s="1"/>
  <c r="U2237"/>
  <c r="R2237"/>
  <c r="O2237"/>
  <c r="N2237"/>
  <c r="M2237"/>
  <c r="S2237" s="1"/>
  <c r="K2237"/>
  <c r="I2237"/>
  <c r="J2237" s="1"/>
  <c r="V2236"/>
  <c r="P2236"/>
  <c r="N2236"/>
  <c r="M2236"/>
  <c r="S2236" s="1"/>
  <c r="L2236"/>
  <c r="R2236" s="1"/>
  <c r="J2236"/>
  <c r="I2236"/>
  <c r="N2235"/>
  <c r="K2235"/>
  <c r="M2235" s="1"/>
  <c r="J2235"/>
  <c r="L2235" s="1"/>
  <c r="I2235"/>
  <c r="U2234"/>
  <c r="R2234"/>
  <c r="O2234"/>
  <c r="N2234"/>
  <c r="J2234"/>
  <c r="I2234"/>
  <c r="K2234" s="1"/>
  <c r="M2234" s="1"/>
  <c r="N2233"/>
  <c r="J2233"/>
  <c r="L2233" s="1"/>
  <c r="I2233"/>
  <c r="K2233" s="1"/>
  <c r="M2233" s="1"/>
  <c r="N2232"/>
  <c r="J2232"/>
  <c r="L2232" s="1"/>
  <c r="I2232"/>
  <c r="K2232" s="1"/>
  <c r="M2232" s="1"/>
  <c r="N2231"/>
  <c r="J2231"/>
  <c r="L2231" s="1"/>
  <c r="I2231"/>
  <c r="K2231" s="1"/>
  <c r="M2231" s="1"/>
  <c r="N2230"/>
  <c r="J2230"/>
  <c r="L2230" s="1"/>
  <c r="I2230"/>
  <c r="K2230" s="1"/>
  <c r="M2230" s="1"/>
  <c r="N2229"/>
  <c r="J2229"/>
  <c r="L2229" s="1"/>
  <c r="I2229"/>
  <c r="K2229" s="1"/>
  <c r="M2229" s="1"/>
  <c r="N2228"/>
  <c r="J2228"/>
  <c r="L2228" s="1"/>
  <c r="I2228"/>
  <c r="K2228" s="1"/>
  <c r="M2228" s="1"/>
  <c r="U2227"/>
  <c r="R2227"/>
  <c r="O2227"/>
  <c r="N2227"/>
  <c r="I2227"/>
  <c r="J2227" s="1"/>
  <c r="N2226"/>
  <c r="I2226"/>
  <c r="J2226" s="1"/>
  <c r="L2226" s="1"/>
  <c r="N2225"/>
  <c r="I2225"/>
  <c r="J2225" s="1"/>
  <c r="L2225" s="1"/>
  <c r="N2224"/>
  <c r="I2224"/>
  <c r="J2224" s="1"/>
  <c r="L2224" s="1"/>
  <c r="N2223"/>
  <c r="I2223"/>
  <c r="J2223" s="1"/>
  <c r="L2223" s="1"/>
  <c r="N2222"/>
  <c r="I2222"/>
  <c r="J2222" s="1"/>
  <c r="L2222" s="1"/>
  <c r="N2221"/>
  <c r="I2221"/>
  <c r="J2221" s="1"/>
  <c r="L2221" s="1"/>
  <c r="N2220"/>
  <c r="I2220"/>
  <c r="J2220" s="1"/>
  <c r="L2220" s="1"/>
  <c r="N2219"/>
  <c r="I2219"/>
  <c r="J2219" s="1"/>
  <c r="L2219" s="1"/>
  <c r="U2218"/>
  <c r="R2218"/>
  <c r="O2218"/>
  <c r="N2218"/>
  <c r="M2218"/>
  <c r="S2218" s="1"/>
  <c r="K2218"/>
  <c r="I2218"/>
  <c r="J2218" s="1"/>
  <c r="N2217"/>
  <c r="K2217"/>
  <c r="M2217" s="1"/>
  <c r="I2217"/>
  <c r="J2217" s="1"/>
  <c r="L2217" s="1"/>
  <c r="N2216"/>
  <c r="K2216"/>
  <c r="M2216" s="1"/>
  <c r="I2216"/>
  <c r="J2216" s="1"/>
  <c r="L2216" s="1"/>
  <c r="N2215"/>
  <c r="K2215"/>
  <c r="M2215" s="1"/>
  <c r="I2215"/>
  <c r="J2215" s="1"/>
  <c r="L2215" s="1"/>
  <c r="V2214"/>
  <c r="U2214"/>
  <c r="S2214"/>
  <c r="R2214"/>
  <c r="P2214"/>
  <c r="O2214"/>
  <c r="N2214"/>
  <c r="J2214"/>
  <c r="I2214"/>
  <c r="K2214" s="1"/>
  <c r="N2213"/>
  <c r="J2213"/>
  <c r="L2213" s="1"/>
  <c r="I2213"/>
  <c r="K2213" s="1"/>
  <c r="M2213" s="1"/>
  <c r="V2212"/>
  <c r="U2212"/>
  <c r="S2212"/>
  <c r="R2212"/>
  <c r="P2212"/>
  <c r="O2212"/>
  <c r="N2212"/>
  <c r="K2212"/>
  <c r="I2212"/>
  <c r="J2212" s="1"/>
  <c r="N2211"/>
  <c r="K2211"/>
  <c r="M2211" s="1"/>
  <c r="I2211"/>
  <c r="J2211" s="1"/>
  <c r="L2211" s="1"/>
  <c r="V2210"/>
  <c r="P2210"/>
  <c r="N2210"/>
  <c r="M2210"/>
  <c r="S2210" s="1"/>
  <c r="L2210"/>
  <c r="R2210" s="1"/>
  <c r="I2210"/>
  <c r="N2209"/>
  <c r="J2209"/>
  <c r="L2209" s="1"/>
  <c r="I2209"/>
  <c r="K2209" s="1"/>
  <c r="M2209" s="1"/>
  <c r="N2208"/>
  <c r="J2208"/>
  <c r="L2208" s="1"/>
  <c r="I2208"/>
  <c r="K2208" s="1"/>
  <c r="M2208" s="1"/>
  <c r="N2207"/>
  <c r="J2207"/>
  <c r="L2207" s="1"/>
  <c r="I2207"/>
  <c r="K2207" s="1"/>
  <c r="M2207" s="1"/>
  <c r="N2206"/>
  <c r="J2206"/>
  <c r="L2206" s="1"/>
  <c r="I2206"/>
  <c r="K2206" s="1"/>
  <c r="M2206" s="1"/>
  <c r="N2205"/>
  <c r="J2205"/>
  <c r="L2205" s="1"/>
  <c r="I2205"/>
  <c r="K2205" s="1"/>
  <c r="M2205" s="1"/>
  <c r="N2204"/>
  <c r="J2204"/>
  <c r="L2204" s="1"/>
  <c r="I2204"/>
  <c r="K2204" s="1"/>
  <c r="M2204" s="1"/>
  <c r="N2203"/>
  <c r="N2320" s="1"/>
  <c r="J2203"/>
  <c r="I2203"/>
  <c r="I2320" s="1"/>
  <c r="H2180"/>
  <c r="E2814" s="1"/>
  <c r="G2180"/>
  <c r="D2814" s="1"/>
  <c r="F2180"/>
  <c r="C2814" s="1"/>
  <c r="N2179"/>
  <c r="I2179"/>
  <c r="J2179" s="1"/>
  <c r="L2179" s="1"/>
  <c r="N2178"/>
  <c r="I2178"/>
  <c r="J2178" s="1"/>
  <c r="L2178" s="1"/>
  <c r="N2177"/>
  <c r="I2177"/>
  <c r="J2177" s="1"/>
  <c r="L2177" s="1"/>
  <c r="U2176"/>
  <c r="R2176"/>
  <c r="O2176"/>
  <c r="N2176"/>
  <c r="M2176"/>
  <c r="S2176" s="1"/>
  <c r="K2176"/>
  <c r="I2176"/>
  <c r="J2176" s="1"/>
  <c r="N2175"/>
  <c r="K2175"/>
  <c r="M2175" s="1"/>
  <c r="I2175"/>
  <c r="J2175" s="1"/>
  <c r="L2175" s="1"/>
  <c r="U2174"/>
  <c r="R2174"/>
  <c r="O2174"/>
  <c r="N2174"/>
  <c r="K2174"/>
  <c r="M2174" s="1"/>
  <c r="J2174"/>
  <c r="I2174"/>
  <c r="V2173"/>
  <c r="U2173"/>
  <c r="S2173"/>
  <c r="R2173"/>
  <c r="P2173"/>
  <c r="O2173"/>
  <c r="N2173"/>
  <c r="I2173"/>
  <c r="J2173" s="1"/>
  <c r="U2172"/>
  <c r="R2172"/>
  <c r="O2172"/>
  <c r="N2172"/>
  <c r="M2172"/>
  <c r="S2172" s="1"/>
  <c r="K2172"/>
  <c r="I2172"/>
  <c r="J2172" s="1"/>
  <c r="U2171"/>
  <c r="R2171"/>
  <c r="O2171"/>
  <c r="N2171"/>
  <c r="K2171"/>
  <c r="M2171" s="1"/>
  <c r="J2171"/>
  <c r="I2171"/>
  <c r="N2170"/>
  <c r="K2170"/>
  <c r="M2170" s="1"/>
  <c r="J2170"/>
  <c r="L2170" s="1"/>
  <c r="I2170"/>
  <c r="N2169"/>
  <c r="K2169"/>
  <c r="M2169" s="1"/>
  <c r="J2169"/>
  <c r="L2169" s="1"/>
  <c r="I2169"/>
  <c r="N2168"/>
  <c r="K2168"/>
  <c r="M2168" s="1"/>
  <c r="J2168"/>
  <c r="L2168" s="1"/>
  <c r="I2168"/>
  <c r="N2167"/>
  <c r="K2167"/>
  <c r="M2167" s="1"/>
  <c r="J2167"/>
  <c r="L2167" s="1"/>
  <c r="I2167"/>
  <c r="N2166"/>
  <c r="K2166"/>
  <c r="M2166" s="1"/>
  <c r="J2166"/>
  <c r="L2166" s="1"/>
  <c r="I2166"/>
  <c r="V2165"/>
  <c r="S2165"/>
  <c r="P2165"/>
  <c r="N2165"/>
  <c r="J2165"/>
  <c r="L2165" s="1"/>
  <c r="I2165"/>
  <c r="K2165" s="1"/>
  <c r="V2164"/>
  <c r="U2164"/>
  <c r="S2164"/>
  <c r="R2164"/>
  <c r="P2164"/>
  <c r="O2164"/>
  <c r="N2164"/>
  <c r="K2164"/>
  <c r="J2164"/>
  <c r="I2164"/>
  <c r="N2163"/>
  <c r="L2163"/>
  <c r="R2163" s="1"/>
  <c r="K2163"/>
  <c r="M2163" s="1"/>
  <c r="J2163"/>
  <c r="I2163"/>
  <c r="U2162"/>
  <c r="R2162"/>
  <c r="O2162"/>
  <c r="N2162"/>
  <c r="K2162"/>
  <c r="M2162" s="1"/>
  <c r="J2162"/>
  <c r="I2162"/>
  <c r="N2161"/>
  <c r="K2161"/>
  <c r="M2161" s="1"/>
  <c r="J2161"/>
  <c r="L2161" s="1"/>
  <c r="I2161"/>
  <c r="N2160"/>
  <c r="K2160"/>
  <c r="M2160" s="1"/>
  <c r="J2160"/>
  <c r="L2160" s="1"/>
  <c r="I2160"/>
  <c r="N2159"/>
  <c r="K2159"/>
  <c r="M2159" s="1"/>
  <c r="J2159"/>
  <c r="L2159" s="1"/>
  <c r="I2159"/>
  <c r="N2158"/>
  <c r="K2158"/>
  <c r="M2158" s="1"/>
  <c r="J2158"/>
  <c r="L2158" s="1"/>
  <c r="I2158"/>
  <c r="N2157"/>
  <c r="K2157"/>
  <c r="M2157" s="1"/>
  <c r="J2157"/>
  <c r="L2157" s="1"/>
  <c r="I2157"/>
  <c r="V2156"/>
  <c r="U2156"/>
  <c r="S2156"/>
  <c r="R2156"/>
  <c r="P2156"/>
  <c r="O2156"/>
  <c r="N2156"/>
  <c r="I2156"/>
  <c r="J2156" s="1"/>
  <c r="U2155"/>
  <c r="R2155"/>
  <c r="O2155"/>
  <c r="N2155"/>
  <c r="M2155"/>
  <c r="S2155" s="1"/>
  <c r="K2155"/>
  <c r="J2155"/>
  <c r="I2155"/>
  <c r="U2154"/>
  <c r="R2154"/>
  <c r="O2154"/>
  <c r="N2154"/>
  <c r="K2154"/>
  <c r="M2154" s="1"/>
  <c r="J2154"/>
  <c r="I2154"/>
  <c r="N2153"/>
  <c r="K2153"/>
  <c r="M2153" s="1"/>
  <c r="J2153"/>
  <c r="L2153" s="1"/>
  <c r="I2153"/>
  <c r="N2152"/>
  <c r="K2152"/>
  <c r="M2152" s="1"/>
  <c r="J2152"/>
  <c r="L2152" s="1"/>
  <c r="I2152"/>
  <c r="N2151"/>
  <c r="K2151"/>
  <c r="M2151" s="1"/>
  <c r="J2151"/>
  <c r="L2151" s="1"/>
  <c r="I2151"/>
  <c r="N2150"/>
  <c r="K2150"/>
  <c r="M2150" s="1"/>
  <c r="J2150"/>
  <c r="L2150" s="1"/>
  <c r="I2150"/>
  <c r="V2149"/>
  <c r="U2149"/>
  <c r="S2149"/>
  <c r="R2149"/>
  <c r="P2149"/>
  <c r="O2149"/>
  <c r="N2149"/>
  <c r="I2149"/>
  <c r="J2149" s="1"/>
  <c r="V2148"/>
  <c r="U2148"/>
  <c r="S2148"/>
  <c r="R2148"/>
  <c r="P2148"/>
  <c r="O2148"/>
  <c r="N2148"/>
  <c r="K2148"/>
  <c r="J2148"/>
  <c r="I2148"/>
  <c r="N2147"/>
  <c r="K2147"/>
  <c r="M2147" s="1"/>
  <c r="J2147"/>
  <c r="L2147" s="1"/>
  <c r="I2147"/>
  <c r="V2146"/>
  <c r="S2146"/>
  <c r="P2146"/>
  <c r="N2146"/>
  <c r="J2146"/>
  <c r="L2146" s="1"/>
  <c r="I2146"/>
  <c r="K2146" s="1"/>
  <c r="V2145"/>
  <c r="U2145"/>
  <c r="S2145"/>
  <c r="R2145"/>
  <c r="P2145"/>
  <c r="O2145"/>
  <c r="N2145"/>
  <c r="K2145"/>
  <c r="J2145"/>
  <c r="I2145"/>
  <c r="U2144"/>
  <c r="R2144"/>
  <c r="O2144"/>
  <c r="N2144"/>
  <c r="K2144"/>
  <c r="M2144" s="1"/>
  <c r="J2144"/>
  <c r="I2144"/>
  <c r="N2143"/>
  <c r="K2143"/>
  <c r="M2143" s="1"/>
  <c r="J2143"/>
  <c r="L2143" s="1"/>
  <c r="I2143"/>
  <c r="V2142"/>
  <c r="U2142"/>
  <c r="S2142"/>
  <c r="R2142"/>
  <c r="P2142"/>
  <c r="O2142"/>
  <c r="N2142"/>
  <c r="I2142"/>
  <c r="J2142" s="1"/>
  <c r="U2141"/>
  <c r="R2141"/>
  <c r="O2141"/>
  <c r="N2141"/>
  <c r="M2141"/>
  <c r="S2141" s="1"/>
  <c r="K2141"/>
  <c r="J2141"/>
  <c r="I2141"/>
  <c r="N2140"/>
  <c r="L2140"/>
  <c r="R2140" s="1"/>
  <c r="K2140"/>
  <c r="M2140" s="1"/>
  <c r="J2140"/>
  <c r="I2140"/>
  <c r="N2139"/>
  <c r="L2139"/>
  <c r="R2139" s="1"/>
  <c r="K2139"/>
  <c r="M2139" s="1"/>
  <c r="J2139"/>
  <c r="I2139"/>
  <c r="N2138"/>
  <c r="L2138"/>
  <c r="R2138" s="1"/>
  <c r="K2138"/>
  <c r="M2138" s="1"/>
  <c r="J2138"/>
  <c r="I2138"/>
  <c r="V2137"/>
  <c r="U2137"/>
  <c r="S2137"/>
  <c r="R2137"/>
  <c r="P2137"/>
  <c r="O2137"/>
  <c r="N2137"/>
  <c r="I2137"/>
  <c r="K2137" s="1"/>
  <c r="N2136"/>
  <c r="I2136"/>
  <c r="K2136" s="1"/>
  <c r="M2136" s="1"/>
  <c r="N2135"/>
  <c r="I2135"/>
  <c r="K2135" s="1"/>
  <c r="M2135" s="1"/>
  <c r="N2134"/>
  <c r="I2134"/>
  <c r="K2134" s="1"/>
  <c r="M2134" s="1"/>
  <c r="N2133"/>
  <c r="I2133"/>
  <c r="K2133" s="1"/>
  <c r="M2133" s="1"/>
  <c r="U2132"/>
  <c r="R2132"/>
  <c r="O2132"/>
  <c r="N2132"/>
  <c r="I2132"/>
  <c r="J2132" s="1"/>
  <c r="U2131"/>
  <c r="R2131"/>
  <c r="O2131"/>
  <c r="N2131"/>
  <c r="K2131"/>
  <c r="M2131" s="1"/>
  <c r="J2131"/>
  <c r="I2131"/>
  <c r="O2130"/>
  <c r="N2130"/>
  <c r="L2130"/>
  <c r="R2130" s="1"/>
  <c r="K2130"/>
  <c r="M2130" s="1"/>
  <c r="J2130"/>
  <c r="I2130"/>
  <c r="U2129"/>
  <c r="R2129"/>
  <c r="O2129"/>
  <c r="N2129"/>
  <c r="K2129"/>
  <c r="M2129" s="1"/>
  <c r="J2129"/>
  <c r="I2129"/>
  <c r="N2128"/>
  <c r="K2128"/>
  <c r="M2128" s="1"/>
  <c r="J2128"/>
  <c r="L2128" s="1"/>
  <c r="I2128"/>
  <c r="N2127"/>
  <c r="K2127"/>
  <c r="M2127" s="1"/>
  <c r="J2127"/>
  <c r="L2127" s="1"/>
  <c r="I2127"/>
  <c r="N2126"/>
  <c r="K2126"/>
  <c r="M2126" s="1"/>
  <c r="J2126"/>
  <c r="L2126" s="1"/>
  <c r="I2126"/>
  <c r="U2125"/>
  <c r="R2125"/>
  <c r="O2125"/>
  <c r="N2125"/>
  <c r="I2125"/>
  <c r="K2125" s="1"/>
  <c r="M2125" s="1"/>
  <c r="U2124"/>
  <c r="R2124"/>
  <c r="O2124"/>
  <c r="N2124"/>
  <c r="I2124"/>
  <c r="J2124" s="1"/>
  <c r="N2123"/>
  <c r="I2123"/>
  <c r="J2123" s="1"/>
  <c r="L2123" s="1"/>
  <c r="V2122"/>
  <c r="U2122"/>
  <c r="S2122"/>
  <c r="R2122"/>
  <c r="P2122"/>
  <c r="O2122"/>
  <c r="N2122"/>
  <c r="K2122"/>
  <c r="J2122"/>
  <c r="I2122"/>
  <c r="V2121"/>
  <c r="U2121"/>
  <c r="S2121"/>
  <c r="R2121"/>
  <c r="P2121"/>
  <c r="O2121"/>
  <c r="N2121"/>
  <c r="I2121"/>
  <c r="J2121" s="1"/>
  <c r="U2120"/>
  <c r="R2120"/>
  <c r="O2120"/>
  <c r="N2120"/>
  <c r="K2120"/>
  <c r="M2120" s="1"/>
  <c r="J2120"/>
  <c r="I2120"/>
  <c r="U2119"/>
  <c r="O2119"/>
  <c r="N2119"/>
  <c r="L2119"/>
  <c r="R2119" s="1"/>
  <c r="K2119"/>
  <c r="M2119" s="1"/>
  <c r="J2119"/>
  <c r="I2119"/>
  <c r="U2118"/>
  <c r="O2118"/>
  <c r="N2118"/>
  <c r="L2118"/>
  <c r="R2118" s="1"/>
  <c r="K2118"/>
  <c r="M2118" s="1"/>
  <c r="J2118"/>
  <c r="I2118"/>
  <c r="U2117"/>
  <c r="R2117"/>
  <c r="O2117"/>
  <c r="N2117"/>
  <c r="K2117"/>
  <c r="M2117" s="1"/>
  <c r="J2117"/>
  <c r="I2117"/>
  <c r="N2116"/>
  <c r="K2116"/>
  <c r="M2116" s="1"/>
  <c r="J2116"/>
  <c r="L2116" s="1"/>
  <c r="I2116"/>
  <c r="N2115"/>
  <c r="K2115"/>
  <c r="M2115" s="1"/>
  <c r="J2115"/>
  <c r="L2115" s="1"/>
  <c r="I2115"/>
  <c r="V2114"/>
  <c r="U2114"/>
  <c r="S2114"/>
  <c r="R2114"/>
  <c r="P2114"/>
  <c r="O2114"/>
  <c r="N2114"/>
  <c r="I2114"/>
  <c r="J2114" s="1"/>
  <c r="U2113"/>
  <c r="R2113"/>
  <c r="O2113"/>
  <c r="N2113"/>
  <c r="K2113"/>
  <c r="M2113" s="1"/>
  <c r="J2113"/>
  <c r="I2113"/>
  <c r="U2112"/>
  <c r="O2112"/>
  <c r="N2112"/>
  <c r="L2112"/>
  <c r="R2112" s="1"/>
  <c r="K2112"/>
  <c r="M2112" s="1"/>
  <c r="J2112"/>
  <c r="I2112"/>
  <c r="U2111"/>
  <c r="O2111"/>
  <c r="N2111"/>
  <c r="L2111"/>
  <c r="R2111" s="1"/>
  <c r="K2111"/>
  <c r="M2111" s="1"/>
  <c r="J2111"/>
  <c r="I2111"/>
  <c r="U2110"/>
  <c r="O2110"/>
  <c r="N2110"/>
  <c r="L2110"/>
  <c r="R2110" s="1"/>
  <c r="K2110"/>
  <c r="M2110" s="1"/>
  <c r="J2110"/>
  <c r="I2110"/>
  <c r="U2109"/>
  <c r="R2109"/>
  <c r="O2109"/>
  <c r="N2109"/>
  <c r="K2109"/>
  <c r="M2109" s="1"/>
  <c r="J2109"/>
  <c r="I2109"/>
  <c r="N2108"/>
  <c r="K2108"/>
  <c r="M2108" s="1"/>
  <c r="J2108"/>
  <c r="L2108" s="1"/>
  <c r="I2108"/>
  <c r="V2107"/>
  <c r="U2107"/>
  <c r="S2107"/>
  <c r="R2107"/>
  <c r="P2107"/>
  <c r="O2107"/>
  <c r="N2107"/>
  <c r="I2107"/>
  <c r="J2107" s="1"/>
  <c r="V2106"/>
  <c r="U2106"/>
  <c r="S2106"/>
  <c r="R2106"/>
  <c r="P2106"/>
  <c r="O2106"/>
  <c r="N2106"/>
  <c r="K2106"/>
  <c r="J2106"/>
  <c r="I2106"/>
  <c r="V2105"/>
  <c r="S2105"/>
  <c r="P2105"/>
  <c r="N2105"/>
  <c r="I2105"/>
  <c r="K2105" s="1"/>
  <c r="N2104"/>
  <c r="I2104"/>
  <c r="K2104" s="1"/>
  <c r="M2104" s="1"/>
  <c r="N2103"/>
  <c r="I2103"/>
  <c r="K2103" s="1"/>
  <c r="M2103" s="1"/>
  <c r="V2102"/>
  <c r="U2102"/>
  <c r="S2102"/>
  <c r="R2102"/>
  <c r="P2102"/>
  <c r="O2102"/>
  <c r="N2102"/>
  <c r="K2102"/>
  <c r="J2102"/>
  <c r="I2102"/>
  <c r="U2101"/>
  <c r="O2101"/>
  <c r="N2101"/>
  <c r="L2101"/>
  <c r="R2101" s="1"/>
  <c r="K2101"/>
  <c r="M2101" s="1"/>
  <c r="J2101"/>
  <c r="I2101"/>
  <c r="U2100"/>
  <c r="O2100"/>
  <c r="N2100"/>
  <c r="L2100"/>
  <c r="R2100" s="1"/>
  <c r="K2100"/>
  <c r="M2100" s="1"/>
  <c r="J2100"/>
  <c r="I2100"/>
  <c r="U2099"/>
  <c r="O2099"/>
  <c r="N2099"/>
  <c r="L2099"/>
  <c r="R2099" s="1"/>
  <c r="K2099"/>
  <c r="M2099" s="1"/>
  <c r="J2099"/>
  <c r="I2099"/>
  <c r="U2098"/>
  <c r="R2098"/>
  <c r="O2098"/>
  <c r="N2098"/>
  <c r="K2098"/>
  <c r="M2098" s="1"/>
  <c r="J2098"/>
  <c r="I2098"/>
  <c r="N2097"/>
  <c r="K2097"/>
  <c r="M2097" s="1"/>
  <c r="J2097"/>
  <c r="L2097" s="1"/>
  <c r="I2097"/>
  <c r="U2096"/>
  <c r="R2096"/>
  <c r="O2096"/>
  <c r="N2096"/>
  <c r="I2096"/>
  <c r="K2096" s="1"/>
  <c r="M2096" s="1"/>
  <c r="U2095"/>
  <c r="R2095"/>
  <c r="O2095"/>
  <c r="N2095"/>
  <c r="I2095"/>
  <c r="J2095" s="1"/>
  <c r="N2094"/>
  <c r="I2094"/>
  <c r="J2094" s="1"/>
  <c r="L2094" s="1"/>
  <c r="N2093"/>
  <c r="I2093"/>
  <c r="J2093" s="1"/>
  <c r="L2093" s="1"/>
  <c r="U2092"/>
  <c r="R2092"/>
  <c r="O2092"/>
  <c r="N2092"/>
  <c r="K2092"/>
  <c r="M2092" s="1"/>
  <c r="J2092"/>
  <c r="I2092"/>
  <c r="U2091"/>
  <c r="O2091"/>
  <c r="N2091"/>
  <c r="L2091"/>
  <c r="R2091" s="1"/>
  <c r="K2091"/>
  <c r="M2091" s="1"/>
  <c r="J2091"/>
  <c r="I2091"/>
  <c r="V2090"/>
  <c r="U2090"/>
  <c r="S2090"/>
  <c r="R2090"/>
  <c r="P2090"/>
  <c r="O2090"/>
  <c r="N2090"/>
  <c r="I2090"/>
  <c r="K2090" s="1"/>
  <c r="V2089"/>
  <c r="U2089"/>
  <c r="S2089"/>
  <c r="R2089"/>
  <c r="P2089"/>
  <c r="O2089"/>
  <c r="N2089"/>
  <c r="K2089"/>
  <c r="J2089"/>
  <c r="I2089"/>
  <c r="U2088"/>
  <c r="R2088"/>
  <c r="O2088"/>
  <c r="N2088"/>
  <c r="K2088"/>
  <c r="M2088" s="1"/>
  <c r="J2088"/>
  <c r="I2088"/>
  <c r="U2087"/>
  <c r="R2087"/>
  <c r="O2087"/>
  <c r="N2087"/>
  <c r="I2087"/>
  <c r="K2087" s="1"/>
  <c r="M2087" s="1"/>
  <c r="U2086"/>
  <c r="R2086"/>
  <c r="O2086"/>
  <c r="N2086"/>
  <c r="I2086"/>
  <c r="J2086" s="1"/>
  <c r="N2085"/>
  <c r="I2085"/>
  <c r="J2085" s="1"/>
  <c r="L2085" s="1"/>
  <c r="V2084"/>
  <c r="U2084"/>
  <c r="S2084"/>
  <c r="R2084"/>
  <c r="P2084"/>
  <c r="O2084"/>
  <c r="N2084"/>
  <c r="K2084"/>
  <c r="J2084"/>
  <c r="I2084"/>
  <c r="V2083"/>
  <c r="U2083"/>
  <c r="S2083"/>
  <c r="R2083"/>
  <c r="P2083"/>
  <c r="O2083"/>
  <c r="N2083"/>
  <c r="I2083"/>
  <c r="J2083" s="1"/>
  <c r="V2082"/>
  <c r="U2082"/>
  <c r="S2082"/>
  <c r="R2082"/>
  <c r="P2082"/>
  <c r="O2082"/>
  <c r="N2082"/>
  <c r="K2082"/>
  <c r="J2082"/>
  <c r="I2082"/>
  <c r="U2081"/>
  <c r="R2081"/>
  <c r="O2081"/>
  <c r="N2081"/>
  <c r="I2081"/>
  <c r="K2081" s="1"/>
  <c r="M2081" s="1"/>
  <c r="V2080"/>
  <c r="U2080"/>
  <c r="S2080"/>
  <c r="R2080"/>
  <c r="P2080"/>
  <c r="O2080"/>
  <c r="N2080"/>
  <c r="N2180" s="1"/>
  <c r="K2080"/>
  <c r="J2080"/>
  <c r="I2080"/>
  <c r="H2072"/>
  <c r="E2813" s="1"/>
  <c r="G2072"/>
  <c r="D2813" s="1"/>
  <c r="F2072"/>
  <c r="C2813" s="1"/>
  <c r="N2071"/>
  <c r="K2071"/>
  <c r="M2071" s="1"/>
  <c r="J2071"/>
  <c r="L2071" s="1"/>
  <c r="I2071"/>
  <c r="N2070"/>
  <c r="K2070"/>
  <c r="M2070" s="1"/>
  <c r="J2070"/>
  <c r="L2070" s="1"/>
  <c r="I2070"/>
  <c r="V2069"/>
  <c r="U2069"/>
  <c r="S2069"/>
  <c r="R2069"/>
  <c r="P2069"/>
  <c r="O2069"/>
  <c r="N2069"/>
  <c r="I2069"/>
  <c r="J2069" s="1"/>
  <c r="N2068"/>
  <c r="I2068"/>
  <c r="J2068" s="1"/>
  <c r="L2068" s="1"/>
  <c r="N2067"/>
  <c r="I2067"/>
  <c r="J2067" s="1"/>
  <c r="L2067" s="1"/>
  <c r="N2066"/>
  <c r="I2066"/>
  <c r="J2066" s="1"/>
  <c r="L2066" s="1"/>
  <c r="N2065"/>
  <c r="I2065"/>
  <c r="J2065" s="1"/>
  <c r="L2065" s="1"/>
  <c r="N2064"/>
  <c r="I2064"/>
  <c r="J2064" s="1"/>
  <c r="L2064" s="1"/>
  <c r="U2063"/>
  <c r="R2063"/>
  <c r="O2063"/>
  <c r="N2063"/>
  <c r="K2063"/>
  <c r="M2063" s="1"/>
  <c r="J2063"/>
  <c r="I2063"/>
  <c r="U2062"/>
  <c r="O2062"/>
  <c r="N2062"/>
  <c r="L2062"/>
  <c r="R2062" s="1"/>
  <c r="K2062"/>
  <c r="M2062" s="1"/>
  <c r="J2062"/>
  <c r="I2062"/>
  <c r="U2061"/>
  <c r="O2061"/>
  <c r="N2061"/>
  <c r="L2061"/>
  <c r="R2061" s="1"/>
  <c r="K2061"/>
  <c r="M2061" s="1"/>
  <c r="J2061"/>
  <c r="I2061"/>
  <c r="U2060"/>
  <c r="O2060"/>
  <c r="N2060"/>
  <c r="L2060"/>
  <c r="R2060" s="1"/>
  <c r="K2060"/>
  <c r="M2060" s="1"/>
  <c r="J2060"/>
  <c r="I2060"/>
  <c r="U2059"/>
  <c r="O2059"/>
  <c r="N2059"/>
  <c r="L2059"/>
  <c r="R2059" s="1"/>
  <c r="K2059"/>
  <c r="M2059" s="1"/>
  <c r="J2059"/>
  <c r="I2059"/>
  <c r="U2058"/>
  <c r="O2058"/>
  <c r="N2058"/>
  <c r="L2058"/>
  <c r="R2058" s="1"/>
  <c r="K2058"/>
  <c r="M2058" s="1"/>
  <c r="J2058"/>
  <c r="I2058"/>
  <c r="U2057"/>
  <c r="O2057"/>
  <c r="N2057"/>
  <c r="L2057"/>
  <c r="R2057" s="1"/>
  <c r="K2057"/>
  <c r="M2057" s="1"/>
  <c r="J2057"/>
  <c r="I2057"/>
  <c r="U2056"/>
  <c r="O2056"/>
  <c r="N2056"/>
  <c r="L2056"/>
  <c r="R2056" s="1"/>
  <c r="K2056"/>
  <c r="M2056" s="1"/>
  <c r="J2056"/>
  <c r="I2056"/>
  <c r="U2055"/>
  <c r="O2055"/>
  <c r="N2055"/>
  <c r="L2055"/>
  <c r="R2055" s="1"/>
  <c r="K2055"/>
  <c r="M2055" s="1"/>
  <c r="J2055"/>
  <c r="I2055"/>
  <c r="U2054"/>
  <c r="R2054"/>
  <c r="O2054"/>
  <c r="N2054"/>
  <c r="K2054"/>
  <c r="M2054" s="1"/>
  <c r="J2054"/>
  <c r="I2054"/>
  <c r="N2053"/>
  <c r="K2053"/>
  <c r="M2053" s="1"/>
  <c r="J2053"/>
  <c r="L2053" s="1"/>
  <c r="I2053"/>
  <c r="N2052"/>
  <c r="K2052"/>
  <c r="M2052" s="1"/>
  <c r="J2052"/>
  <c r="L2052" s="1"/>
  <c r="I2052"/>
  <c r="U2051"/>
  <c r="R2051"/>
  <c r="O2051"/>
  <c r="N2051"/>
  <c r="I2051"/>
  <c r="K2051" s="1"/>
  <c r="M2051" s="1"/>
  <c r="N2050"/>
  <c r="I2050"/>
  <c r="K2050" s="1"/>
  <c r="M2050" s="1"/>
  <c r="N2049"/>
  <c r="I2049"/>
  <c r="N2048"/>
  <c r="I2048"/>
  <c r="U2047"/>
  <c r="R2047"/>
  <c r="O2047"/>
  <c r="N2047"/>
  <c r="I2047"/>
  <c r="J2047" s="1"/>
  <c r="N2046"/>
  <c r="I2046"/>
  <c r="J2046" s="1"/>
  <c r="L2046" s="1"/>
  <c r="V2045"/>
  <c r="U2045"/>
  <c r="R2045"/>
  <c r="P2045"/>
  <c r="O2045"/>
  <c r="N2045"/>
  <c r="K2045"/>
  <c r="M2045" s="1"/>
  <c r="S2045" s="1"/>
  <c r="J2045"/>
  <c r="I2045"/>
  <c r="U2044"/>
  <c r="R2044"/>
  <c r="O2044"/>
  <c r="N2044"/>
  <c r="K2044"/>
  <c r="M2044" s="1"/>
  <c r="J2044"/>
  <c r="I2044"/>
  <c r="U2043"/>
  <c r="R2043"/>
  <c r="O2043"/>
  <c r="N2043"/>
  <c r="I2043"/>
  <c r="V2042"/>
  <c r="U2042"/>
  <c r="S2042"/>
  <c r="R2042"/>
  <c r="P2042"/>
  <c r="O2042"/>
  <c r="N2042"/>
  <c r="K2042"/>
  <c r="J2042"/>
  <c r="I2042"/>
  <c r="U2041"/>
  <c r="R2041"/>
  <c r="O2041"/>
  <c r="N2041"/>
  <c r="K2041"/>
  <c r="M2041" s="1"/>
  <c r="J2041"/>
  <c r="I2041"/>
  <c r="U2040"/>
  <c r="R2040"/>
  <c r="O2040"/>
  <c r="N2040"/>
  <c r="I2040"/>
  <c r="N2039"/>
  <c r="I2039"/>
  <c r="U2038"/>
  <c r="R2038"/>
  <c r="O2038"/>
  <c r="N2038"/>
  <c r="I2038"/>
  <c r="J2038" s="1"/>
  <c r="U2037"/>
  <c r="R2037"/>
  <c r="O2037"/>
  <c r="N2037"/>
  <c r="K2037"/>
  <c r="M2037" s="1"/>
  <c r="S2037" s="1"/>
  <c r="J2037"/>
  <c r="I2037"/>
  <c r="V2036"/>
  <c r="N2036"/>
  <c r="L2036"/>
  <c r="R2036" s="1"/>
  <c r="K2036"/>
  <c r="M2036" s="1"/>
  <c r="S2036" s="1"/>
  <c r="J2036"/>
  <c r="I2036"/>
  <c r="V2035"/>
  <c r="O2035"/>
  <c r="N2035"/>
  <c r="L2035"/>
  <c r="R2035" s="1"/>
  <c r="K2035"/>
  <c r="M2035" s="1"/>
  <c r="S2035" s="1"/>
  <c r="J2035"/>
  <c r="I2035"/>
  <c r="O2034"/>
  <c r="N2034"/>
  <c r="L2034"/>
  <c r="R2034" s="1"/>
  <c r="K2034"/>
  <c r="M2034" s="1"/>
  <c r="S2034" s="1"/>
  <c r="J2034"/>
  <c r="I2034"/>
  <c r="N2033"/>
  <c r="L2033"/>
  <c r="R2033" s="1"/>
  <c r="K2033"/>
  <c r="M2033" s="1"/>
  <c r="S2033" s="1"/>
  <c r="J2033"/>
  <c r="I2033"/>
  <c r="V2032"/>
  <c r="N2032"/>
  <c r="L2032"/>
  <c r="R2032" s="1"/>
  <c r="K2032"/>
  <c r="M2032" s="1"/>
  <c r="S2032" s="1"/>
  <c r="J2032"/>
  <c r="I2032"/>
  <c r="V2031"/>
  <c r="O2031"/>
  <c r="N2031"/>
  <c r="L2031"/>
  <c r="R2031" s="1"/>
  <c r="K2031"/>
  <c r="M2031" s="1"/>
  <c r="S2031" s="1"/>
  <c r="J2031"/>
  <c r="I2031"/>
  <c r="O2030"/>
  <c r="N2030"/>
  <c r="L2030"/>
  <c r="R2030" s="1"/>
  <c r="K2030"/>
  <c r="M2030" s="1"/>
  <c r="S2030" s="1"/>
  <c r="J2030"/>
  <c r="I2030"/>
  <c r="N2029"/>
  <c r="L2029"/>
  <c r="R2029" s="1"/>
  <c r="K2029"/>
  <c r="M2029" s="1"/>
  <c r="S2029" s="1"/>
  <c r="J2029"/>
  <c r="I2029"/>
  <c r="V2028"/>
  <c r="N2028"/>
  <c r="L2028"/>
  <c r="R2028" s="1"/>
  <c r="K2028"/>
  <c r="M2028" s="1"/>
  <c r="S2028" s="1"/>
  <c r="J2028"/>
  <c r="I2028"/>
  <c r="V2027"/>
  <c r="U2027"/>
  <c r="R2027"/>
  <c r="O2027"/>
  <c r="N2027"/>
  <c r="K2027"/>
  <c r="M2027" s="1"/>
  <c r="S2027" s="1"/>
  <c r="J2027"/>
  <c r="I2027"/>
  <c r="U2026"/>
  <c r="R2026"/>
  <c r="O2026"/>
  <c r="N2026"/>
  <c r="I2026"/>
  <c r="K2026" s="1"/>
  <c r="M2026" s="1"/>
  <c r="S2026" s="1"/>
  <c r="S2025"/>
  <c r="N2025"/>
  <c r="M2025"/>
  <c r="J2025"/>
  <c r="L2025" s="1"/>
  <c r="I2025"/>
  <c r="K2025" s="1"/>
  <c r="N2024"/>
  <c r="I2024"/>
  <c r="K2024" s="1"/>
  <c r="M2024" s="1"/>
  <c r="U2023"/>
  <c r="R2023"/>
  <c r="O2023"/>
  <c r="N2023"/>
  <c r="K2023"/>
  <c r="M2023" s="1"/>
  <c r="I2023"/>
  <c r="J2023" s="1"/>
  <c r="N2022"/>
  <c r="I2022"/>
  <c r="J2022" s="1"/>
  <c r="L2022" s="1"/>
  <c r="N2021"/>
  <c r="L2021"/>
  <c r="U2021" s="1"/>
  <c r="K2021"/>
  <c r="M2021" s="1"/>
  <c r="I2021"/>
  <c r="J2021" s="1"/>
  <c r="N2020"/>
  <c r="I2020"/>
  <c r="J2020" s="1"/>
  <c r="L2020" s="1"/>
  <c r="V2019"/>
  <c r="U2019"/>
  <c r="S2019"/>
  <c r="R2019"/>
  <c r="P2019"/>
  <c r="O2019"/>
  <c r="N2019"/>
  <c r="K2019"/>
  <c r="J2019"/>
  <c r="I2019"/>
  <c r="N2018"/>
  <c r="K2018"/>
  <c r="M2018" s="1"/>
  <c r="I2018"/>
  <c r="J2018" s="1"/>
  <c r="L2018" s="1"/>
  <c r="N2017"/>
  <c r="I2017"/>
  <c r="K2017" s="1"/>
  <c r="M2017" s="1"/>
  <c r="V2016"/>
  <c r="U2016"/>
  <c r="S2016"/>
  <c r="R2016"/>
  <c r="P2016"/>
  <c r="O2016"/>
  <c r="N2016"/>
  <c r="K2016"/>
  <c r="I2016"/>
  <c r="J2016" s="1"/>
  <c r="N2015"/>
  <c r="L2015"/>
  <c r="O2015" s="1"/>
  <c r="I2015"/>
  <c r="J2015" s="1"/>
  <c r="V2014"/>
  <c r="U2014"/>
  <c r="S2014"/>
  <c r="R2014"/>
  <c r="P2014"/>
  <c r="O2014"/>
  <c r="N2014"/>
  <c r="I2014"/>
  <c r="J2014" s="1"/>
  <c r="U2013"/>
  <c r="R2013"/>
  <c r="O2013"/>
  <c r="N2013"/>
  <c r="I2013"/>
  <c r="K2013" s="1"/>
  <c r="M2013" s="1"/>
  <c r="P2012"/>
  <c r="N2012"/>
  <c r="M2012"/>
  <c r="V2012" s="1"/>
  <c r="J2012"/>
  <c r="L2012" s="1"/>
  <c r="I2012"/>
  <c r="K2012" s="1"/>
  <c r="N2011"/>
  <c r="M2011"/>
  <c r="P2011" s="1"/>
  <c r="I2011"/>
  <c r="K2011" s="1"/>
  <c r="N2010"/>
  <c r="M2010"/>
  <c r="S2010" s="1"/>
  <c r="I2010"/>
  <c r="K2010" s="1"/>
  <c r="N2009"/>
  <c r="I2009"/>
  <c r="K2009" s="1"/>
  <c r="M2009" s="1"/>
  <c r="P2008"/>
  <c r="N2008"/>
  <c r="M2008"/>
  <c r="V2008" s="1"/>
  <c r="J2008"/>
  <c r="L2008" s="1"/>
  <c r="I2008"/>
  <c r="K2008" s="1"/>
  <c r="N2007"/>
  <c r="M2007"/>
  <c r="P2007" s="1"/>
  <c r="I2007"/>
  <c r="K2007" s="1"/>
  <c r="N2006"/>
  <c r="M2006"/>
  <c r="S2006" s="1"/>
  <c r="I2006"/>
  <c r="K2006" s="1"/>
  <c r="N2005"/>
  <c r="I2005"/>
  <c r="K2005" s="1"/>
  <c r="M2005" s="1"/>
  <c r="P2004"/>
  <c r="N2004"/>
  <c r="M2004"/>
  <c r="V2004" s="1"/>
  <c r="J2004"/>
  <c r="L2004" s="1"/>
  <c r="I2004"/>
  <c r="K2004" s="1"/>
  <c r="U2003"/>
  <c r="R2003"/>
  <c r="O2003"/>
  <c r="N2003"/>
  <c r="I2003"/>
  <c r="J2003" s="1"/>
  <c r="O2002"/>
  <c r="N2002"/>
  <c r="L2002"/>
  <c r="U2002" s="1"/>
  <c r="K2002"/>
  <c r="M2002" s="1"/>
  <c r="I2002"/>
  <c r="J2002" s="1"/>
  <c r="N2001"/>
  <c r="I2001"/>
  <c r="J2001" s="1"/>
  <c r="L2001" s="1"/>
  <c r="U2000"/>
  <c r="R2000"/>
  <c r="O2000"/>
  <c r="N2000"/>
  <c r="K2000"/>
  <c r="M2000" s="1"/>
  <c r="J2000"/>
  <c r="I2000"/>
  <c r="V1999"/>
  <c r="S1999"/>
  <c r="N1999"/>
  <c r="L1999"/>
  <c r="R1999" s="1"/>
  <c r="K1999"/>
  <c r="M1999" s="1"/>
  <c r="P1999" s="1"/>
  <c r="J1999"/>
  <c r="I1999"/>
  <c r="V1998"/>
  <c r="N1998"/>
  <c r="K1998"/>
  <c r="M1998" s="1"/>
  <c r="P1998" s="1"/>
  <c r="J1998"/>
  <c r="L1998" s="1"/>
  <c r="I1998"/>
  <c r="V1997"/>
  <c r="S1997"/>
  <c r="N1997"/>
  <c r="L1997"/>
  <c r="R1997" s="1"/>
  <c r="K1997"/>
  <c r="M1997" s="1"/>
  <c r="P1997" s="1"/>
  <c r="J1997"/>
  <c r="I1997"/>
  <c r="V1996"/>
  <c r="U1996"/>
  <c r="R1996"/>
  <c r="P1996"/>
  <c r="O1996"/>
  <c r="N1996"/>
  <c r="K1996"/>
  <c r="M1996" s="1"/>
  <c r="S1996" s="1"/>
  <c r="J1996"/>
  <c r="I1996"/>
  <c r="N1995"/>
  <c r="K1995"/>
  <c r="M1995" s="1"/>
  <c r="I1995"/>
  <c r="J1995" s="1"/>
  <c r="L1995" s="1"/>
  <c r="N1994"/>
  <c r="I1994"/>
  <c r="K1994" s="1"/>
  <c r="M1994" s="1"/>
  <c r="V1993"/>
  <c r="U1993"/>
  <c r="S1993"/>
  <c r="R1993"/>
  <c r="P1993"/>
  <c r="O1993"/>
  <c r="N1993"/>
  <c r="I1993"/>
  <c r="J1993" s="1"/>
  <c r="N1992"/>
  <c r="L1992"/>
  <c r="O1992" s="1"/>
  <c r="I1992"/>
  <c r="J1992" s="1"/>
  <c r="U1991"/>
  <c r="R1991"/>
  <c r="O1991"/>
  <c r="N1991"/>
  <c r="K1991"/>
  <c r="M1991" s="1"/>
  <c r="J1991"/>
  <c r="I1991"/>
  <c r="N1990"/>
  <c r="L1990"/>
  <c r="R1990" s="1"/>
  <c r="K1990"/>
  <c r="M1990" s="1"/>
  <c r="V1990" s="1"/>
  <c r="J1990"/>
  <c r="I1990"/>
  <c r="V1989"/>
  <c r="N1989"/>
  <c r="K1989"/>
  <c r="M1989" s="1"/>
  <c r="S1989" s="1"/>
  <c r="J1989"/>
  <c r="L1989" s="1"/>
  <c r="I1989"/>
  <c r="N1988"/>
  <c r="L1988"/>
  <c r="R1988" s="1"/>
  <c r="K1988"/>
  <c r="M1988" s="1"/>
  <c r="V1988" s="1"/>
  <c r="J1988"/>
  <c r="I1988"/>
  <c r="V1987"/>
  <c r="S1987"/>
  <c r="P1987"/>
  <c r="N1987"/>
  <c r="I1987"/>
  <c r="K1987" s="1"/>
  <c r="U1986"/>
  <c r="R1986"/>
  <c r="O1986"/>
  <c r="N1986"/>
  <c r="I1986"/>
  <c r="K1986" s="1"/>
  <c r="M1986" s="1"/>
  <c r="U1985"/>
  <c r="R1985"/>
  <c r="O1985"/>
  <c r="N1985"/>
  <c r="K1985"/>
  <c r="M1985" s="1"/>
  <c r="I1985"/>
  <c r="J1985" s="1"/>
  <c r="U1984"/>
  <c r="R1984"/>
  <c r="O1984"/>
  <c r="N1984"/>
  <c r="M1984"/>
  <c r="S1984" s="1"/>
  <c r="K1984"/>
  <c r="J1984"/>
  <c r="I1984"/>
  <c r="V1983"/>
  <c r="U1983"/>
  <c r="R1983"/>
  <c r="P1983"/>
  <c r="O1983"/>
  <c r="N1983"/>
  <c r="K1983"/>
  <c r="M1983" s="1"/>
  <c r="S1983" s="1"/>
  <c r="J1983"/>
  <c r="I1983"/>
  <c r="N1982"/>
  <c r="K1982"/>
  <c r="M1982" s="1"/>
  <c r="I1982"/>
  <c r="J1982" s="1"/>
  <c r="L1982" s="1"/>
  <c r="N1981"/>
  <c r="I1981"/>
  <c r="K1981" s="1"/>
  <c r="M1981" s="1"/>
  <c r="U1980"/>
  <c r="R1980"/>
  <c r="O1980"/>
  <c r="N1980"/>
  <c r="I1980"/>
  <c r="K1980" s="1"/>
  <c r="M1980" s="1"/>
  <c r="N1979"/>
  <c r="I1979"/>
  <c r="K1979" s="1"/>
  <c r="M1979" s="1"/>
  <c r="N1978"/>
  <c r="K1978"/>
  <c r="M1978" s="1"/>
  <c r="I1978"/>
  <c r="J1978" s="1"/>
  <c r="L1978" s="1"/>
  <c r="U1977"/>
  <c r="R1977"/>
  <c r="O1977"/>
  <c r="N1977"/>
  <c r="K1977"/>
  <c r="M1977" s="1"/>
  <c r="J1977"/>
  <c r="I1977"/>
  <c r="N1976"/>
  <c r="K1976"/>
  <c r="M1976" s="1"/>
  <c r="J1976"/>
  <c r="L1976" s="1"/>
  <c r="I1976"/>
  <c r="U1975"/>
  <c r="R1975"/>
  <c r="O1975"/>
  <c r="N1975"/>
  <c r="I1975"/>
  <c r="J1975" s="1"/>
  <c r="N1974"/>
  <c r="I1974"/>
  <c r="J1974" s="1"/>
  <c r="L1974" s="1"/>
  <c r="N1973"/>
  <c r="I1973"/>
  <c r="J1973" s="1"/>
  <c r="L1973" s="1"/>
  <c r="N1972"/>
  <c r="I1972"/>
  <c r="J1972" s="1"/>
  <c r="L1972" s="1"/>
  <c r="N1971"/>
  <c r="M1971"/>
  <c r="V1971" s="1"/>
  <c r="I1971"/>
  <c r="J1971" s="1"/>
  <c r="L1971" s="1"/>
  <c r="N1970"/>
  <c r="I1970"/>
  <c r="K1970" s="1"/>
  <c r="M1970" s="1"/>
  <c r="N1969"/>
  <c r="I1969"/>
  <c r="K1969" s="1"/>
  <c r="M1969" s="1"/>
  <c r="N1968"/>
  <c r="I1968"/>
  <c r="J1968" s="1"/>
  <c r="H1937"/>
  <c r="E2812" s="1"/>
  <c r="G1937"/>
  <c r="D2812" s="1"/>
  <c r="F1937"/>
  <c r="C2812" s="1"/>
  <c r="U1936"/>
  <c r="R1936"/>
  <c r="O1936"/>
  <c r="N1936"/>
  <c r="K1936"/>
  <c r="M1936" s="1"/>
  <c r="J1936"/>
  <c r="I1936"/>
  <c r="N1935"/>
  <c r="K1935"/>
  <c r="M1935" s="1"/>
  <c r="J1935"/>
  <c r="L1935" s="1"/>
  <c r="I1935"/>
  <c r="N1934"/>
  <c r="K1934"/>
  <c r="M1934" s="1"/>
  <c r="J1934"/>
  <c r="L1934" s="1"/>
  <c r="I1934"/>
  <c r="N1933"/>
  <c r="K1933"/>
  <c r="M1933" s="1"/>
  <c r="J1933"/>
  <c r="L1933" s="1"/>
  <c r="I1933"/>
  <c r="N1932"/>
  <c r="K1932"/>
  <c r="M1932" s="1"/>
  <c r="J1932"/>
  <c r="L1932" s="1"/>
  <c r="I1932"/>
  <c r="N1931"/>
  <c r="K1931"/>
  <c r="M1931" s="1"/>
  <c r="J1931"/>
  <c r="L1931" s="1"/>
  <c r="I1931"/>
  <c r="N1930"/>
  <c r="K1930"/>
  <c r="M1930" s="1"/>
  <c r="J1930"/>
  <c r="L1930" s="1"/>
  <c r="I1930"/>
  <c r="V1929"/>
  <c r="U1929"/>
  <c r="S1929"/>
  <c r="R1929"/>
  <c r="P1929"/>
  <c r="O1929"/>
  <c r="N1929"/>
  <c r="I1929"/>
  <c r="K1929" s="1"/>
  <c r="N1928"/>
  <c r="I1928"/>
  <c r="K1928" s="1"/>
  <c r="M1928" s="1"/>
  <c r="V1927"/>
  <c r="U1927"/>
  <c r="S1927"/>
  <c r="R1927"/>
  <c r="P1927"/>
  <c r="O1927"/>
  <c r="N1927"/>
  <c r="K1927"/>
  <c r="J1927"/>
  <c r="I1927"/>
  <c r="V1926"/>
  <c r="U1926"/>
  <c r="S1926"/>
  <c r="R1926"/>
  <c r="P1926"/>
  <c r="O1926"/>
  <c r="N1926"/>
  <c r="I1926"/>
  <c r="K1926" s="1"/>
  <c r="N1925"/>
  <c r="I1925"/>
  <c r="K1925" s="1"/>
  <c r="M1925" s="1"/>
  <c r="V1924"/>
  <c r="S1924"/>
  <c r="P1924"/>
  <c r="N1924"/>
  <c r="K1924"/>
  <c r="I1924"/>
  <c r="J1924" s="1"/>
  <c r="L1924" s="1"/>
  <c r="N1923"/>
  <c r="K1923"/>
  <c r="M1923" s="1"/>
  <c r="I1923"/>
  <c r="J1923" s="1"/>
  <c r="L1923" s="1"/>
  <c r="V1922"/>
  <c r="U1922"/>
  <c r="S1922"/>
  <c r="R1922"/>
  <c r="P1922"/>
  <c r="O1922"/>
  <c r="N1922"/>
  <c r="I1922"/>
  <c r="J1922" s="1"/>
  <c r="V1921"/>
  <c r="U1921"/>
  <c r="S1921"/>
  <c r="R1921"/>
  <c r="P1921"/>
  <c r="O1921"/>
  <c r="N1921"/>
  <c r="K1921"/>
  <c r="I1921"/>
  <c r="J1921" s="1"/>
  <c r="V1920"/>
  <c r="U1920"/>
  <c r="S1920"/>
  <c r="R1920"/>
  <c r="P1920"/>
  <c r="O1920"/>
  <c r="N1920"/>
  <c r="I1920"/>
  <c r="J1920" s="1"/>
  <c r="V1919"/>
  <c r="U1919"/>
  <c r="S1919"/>
  <c r="R1919"/>
  <c r="P1919"/>
  <c r="O1919"/>
  <c r="N1919"/>
  <c r="K1919"/>
  <c r="I1919"/>
  <c r="J1919" s="1"/>
  <c r="U1918"/>
  <c r="R1918"/>
  <c r="O1918"/>
  <c r="N1918"/>
  <c r="K1918"/>
  <c r="M1918" s="1"/>
  <c r="J1918"/>
  <c r="I1918"/>
  <c r="U1917"/>
  <c r="R1917"/>
  <c r="O1917"/>
  <c r="N1917"/>
  <c r="I1917"/>
  <c r="J1917" s="1"/>
  <c r="V1916"/>
  <c r="U1916"/>
  <c r="S1916"/>
  <c r="R1916"/>
  <c r="P1916"/>
  <c r="O1916"/>
  <c r="N1916"/>
  <c r="K1916"/>
  <c r="I1916"/>
  <c r="J1916" s="1"/>
  <c r="U1915"/>
  <c r="R1915"/>
  <c r="O1915"/>
  <c r="N1915"/>
  <c r="K1915"/>
  <c r="M1915" s="1"/>
  <c r="J1915"/>
  <c r="I1915"/>
  <c r="N1914"/>
  <c r="K1914"/>
  <c r="M1914" s="1"/>
  <c r="J1914"/>
  <c r="L1914" s="1"/>
  <c r="I1914"/>
  <c r="V1913"/>
  <c r="U1913"/>
  <c r="S1913"/>
  <c r="R1913"/>
  <c r="P1913"/>
  <c r="O1913"/>
  <c r="N1913"/>
  <c r="I1913"/>
  <c r="K1913" s="1"/>
  <c r="N1912"/>
  <c r="I1912"/>
  <c r="K1912" s="1"/>
  <c r="M1912" s="1"/>
  <c r="U1911"/>
  <c r="R1911"/>
  <c r="O1911"/>
  <c r="N1911"/>
  <c r="K1911"/>
  <c r="M1911" s="1"/>
  <c r="I1911"/>
  <c r="J1911" s="1"/>
  <c r="N1910"/>
  <c r="K1910"/>
  <c r="M1910" s="1"/>
  <c r="I1910"/>
  <c r="J1910" s="1"/>
  <c r="L1910" s="1"/>
  <c r="U1909"/>
  <c r="R1909"/>
  <c r="O1909"/>
  <c r="N1909"/>
  <c r="K1909"/>
  <c r="M1909" s="1"/>
  <c r="J1909"/>
  <c r="I1909"/>
  <c r="N1908"/>
  <c r="K1908"/>
  <c r="M1908" s="1"/>
  <c r="J1908"/>
  <c r="L1908" s="1"/>
  <c r="I1908"/>
  <c r="N1907"/>
  <c r="K1907"/>
  <c r="M1907" s="1"/>
  <c r="J1907"/>
  <c r="L1907" s="1"/>
  <c r="I1907"/>
  <c r="N1906"/>
  <c r="K1906"/>
  <c r="M1906" s="1"/>
  <c r="J1906"/>
  <c r="L1906" s="1"/>
  <c r="I1906"/>
  <c r="N1905"/>
  <c r="K1905"/>
  <c r="M1905" s="1"/>
  <c r="J1905"/>
  <c r="L1905" s="1"/>
  <c r="I1905"/>
  <c r="V1904"/>
  <c r="U1904"/>
  <c r="S1904"/>
  <c r="R1904"/>
  <c r="P1904"/>
  <c r="O1904"/>
  <c r="N1904"/>
  <c r="I1904"/>
  <c r="K1904" s="1"/>
  <c r="U1903"/>
  <c r="R1903"/>
  <c r="O1903"/>
  <c r="N1903"/>
  <c r="K1903"/>
  <c r="M1903" s="1"/>
  <c r="I1903"/>
  <c r="J1903" s="1"/>
  <c r="N1902"/>
  <c r="K1902"/>
  <c r="M1902" s="1"/>
  <c r="I1902"/>
  <c r="J1902" s="1"/>
  <c r="L1902" s="1"/>
  <c r="N1901"/>
  <c r="K1901"/>
  <c r="M1901" s="1"/>
  <c r="I1901"/>
  <c r="J1901" s="1"/>
  <c r="L1901" s="1"/>
  <c r="U1900"/>
  <c r="R1900"/>
  <c r="O1900"/>
  <c r="N1900"/>
  <c r="K1900"/>
  <c r="M1900" s="1"/>
  <c r="J1900"/>
  <c r="I1900"/>
  <c r="V1899"/>
  <c r="U1899"/>
  <c r="S1899"/>
  <c r="R1899"/>
  <c r="P1899"/>
  <c r="O1899"/>
  <c r="N1899"/>
  <c r="I1899"/>
  <c r="K1899" s="1"/>
  <c r="N1898"/>
  <c r="I1898"/>
  <c r="K1898" s="1"/>
  <c r="M1898" s="1"/>
  <c r="V1897"/>
  <c r="U1897"/>
  <c r="S1897"/>
  <c r="R1897"/>
  <c r="P1897"/>
  <c r="O1897"/>
  <c r="N1897"/>
  <c r="K1897"/>
  <c r="J1897"/>
  <c r="I1897"/>
  <c r="V1896"/>
  <c r="U1896"/>
  <c r="S1896"/>
  <c r="R1896"/>
  <c r="P1896"/>
  <c r="O1896"/>
  <c r="N1896"/>
  <c r="I1896"/>
  <c r="K1896" s="1"/>
  <c r="V1895"/>
  <c r="U1895"/>
  <c r="S1895"/>
  <c r="R1895"/>
  <c r="P1895"/>
  <c r="O1895"/>
  <c r="N1895"/>
  <c r="K1895"/>
  <c r="J1895"/>
  <c r="I1895"/>
  <c r="N1894"/>
  <c r="K1894"/>
  <c r="M1894" s="1"/>
  <c r="J1894"/>
  <c r="L1894" s="1"/>
  <c r="I1894"/>
  <c r="U1893"/>
  <c r="R1893"/>
  <c r="O1893"/>
  <c r="N1893"/>
  <c r="I1893"/>
  <c r="J1893" s="1"/>
  <c r="N1892"/>
  <c r="I1892"/>
  <c r="J1892" s="1"/>
  <c r="L1892" s="1"/>
  <c r="N1891"/>
  <c r="I1891"/>
  <c r="J1891" s="1"/>
  <c r="L1891" s="1"/>
  <c r="N1890"/>
  <c r="I1890"/>
  <c r="J1890" s="1"/>
  <c r="L1890" s="1"/>
  <c r="N1889"/>
  <c r="I1889"/>
  <c r="J1889" s="1"/>
  <c r="L1889" s="1"/>
  <c r="V1888"/>
  <c r="U1888"/>
  <c r="S1888"/>
  <c r="R1888"/>
  <c r="P1888"/>
  <c r="O1888"/>
  <c r="N1888"/>
  <c r="K1888"/>
  <c r="I1888"/>
  <c r="J1888" s="1"/>
  <c r="V1887"/>
  <c r="U1887"/>
  <c r="S1887"/>
  <c r="R1887"/>
  <c r="P1887"/>
  <c r="O1887"/>
  <c r="N1887"/>
  <c r="I1887"/>
  <c r="J1887" s="1"/>
  <c r="N1886"/>
  <c r="I1886"/>
  <c r="J1886" s="1"/>
  <c r="L1886" s="1"/>
  <c r="V1885"/>
  <c r="U1885"/>
  <c r="S1885"/>
  <c r="R1885"/>
  <c r="P1885"/>
  <c r="O1885"/>
  <c r="N1885"/>
  <c r="K1885"/>
  <c r="I1885"/>
  <c r="J1885" s="1"/>
  <c r="V1884"/>
  <c r="S1884"/>
  <c r="P1884"/>
  <c r="N1884"/>
  <c r="K1884"/>
  <c r="J1884"/>
  <c r="L1884" s="1"/>
  <c r="I1884"/>
  <c r="V1883"/>
  <c r="U1883"/>
  <c r="S1883"/>
  <c r="R1883"/>
  <c r="P1883"/>
  <c r="O1883"/>
  <c r="N1883"/>
  <c r="I1883"/>
  <c r="K1883" s="1"/>
  <c r="V1882"/>
  <c r="U1882"/>
  <c r="S1882"/>
  <c r="R1882"/>
  <c r="P1882"/>
  <c r="O1882"/>
  <c r="N1882"/>
  <c r="K1882"/>
  <c r="J1882"/>
  <c r="I1882"/>
  <c r="N1881"/>
  <c r="K1881"/>
  <c r="M1881" s="1"/>
  <c r="J1881"/>
  <c r="L1881" s="1"/>
  <c r="I1881"/>
  <c r="N1880"/>
  <c r="K1880"/>
  <c r="M1880" s="1"/>
  <c r="J1880"/>
  <c r="L1880" s="1"/>
  <c r="I1880"/>
  <c r="V1879"/>
  <c r="S1879"/>
  <c r="P1879"/>
  <c r="N1879"/>
  <c r="I1879"/>
  <c r="J1879" s="1"/>
  <c r="L1879" s="1"/>
  <c r="U1878"/>
  <c r="R1878"/>
  <c r="O1878"/>
  <c r="N1878"/>
  <c r="I1878"/>
  <c r="K1878" s="1"/>
  <c r="M1878" s="1"/>
  <c r="N1877"/>
  <c r="I1877"/>
  <c r="K1877" s="1"/>
  <c r="M1877" s="1"/>
  <c r="N1876"/>
  <c r="I1876"/>
  <c r="K1876" s="1"/>
  <c r="M1876" s="1"/>
  <c r="V1875"/>
  <c r="U1875"/>
  <c r="S1875"/>
  <c r="R1875"/>
  <c r="P1875"/>
  <c r="O1875"/>
  <c r="N1875"/>
  <c r="K1875"/>
  <c r="J1875"/>
  <c r="I1875"/>
  <c r="N1874"/>
  <c r="K1874"/>
  <c r="M1874" s="1"/>
  <c r="J1874"/>
  <c r="L1874" s="1"/>
  <c r="I1874"/>
  <c r="N1873"/>
  <c r="K1873"/>
  <c r="M1873" s="1"/>
  <c r="J1873"/>
  <c r="L1873" s="1"/>
  <c r="I1873"/>
  <c r="N1872"/>
  <c r="K1872"/>
  <c r="M1872" s="1"/>
  <c r="J1872"/>
  <c r="L1872" s="1"/>
  <c r="I1872"/>
  <c r="V1871"/>
  <c r="U1871"/>
  <c r="S1871"/>
  <c r="R1871"/>
  <c r="P1871"/>
  <c r="O1871"/>
  <c r="N1871"/>
  <c r="I1871"/>
  <c r="K1871" s="1"/>
  <c r="N1870"/>
  <c r="I1870"/>
  <c r="K1870" s="1"/>
  <c r="M1870" s="1"/>
  <c r="V1869"/>
  <c r="U1869"/>
  <c r="S1869"/>
  <c r="R1869"/>
  <c r="P1869"/>
  <c r="O1869"/>
  <c r="N1869"/>
  <c r="K1869"/>
  <c r="J1869"/>
  <c r="I1869"/>
  <c r="V1868"/>
  <c r="U1868"/>
  <c r="S1868"/>
  <c r="R1868"/>
  <c r="P1868"/>
  <c r="O1868"/>
  <c r="N1868"/>
  <c r="I1868"/>
  <c r="K1868" s="1"/>
  <c r="U1867"/>
  <c r="R1867"/>
  <c r="O1867"/>
  <c r="N1867"/>
  <c r="K1867"/>
  <c r="M1867" s="1"/>
  <c r="I1867"/>
  <c r="J1867" s="1"/>
  <c r="N1866"/>
  <c r="K1866"/>
  <c r="M1866" s="1"/>
  <c r="I1866"/>
  <c r="J1866" s="1"/>
  <c r="L1866" s="1"/>
  <c r="V1865"/>
  <c r="U1865"/>
  <c r="S1865"/>
  <c r="R1865"/>
  <c r="P1865"/>
  <c r="O1865"/>
  <c r="N1865"/>
  <c r="I1865"/>
  <c r="J1865" s="1"/>
  <c r="V1864"/>
  <c r="U1864"/>
  <c r="S1864"/>
  <c r="R1864"/>
  <c r="P1864"/>
  <c r="O1864"/>
  <c r="N1864"/>
  <c r="K1864"/>
  <c r="I1864"/>
  <c r="J1864" s="1"/>
  <c r="V1863"/>
  <c r="S1863"/>
  <c r="P1863"/>
  <c r="N1863"/>
  <c r="K1863"/>
  <c r="J1863"/>
  <c r="L1863" s="1"/>
  <c r="I1863"/>
  <c r="N1862"/>
  <c r="K1862"/>
  <c r="M1862" s="1"/>
  <c r="J1862"/>
  <c r="L1862" s="1"/>
  <c r="I1862"/>
  <c r="N1861"/>
  <c r="K1861"/>
  <c r="M1861" s="1"/>
  <c r="J1861"/>
  <c r="L1861" s="1"/>
  <c r="I1861"/>
  <c r="U1860"/>
  <c r="R1860"/>
  <c r="O1860"/>
  <c r="N1860"/>
  <c r="I1860"/>
  <c r="J1860" s="1"/>
  <c r="V1859"/>
  <c r="U1859"/>
  <c r="S1859"/>
  <c r="R1859"/>
  <c r="P1859"/>
  <c r="O1859"/>
  <c r="N1859"/>
  <c r="K1859"/>
  <c r="J1859"/>
  <c r="I1859"/>
  <c r="V1858"/>
  <c r="U1858"/>
  <c r="S1858"/>
  <c r="R1858"/>
  <c r="P1858"/>
  <c r="O1858"/>
  <c r="N1858"/>
  <c r="I1858"/>
  <c r="J1858" s="1"/>
  <c r="V1857"/>
  <c r="S1857"/>
  <c r="P1857"/>
  <c r="N1857"/>
  <c r="I1857"/>
  <c r="K1857" s="1"/>
  <c r="V1856"/>
  <c r="U1856"/>
  <c r="R1856"/>
  <c r="P1856"/>
  <c r="O1856"/>
  <c r="N1856"/>
  <c r="M1856"/>
  <c r="S1856" s="1"/>
  <c r="J1856"/>
  <c r="I1856"/>
  <c r="V1855"/>
  <c r="U1855"/>
  <c r="S1855"/>
  <c r="R1855"/>
  <c r="P1855"/>
  <c r="O1855"/>
  <c r="N1855"/>
  <c r="I1855"/>
  <c r="K1855" s="1"/>
  <c r="V1854"/>
  <c r="U1854"/>
  <c r="S1854"/>
  <c r="R1854"/>
  <c r="P1854"/>
  <c r="O1854"/>
  <c r="N1854"/>
  <c r="K1854"/>
  <c r="J1854"/>
  <c r="I1854"/>
  <c r="N1853"/>
  <c r="K1853"/>
  <c r="M1853" s="1"/>
  <c r="J1853"/>
  <c r="L1853" s="1"/>
  <c r="I1853"/>
  <c r="V1852"/>
  <c r="U1852"/>
  <c r="S1852"/>
  <c r="R1852"/>
  <c r="P1852"/>
  <c r="O1852"/>
  <c r="N1852"/>
  <c r="I1852"/>
  <c r="K1852" s="1"/>
  <c r="N1851"/>
  <c r="I1851"/>
  <c r="K1851" s="1"/>
  <c r="M1851" s="1"/>
  <c r="V1850"/>
  <c r="U1850"/>
  <c r="S1850"/>
  <c r="R1850"/>
  <c r="P1850"/>
  <c r="O1850"/>
  <c r="N1850"/>
  <c r="K1850"/>
  <c r="J1850"/>
  <c r="I1850"/>
  <c r="N1849"/>
  <c r="K1849"/>
  <c r="M1849" s="1"/>
  <c r="J1849"/>
  <c r="L1849" s="1"/>
  <c r="I1849"/>
  <c r="N1848"/>
  <c r="K1848"/>
  <c r="M1848" s="1"/>
  <c r="J1848"/>
  <c r="L1848" s="1"/>
  <c r="I1848"/>
  <c r="N1847"/>
  <c r="K1847"/>
  <c r="M1847" s="1"/>
  <c r="J1847"/>
  <c r="L1847" s="1"/>
  <c r="I1847"/>
  <c r="V1846"/>
  <c r="S1846"/>
  <c r="P1846"/>
  <c r="N1846"/>
  <c r="I1846"/>
  <c r="J1846" s="1"/>
  <c r="L1846" s="1"/>
  <c r="N1845"/>
  <c r="I1845"/>
  <c r="J1845" s="1"/>
  <c r="L1845" s="1"/>
  <c r="V1844"/>
  <c r="U1844"/>
  <c r="S1844"/>
  <c r="R1844"/>
  <c r="P1844"/>
  <c r="O1844"/>
  <c r="N1844"/>
  <c r="K1844"/>
  <c r="J1844"/>
  <c r="I1844"/>
  <c r="U1843"/>
  <c r="O1843"/>
  <c r="N1843"/>
  <c r="L1843"/>
  <c r="K1843"/>
  <c r="M1843" s="1"/>
  <c r="J1843"/>
  <c r="I1843"/>
  <c r="V1842"/>
  <c r="U1842"/>
  <c r="S1842"/>
  <c r="R1842"/>
  <c r="P1842"/>
  <c r="O1842"/>
  <c r="N1842"/>
  <c r="N1937" s="1"/>
  <c r="I1842"/>
  <c r="I1937" s="1"/>
  <c r="H1818"/>
  <c r="E2811" s="1"/>
  <c r="G1818"/>
  <c r="D2811" s="1"/>
  <c r="F1818"/>
  <c r="C2811" s="1"/>
  <c r="V1817"/>
  <c r="U1817"/>
  <c r="S1817"/>
  <c r="R1817"/>
  <c r="P1817"/>
  <c r="O1817"/>
  <c r="N1817"/>
  <c r="K1817"/>
  <c r="J1817"/>
  <c r="I1817"/>
  <c r="N1816"/>
  <c r="K1816"/>
  <c r="M1816" s="1"/>
  <c r="J1816"/>
  <c r="L1816" s="1"/>
  <c r="I1816"/>
  <c r="N1815"/>
  <c r="K1815"/>
  <c r="M1815" s="1"/>
  <c r="J1815"/>
  <c r="L1815" s="1"/>
  <c r="I1815"/>
  <c r="N1814"/>
  <c r="K1814"/>
  <c r="M1814" s="1"/>
  <c r="J1814"/>
  <c r="L1814" s="1"/>
  <c r="I1814"/>
  <c r="U1813"/>
  <c r="R1813"/>
  <c r="O1813"/>
  <c r="N1813"/>
  <c r="I1813"/>
  <c r="J1813" s="1"/>
  <c r="N1812"/>
  <c r="I1812"/>
  <c r="J1812" s="1"/>
  <c r="L1812" s="1"/>
  <c r="V1811"/>
  <c r="U1811"/>
  <c r="S1811"/>
  <c r="R1811"/>
  <c r="P1811"/>
  <c r="O1811"/>
  <c r="N1811"/>
  <c r="K1811"/>
  <c r="J1811"/>
  <c r="I1811"/>
  <c r="U1810"/>
  <c r="R1810"/>
  <c r="O1810"/>
  <c r="N1810"/>
  <c r="K1810"/>
  <c r="M1810" s="1"/>
  <c r="J1810"/>
  <c r="I1810"/>
  <c r="V1809"/>
  <c r="U1809"/>
  <c r="S1809"/>
  <c r="R1809"/>
  <c r="P1809"/>
  <c r="O1809"/>
  <c r="N1809"/>
  <c r="I1809"/>
  <c r="K1809" s="1"/>
  <c r="V1808"/>
  <c r="S1808"/>
  <c r="P1808"/>
  <c r="N1808"/>
  <c r="L1808"/>
  <c r="U1808" s="1"/>
  <c r="K1808"/>
  <c r="J1808"/>
  <c r="I1808"/>
  <c r="U1807"/>
  <c r="O1807"/>
  <c r="N1807"/>
  <c r="L1807"/>
  <c r="R1807" s="1"/>
  <c r="K1807"/>
  <c r="M1807" s="1"/>
  <c r="J1807"/>
  <c r="I1807"/>
  <c r="U1806"/>
  <c r="O1806"/>
  <c r="N1806"/>
  <c r="L1806"/>
  <c r="R1806" s="1"/>
  <c r="K1806"/>
  <c r="M1806" s="1"/>
  <c r="J1806"/>
  <c r="I1806"/>
  <c r="V1805"/>
  <c r="S1805"/>
  <c r="P1805"/>
  <c r="N1805"/>
  <c r="K1805"/>
  <c r="J1805"/>
  <c r="L1805" s="1"/>
  <c r="I1805"/>
  <c r="V1804"/>
  <c r="U1804"/>
  <c r="S1804"/>
  <c r="R1804"/>
  <c r="P1804"/>
  <c r="O1804"/>
  <c r="N1804"/>
  <c r="I1804"/>
  <c r="K1804" s="1"/>
  <c r="U1803"/>
  <c r="R1803"/>
  <c r="O1803"/>
  <c r="N1803"/>
  <c r="K1803"/>
  <c r="M1803" s="1"/>
  <c r="J1803"/>
  <c r="I1803"/>
  <c r="V1802"/>
  <c r="U1802"/>
  <c r="S1802"/>
  <c r="R1802"/>
  <c r="P1802"/>
  <c r="O1802"/>
  <c r="N1802"/>
  <c r="I1802"/>
  <c r="J1802" s="1"/>
  <c r="V1801"/>
  <c r="U1801"/>
  <c r="S1801"/>
  <c r="R1801"/>
  <c r="P1801"/>
  <c r="O1801"/>
  <c r="N1801"/>
  <c r="K1801"/>
  <c r="J1801"/>
  <c r="I1801"/>
  <c r="V1800"/>
  <c r="U1800"/>
  <c r="S1800"/>
  <c r="R1800"/>
  <c r="P1800"/>
  <c r="O1800"/>
  <c r="N1800"/>
  <c r="I1800"/>
  <c r="I1818" s="1"/>
  <c r="V1799"/>
  <c r="U1799"/>
  <c r="S1799"/>
  <c r="R1799"/>
  <c r="P1799"/>
  <c r="O1799"/>
  <c r="N1799"/>
  <c r="K1799"/>
  <c r="J1799"/>
  <c r="I1799"/>
  <c r="U1798"/>
  <c r="R1798"/>
  <c r="O1798"/>
  <c r="N1798"/>
  <c r="K1798"/>
  <c r="M1798" s="1"/>
  <c r="J1798"/>
  <c r="I1798"/>
  <c r="N1797"/>
  <c r="K1797"/>
  <c r="M1797" s="1"/>
  <c r="J1797"/>
  <c r="L1797" s="1"/>
  <c r="I1797"/>
  <c r="V1796"/>
  <c r="U1796"/>
  <c r="S1796"/>
  <c r="R1796"/>
  <c r="P1796"/>
  <c r="O1796"/>
  <c r="N1796"/>
  <c r="I1796"/>
  <c r="K1796" s="1"/>
  <c r="U1795"/>
  <c r="R1795"/>
  <c r="O1795"/>
  <c r="N1795"/>
  <c r="N1818" s="1"/>
  <c r="K1795"/>
  <c r="M1795" s="1"/>
  <c r="J1795"/>
  <c r="I1795"/>
  <c r="H1781"/>
  <c r="E2810" s="1"/>
  <c r="G1781"/>
  <c r="D2810" s="1"/>
  <c r="F1781"/>
  <c r="C2810" s="1"/>
  <c r="I1780"/>
  <c r="K1780" s="1"/>
  <c r="M1780" s="1"/>
  <c r="L1779"/>
  <c r="U1779" s="1"/>
  <c r="K1779"/>
  <c r="M1779" s="1"/>
  <c r="J1779"/>
  <c r="I1779"/>
  <c r="K1778"/>
  <c r="M1778" s="1"/>
  <c r="J1778"/>
  <c r="L1778" s="1"/>
  <c r="I1778"/>
  <c r="L1777"/>
  <c r="O1777" s="1"/>
  <c r="K1777"/>
  <c r="M1777" s="1"/>
  <c r="J1777"/>
  <c r="I1777"/>
  <c r="I1776"/>
  <c r="K1776" s="1"/>
  <c r="M1776" s="1"/>
  <c r="P1776" s="1"/>
  <c r="V1775"/>
  <c r="U1775"/>
  <c r="R1775"/>
  <c r="P1775"/>
  <c r="O1775"/>
  <c r="K1775"/>
  <c r="M1775" s="1"/>
  <c r="S1775" s="1"/>
  <c r="J1775"/>
  <c r="I1775"/>
  <c r="U1774"/>
  <c r="R1774"/>
  <c r="O1774"/>
  <c r="M1774"/>
  <c r="I1774"/>
  <c r="K1774" s="1"/>
  <c r="V1773"/>
  <c r="L1773"/>
  <c r="U1773" s="1"/>
  <c r="K1773"/>
  <c r="M1773" s="1"/>
  <c r="S1773" s="1"/>
  <c r="J1773"/>
  <c r="I1773"/>
  <c r="U1772"/>
  <c r="O1772"/>
  <c r="K1772"/>
  <c r="M1772" s="1"/>
  <c r="J1772"/>
  <c r="L1772" s="1"/>
  <c r="R1772" s="1"/>
  <c r="I1772"/>
  <c r="U1771"/>
  <c r="R1771"/>
  <c r="O1771"/>
  <c r="I1771"/>
  <c r="K1771" s="1"/>
  <c r="M1771" s="1"/>
  <c r="U1770"/>
  <c r="R1770"/>
  <c r="O1770"/>
  <c r="K1770"/>
  <c r="M1770" s="1"/>
  <c r="S1770" s="1"/>
  <c r="J1770"/>
  <c r="I1770"/>
  <c r="I1769"/>
  <c r="U1768"/>
  <c r="R1768"/>
  <c r="O1768"/>
  <c r="I1768"/>
  <c r="I1767"/>
  <c r="K1767" s="1"/>
  <c r="M1767" s="1"/>
  <c r="L1766"/>
  <c r="U1766" s="1"/>
  <c r="K1766"/>
  <c r="M1766" s="1"/>
  <c r="S1766" s="1"/>
  <c r="J1766"/>
  <c r="I1766"/>
  <c r="O1765"/>
  <c r="K1765"/>
  <c r="M1765" s="1"/>
  <c r="J1765"/>
  <c r="L1765" s="1"/>
  <c r="R1765" s="1"/>
  <c r="I1765"/>
  <c r="U1764"/>
  <c r="R1764"/>
  <c r="O1764"/>
  <c r="M1764"/>
  <c r="I1764"/>
  <c r="K1764" s="1"/>
  <c r="V1763"/>
  <c r="L1763"/>
  <c r="U1763" s="1"/>
  <c r="K1763"/>
  <c r="M1763" s="1"/>
  <c r="S1763" s="1"/>
  <c r="J1763"/>
  <c r="I1763"/>
  <c r="U1762"/>
  <c r="R1762"/>
  <c r="O1762"/>
  <c r="I1762"/>
  <c r="U1761"/>
  <c r="R1761"/>
  <c r="O1761"/>
  <c r="K1761"/>
  <c r="M1761" s="1"/>
  <c r="J1761"/>
  <c r="I1761"/>
  <c r="U1760"/>
  <c r="K1760"/>
  <c r="M1760" s="1"/>
  <c r="J1760"/>
  <c r="L1760" s="1"/>
  <c r="R1760" s="1"/>
  <c r="I1760"/>
  <c r="I1759"/>
  <c r="U1758"/>
  <c r="R1758"/>
  <c r="O1758"/>
  <c r="K1758"/>
  <c r="M1758" s="1"/>
  <c r="J1758"/>
  <c r="I1758"/>
  <c r="U1757"/>
  <c r="R1757"/>
  <c r="O1757"/>
  <c r="K1757"/>
  <c r="M1757" s="1"/>
  <c r="P1757" s="1"/>
  <c r="J1757"/>
  <c r="I1757"/>
  <c r="K1756"/>
  <c r="M1756" s="1"/>
  <c r="J1756"/>
  <c r="L1756" s="1"/>
  <c r="R1756" s="1"/>
  <c r="I1756"/>
  <c r="U1755"/>
  <c r="R1755"/>
  <c r="O1755"/>
  <c r="I1755"/>
  <c r="K1755" s="1"/>
  <c r="M1755" s="1"/>
  <c r="V1754"/>
  <c r="U1754"/>
  <c r="R1754"/>
  <c r="P1754"/>
  <c r="O1754"/>
  <c r="K1754"/>
  <c r="M1754" s="1"/>
  <c r="S1754" s="1"/>
  <c r="J1754"/>
  <c r="I1754"/>
  <c r="U1753"/>
  <c r="R1753"/>
  <c r="O1753"/>
  <c r="K1753"/>
  <c r="M1753" s="1"/>
  <c r="P1753" s="1"/>
  <c r="J1753"/>
  <c r="I1753"/>
  <c r="V1752"/>
  <c r="U1752"/>
  <c r="S1752"/>
  <c r="R1752"/>
  <c r="P1752"/>
  <c r="O1752"/>
  <c r="K1752"/>
  <c r="J1752"/>
  <c r="I1752"/>
  <c r="S1751"/>
  <c r="I1751"/>
  <c r="K1751" s="1"/>
  <c r="M1751" s="1"/>
  <c r="V1750"/>
  <c r="P1750"/>
  <c r="L1750"/>
  <c r="U1750" s="1"/>
  <c r="K1750"/>
  <c r="M1750" s="1"/>
  <c r="S1750" s="1"/>
  <c r="J1750"/>
  <c r="I1750"/>
  <c r="U1749"/>
  <c r="R1749"/>
  <c r="O1749"/>
  <c r="I1749"/>
  <c r="I1748"/>
  <c r="K1748" s="1"/>
  <c r="M1748" s="1"/>
  <c r="L1747"/>
  <c r="U1747" s="1"/>
  <c r="K1747"/>
  <c r="M1747" s="1"/>
  <c r="S1747" s="1"/>
  <c r="J1747"/>
  <c r="I1747"/>
  <c r="O1746"/>
  <c r="K1746"/>
  <c r="M1746" s="1"/>
  <c r="J1746"/>
  <c r="L1746" s="1"/>
  <c r="R1746" s="1"/>
  <c r="I1746"/>
  <c r="I1745"/>
  <c r="I1744"/>
  <c r="K1744" s="1"/>
  <c r="M1744" s="1"/>
  <c r="V1743"/>
  <c r="U1743"/>
  <c r="S1743"/>
  <c r="R1743"/>
  <c r="P1743"/>
  <c r="O1743"/>
  <c r="I1743"/>
  <c r="I1742"/>
  <c r="K1742" s="1"/>
  <c r="M1742" s="1"/>
  <c r="V1741"/>
  <c r="P1741"/>
  <c r="L1741"/>
  <c r="U1741" s="1"/>
  <c r="K1741"/>
  <c r="M1741" s="1"/>
  <c r="S1741" s="1"/>
  <c r="J1741"/>
  <c r="I1741"/>
  <c r="U1740"/>
  <c r="K1740"/>
  <c r="M1740" s="1"/>
  <c r="J1740"/>
  <c r="L1740" s="1"/>
  <c r="R1740" s="1"/>
  <c r="I1740"/>
  <c r="I1739"/>
  <c r="V1738"/>
  <c r="U1738"/>
  <c r="S1738"/>
  <c r="R1738"/>
  <c r="P1738"/>
  <c r="O1738"/>
  <c r="K1738"/>
  <c r="J1738"/>
  <c r="I1738"/>
  <c r="U1737"/>
  <c r="R1737"/>
  <c r="O1737"/>
  <c r="I1737"/>
  <c r="K1737" s="1"/>
  <c r="M1737" s="1"/>
  <c r="L1736"/>
  <c r="U1736" s="1"/>
  <c r="K1736"/>
  <c r="M1736" s="1"/>
  <c r="S1736" s="1"/>
  <c r="J1736"/>
  <c r="I1736"/>
  <c r="O1735"/>
  <c r="K1735"/>
  <c r="M1735" s="1"/>
  <c r="J1735"/>
  <c r="L1735" s="1"/>
  <c r="R1735" s="1"/>
  <c r="I1735"/>
  <c r="U1734"/>
  <c r="R1734"/>
  <c r="O1734"/>
  <c r="M1734"/>
  <c r="I1734"/>
  <c r="K1734" s="1"/>
  <c r="I1733"/>
  <c r="I1732"/>
  <c r="K1732" s="1"/>
  <c r="M1732" s="1"/>
  <c r="V1731"/>
  <c r="U1731"/>
  <c r="S1731"/>
  <c r="R1731"/>
  <c r="P1731"/>
  <c r="O1731"/>
  <c r="I1731"/>
  <c r="U1730"/>
  <c r="R1730"/>
  <c r="O1730"/>
  <c r="K1730"/>
  <c r="M1730" s="1"/>
  <c r="J1730"/>
  <c r="I1730"/>
  <c r="K1729"/>
  <c r="M1729" s="1"/>
  <c r="J1729"/>
  <c r="L1729" s="1"/>
  <c r="R1729" s="1"/>
  <c r="I1729"/>
  <c r="U1728"/>
  <c r="R1728"/>
  <c r="O1728"/>
  <c r="M1728"/>
  <c r="I1728"/>
  <c r="K1728" s="1"/>
  <c r="V1727"/>
  <c r="P1727"/>
  <c r="L1727"/>
  <c r="U1727" s="1"/>
  <c r="K1727"/>
  <c r="M1727" s="1"/>
  <c r="S1727" s="1"/>
  <c r="J1727"/>
  <c r="I1727"/>
  <c r="U1726"/>
  <c r="K1726"/>
  <c r="M1726" s="1"/>
  <c r="J1726"/>
  <c r="L1726" s="1"/>
  <c r="R1726" s="1"/>
  <c r="I1726"/>
  <c r="U1725"/>
  <c r="R1725"/>
  <c r="O1725"/>
  <c r="I1725"/>
  <c r="L1724"/>
  <c r="K1724"/>
  <c r="M1724" s="1"/>
  <c r="S1724" s="1"/>
  <c r="J1724"/>
  <c r="I1724"/>
  <c r="K1723"/>
  <c r="M1723" s="1"/>
  <c r="S1723" s="1"/>
  <c r="J1723"/>
  <c r="L1723" s="1"/>
  <c r="R1723" s="1"/>
  <c r="I1723"/>
  <c r="I1722"/>
  <c r="K1722" s="1"/>
  <c r="M1722" s="1"/>
  <c r="I1721"/>
  <c r="P1720"/>
  <c r="L1720"/>
  <c r="K1720"/>
  <c r="M1720" s="1"/>
  <c r="S1720" s="1"/>
  <c r="J1720"/>
  <c r="I1720"/>
  <c r="O1719"/>
  <c r="K1719"/>
  <c r="M1719" s="1"/>
  <c r="S1719" s="1"/>
  <c r="J1719"/>
  <c r="L1719" s="1"/>
  <c r="R1719" s="1"/>
  <c r="I1719"/>
  <c r="U1718"/>
  <c r="R1718"/>
  <c r="O1718"/>
  <c r="M1718"/>
  <c r="K1718"/>
  <c r="I1718"/>
  <c r="J1718" s="1"/>
  <c r="L1717"/>
  <c r="O1717" s="1"/>
  <c r="K1717"/>
  <c r="M1717" s="1"/>
  <c r="S1717" s="1"/>
  <c r="J1717"/>
  <c r="I1717"/>
  <c r="I1716"/>
  <c r="J1716" s="1"/>
  <c r="L1716" s="1"/>
  <c r="I1715"/>
  <c r="K1715" s="1"/>
  <c r="M1715" s="1"/>
  <c r="I1714"/>
  <c r="H1705"/>
  <c r="E2809" s="1"/>
  <c r="G1705"/>
  <c r="D2809" s="1"/>
  <c r="F1705"/>
  <c r="C2809" s="1"/>
  <c r="M1704"/>
  <c r="J1704"/>
  <c r="L1704" s="1"/>
  <c r="I1704"/>
  <c r="K1704" s="1"/>
  <c r="R1703"/>
  <c r="M1703"/>
  <c r="P1703" s="1"/>
  <c r="L1703"/>
  <c r="K1703"/>
  <c r="I1703"/>
  <c r="J1703" s="1"/>
  <c r="R1702"/>
  <c r="O1702"/>
  <c r="L1702"/>
  <c r="U1702" s="1"/>
  <c r="K1702"/>
  <c r="M1702" s="1"/>
  <c r="S1702" s="1"/>
  <c r="J1702"/>
  <c r="I1702"/>
  <c r="J1701"/>
  <c r="L1701" s="1"/>
  <c r="R1701" s="1"/>
  <c r="I1701"/>
  <c r="K1701" s="1"/>
  <c r="M1701" s="1"/>
  <c r="M1700"/>
  <c r="J1700"/>
  <c r="L1700" s="1"/>
  <c r="I1700"/>
  <c r="K1700" s="1"/>
  <c r="K1699"/>
  <c r="M1699" s="1"/>
  <c r="I1699"/>
  <c r="J1699" s="1"/>
  <c r="L1699" s="1"/>
  <c r="K1698"/>
  <c r="M1698" s="1"/>
  <c r="S1698" s="1"/>
  <c r="J1698"/>
  <c r="L1698" s="1"/>
  <c r="I1698"/>
  <c r="U1697"/>
  <c r="R1697"/>
  <c r="O1697"/>
  <c r="M1697"/>
  <c r="V1697" s="1"/>
  <c r="J1697"/>
  <c r="I1697"/>
  <c r="K1697" s="1"/>
  <c r="M1696"/>
  <c r="P1696" s="1"/>
  <c r="L1696"/>
  <c r="K1696"/>
  <c r="I1696"/>
  <c r="J1696" s="1"/>
  <c r="V1695"/>
  <c r="O1695"/>
  <c r="L1695"/>
  <c r="R1695" s="1"/>
  <c r="K1695"/>
  <c r="M1695" s="1"/>
  <c r="S1695" s="1"/>
  <c r="J1695"/>
  <c r="I1695"/>
  <c r="I1694"/>
  <c r="K1694" s="1"/>
  <c r="M1694" s="1"/>
  <c r="I1693"/>
  <c r="K1693" s="1"/>
  <c r="M1693" s="1"/>
  <c r="I1692"/>
  <c r="J1692" s="1"/>
  <c r="L1692" s="1"/>
  <c r="U1691"/>
  <c r="R1691"/>
  <c r="O1691"/>
  <c r="I1691"/>
  <c r="K1691" s="1"/>
  <c r="M1691" s="1"/>
  <c r="I1690"/>
  <c r="K1690" s="1"/>
  <c r="M1690" s="1"/>
  <c r="U1689"/>
  <c r="R1689"/>
  <c r="O1689"/>
  <c r="K1689"/>
  <c r="M1689" s="1"/>
  <c r="J1689"/>
  <c r="I1689"/>
  <c r="I1688"/>
  <c r="J1688" s="1"/>
  <c r="L1688" s="1"/>
  <c r="M1687"/>
  <c r="I1687"/>
  <c r="K1687" s="1"/>
  <c r="I1686"/>
  <c r="J1686" s="1"/>
  <c r="L1686" s="1"/>
  <c r="V1685"/>
  <c r="P1685"/>
  <c r="K1685"/>
  <c r="M1685" s="1"/>
  <c r="S1685" s="1"/>
  <c r="J1685"/>
  <c r="L1685" s="1"/>
  <c r="I1685"/>
  <c r="K1684"/>
  <c r="M1684" s="1"/>
  <c r="J1684"/>
  <c r="L1684" s="1"/>
  <c r="R1684" s="1"/>
  <c r="I1684"/>
  <c r="U1683"/>
  <c r="R1683"/>
  <c r="O1683"/>
  <c r="K1683"/>
  <c r="M1683" s="1"/>
  <c r="J1683"/>
  <c r="I1683"/>
  <c r="K1682"/>
  <c r="M1682" s="1"/>
  <c r="J1682"/>
  <c r="L1682" s="1"/>
  <c r="I1682"/>
  <c r="I1681"/>
  <c r="K1681" s="1"/>
  <c r="M1681" s="1"/>
  <c r="U1680"/>
  <c r="R1680"/>
  <c r="O1680"/>
  <c r="K1680"/>
  <c r="M1680" s="1"/>
  <c r="J1680"/>
  <c r="I1680"/>
  <c r="K1679"/>
  <c r="M1679" s="1"/>
  <c r="J1679"/>
  <c r="L1679" s="1"/>
  <c r="I1679"/>
  <c r="V1678"/>
  <c r="U1678"/>
  <c r="S1678"/>
  <c r="R1678"/>
  <c r="P1678"/>
  <c r="O1678"/>
  <c r="K1678"/>
  <c r="J1678"/>
  <c r="I1678"/>
  <c r="K1677"/>
  <c r="M1677" s="1"/>
  <c r="J1677"/>
  <c r="L1677" s="1"/>
  <c r="I1677"/>
  <c r="I1676"/>
  <c r="K1676" s="1"/>
  <c r="M1676" s="1"/>
  <c r="I1675"/>
  <c r="J1675" s="1"/>
  <c r="L1675" s="1"/>
  <c r="L1674"/>
  <c r="U1674" s="1"/>
  <c r="K1674"/>
  <c r="M1674" s="1"/>
  <c r="J1674"/>
  <c r="I1674"/>
  <c r="K1673"/>
  <c r="M1673" s="1"/>
  <c r="J1673"/>
  <c r="L1673" s="1"/>
  <c r="I1673"/>
  <c r="I1672"/>
  <c r="K1672" s="1"/>
  <c r="M1672" s="1"/>
  <c r="I1671"/>
  <c r="J1671" s="1"/>
  <c r="L1671" s="1"/>
  <c r="V1670"/>
  <c r="U1670"/>
  <c r="S1670"/>
  <c r="R1670"/>
  <c r="P1670"/>
  <c r="O1670"/>
  <c r="I1670"/>
  <c r="K1670" s="1"/>
  <c r="U1669"/>
  <c r="R1669"/>
  <c r="O1669"/>
  <c r="K1669"/>
  <c r="M1669" s="1"/>
  <c r="J1669"/>
  <c r="I1669"/>
  <c r="U1668"/>
  <c r="R1668"/>
  <c r="O1668"/>
  <c r="I1668"/>
  <c r="K1668" s="1"/>
  <c r="M1668" s="1"/>
  <c r="I1667"/>
  <c r="J1667" s="1"/>
  <c r="L1667" s="1"/>
  <c r="L1666"/>
  <c r="U1666" s="1"/>
  <c r="K1666"/>
  <c r="M1666" s="1"/>
  <c r="J1666"/>
  <c r="I1666"/>
  <c r="K1665"/>
  <c r="M1665" s="1"/>
  <c r="J1665"/>
  <c r="L1665" s="1"/>
  <c r="I1665"/>
  <c r="I1664"/>
  <c r="K1664" s="1"/>
  <c r="M1664" s="1"/>
  <c r="U1663"/>
  <c r="R1663"/>
  <c r="O1663"/>
  <c r="K1663"/>
  <c r="M1663" s="1"/>
  <c r="J1663"/>
  <c r="I1663"/>
  <c r="K1662"/>
  <c r="M1662" s="1"/>
  <c r="J1662"/>
  <c r="L1662" s="1"/>
  <c r="I1662"/>
  <c r="U1661"/>
  <c r="R1661"/>
  <c r="O1661"/>
  <c r="I1661"/>
  <c r="J1661" s="1"/>
  <c r="V1660"/>
  <c r="U1660"/>
  <c r="S1660"/>
  <c r="R1660"/>
  <c r="P1660"/>
  <c r="O1660"/>
  <c r="I1660"/>
  <c r="K1660" s="1"/>
  <c r="V1659"/>
  <c r="U1659"/>
  <c r="S1659"/>
  <c r="R1659"/>
  <c r="P1659"/>
  <c r="O1659"/>
  <c r="K1659"/>
  <c r="J1659"/>
  <c r="I1659"/>
  <c r="I1658"/>
  <c r="K1658" s="1"/>
  <c r="M1658" s="1"/>
  <c r="I1657"/>
  <c r="J1657" s="1"/>
  <c r="L1657" s="1"/>
  <c r="V1656"/>
  <c r="U1656"/>
  <c r="S1656"/>
  <c r="R1656"/>
  <c r="P1656"/>
  <c r="O1656"/>
  <c r="I1656"/>
  <c r="K1656" s="1"/>
  <c r="V1655"/>
  <c r="U1655"/>
  <c r="S1655"/>
  <c r="R1655"/>
  <c r="P1655"/>
  <c r="O1655"/>
  <c r="K1655"/>
  <c r="J1655"/>
  <c r="I1655"/>
  <c r="U1654"/>
  <c r="R1654"/>
  <c r="O1654"/>
  <c r="I1654"/>
  <c r="J1654" s="1"/>
  <c r="U1653"/>
  <c r="R1653"/>
  <c r="O1653"/>
  <c r="K1653"/>
  <c r="M1653" s="1"/>
  <c r="J1653"/>
  <c r="I1653"/>
  <c r="U1652"/>
  <c r="R1652"/>
  <c r="O1652"/>
  <c r="I1652"/>
  <c r="J1652" s="1"/>
  <c r="L1651"/>
  <c r="U1651" s="1"/>
  <c r="K1651"/>
  <c r="M1651" s="1"/>
  <c r="J1651"/>
  <c r="I1651"/>
  <c r="K1650"/>
  <c r="M1650" s="1"/>
  <c r="J1650"/>
  <c r="L1650" s="1"/>
  <c r="I1650"/>
  <c r="I1649"/>
  <c r="K1649" s="1"/>
  <c r="M1649" s="1"/>
  <c r="I1648"/>
  <c r="J1648" s="1"/>
  <c r="L1648" s="1"/>
  <c r="L1647"/>
  <c r="U1647" s="1"/>
  <c r="K1647"/>
  <c r="M1647" s="1"/>
  <c r="J1647"/>
  <c r="I1647"/>
  <c r="K1646"/>
  <c r="M1646" s="1"/>
  <c r="J1646"/>
  <c r="L1646" s="1"/>
  <c r="I1646"/>
  <c r="I1645"/>
  <c r="K1645" s="1"/>
  <c r="M1645" s="1"/>
  <c r="I1644"/>
  <c r="J1644" s="1"/>
  <c r="L1644" s="1"/>
  <c r="L1643"/>
  <c r="U1643" s="1"/>
  <c r="K1643"/>
  <c r="M1643" s="1"/>
  <c r="J1643"/>
  <c r="I1643"/>
  <c r="K1642"/>
  <c r="M1642" s="1"/>
  <c r="J1642"/>
  <c r="L1642" s="1"/>
  <c r="I1642"/>
  <c r="U1641"/>
  <c r="R1641"/>
  <c r="O1641"/>
  <c r="I1641"/>
  <c r="J1641" s="1"/>
  <c r="L1640"/>
  <c r="U1640" s="1"/>
  <c r="K1640"/>
  <c r="M1640" s="1"/>
  <c r="J1640"/>
  <c r="I1640"/>
  <c r="K1639"/>
  <c r="M1639" s="1"/>
  <c r="J1639"/>
  <c r="L1639" s="1"/>
  <c r="I1639"/>
  <c r="V1638"/>
  <c r="U1638"/>
  <c r="S1638"/>
  <c r="R1638"/>
  <c r="P1638"/>
  <c r="O1638"/>
  <c r="K1638"/>
  <c r="J1638"/>
  <c r="I1638"/>
  <c r="K1637"/>
  <c r="M1637" s="1"/>
  <c r="J1637"/>
  <c r="L1637" s="1"/>
  <c r="I1637"/>
  <c r="V1636"/>
  <c r="U1636"/>
  <c r="S1636"/>
  <c r="R1636"/>
  <c r="P1636"/>
  <c r="O1636"/>
  <c r="K1636"/>
  <c r="J1636"/>
  <c r="I1636"/>
  <c r="J1635"/>
  <c r="L1635" s="1"/>
  <c r="I1635"/>
  <c r="K1635" s="1"/>
  <c r="M1635" s="1"/>
  <c r="U1634"/>
  <c r="R1634"/>
  <c r="O1634"/>
  <c r="I1634"/>
  <c r="J1634" s="1"/>
  <c r="K1633"/>
  <c r="M1633" s="1"/>
  <c r="J1633"/>
  <c r="L1633" s="1"/>
  <c r="I1633"/>
  <c r="J1632"/>
  <c r="L1632" s="1"/>
  <c r="I1632"/>
  <c r="K1632" s="1"/>
  <c r="M1632" s="1"/>
  <c r="I1631"/>
  <c r="K1631" s="1"/>
  <c r="M1631" s="1"/>
  <c r="K1630"/>
  <c r="M1630" s="1"/>
  <c r="I1630"/>
  <c r="J1630" s="1"/>
  <c r="L1630" s="1"/>
  <c r="U1629"/>
  <c r="R1629"/>
  <c r="O1629"/>
  <c r="J1629"/>
  <c r="I1629"/>
  <c r="K1629" s="1"/>
  <c r="M1629" s="1"/>
  <c r="U1628"/>
  <c r="R1628"/>
  <c r="O1628"/>
  <c r="M1628"/>
  <c r="V1628" s="1"/>
  <c r="K1628"/>
  <c r="I1628"/>
  <c r="J1628" s="1"/>
  <c r="K1627"/>
  <c r="M1627" s="1"/>
  <c r="J1627"/>
  <c r="L1627" s="1"/>
  <c r="I1627"/>
  <c r="J1626"/>
  <c r="L1626" s="1"/>
  <c r="I1626"/>
  <c r="K1626" s="1"/>
  <c r="M1626" s="1"/>
  <c r="I1625"/>
  <c r="K1625" s="1"/>
  <c r="M1625" s="1"/>
  <c r="K1624"/>
  <c r="M1624" s="1"/>
  <c r="I1624"/>
  <c r="J1624" s="1"/>
  <c r="L1624" s="1"/>
  <c r="U1623"/>
  <c r="R1623"/>
  <c r="O1623"/>
  <c r="J1623"/>
  <c r="I1623"/>
  <c r="K1623" s="1"/>
  <c r="M1623" s="1"/>
  <c r="I1622"/>
  <c r="K1622" s="1"/>
  <c r="M1622" s="1"/>
  <c r="K1621"/>
  <c r="M1621" s="1"/>
  <c r="I1621"/>
  <c r="J1621" s="1"/>
  <c r="L1621" s="1"/>
  <c r="K1620"/>
  <c r="M1620" s="1"/>
  <c r="J1620"/>
  <c r="L1620" s="1"/>
  <c r="I1620"/>
  <c r="J1619"/>
  <c r="L1619" s="1"/>
  <c r="I1619"/>
  <c r="K1619" s="1"/>
  <c r="M1619" s="1"/>
  <c r="I1618"/>
  <c r="K1618" s="1"/>
  <c r="M1618" s="1"/>
  <c r="K1617"/>
  <c r="M1617" s="1"/>
  <c r="I1617"/>
  <c r="J1617" s="1"/>
  <c r="L1617" s="1"/>
  <c r="K1616"/>
  <c r="M1616" s="1"/>
  <c r="J1616"/>
  <c r="L1616" s="1"/>
  <c r="I1616"/>
  <c r="J1615"/>
  <c r="L1615" s="1"/>
  <c r="I1615"/>
  <c r="K1615" s="1"/>
  <c r="M1615" s="1"/>
  <c r="I1614"/>
  <c r="K1614" s="1"/>
  <c r="M1614" s="1"/>
  <c r="K1613"/>
  <c r="M1613" s="1"/>
  <c r="I1613"/>
  <c r="J1613" s="1"/>
  <c r="L1613" s="1"/>
  <c r="K1612"/>
  <c r="M1612" s="1"/>
  <c r="J1612"/>
  <c r="L1612" s="1"/>
  <c r="I1612"/>
  <c r="V1611"/>
  <c r="U1611"/>
  <c r="S1611"/>
  <c r="R1611"/>
  <c r="P1611"/>
  <c r="O1611"/>
  <c r="K1611"/>
  <c r="I1611"/>
  <c r="J1611" s="1"/>
  <c r="K1610"/>
  <c r="M1610" s="1"/>
  <c r="J1610"/>
  <c r="L1610" s="1"/>
  <c r="I1610"/>
  <c r="V1609"/>
  <c r="U1609"/>
  <c r="S1609"/>
  <c r="R1609"/>
  <c r="P1609"/>
  <c r="O1609"/>
  <c r="K1609"/>
  <c r="I1609"/>
  <c r="J1609" s="1"/>
  <c r="U1608"/>
  <c r="R1608"/>
  <c r="O1608"/>
  <c r="J1608"/>
  <c r="I1608"/>
  <c r="K1608" s="1"/>
  <c r="M1608" s="1"/>
  <c r="I1607"/>
  <c r="K1607" s="1"/>
  <c r="M1607" s="1"/>
  <c r="K1606"/>
  <c r="M1606" s="1"/>
  <c r="I1606"/>
  <c r="J1606" s="1"/>
  <c r="L1606" s="1"/>
  <c r="K1605"/>
  <c r="M1605" s="1"/>
  <c r="J1605"/>
  <c r="L1605" s="1"/>
  <c r="I1605"/>
  <c r="J1604"/>
  <c r="L1604" s="1"/>
  <c r="I1604"/>
  <c r="K1604" s="1"/>
  <c r="M1604" s="1"/>
  <c r="I1603"/>
  <c r="K1603" s="1"/>
  <c r="M1603" s="1"/>
  <c r="K1602"/>
  <c r="I1602"/>
  <c r="H1596"/>
  <c r="E2808" s="1"/>
  <c r="G1596"/>
  <c r="D2808" s="1"/>
  <c r="F1596"/>
  <c r="C2808" s="1"/>
  <c r="V1595"/>
  <c r="S1595"/>
  <c r="P1595"/>
  <c r="K1595"/>
  <c r="I1595"/>
  <c r="J1595" s="1"/>
  <c r="L1595" s="1"/>
  <c r="V1594"/>
  <c r="U1594"/>
  <c r="S1594"/>
  <c r="R1594"/>
  <c r="P1594"/>
  <c r="O1594"/>
  <c r="I1594"/>
  <c r="K1594" s="1"/>
  <c r="V1593"/>
  <c r="U1593"/>
  <c r="S1593"/>
  <c r="R1593"/>
  <c r="P1593"/>
  <c r="O1593"/>
  <c r="J1593"/>
  <c r="I1593"/>
  <c r="K1593" s="1"/>
  <c r="U1592"/>
  <c r="R1592"/>
  <c r="O1592"/>
  <c r="M1592"/>
  <c r="V1592" s="1"/>
  <c r="K1592"/>
  <c r="I1592"/>
  <c r="J1592" s="1"/>
  <c r="U1591"/>
  <c r="R1591"/>
  <c r="O1591"/>
  <c r="J1591"/>
  <c r="I1591"/>
  <c r="K1591" s="1"/>
  <c r="M1591" s="1"/>
  <c r="M1590"/>
  <c r="V1590" s="1"/>
  <c r="I1590"/>
  <c r="J1590" s="1"/>
  <c r="L1590" s="1"/>
  <c r="V1589"/>
  <c r="U1589"/>
  <c r="S1589"/>
  <c r="R1589"/>
  <c r="P1589"/>
  <c r="O1589"/>
  <c r="I1589"/>
  <c r="K1589" s="1"/>
  <c r="V1588"/>
  <c r="S1588"/>
  <c r="P1588"/>
  <c r="K1588"/>
  <c r="J1588"/>
  <c r="L1588" s="1"/>
  <c r="I1588"/>
  <c r="J1587"/>
  <c r="L1587" s="1"/>
  <c r="I1587"/>
  <c r="K1587" s="1"/>
  <c r="M1587" s="1"/>
  <c r="U1586"/>
  <c r="R1586"/>
  <c r="O1586"/>
  <c r="M1586"/>
  <c r="V1586" s="1"/>
  <c r="K1586"/>
  <c r="I1586"/>
  <c r="J1586" s="1"/>
  <c r="V1585"/>
  <c r="U1585"/>
  <c r="S1585"/>
  <c r="R1585"/>
  <c r="P1585"/>
  <c r="O1585"/>
  <c r="I1585"/>
  <c r="K1585" s="1"/>
  <c r="K1584"/>
  <c r="M1584" s="1"/>
  <c r="I1584"/>
  <c r="J1584" s="1"/>
  <c r="L1584" s="1"/>
  <c r="K1583"/>
  <c r="M1583" s="1"/>
  <c r="J1583"/>
  <c r="L1583" s="1"/>
  <c r="I1583"/>
  <c r="U1582"/>
  <c r="R1582"/>
  <c r="O1582"/>
  <c r="I1582"/>
  <c r="K1582" s="1"/>
  <c r="M1582" s="1"/>
  <c r="V1581"/>
  <c r="U1581"/>
  <c r="S1581"/>
  <c r="R1581"/>
  <c r="P1581"/>
  <c r="O1581"/>
  <c r="J1581"/>
  <c r="I1581"/>
  <c r="K1581" s="1"/>
  <c r="V1580"/>
  <c r="U1580"/>
  <c r="S1580"/>
  <c r="R1580"/>
  <c r="P1580"/>
  <c r="O1580"/>
  <c r="K1580"/>
  <c r="J1580"/>
  <c r="I1580"/>
  <c r="V1579"/>
  <c r="U1579"/>
  <c r="S1579"/>
  <c r="R1579"/>
  <c r="P1579"/>
  <c r="O1579"/>
  <c r="K1579"/>
  <c r="I1579"/>
  <c r="J1579" s="1"/>
  <c r="U1578"/>
  <c r="R1578"/>
  <c r="O1578"/>
  <c r="J1578"/>
  <c r="I1578"/>
  <c r="K1578" s="1"/>
  <c r="M1578" s="1"/>
  <c r="U1577"/>
  <c r="R1577"/>
  <c r="O1577"/>
  <c r="M1577"/>
  <c r="V1577" s="1"/>
  <c r="K1577"/>
  <c r="I1577"/>
  <c r="J1577" s="1"/>
  <c r="K1576"/>
  <c r="M1576" s="1"/>
  <c r="J1576"/>
  <c r="L1576" s="1"/>
  <c r="I1576"/>
  <c r="V1575"/>
  <c r="U1575"/>
  <c r="S1575"/>
  <c r="R1575"/>
  <c r="P1575"/>
  <c r="O1575"/>
  <c r="K1575"/>
  <c r="I1575"/>
  <c r="J1575" s="1"/>
  <c r="V1574"/>
  <c r="U1574"/>
  <c r="S1574"/>
  <c r="R1574"/>
  <c r="P1574"/>
  <c r="O1574"/>
  <c r="I1574"/>
  <c r="K1574" s="1"/>
  <c r="V1573"/>
  <c r="U1573"/>
  <c r="S1573"/>
  <c r="R1573"/>
  <c r="P1573"/>
  <c r="O1573"/>
  <c r="J1573"/>
  <c r="I1573"/>
  <c r="K1573" s="1"/>
  <c r="V1572"/>
  <c r="S1572"/>
  <c r="P1572"/>
  <c r="K1572"/>
  <c r="I1572"/>
  <c r="J1572" s="1"/>
  <c r="L1572" s="1"/>
  <c r="K1571"/>
  <c r="M1571" s="1"/>
  <c r="J1571"/>
  <c r="L1571" s="1"/>
  <c r="I1571"/>
  <c r="J1570"/>
  <c r="L1570" s="1"/>
  <c r="I1570"/>
  <c r="K1570" s="1"/>
  <c r="M1570" s="1"/>
  <c r="V1569"/>
  <c r="S1569"/>
  <c r="P1569"/>
  <c r="K1569"/>
  <c r="I1569"/>
  <c r="J1569" s="1"/>
  <c r="L1569" s="1"/>
  <c r="K1568"/>
  <c r="M1568" s="1"/>
  <c r="J1568"/>
  <c r="L1568" s="1"/>
  <c r="I1568"/>
  <c r="V1567"/>
  <c r="U1567"/>
  <c r="S1567"/>
  <c r="R1567"/>
  <c r="P1567"/>
  <c r="O1567"/>
  <c r="K1567"/>
  <c r="I1567"/>
  <c r="J1567" s="1"/>
  <c r="K1566"/>
  <c r="M1566" s="1"/>
  <c r="J1566"/>
  <c r="L1566" s="1"/>
  <c r="I1566"/>
  <c r="V1565"/>
  <c r="U1565"/>
  <c r="S1565"/>
  <c r="R1565"/>
  <c r="P1565"/>
  <c r="O1565"/>
  <c r="K1565"/>
  <c r="I1565"/>
  <c r="J1565" s="1"/>
  <c r="V1564"/>
  <c r="S1564"/>
  <c r="P1564"/>
  <c r="J1564"/>
  <c r="L1564" s="1"/>
  <c r="I1564"/>
  <c r="K1564" s="1"/>
  <c r="V1563"/>
  <c r="U1563"/>
  <c r="S1563"/>
  <c r="R1563"/>
  <c r="P1563"/>
  <c r="O1563"/>
  <c r="K1563"/>
  <c r="J1563"/>
  <c r="U1562"/>
  <c r="R1562"/>
  <c r="O1562"/>
  <c r="M1562"/>
  <c r="V1562" s="1"/>
  <c r="K1562"/>
  <c r="I1562"/>
  <c r="J1562" s="1"/>
  <c r="U1561"/>
  <c r="R1561"/>
  <c r="O1561"/>
  <c r="J1561"/>
  <c r="I1561"/>
  <c r="K1561" s="1"/>
  <c r="M1561" s="1"/>
  <c r="V1560"/>
  <c r="U1560"/>
  <c r="S1560"/>
  <c r="R1560"/>
  <c r="P1560"/>
  <c r="O1560"/>
  <c r="K1560"/>
  <c r="J1560"/>
  <c r="I1560"/>
  <c r="J1559"/>
  <c r="L1559" s="1"/>
  <c r="I1559"/>
  <c r="K1559" s="1"/>
  <c r="M1559" s="1"/>
  <c r="V1558"/>
  <c r="U1558"/>
  <c r="S1558"/>
  <c r="R1558"/>
  <c r="P1558"/>
  <c r="O1558"/>
  <c r="K1558"/>
  <c r="J1558"/>
  <c r="I1558"/>
  <c r="V1557"/>
  <c r="U1557"/>
  <c r="S1557"/>
  <c r="R1557"/>
  <c r="P1557"/>
  <c r="O1557"/>
  <c r="K1557"/>
  <c r="I1557"/>
  <c r="J1557" s="1"/>
  <c r="V1556"/>
  <c r="U1556"/>
  <c r="S1556"/>
  <c r="R1556"/>
  <c r="P1556"/>
  <c r="O1556"/>
  <c r="I1556"/>
  <c r="K1556" s="1"/>
  <c r="U1555"/>
  <c r="R1555"/>
  <c r="O1555"/>
  <c r="K1555"/>
  <c r="M1555" s="1"/>
  <c r="J1555"/>
  <c r="I1555"/>
  <c r="V1554"/>
  <c r="U1554"/>
  <c r="S1554"/>
  <c r="R1554"/>
  <c r="P1554"/>
  <c r="O1554"/>
  <c r="K1554"/>
  <c r="I1554"/>
  <c r="J1554" s="1"/>
  <c r="V1553"/>
  <c r="U1553"/>
  <c r="S1553"/>
  <c r="R1553"/>
  <c r="P1553"/>
  <c r="O1553"/>
  <c r="I1553"/>
  <c r="K1553" s="1"/>
  <c r="V1552"/>
  <c r="U1552"/>
  <c r="S1552"/>
  <c r="R1552"/>
  <c r="P1552"/>
  <c r="O1552"/>
  <c r="J1552"/>
  <c r="I1552"/>
  <c r="K1552" s="1"/>
  <c r="I1551"/>
  <c r="K1551" s="1"/>
  <c r="M1551" s="1"/>
  <c r="V1550"/>
  <c r="U1550"/>
  <c r="S1550"/>
  <c r="R1550"/>
  <c r="P1550"/>
  <c r="O1550"/>
  <c r="J1550"/>
  <c r="I1550"/>
  <c r="K1550" s="1"/>
  <c r="V1549"/>
  <c r="U1549"/>
  <c r="S1549"/>
  <c r="R1549"/>
  <c r="P1549"/>
  <c r="O1549"/>
  <c r="K1549"/>
  <c r="J1549"/>
  <c r="I1549"/>
  <c r="V1548"/>
  <c r="U1548"/>
  <c r="S1548"/>
  <c r="R1548"/>
  <c r="P1548"/>
  <c r="O1548"/>
  <c r="K1548"/>
  <c r="I1548"/>
  <c r="J1548" s="1"/>
  <c r="V1547"/>
  <c r="U1547"/>
  <c r="S1547"/>
  <c r="R1547"/>
  <c r="P1547"/>
  <c r="O1547"/>
  <c r="I1547"/>
  <c r="K1547" s="1"/>
  <c r="K1546"/>
  <c r="M1546" s="1"/>
  <c r="I1546"/>
  <c r="J1546" s="1"/>
  <c r="L1546" s="1"/>
  <c r="K1545"/>
  <c r="M1545" s="1"/>
  <c r="J1545"/>
  <c r="L1545" s="1"/>
  <c r="I1545"/>
  <c r="V1544"/>
  <c r="U1544"/>
  <c r="S1544"/>
  <c r="R1544"/>
  <c r="P1544"/>
  <c r="O1544"/>
  <c r="K1544"/>
  <c r="I1544"/>
  <c r="J1544" s="1"/>
  <c r="V1543"/>
  <c r="U1543"/>
  <c r="S1543"/>
  <c r="R1543"/>
  <c r="P1543"/>
  <c r="O1543"/>
  <c r="I1543"/>
  <c r="K1543" s="1"/>
  <c r="K1542"/>
  <c r="M1542" s="1"/>
  <c r="I1542"/>
  <c r="J1542" s="1"/>
  <c r="L1542" s="1"/>
  <c r="V1541"/>
  <c r="U1541"/>
  <c r="S1541"/>
  <c r="R1541"/>
  <c r="P1541"/>
  <c r="O1541"/>
  <c r="I1541"/>
  <c r="K1541" s="1"/>
  <c r="K1540"/>
  <c r="M1540" s="1"/>
  <c r="I1540"/>
  <c r="J1540" s="1"/>
  <c r="L1540" s="1"/>
  <c r="U1539"/>
  <c r="R1539"/>
  <c r="O1539"/>
  <c r="J1539"/>
  <c r="I1539"/>
  <c r="K1539" s="1"/>
  <c r="M1539" s="1"/>
  <c r="V1538"/>
  <c r="U1538"/>
  <c r="S1538"/>
  <c r="R1538"/>
  <c r="P1538"/>
  <c r="O1538"/>
  <c r="K1538"/>
  <c r="J1538"/>
  <c r="I1538"/>
  <c r="V1537"/>
  <c r="U1537"/>
  <c r="S1537"/>
  <c r="R1537"/>
  <c r="P1537"/>
  <c r="O1537"/>
  <c r="K1537"/>
  <c r="I1537"/>
  <c r="J1537" s="1"/>
  <c r="V1536"/>
  <c r="U1536"/>
  <c r="S1536"/>
  <c r="R1536"/>
  <c r="P1536"/>
  <c r="O1536"/>
  <c r="I1536"/>
  <c r="K1536" s="1"/>
  <c r="V1535"/>
  <c r="U1535"/>
  <c r="S1535"/>
  <c r="R1535"/>
  <c r="P1535"/>
  <c r="O1535"/>
  <c r="J1535"/>
  <c r="I1535"/>
  <c r="K1535" s="1"/>
  <c r="V1534"/>
  <c r="S1534"/>
  <c r="P1534"/>
  <c r="K1534"/>
  <c r="I1534"/>
  <c r="J1534" s="1"/>
  <c r="L1534" s="1"/>
  <c r="V1533"/>
  <c r="U1533"/>
  <c r="S1533"/>
  <c r="R1533"/>
  <c r="P1533"/>
  <c r="O1533"/>
  <c r="I1533"/>
  <c r="K1533" s="1"/>
  <c r="K1532"/>
  <c r="M1532" s="1"/>
  <c r="I1532"/>
  <c r="J1532" s="1"/>
  <c r="L1532" s="1"/>
  <c r="K1531"/>
  <c r="M1531" s="1"/>
  <c r="J1531"/>
  <c r="L1531" s="1"/>
  <c r="I1531"/>
  <c r="V1530"/>
  <c r="U1530"/>
  <c r="S1530"/>
  <c r="R1530"/>
  <c r="P1530"/>
  <c r="O1530"/>
  <c r="K1530"/>
  <c r="I1530"/>
  <c r="J1530" s="1"/>
  <c r="V1529"/>
  <c r="U1529"/>
  <c r="S1529"/>
  <c r="R1529"/>
  <c r="P1529"/>
  <c r="O1529"/>
  <c r="I1529"/>
  <c r="K1529" s="1"/>
  <c r="V1528"/>
  <c r="U1528"/>
  <c r="S1528"/>
  <c r="R1528"/>
  <c r="P1528"/>
  <c r="O1528"/>
  <c r="J1528"/>
  <c r="I1528"/>
  <c r="K1528" s="1"/>
  <c r="V1527"/>
  <c r="U1527"/>
  <c r="S1527"/>
  <c r="R1527"/>
  <c r="P1527"/>
  <c r="O1527"/>
  <c r="K1527"/>
  <c r="J1527"/>
  <c r="I1527"/>
  <c r="U1526"/>
  <c r="R1526"/>
  <c r="O1526"/>
  <c r="I1526"/>
  <c r="K1526" s="1"/>
  <c r="M1526" s="1"/>
  <c r="V1525"/>
  <c r="U1525"/>
  <c r="S1525"/>
  <c r="R1525"/>
  <c r="P1525"/>
  <c r="O1525"/>
  <c r="J1525"/>
  <c r="I1525"/>
  <c r="K1525" s="1"/>
  <c r="I1524"/>
  <c r="K1524" s="1"/>
  <c r="M1524" s="1"/>
  <c r="V1523"/>
  <c r="U1523"/>
  <c r="S1523"/>
  <c r="R1523"/>
  <c r="P1523"/>
  <c r="O1523"/>
  <c r="J1523"/>
  <c r="I1523"/>
  <c r="K1523" s="1"/>
  <c r="V1522"/>
  <c r="U1522"/>
  <c r="S1522"/>
  <c r="R1522"/>
  <c r="P1522"/>
  <c r="O1522"/>
  <c r="K1522"/>
  <c r="J1522"/>
  <c r="I1522"/>
  <c r="J1521"/>
  <c r="L1521" s="1"/>
  <c r="I1521"/>
  <c r="K1521" s="1"/>
  <c r="M1521" s="1"/>
  <c r="U1520"/>
  <c r="R1520"/>
  <c r="O1520"/>
  <c r="M1520"/>
  <c r="V1520" s="1"/>
  <c r="K1520"/>
  <c r="I1520"/>
  <c r="J1520" s="1"/>
  <c r="V1519"/>
  <c r="U1519"/>
  <c r="S1519"/>
  <c r="R1519"/>
  <c r="P1519"/>
  <c r="O1519"/>
  <c r="I1519"/>
  <c r="K1519" s="1"/>
  <c r="K1518"/>
  <c r="M1518" s="1"/>
  <c r="I1518"/>
  <c r="J1518" s="1"/>
  <c r="L1518" s="1"/>
  <c r="V1517"/>
  <c r="U1517"/>
  <c r="S1517"/>
  <c r="R1517"/>
  <c r="P1517"/>
  <c r="O1517"/>
  <c r="I1517"/>
  <c r="K1517" s="1"/>
  <c r="U1516"/>
  <c r="R1516"/>
  <c r="O1516"/>
  <c r="K1516"/>
  <c r="M1516" s="1"/>
  <c r="J1516"/>
  <c r="I1516"/>
  <c r="U1515"/>
  <c r="R1515"/>
  <c r="O1515"/>
  <c r="I1515"/>
  <c r="K1515" s="1"/>
  <c r="M1515" s="1"/>
  <c r="K1514"/>
  <c r="M1514" s="1"/>
  <c r="I1514"/>
  <c r="J1514" s="1"/>
  <c r="L1514" s="1"/>
  <c r="V1513"/>
  <c r="U1513"/>
  <c r="S1513"/>
  <c r="R1513"/>
  <c r="P1513"/>
  <c r="O1513"/>
  <c r="I1513"/>
  <c r="K1513" s="1"/>
  <c r="V1512"/>
  <c r="U1512"/>
  <c r="S1512"/>
  <c r="R1512"/>
  <c r="P1512"/>
  <c r="O1512"/>
  <c r="J1512"/>
  <c r="I1512"/>
  <c r="K1512" s="1"/>
  <c r="U1511"/>
  <c r="R1511"/>
  <c r="O1511"/>
  <c r="M1511"/>
  <c r="V1511" s="1"/>
  <c r="K1511"/>
  <c r="I1511"/>
  <c r="J1511" s="1"/>
  <c r="V1510"/>
  <c r="U1510"/>
  <c r="S1510"/>
  <c r="R1510"/>
  <c r="P1510"/>
  <c r="O1510"/>
  <c r="I1510"/>
  <c r="K1510" s="1"/>
  <c r="U1509"/>
  <c r="R1509"/>
  <c r="O1509"/>
  <c r="K1509"/>
  <c r="M1509" s="1"/>
  <c r="J1509"/>
  <c r="I1509"/>
  <c r="U1508"/>
  <c r="R1508"/>
  <c r="O1508"/>
  <c r="I1508"/>
  <c r="K1508" s="1"/>
  <c r="M1508" s="1"/>
  <c r="K1507"/>
  <c r="M1507" s="1"/>
  <c r="I1507"/>
  <c r="J1507" s="1"/>
  <c r="L1507" s="1"/>
  <c r="U1506"/>
  <c r="R1506"/>
  <c r="O1506"/>
  <c r="J1506"/>
  <c r="I1506"/>
  <c r="K1506" s="1"/>
  <c r="M1506" s="1"/>
  <c r="I1505"/>
  <c r="K1505" s="1"/>
  <c r="M1505" s="1"/>
  <c r="U1504"/>
  <c r="R1504"/>
  <c r="O1504"/>
  <c r="K1504"/>
  <c r="M1504" s="1"/>
  <c r="J1504"/>
  <c r="I1504"/>
  <c r="U1503"/>
  <c r="R1503"/>
  <c r="O1503"/>
  <c r="I1503"/>
  <c r="K1503" s="1"/>
  <c r="M1503" s="1"/>
  <c r="V1502"/>
  <c r="U1502"/>
  <c r="S1502"/>
  <c r="R1502"/>
  <c r="P1502"/>
  <c r="O1502"/>
  <c r="J1502"/>
  <c r="I1502"/>
  <c r="K1502" s="1"/>
  <c r="U1501"/>
  <c r="R1501"/>
  <c r="O1501"/>
  <c r="M1501"/>
  <c r="V1501" s="1"/>
  <c r="K1501"/>
  <c r="I1501"/>
  <c r="J1501" s="1"/>
  <c r="V1500"/>
  <c r="U1500"/>
  <c r="S1500"/>
  <c r="R1500"/>
  <c r="P1500"/>
  <c r="O1500"/>
  <c r="I1500"/>
  <c r="K1500" s="1"/>
  <c r="V1499"/>
  <c r="U1499"/>
  <c r="S1499"/>
  <c r="R1499"/>
  <c r="P1499"/>
  <c r="O1499"/>
  <c r="J1499"/>
  <c r="I1499"/>
  <c r="K1499" s="1"/>
  <c r="V1498"/>
  <c r="U1498"/>
  <c r="S1498"/>
  <c r="R1498"/>
  <c r="P1498"/>
  <c r="O1498"/>
  <c r="K1498"/>
  <c r="J1498"/>
  <c r="I1498"/>
  <c r="U1497"/>
  <c r="R1497"/>
  <c r="O1497"/>
  <c r="I1497"/>
  <c r="K1497" s="1"/>
  <c r="M1497" s="1"/>
  <c r="K1496"/>
  <c r="M1496" s="1"/>
  <c r="I1496"/>
  <c r="J1496" s="1"/>
  <c r="L1496" s="1"/>
  <c r="K1495"/>
  <c r="M1495" s="1"/>
  <c r="J1495"/>
  <c r="L1495" s="1"/>
  <c r="I1495"/>
  <c r="J1494"/>
  <c r="L1494" s="1"/>
  <c r="I1494"/>
  <c r="K1494" s="1"/>
  <c r="M1494" s="1"/>
  <c r="I1493"/>
  <c r="K1493" s="1"/>
  <c r="M1493" s="1"/>
  <c r="V1492"/>
  <c r="U1492"/>
  <c r="S1492"/>
  <c r="R1492"/>
  <c r="P1492"/>
  <c r="O1492"/>
  <c r="J1492"/>
  <c r="I1492"/>
  <c r="K1492" s="1"/>
  <c r="V1491"/>
  <c r="U1491"/>
  <c r="S1491"/>
  <c r="R1491"/>
  <c r="P1491"/>
  <c r="O1491"/>
  <c r="K1491"/>
  <c r="K1596" s="1"/>
  <c r="J1491"/>
  <c r="I1491"/>
  <c r="I1596" s="1"/>
  <c r="H1478"/>
  <c r="E2807" s="1"/>
  <c r="G1478"/>
  <c r="D2807" s="1"/>
  <c r="F1478"/>
  <c r="C2807" s="1"/>
  <c r="N1477"/>
  <c r="I1477"/>
  <c r="K1477" s="1"/>
  <c r="M1477" s="1"/>
  <c r="N1476"/>
  <c r="I1476"/>
  <c r="K1476" s="1"/>
  <c r="M1476" s="1"/>
  <c r="N1475"/>
  <c r="I1475"/>
  <c r="K1475" s="1"/>
  <c r="M1475" s="1"/>
  <c r="N1474"/>
  <c r="I1474"/>
  <c r="K1474" s="1"/>
  <c r="M1474" s="1"/>
  <c r="N1473"/>
  <c r="I1473"/>
  <c r="K1473" s="1"/>
  <c r="M1473" s="1"/>
  <c r="N1472"/>
  <c r="I1472"/>
  <c r="K1472" s="1"/>
  <c r="M1472" s="1"/>
  <c r="N1471"/>
  <c r="I1471"/>
  <c r="K1471" s="1"/>
  <c r="M1471" s="1"/>
  <c r="N1470"/>
  <c r="I1470"/>
  <c r="K1470" s="1"/>
  <c r="M1470" s="1"/>
  <c r="U1469"/>
  <c r="R1469"/>
  <c r="O1469"/>
  <c r="N1469"/>
  <c r="M1469"/>
  <c r="V1469" s="1"/>
  <c r="K1469"/>
  <c r="I1469"/>
  <c r="J1469" s="1"/>
  <c r="N1468"/>
  <c r="K1468"/>
  <c r="M1468" s="1"/>
  <c r="I1468"/>
  <c r="J1468" s="1"/>
  <c r="L1468" s="1"/>
  <c r="V1467"/>
  <c r="U1467"/>
  <c r="S1467"/>
  <c r="R1467"/>
  <c r="P1467"/>
  <c r="O1467"/>
  <c r="N1467"/>
  <c r="J1467"/>
  <c r="I1467"/>
  <c r="K1467" s="1"/>
  <c r="V1466"/>
  <c r="U1466"/>
  <c r="S1466"/>
  <c r="R1466"/>
  <c r="P1466"/>
  <c r="O1466"/>
  <c r="N1466"/>
  <c r="K1466"/>
  <c r="I1466"/>
  <c r="J1466" s="1"/>
  <c r="N1465"/>
  <c r="K1465"/>
  <c r="M1465" s="1"/>
  <c r="I1465"/>
  <c r="J1465" s="1"/>
  <c r="L1465" s="1"/>
  <c r="V1464"/>
  <c r="U1464"/>
  <c r="S1464"/>
  <c r="R1464"/>
  <c r="P1464"/>
  <c r="O1464"/>
  <c r="N1464"/>
  <c r="J1464"/>
  <c r="I1464"/>
  <c r="K1464" s="1"/>
  <c r="V1463"/>
  <c r="S1463"/>
  <c r="P1463"/>
  <c r="N1463"/>
  <c r="I1463"/>
  <c r="K1463" s="1"/>
  <c r="N1462"/>
  <c r="I1462"/>
  <c r="K1462" s="1"/>
  <c r="M1462" s="1"/>
  <c r="N1461"/>
  <c r="I1461"/>
  <c r="K1461" s="1"/>
  <c r="M1461" s="1"/>
  <c r="N1460"/>
  <c r="I1460"/>
  <c r="K1460" s="1"/>
  <c r="M1460" s="1"/>
  <c r="N1459"/>
  <c r="I1459"/>
  <c r="K1459" s="1"/>
  <c r="M1459" s="1"/>
  <c r="U1458"/>
  <c r="R1458"/>
  <c r="O1458"/>
  <c r="N1458"/>
  <c r="M1458"/>
  <c r="V1458" s="1"/>
  <c r="K1458"/>
  <c r="I1458"/>
  <c r="J1458" s="1"/>
  <c r="U1457"/>
  <c r="R1457"/>
  <c r="O1457"/>
  <c r="N1457"/>
  <c r="K1457"/>
  <c r="M1457" s="1"/>
  <c r="J1457"/>
  <c r="I1457"/>
  <c r="N1456"/>
  <c r="K1456"/>
  <c r="M1456" s="1"/>
  <c r="J1456"/>
  <c r="L1456" s="1"/>
  <c r="I1456"/>
  <c r="V1455"/>
  <c r="U1455"/>
  <c r="S1455"/>
  <c r="R1455"/>
  <c r="P1455"/>
  <c r="O1455"/>
  <c r="N1455"/>
  <c r="I1455"/>
  <c r="K1455" s="1"/>
  <c r="N1454"/>
  <c r="I1454"/>
  <c r="K1454" s="1"/>
  <c r="M1454" s="1"/>
  <c r="N1453"/>
  <c r="I1453"/>
  <c r="K1453" s="1"/>
  <c r="M1453" s="1"/>
  <c r="N1452"/>
  <c r="I1452"/>
  <c r="K1452" s="1"/>
  <c r="M1452" s="1"/>
  <c r="V1451"/>
  <c r="U1451"/>
  <c r="S1451"/>
  <c r="R1451"/>
  <c r="P1451"/>
  <c r="O1451"/>
  <c r="N1451"/>
  <c r="K1451"/>
  <c r="J1451"/>
  <c r="I1451"/>
  <c r="V1450"/>
  <c r="U1450"/>
  <c r="S1450"/>
  <c r="R1450"/>
  <c r="P1450"/>
  <c r="O1450"/>
  <c r="N1450"/>
  <c r="I1450"/>
  <c r="K1450" s="1"/>
  <c r="N1449"/>
  <c r="I1449"/>
  <c r="K1449" s="1"/>
  <c r="M1449" s="1"/>
  <c r="N1448"/>
  <c r="I1448"/>
  <c r="K1448" s="1"/>
  <c r="M1448" s="1"/>
  <c r="N1447"/>
  <c r="I1447"/>
  <c r="K1447" s="1"/>
  <c r="M1447" s="1"/>
  <c r="N1446"/>
  <c r="I1446"/>
  <c r="K1446" s="1"/>
  <c r="M1446" s="1"/>
  <c r="N1445"/>
  <c r="I1445"/>
  <c r="K1445" s="1"/>
  <c r="M1445" s="1"/>
  <c r="N1444"/>
  <c r="I1444"/>
  <c r="K1444" s="1"/>
  <c r="M1444" s="1"/>
  <c r="V1443"/>
  <c r="U1443"/>
  <c r="S1443"/>
  <c r="R1443"/>
  <c r="P1443"/>
  <c r="O1443"/>
  <c r="N1443"/>
  <c r="K1443"/>
  <c r="J1443"/>
  <c r="I1443"/>
  <c r="V1442"/>
  <c r="U1442"/>
  <c r="S1442"/>
  <c r="R1442"/>
  <c r="P1442"/>
  <c r="O1442"/>
  <c r="N1442"/>
  <c r="I1442"/>
  <c r="K1442" s="1"/>
  <c r="N1441"/>
  <c r="I1441"/>
  <c r="K1441" s="1"/>
  <c r="M1441" s="1"/>
  <c r="N1440"/>
  <c r="I1440"/>
  <c r="K1440" s="1"/>
  <c r="M1440" s="1"/>
  <c r="N1439"/>
  <c r="I1439"/>
  <c r="K1439" s="1"/>
  <c r="M1439" s="1"/>
  <c r="N1438"/>
  <c r="I1438"/>
  <c r="K1438" s="1"/>
  <c r="M1438" s="1"/>
  <c r="V1437"/>
  <c r="S1437"/>
  <c r="P1437"/>
  <c r="N1437"/>
  <c r="J1437"/>
  <c r="L1437" s="1"/>
  <c r="O1437" s="1"/>
  <c r="I1437"/>
  <c r="K1437" s="1"/>
  <c r="V1436"/>
  <c r="U1436"/>
  <c r="S1436"/>
  <c r="R1436"/>
  <c r="P1436"/>
  <c r="O1436"/>
  <c r="N1436"/>
  <c r="K1436"/>
  <c r="I1436"/>
  <c r="J1436" s="1"/>
  <c r="V1435"/>
  <c r="U1435"/>
  <c r="S1435"/>
  <c r="R1435"/>
  <c r="P1435"/>
  <c r="O1435"/>
  <c r="N1435"/>
  <c r="J1435"/>
  <c r="I1435"/>
  <c r="K1435" s="1"/>
  <c r="V1434"/>
  <c r="S1434"/>
  <c r="P1434"/>
  <c r="N1434"/>
  <c r="I1434"/>
  <c r="K1434" s="1"/>
  <c r="N1433"/>
  <c r="I1433"/>
  <c r="K1433" s="1"/>
  <c r="M1433" s="1"/>
  <c r="N1432"/>
  <c r="I1432"/>
  <c r="K1432" s="1"/>
  <c r="M1432" s="1"/>
  <c r="N1431"/>
  <c r="I1431"/>
  <c r="K1431" s="1"/>
  <c r="M1431" s="1"/>
  <c r="U1430"/>
  <c r="R1430"/>
  <c r="O1430"/>
  <c r="N1430"/>
  <c r="M1430"/>
  <c r="V1430" s="1"/>
  <c r="K1430"/>
  <c r="I1430"/>
  <c r="J1430" s="1"/>
  <c r="V1429"/>
  <c r="U1429"/>
  <c r="S1429"/>
  <c r="R1429"/>
  <c r="P1429"/>
  <c r="O1429"/>
  <c r="N1429"/>
  <c r="J1429"/>
  <c r="I1429"/>
  <c r="K1429" s="1"/>
  <c r="V1428"/>
  <c r="U1428"/>
  <c r="S1428"/>
  <c r="R1428"/>
  <c r="P1428"/>
  <c r="O1428"/>
  <c r="N1428"/>
  <c r="K1428"/>
  <c r="I1428"/>
  <c r="J1428" s="1"/>
  <c r="N1427"/>
  <c r="K1427"/>
  <c r="M1427" s="1"/>
  <c r="I1427"/>
  <c r="J1427" s="1"/>
  <c r="L1427" s="1"/>
  <c r="N1426"/>
  <c r="K1426"/>
  <c r="M1426" s="1"/>
  <c r="I1426"/>
  <c r="J1426" s="1"/>
  <c r="L1426" s="1"/>
  <c r="N1425"/>
  <c r="K1425"/>
  <c r="M1425" s="1"/>
  <c r="I1425"/>
  <c r="J1425" s="1"/>
  <c r="L1425" s="1"/>
  <c r="N1424"/>
  <c r="K1424"/>
  <c r="M1424" s="1"/>
  <c r="I1424"/>
  <c r="J1424" s="1"/>
  <c r="L1424" s="1"/>
  <c r="N1423"/>
  <c r="K1423"/>
  <c r="M1423" s="1"/>
  <c r="I1423"/>
  <c r="J1423" s="1"/>
  <c r="L1423" s="1"/>
  <c r="N1422"/>
  <c r="K1422"/>
  <c r="M1422" s="1"/>
  <c r="I1422"/>
  <c r="J1422" s="1"/>
  <c r="L1422" s="1"/>
  <c r="N1421"/>
  <c r="K1421"/>
  <c r="M1421" s="1"/>
  <c r="I1421"/>
  <c r="J1421" s="1"/>
  <c r="L1421" s="1"/>
  <c r="N1420"/>
  <c r="K1420"/>
  <c r="M1420" s="1"/>
  <c r="I1420"/>
  <c r="J1420" s="1"/>
  <c r="L1420" s="1"/>
  <c r="V1419"/>
  <c r="N1419"/>
  <c r="M1419"/>
  <c r="P1419" s="1"/>
  <c r="I1419"/>
  <c r="J1419" s="1"/>
  <c r="L1419" s="1"/>
  <c r="O1419" s="1"/>
  <c r="N1418"/>
  <c r="K1418"/>
  <c r="M1418" s="1"/>
  <c r="J1418"/>
  <c r="L1418" s="1"/>
  <c r="O1418" s="1"/>
  <c r="I1418"/>
  <c r="N1417"/>
  <c r="K1417"/>
  <c r="M1417" s="1"/>
  <c r="J1417"/>
  <c r="L1417" s="1"/>
  <c r="I1417"/>
  <c r="N1416"/>
  <c r="K1416"/>
  <c r="M1416" s="1"/>
  <c r="J1416"/>
  <c r="L1416" s="1"/>
  <c r="I1416"/>
  <c r="V1415"/>
  <c r="U1415"/>
  <c r="S1415"/>
  <c r="R1415"/>
  <c r="P1415"/>
  <c r="O1415"/>
  <c r="N1415"/>
  <c r="I1415"/>
  <c r="K1415" s="1"/>
  <c r="N1414"/>
  <c r="K1414"/>
  <c r="M1414" s="1"/>
  <c r="J1414"/>
  <c r="L1414" s="1"/>
  <c r="O1414" s="1"/>
  <c r="I1414"/>
  <c r="N1413"/>
  <c r="K1413"/>
  <c r="M1413" s="1"/>
  <c r="J1413"/>
  <c r="L1413" s="1"/>
  <c r="I1413"/>
  <c r="N1412"/>
  <c r="K1412"/>
  <c r="M1412" s="1"/>
  <c r="J1412"/>
  <c r="L1412" s="1"/>
  <c r="I1412"/>
  <c r="N1411"/>
  <c r="K1411"/>
  <c r="M1411" s="1"/>
  <c r="J1411"/>
  <c r="L1411" s="1"/>
  <c r="I1411"/>
  <c r="N1410"/>
  <c r="K1410"/>
  <c r="M1410" s="1"/>
  <c r="J1410"/>
  <c r="L1410" s="1"/>
  <c r="I1410"/>
  <c r="N1409"/>
  <c r="K1409"/>
  <c r="M1409" s="1"/>
  <c r="J1409"/>
  <c r="L1409" s="1"/>
  <c r="I1409"/>
  <c r="N1408"/>
  <c r="K1408"/>
  <c r="M1408" s="1"/>
  <c r="J1408"/>
  <c r="L1408" s="1"/>
  <c r="I1408"/>
  <c r="N1407"/>
  <c r="I1407"/>
  <c r="K1407" s="1"/>
  <c r="M1407" s="1"/>
  <c r="N1406"/>
  <c r="I1406"/>
  <c r="K1406" s="1"/>
  <c r="M1406" s="1"/>
  <c r="N1405"/>
  <c r="I1405"/>
  <c r="K1405" s="1"/>
  <c r="M1405" s="1"/>
  <c r="N1404"/>
  <c r="I1404"/>
  <c r="K1404" s="1"/>
  <c r="M1404" s="1"/>
  <c r="V1403"/>
  <c r="U1403"/>
  <c r="S1403"/>
  <c r="R1403"/>
  <c r="P1403"/>
  <c r="O1403"/>
  <c r="N1403"/>
  <c r="K1403"/>
  <c r="J1403"/>
  <c r="I1403"/>
  <c r="N1402"/>
  <c r="I1402"/>
  <c r="K1402" s="1"/>
  <c r="M1402" s="1"/>
  <c r="N1401"/>
  <c r="K1401"/>
  <c r="M1401" s="1"/>
  <c r="J1401"/>
  <c r="L1401" s="1"/>
  <c r="O1401" s="1"/>
  <c r="I1401"/>
  <c r="N1400"/>
  <c r="K1400"/>
  <c r="M1400" s="1"/>
  <c r="J1400"/>
  <c r="L1400" s="1"/>
  <c r="I1400"/>
  <c r="V1399"/>
  <c r="U1399"/>
  <c r="S1399"/>
  <c r="R1399"/>
  <c r="P1399"/>
  <c r="O1399"/>
  <c r="N1399"/>
  <c r="I1399"/>
  <c r="K1399" s="1"/>
  <c r="N1398"/>
  <c r="I1398"/>
  <c r="K1398" s="1"/>
  <c r="M1398" s="1"/>
  <c r="V1397"/>
  <c r="U1397"/>
  <c r="S1397"/>
  <c r="R1397"/>
  <c r="P1397"/>
  <c r="O1397"/>
  <c r="N1397"/>
  <c r="K1397"/>
  <c r="J1397"/>
  <c r="I1397"/>
  <c r="N1396"/>
  <c r="K1396"/>
  <c r="M1396" s="1"/>
  <c r="J1396"/>
  <c r="L1396" s="1"/>
  <c r="I1396"/>
  <c r="N1395"/>
  <c r="I1395"/>
  <c r="K1395" s="1"/>
  <c r="M1395" s="1"/>
  <c r="N1394"/>
  <c r="K1394"/>
  <c r="M1394" s="1"/>
  <c r="J1394"/>
  <c r="L1394" s="1"/>
  <c r="O1394" s="1"/>
  <c r="I1394"/>
  <c r="N1393"/>
  <c r="K1393"/>
  <c r="M1393" s="1"/>
  <c r="J1393"/>
  <c r="L1393" s="1"/>
  <c r="I1393"/>
  <c r="N1392"/>
  <c r="K1392"/>
  <c r="M1392" s="1"/>
  <c r="J1392"/>
  <c r="L1392" s="1"/>
  <c r="I1392"/>
  <c r="N1391"/>
  <c r="K1391"/>
  <c r="M1391" s="1"/>
  <c r="J1391"/>
  <c r="L1391" s="1"/>
  <c r="I1391"/>
  <c r="N1390"/>
  <c r="K1390"/>
  <c r="M1390" s="1"/>
  <c r="J1390"/>
  <c r="L1390" s="1"/>
  <c r="I1390"/>
  <c r="N1389"/>
  <c r="K1389"/>
  <c r="M1389" s="1"/>
  <c r="J1389"/>
  <c r="L1389" s="1"/>
  <c r="I1389"/>
  <c r="V1388"/>
  <c r="U1388"/>
  <c r="S1388"/>
  <c r="R1388"/>
  <c r="P1388"/>
  <c r="O1388"/>
  <c r="N1388"/>
  <c r="I1388"/>
  <c r="K1388" s="1"/>
  <c r="V1387"/>
  <c r="U1387"/>
  <c r="S1387"/>
  <c r="R1387"/>
  <c r="P1387"/>
  <c r="O1387"/>
  <c r="N1387"/>
  <c r="K1387"/>
  <c r="J1387"/>
  <c r="I1387"/>
  <c r="U1386"/>
  <c r="R1386"/>
  <c r="O1386"/>
  <c r="N1386"/>
  <c r="J1386"/>
  <c r="I1386"/>
  <c r="K1386" s="1"/>
  <c r="M1386" s="1"/>
  <c r="N1385"/>
  <c r="J1385"/>
  <c r="L1385" s="1"/>
  <c r="I1385"/>
  <c r="K1385" s="1"/>
  <c r="M1385" s="1"/>
  <c r="U1384"/>
  <c r="R1384"/>
  <c r="O1384"/>
  <c r="N1384"/>
  <c r="I1384"/>
  <c r="K1384" s="1"/>
  <c r="M1384" s="1"/>
  <c r="N1383"/>
  <c r="I1383"/>
  <c r="K1383" s="1"/>
  <c r="M1383" s="1"/>
  <c r="U1382"/>
  <c r="R1382"/>
  <c r="O1382"/>
  <c r="N1382"/>
  <c r="M1382"/>
  <c r="V1382" s="1"/>
  <c r="K1382"/>
  <c r="I1382"/>
  <c r="J1382" s="1"/>
  <c r="N1381"/>
  <c r="K1381"/>
  <c r="M1381" s="1"/>
  <c r="I1381"/>
  <c r="J1381" s="1"/>
  <c r="L1381" s="1"/>
  <c r="N1380"/>
  <c r="K1380"/>
  <c r="M1380" s="1"/>
  <c r="I1380"/>
  <c r="J1380" s="1"/>
  <c r="L1380" s="1"/>
  <c r="V1379"/>
  <c r="U1379"/>
  <c r="S1379"/>
  <c r="R1379"/>
  <c r="P1379"/>
  <c r="O1379"/>
  <c r="N1379"/>
  <c r="J1379"/>
  <c r="I1379"/>
  <c r="K1379" s="1"/>
  <c r="V1378"/>
  <c r="U1378"/>
  <c r="S1378"/>
  <c r="R1378"/>
  <c r="P1378"/>
  <c r="O1378"/>
  <c r="N1378"/>
  <c r="K1378"/>
  <c r="I1378"/>
  <c r="J1378" s="1"/>
  <c r="N1377"/>
  <c r="K1377"/>
  <c r="M1377" s="1"/>
  <c r="I1377"/>
  <c r="J1377" s="1"/>
  <c r="L1377" s="1"/>
  <c r="N1376"/>
  <c r="K1376"/>
  <c r="M1376" s="1"/>
  <c r="I1376"/>
  <c r="J1376" s="1"/>
  <c r="L1376" s="1"/>
  <c r="N1375"/>
  <c r="K1375"/>
  <c r="M1375" s="1"/>
  <c r="I1375"/>
  <c r="J1375" s="1"/>
  <c r="L1375" s="1"/>
  <c r="N1374"/>
  <c r="K1374"/>
  <c r="M1374" s="1"/>
  <c r="I1374"/>
  <c r="J1374" s="1"/>
  <c r="L1374" s="1"/>
  <c r="N1373"/>
  <c r="K1373"/>
  <c r="M1373" s="1"/>
  <c r="I1373"/>
  <c r="J1373" s="1"/>
  <c r="L1373" s="1"/>
  <c r="N1372"/>
  <c r="K1372"/>
  <c r="M1372" s="1"/>
  <c r="I1372"/>
  <c r="J1372" s="1"/>
  <c r="L1372" s="1"/>
  <c r="N1371"/>
  <c r="K1371"/>
  <c r="M1371" s="1"/>
  <c r="I1371"/>
  <c r="J1371" s="1"/>
  <c r="L1371" s="1"/>
  <c r="N1370"/>
  <c r="J1370"/>
  <c r="L1370" s="1"/>
  <c r="O1370" s="1"/>
  <c r="I1370"/>
  <c r="K1370" s="1"/>
  <c r="M1370" s="1"/>
  <c r="N1369"/>
  <c r="K1369"/>
  <c r="M1369" s="1"/>
  <c r="I1369"/>
  <c r="J1369" s="1"/>
  <c r="L1369" s="1"/>
  <c r="O1369" s="1"/>
  <c r="N1368"/>
  <c r="K1368"/>
  <c r="M1368" s="1"/>
  <c r="I1368"/>
  <c r="J1368" s="1"/>
  <c r="L1368" s="1"/>
  <c r="N1367"/>
  <c r="K1367"/>
  <c r="M1367" s="1"/>
  <c r="I1367"/>
  <c r="J1367" s="1"/>
  <c r="L1367" s="1"/>
  <c r="U1366"/>
  <c r="R1366"/>
  <c r="O1366"/>
  <c r="N1366"/>
  <c r="K1366"/>
  <c r="M1366" s="1"/>
  <c r="J1366"/>
  <c r="I1366"/>
  <c r="N1365"/>
  <c r="K1365"/>
  <c r="M1365" s="1"/>
  <c r="J1365"/>
  <c r="L1365" s="1"/>
  <c r="I1365"/>
  <c r="U1364"/>
  <c r="R1364"/>
  <c r="O1364"/>
  <c r="N1364"/>
  <c r="J1364"/>
  <c r="I1364"/>
  <c r="K1364" s="1"/>
  <c r="M1364" s="1"/>
  <c r="N1363"/>
  <c r="K1363"/>
  <c r="M1363" s="1"/>
  <c r="I1363"/>
  <c r="J1363" s="1"/>
  <c r="L1363" s="1"/>
  <c r="O1363" s="1"/>
  <c r="N1362"/>
  <c r="J1362"/>
  <c r="L1362" s="1"/>
  <c r="O1362" s="1"/>
  <c r="I1362"/>
  <c r="K1362" s="1"/>
  <c r="M1362" s="1"/>
  <c r="N1361"/>
  <c r="J1361"/>
  <c r="L1361" s="1"/>
  <c r="I1361"/>
  <c r="K1361" s="1"/>
  <c r="M1361" s="1"/>
  <c r="N1360"/>
  <c r="J1360"/>
  <c r="L1360" s="1"/>
  <c r="I1360"/>
  <c r="K1360" s="1"/>
  <c r="M1360" s="1"/>
  <c r="U1359"/>
  <c r="R1359"/>
  <c r="O1359"/>
  <c r="N1359"/>
  <c r="I1359"/>
  <c r="K1359" s="1"/>
  <c r="M1359" s="1"/>
  <c r="U1358"/>
  <c r="R1358"/>
  <c r="O1358"/>
  <c r="N1358"/>
  <c r="M1358"/>
  <c r="V1358" s="1"/>
  <c r="K1358"/>
  <c r="I1358"/>
  <c r="J1358" s="1"/>
  <c r="N1357"/>
  <c r="J1357"/>
  <c r="L1357" s="1"/>
  <c r="O1357" s="1"/>
  <c r="I1357"/>
  <c r="K1357" s="1"/>
  <c r="M1357" s="1"/>
  <c r="N1356"/>
  <c r="K1356"/>
  <c r="K1478" s="1"/>
  <c r="I1356"/>
  <c r="J1356" s="1"/>
  <c r="H1355"/>
  <c r="E2806" s="1"/>
  <c r="G1355"/>
  <c r="D2806" s="1"/>
  <c r="F1355"/>
  <c r="C2806" s="1"/>
  <c r="U1354"/>
  <c r="R1354"/>
  <c r="O1354"/>
  <c r="N1354"/>
  <c r="J1354"/>
  <c r="I1354"/>
  <c r="K1354" s="1"/>
  <c r="M1354" s="1"/>
  <c r="V1353"/>
  <c r="U1353"/>
  <c r="S1353"/>
  <c r="R1353"/>
  <c r="P1353"/>
  <c r="O1353"/>
  <c r="N1353"/>
  <c r="K1353"/>
  <c r="I1353"/>
  <c r="J1353" s="1"/>
  <c r="N1352"/>
  <c r="K1352"/>
  <c r="M1352" s="1"/>
  <c r="I1352"/>
  <c r="J1352" s="1"/>
  <c r="L1352" s="1"/>
  <c r="V1351"/>
  <c r="S1351"/>
  <c r="P1351"/>
  <c r="N1351"/>
  <c r="K1351"/>
  <c r="J1351"/>
  <c r="L1351" s="1"/>
  <c r="I1351"/>
  <c r="N1350"/>
  <c r="K1350"/>
  <c r="M1350" s="1"/>
  <c r="J1350"/>
  <c r="L1350" s="1"/>
  <c r="I1350"/>
  <c r="N1349"/>
  <c r="K1349"/>
  <c r="M1349" s="1"/>
  <c r="J1349"/>
  <c r="L1349" s="1"/>
  <c r="I1349"/>
  <c r="N1348"/>
  <c r="K1348"/>
  <c r="M1348" s="1"/>
  <c r="J1348"/>
  <c r="L1348" s="1"/>
  <c r="R1348" s="1"/>
  <c r="I1348"/>
  <c r="N1347"/>
  <c r="K1347"/>
  <c r="M1347" s="1"/>
  <c r="J1347"/>
  <c r="L1347" s="1"/>
  <c r="R1347" s="1"/>
  <c r="I1347"/>
  <c r="N1346"/>
  <c r="K1346"/>
  <c r="M1346" s="1"/>
  <c r="J1346"/>
  <c r="L1346" s="1"/>
  <c r="R1346" s="1"/>
  <c r="I1346"/>
  <c r="N1345"/>
  <c r="K1345"/>
  <c r="M1345" s="1"/>
  <c r="J1345"/>
  <c r="L1345" s="1"/>
  <c r="R1345" s="1"/>
  <c r="I1345"/>
  <c r="N1344"/>
  <c r="K1344"/>
  <c r="M1344" s="1"/>
  <c r="J1344"/>
  <c r="L1344" s="1"/>
  <c r="R1344" s="1"/>
  <c r="I1344"/>
  <c r="V1343"/>
  <c r="U1343"/>
  <c r="S1343"/>
  <c r="R1343"/>
  <c r="P1343"/>
  <c r="O1343"/>
  <c r="N1343"/>
  <c r="I1343"/>
  <c r="N1342"/>
  <c r="I1342"/>
  <c r="N1341"/>
  <c r="I1341"/>
  <c r="N1340"/>
  <c r="I1340"/>
  <c r="U1339"/>
  <c r="R1339"/>
  <c r="O1339"/>
  <c r="N1339"/>
  <c r="M1339"/>
  <c r="K1339"/>
  <c r="I1339"/>
  <c r="J1339" s="1"/>
  <c r="P1338"/>
  <c r="N1338"/>
  <c r="K1338"/>
  <c r="M1338" s="1"/>
  <c r="S1338" s="1"/>
  <c r="I1338"/>
  <c r="J1338" s="1"/>
  <c r="L1338" s="1"/>
  <c r="N1337"/>
  <c r="K1337"/>
  <c r="M1337" s="1"/>
  <c r="S1337" s="1"/>
  <c r="I1337"/>
  <c r="J1337" s="1"/>
  <c r="L1337" s="1"/>
  <c r="V1336"/>
  <c r="U1336"/>
  <c r="R1336"/>
  <c r="O1336"/>
  <c r="N1336"/>
  <c r="K1336"/>
  <c r="M1336" s="1"/>
  <c r="S1336" s="1"/>
  <c r="J1336"/>
  <c r="I1336"/>
  <c r="U1335"/>
  <c r="S1335"/>
  <c r="R1335"/>
  <c r="O1335"/>
  <c r="N1335"/>
  <c r="J1335"/>
  <c r="I1335"/>
  <c r="K1335" s="1"/>
  <c r="M1335" s="1"/>
  <c r="U1334"/>
  <c r="R1334"/>
  <c r="O1334"/>
  <c r="N1334"/>
  <c r="I1334"/>
  <c r="N1333"/>
  <c r="I1333"/>
  <c r="N1332"/>
  <c r="I1332"/>
  <c r="N1331"/>
  <c r="I1331"/>
  <c r="N1330"/>
  <c r="I1330"/>
  <c r="N1329"/>
  <c r="I1329"/>
  <c r="U1328"/>
  <c r="R1328"/>
  <c r="O1328"/>
  <c r="N1328"/>
  <c r="M1328"/>
  <c r="S1328" s="1"/>
  <c r="K1328"/>
  <c r="I1328"/>
  <c r="J1328" s="1"/>
  <c r="V1327"/>
  <c r="U1327"/>
  <c r="R1327"/>
  <c r="P1327"/>
  <c r="O1327"/>
  <c r="N1327"/>
  <c r="K1327"/>
  <c r="M1327" s="1"/>
  <c r="S1327" s="1"/>
  <c r="J1327"/>
  <c r="I1327"/>
  <c r="V1326"/>
  <c r="U1326"/>
  <c r="S1326"/>
  <c r="R1326"/>
  <c r="P1326"/>
  <c r="O1326"/>
  <c r="N1326"/>
  <c r="I1326"/>
  <c r="N1325"/>
  <c r="I1325"/>
  <c r="U1324"/>
  <c r="R1324"/>
  <c r="O1324"/>
  <c r="N1324"/>
  <c r="K1324"/>
  <c r="M1324" s="1"/>
  <c r="I1324"/>
  <c r="J1324" s="1"/>
  <c r="V1323"/>
  <c r="N1323"/>
  <c r="K1323"/>
  <c r="M1323" s="1"/>
  <c r="S1323" s="1"/>
  <c r="I1323"/>
  <c r="J1323" s="1"/>
  <c r="L1323" s="1"/>
  <c r="V1322"/>
  <c r="N1322"/>
  <c r="K1322"/>
  <c r="M1322" s="1"/>
  <c r="S1322" s="1"/>
  <c r="I1322"/>
  <c r="J1322" s="1"/>
  <c r="L1322" s="1"/>
  <c r="U1321"/>
  <c r="R1321"/>
  <c r="O1321"/>
  <c r="N1321"/>
  <c r="K1321"/>
  <c r="M1321" s="1"/>
  <c r="S1321" s="1"/>
  <c r="J1321"/>
  <c r="I1321"/>
  <c r="V1320"/>
  <c r="U1320"/>
  <c r="S1320"/>
  <c r="R1320"/>
  <c r="P1320"/>
  <c r="O1320"/>
  <c r="N1320"/>
  <c r="I1320"/>
  <c r="U1319"/>
  <c r="R1319"/>
  <c r="O1319"/>
  <c r="N1319"/>
  <c r="K1319"/>
  <c r="M1319" s="1"/>
  <c r="I1319"/>
  <c r="J1319" s="1"/>
  <c r="U1318"/>
  <c r="R1318"/>
  <c r="O1318"/>
  <c r="N1318"/>
  <c r="K1318"/>
  <c r="M1318" s="1"/>
  <c r="S1318" s="1"/>
  <c r="J1318"/>
  <c r="I1318"/>
  <c r="U1317"/>
  <c r="S1317"/>
  <c r="R1317"/>
  <c r="O1317"/>
  <c r="N1317"/>
  <c r="J1317"/>
  <c r="I1317"/>
  <c r="K1317" s="1"/>
  <c r="M1317" s="1"/>
  <c r="N1316"/>
  <c r="J1316"/>
  <c r="L1316" s="1"/>
  <c r="I1316"/>
  <c r="K1316" s="1"/>
  <c r="M1316" s="1"/>
  <c r="S1315"/>
  <c r="N1315"/>
  <c r="M1315"/>
  <c r="J1315"/>
  <c r="L1315" s="1"/>
  <c r="I1315"/>
  <c r="K1315" s="1"/>
  <c r="N1314"/>
  <c r="J1314"/>
  <c r="L1314" s="1"/>
  <c r="I1314"/>
  <c r="K1314" s="1"/>
  <c r="M1314" s="1"/>
  <c r="S1313"/>
  <c r="N1313"/>
  <c r="M1313"/>
  <c r="J1313"/>
  <c r="L1313" s="1"/>
  <c r="I1313"/>
  <c r="K1313" s="1"/>
  <c r="N1312"/>
  <c r="J1312"/>
  <c r="L1312" s="1"/>
  <c r="I1312"/>
  <c r="K1312" s="1"/>
  <c r="M1312" s="1"/>
  <c r="S1311"/>
  <c r="N1311"/>
  <c r="M1311"/>
  <c r="J1311"/>
  <c r="L1311" s="1"/>
  <c r="I1311"/>
  <c r="K1311" s="1"/>
  <c r="U1310"/>
  <c r="R1310"/>
  <c r="O1310"/>
  <c r="N1310"/>
  <c r="I1310"/>
  <c r="N1309"/>
  <c r="I1309"/>
  <c r="V1308"/>
  <c r="U1308"/>
  <c r="S1308"/>
  <c r="R1308"/>
  <c r="P1308"/>
  <c r="O1308"/>
  <c r="N1308"/>
  <c r="K1308"/>
  <c r="J1308"/>
  <c r="I1308"/>
  <c r="U1307"/>
  <c r="O1307"/>
  <c r="N1307"/>
  <c r="K1307"/>
  <c r="M1307" s="1"/>
  <c r="J1307"/>
  <c r="L1307" s="1"/>
  <c r="R1307" s="1"/>
  <c r="I1307"/>
  <c r="S1306"/>
  <c r="N1306"/>
  <c r="K1306"/>
  <c r="M1306" s="1"/>
  <c r="J1306"/>
  <c r="L1306" s="1"/>
  <c r="R1306" s="1"/>
  <c r="I1306"/>
  <c r="U1305"/>
  <c r="R1305"/>
  <c r="O1305"/>
  <c r="N1305"/>
  <c r="I1305"/>
  <c r="K1305" s="1"/>
  <c r="M1305" s="1"/>
  <c r="V1304"/>
  <c r="S1304"/>
  <c r="P1304"/>
  <c r="N1304"/>
  <c r="I1304"/>
  <c r="U1303"/>
  <c r="R1303"/>
  <c r="O1303"/>
  <c r="N1303"/>
  <c r="M1303"/>
  <c r="S1303" s="1"/>
  <c r="K1303"/>
  <c r="I1303"/>
  <c r="J1303" s="1"/>
  <c r="V1302"/>
  <c r="N1302"/>
  <c r="L1302"/>
  <c r="R1302" s="1"/>
  <c r="K1302"/>
  <c r="M1302" s="1"/>
  <c r="S1302" s="1"/>
  <c r="I1302"/>
  <c r="J1302" s="1"/>
  <c r="V1301"/>
  <c r="N1301"/>
  <c r="L1301"/>
  <c r="R1301" s="1"/>
  <c r="K1301"/>
  <c r="M1301" s="1"/>
  <c r="S1301" s="1"/>
  <c r="I1301"/>
  <c r="J1301" s="1"/>
  <c r="V1300"/>
  <c r="N1300"/>
  <c r="L1300"/>
  <c r="R1300" s="1"/>
  <c r="K1300"/>
  <c r="M1300" s="1"/>
  <c r="S1300" s="1"/>
  <c r="I1300"/>
  <c r="J1300" s="1"/>
  <c r="V1299"/>
  <c r="U1299"/>
  <c r="R1299"/>
  <c r="P1299"/>
  <c r="O1299"/>
  <c r="N1299"/>
  <c r="K1299"/>
  <c r="M1299" s="1"/>
  <c r="S1299" s="1"/>
  <c r="J1299"/>
  <c r="I1299"/>
  <c r="U1298"/>
  <c r="O1298"/>
  <c r="N1298"/>
  <c r="K1298"/>
  <c r="M1298" s="1"/>
  <c r="J1298"/>
  <c r="L1298" s="1"/>
  <c r="R1298" s="1"/>
  <c r="I1298"/>
  <c r="V1297"/>
  <c r="S1297"/>
  <c r="P1297"/>
  <c r="N1297"/>
  <c r="I1297"/>
  <c r="K1297" s="1"/>
  <c r="U1296"/>
  <c r="R1296"/>
  <c r="O1296"/>
  <c r="N1296"/>
  <c r="I1296"/>
  <c r="N1295"/>
  <c r="I1295"/>
  <c r="N1294"/>
  <c r="I1294"/>
  <c r="V1293"/>
  <c r="U1293"/>
  <c r="R1293"/>
  <c r="O1293"/>
  <c r="N1293"/>
  <c r="M1293"/>
  <c r="S1293" s="1"/>
  <c r="K1293"/>
  <c r="I1293"/>
  <c r="J1293" s="1"/>
  <c r="V1292"/>
  <c r="S1292"/>
  <c r="P1292"/>
  <c r="N1292"/>
  <c r="K1292"/>
  <c r="J1292"/>
  <c r="L1292" s="1"/>
  <c r="R1292" s="1"/>
  <c r="I1292"/>
  <c r="U1291"/>
  <c r="O1291"/>
  <c r="N1291"/>
  <c r="K1291"/>
  <c r="M1291" s="1"/>
  <c r="J1291"/>
  <c r="L1291" s="1"/>
  <c r="R1291" s="1"/>
  <c r="I1291"/>
  <c r="S1290"/>
  <c r="N1290"/>
  <c r="K1290"/>
  <c r="M1290" s="1"/>
  <c r="J1290"/>
  <c r="L1290" s="1"/>
  <c r="R1290" s="1"/>
  <c r="I1290"/>
  <c r="U1289"/>
  <c r="O1289"/>
  <c r="N1289"/>
  <c r="K1289"/>
  <c r="M1289" s="1"/>
  <c r="J1289"/>
  <c r="L1289" s="1"/>
  <c r="R1289" s="1"/>
  <c r="I1289"/>
  <c r="S1288"/>
  <c r="N1288"/>
  <c r="K1288"/>
  <c r="M1288" s="1"/>
  <c r="J1288"/>
  <c r="L1288" s="1"/>
  <c r="R1288" s="1"/>
  <c r="I1288"/>
  <c r="U1287"/>
  <c r="R1287"/>
  <c r="O1287"/>
  <c r="N1287"/>
  <c r="K1287"/>
  <c r="M1287" s="1"/>
  <c r="J1287"/>
  <c r="I1287"/>
  <c r="N1286"/>
  <c r="K1286"/>
  <c r="M1286" s="1"/>
  <c r="I1286"/>
  <c r="J1286" s="1"/>
  <c r="L1286" s="1"/>
  <c r="N1285"/>
  <c r="J1285"/>
  <c r="L1285" s="1"/>
  <c r="R1285" s="1"/>
  <c r="I1285"/>
  <c r="K1285" s="1"/>
  <c r="M1285" s="1"/>
  <c r="U1284"/>
  <c r="R1284"/>
  <c r="O1284"/>
  <c r="N1284"/>
  <c r="J1284"/>
  <c r="I1284"/>
  <c r="K1284" s="1"/>
  <c r="M1284" s="1"/>
  <c r="V1283"/>
  <c r="S1283"/>
  <c r="P1283"/>
  <c r="N1283"/>
  <c r="K1283"/>
  <c r="I1283"/>
  <c r="J1283" s="1"/>
  <c r="L1283" s="1"/>
  <c r="U1282"/>
  <c r="R1282"/>
  <c r="O1282"/>
  <c r="N1282"/>
  <c r="M1282"/>
  <c r="S1282" s="1"/>
  <c r="K1282"/>
  <c r="J1282"/>
  <c r="I1282"/>
  <c r="V1281"/>
  <c r="S1281"/>
  <c r="N1281"/>
  <c r="L1281"/>
  <c r="R1281" s="1"/>
  <c r="K1281"/>
  <c r="M1281" s="1"/>
  <c r="P1281" s="1"/>
  <c r="J1281"/>
  <c r="I1281"/>
  <c r="O1280"/>
  <c r="N1280"/>
  <c r="L1280"/>
  <c r="R1280" s="1"/>
  <c r="I1280"/>
  <c r="K1280" s="1"/>
  <c r="M1280" s="1"/>
  <c r="N1279"/>
  <c r="M1279"/>
  <c r="K1279"/>
  <c r="J1279"/>
  <c r="L1279" s="1"/>
  <c r="U1279" s="1"/>
  <c r="I1279"/>
  <c r="N1278"/>
  <c r="K1278"/>
  <c r="M1278" s="1"/>
  <c r="I1278"/>
  <c r="J1278" s="1"/>
  <c r="L1278" s="1"/>
  <c r="U1277"/>
  <c r="R1277"/>
  <c r="O1277"/>
  <c r="N1277"/>
  <c r="M1277"/>
  <c r="I1277"/>
  <c r="K1277" s="1"/>
  <c r="U1276"/>
  <c r="R1276"/>
  <c r="O1276"/>
  <c r="N1276"/>
  <c r="I1276"/>
  <c r="J1276" s="1"/>
  <c r="V1275"/>
  <c r="S1275"/>
  <c r="P1275"/>
  <c r="N1275"/>
  <c r="L1275"/>
  <c r="R1275" s="1"/>
  <c r="K1275"/>
  <c r="J1275"/>
  <c r="I1275"/>
  <c r="V1274"/>
  <c r="S1274"/>
  <c r="N1274"/>
  <c r="K1274"/>
  <c r="M1274" s="1"/>
  <c r="P1274" s="1"/>
  <c r="J1274"/>
  <c r="L1274" s="1"/>
  <c r="I1274"/>
  <c r="V1273"/>
  <c r="U1273"/>
  <c r="S1273"/>
  <c r="R1273"/>
  <c r="P1273"/>
  <c r="O1273"/>
  <c r="N1273"/>
  <c r="I1273"/>
  <c r="K1273" s="1"/>
  <c r="N1272"/>
  <c r="M1272"/>
  <c r="S1272" s="1"/>
  <c r="J1272"/>
  <c r="L1272" s="1"/>
  <c r="I1272"/>
  <c r="K1272" s="1"/>
  <c r="N1271"/>
  <c r="I1271"/>
  <c r="K1271" s="1"/>
  <c r="M1271" s="1"/>
  <c r="P1270"/>
  <c r="N1270"/>
  <c r="M1270"/>
  <c r="V1270" s="1"/>
  <c r="J1270"/>
  <c r="L1270" s="1"/>
  <c r="I1270"/>
  <c r="K1270" s="1"/>
  <c r="N1269"/>
  <c r="I1269"/>
  <c r="K1269" s="1"/>
  <c r="M1269" s="1"/>
  <c r="V1268"/>
  <c r="S1268"/>
  <c r="P1268"/>
  <c r="N1268"/>
  <c r="L1268"/>
  <c r="I1268"/>
  <c r="J1268" s="1"/>
  <c r="V1267"/>
  <c r="U1267"/>
  <c r="S1267"/>
  <c r="R1267"/>
  <c r="P1267"/>
  <c r="O1267"/>
  <c r="N1267"/>
  <c r="I1267"/>
  <c r="J1267" s="1"/>
  <c r="U1266"/>
  <c r="R1266"/>
  <c r="O1266"/>
  <c r="N1266"/>
  <c r="I1266"/>
  <c r="K1266" s="1"/>
  <c r="M1266" s="1"/>
  <c r="P1265"/>
  <c r="N1265"/>
  <c r="M1265"/>
  <c r="V1265" s="1"/>
  <c r="J1265"/>
  <c r="L1265" s="1"/>
  <c r="I1265"/>
  <c r="K1265" s="1"/>
  <c r="N1264"/>
  <c r="I1264"/>
  <c r="K1264" s="1"/>
  <c r="M1264" s="1"/>
  <c r="U1263"/>
  <c r="R1263"/>
  <c r="O1263"/>
  <c r="N1263"/>
  <c r="I1263"/>
  <c r="J1263" s="1"/>
  <c r="N1262"/>
  <c r="L1262"/>
  <c r="O1262" s="1"/>
  <c r="I1262"/>
  <c r="J1262" s="1"/>
  <c r="V1261"/>
  <c r="U1261"/>
  <c r="P1261"/>
  <c r="N1261"/>
  <c r="M1261"/>
  <c r="S1261" s="1"/>
  <c r="L1261"/>
  <c r="R1261" s="1"/>
  <c r="J1261"/>
  <c r="I1261"/>
  <c r="U1260"/>
  <c r="N1260"/>
  <c r="L1260"/>
  <c r="R1260" s="1"/>
  <c r="K1260"/>
  <c r="M1260" s="1"/>
  <c r="V1260" s="1"/>
  <c r="J1260"/>
  <c r="I1260"/>
  <c r="V1259"/>
  <c r="U1259"/>
  <c r="S1259"/>
  <c r="R1259"/>
  <c r="P1259"/>
  <c r="O1259"/>
  <c r="N1259"/>
  <c r="J1259"/>
  <c r="I1259"/>
  <c r="K1259" s="1"/>
  <c r="U1258"/>
  <c r="R1258"/>
  <c r="O1258"/>
  <c r="N1258"/>
  <c r="K1258"/>
  <c r="M1258" s="1"/>
  <c r="I1258"/>
  <c r="J1258" s="1"/>
  <c r="V1257"/>
  <c r="U1257"/>
  <c r="S1257"/>
  <c r="R1257"/>
  <c r="P1257"/>
  <c r="O1257"/>
  <c r="N1257"/>
  <c r="J1257"/>
  <c r="I1257"/>
  <c r="K1257" s="1"/>
  <c r="N1256"/>
  <c r="I1256"/>
  <c r="J1256" s="1"/>
  <c r="L1256" s="1"/>
  <c r="U1255"/>
  <c r="R1255"/>
  <c r="O1255"/>
  <c r="N1255"/>
  <c r="I1255"/>
  <c r="K1255" s="1"/>
  <c r="M1255" s="1"/>
  <c r="U1254"/>
  <c r="R1254"/>
  <c r="O1254"/>
  <c r="N1254"/>
  <c r="I1254"/>
  <c r="J1254" s="1"/>
  <c r="N1253"/>
  <c r="I1253"/>
  <c r="J1253" s="1"/>
  <c r="L1253" s="1"/>
  <c r="U1252"/>
  <c r="R1252"/>
  <c r="O1252"/>
  <c r="N1252"/>
  <c r="K1252"/>
  <c r="M1252" s="1"/>
  <c r="J1252"/>
  <c r="I1252"/>
  <c r="N1251"/>
  <c r="K1251"/>
  <c r="M1251" s="1"/>
  <c r="S1251" s="1"/>
  <c r="J1251"/>
  <c r="L1251" s="1"/>
  <c r="I1251"/>
  <c r="V1250"/>
  <c r="U1250"/>
  <c r="S1250"/>
  <c r="R1250"/>
  <c r="P1250"/>
  <c r="O1250"/>
  <c r="N1250"/>
  <c r="J1250"/>
  <c r="I1250"/>
  <c r="K1250" s="1"/>
  <c r="N1249"/>
  <c r="I1249"/>
  <c r="K1249" s="1"/>
  <c r="M1249" s="1"/>
  <c r="V1248"/>
  <c r="S1248"/>
  <c r="P1248"/>
  <c r="N1248"/>
  <c r="I1248"/>
  <c r="J1248" s="1"/>
  <c r="L1248" s="1"/>
  <c r="N1247"/>
  <c r="K1247"/>
  <c r="M1247" s="1"/>
  <c r="J1247"/>
  <c r="L1247" s="1"/>
  <c r="I1247"/>
  <c r="N1246"/>
  <c r="K1246"/>
  <c r="M1246" s="1"/>
  <c r="J1246"/>
  <c r="L1246" s="1"/>
  <c r="I1246"/>
  <c r="V1245"/>
  <c r="S1245"/>
  <c r="P1245"/>
  <c r="N1245"/>
  <c r="I1245"/>
  <c r="J1245" s="1"/>
  <c r="L1245" s="1"/>
  <c r="N1244"/>
  <c r="I1244"/>
  <c r="I1355" s="1"/>
  <c r="F1217"/>
  <c r="C2805" s="1"/>
  <c r="N1216"/>
  <c r="J1216"/>
  <c r="I1216"/>
  <c r="K1216" s="1"/>
  <c r="N1215"/>
  <c r="J1215"/>
  <c r="L1215" s="1"/>
  <c r="I1215"/>
  <c r="K1215" s="1"/>
  <c r="M1215" s="1"/>
  <c r="N1214"/>
  <c r="J1214"/>
  <c r="L1214" s="1"/>
  <c r="I1214"/>
  <c r="K1214" s="1"/>
  <c r="M1214" s="1"/>
  <c r="N1213"/>
  <c r="J1213"/>
  <c r="L1213" s="1"/>
  <c r="I1213"/>
  <c r="K1213" s="1"/>
  <c r="M1213" s="1"/>
  <c r="N1212"/>
  <c r="J1212"/>
  <c r="L1212" s="1"/>
  <c r="I1212"/>
  <c r="K1212" s="1"/>
  <c r="M1212" s="1"/>
  <c r="N1211"/>
  <c r="J1211"/>
  <c r="L1211" s="1"/>
  <c r="I1211"/>
  <c r="K1211" s="1"/>
  <c r="M1211" s="1"/>
  <c r="N1210"/>
  <c r="L1210"/>
  <c r="O1210" s="1"/>
  <c r="K1210"/>
  <c r="M1210" s="1"/>
  <c r="P1210" s="1"/>
  <c r="J1210"/>
  <c r="I1210"/>
  <c r="N1209"/>
  <c r="L1209"/>
  <c r="U1209" s="1"/>
  <c r="K1209"/>
  <c r="M1209" s="1"/>
  <c r="J1209"/>
  <c r="I1209"/>
  <c r="N1208"/>
  <c r="L1208"/>
  <c r="U1208" s="1"/>
  <c r="K1208"/>
  <c r="M1208" s="1"/>
  <c r="J1208"/>
  <c r="I1208"/>
  <c r="N1207"/>
  <c r="L1207"/>
  <c r="U1207" s="1"/>
  <c r="K1207"/>
  <c r="M1207" s="1"/>
  <c r="J1207"/>
  <c r="I1207"/>
  <c r="N1206"/>
  <c r="L1206"/>
  <c r="U1206" s="1"/>
  <c r="K1206"/>
  <c r="M1206" s="1"/>
  <c r="J1206"/>
  <c r="I1206"/>
  <c r="N1205"/>
  <c r="J1205"/>
  <c r="L1205" s="1"/>
  <c r="I1205"/>
  <c r="K1205" s="1"/>
  <c r="M1205" s="1"/>
  <c r="P1205" s="1"/>
  <c r="N1204"/>
  <c r="J1204"/>
  <c r="L1204" s="1"/>
  <c r="I1204"/>
  <c r="K1204" s="1"/>
  <c r="M1204" s="1"/>
  <c r="N1203"/>
  <c r="J1203"/>
  <c r="L1203" s="1"/>
  <c r="I1203"/>
  <c r="K1203" s="1"/>
  <c r="M1203" s="1"/>
  <c r="N1202"/>
  <c r="J1202"/>
  <c r="L1202" s="1"/>
  <c r="I1202"/>
  <c r="K1202" s="1"/>
  <c r="M1202" s="1"/>
  <c r="N1201"/>
  <c r="J1201"/>
  <c r="L1201" s="1"/>
  <c r="I1201"/>
  <c r="K1201" s="1"/>
  <c r="M1201" s="1"/>
  <c r="N1200"/>
  <c r="J1200"/>
  <c r="L1200" s="1"/>
  <c r="I1200"/>
  <c r="K1200" s="1"/>
  <c r="M1200" s="1"/>
  <c r="N1199"/>
  <c r="J1199"/>
  <c r="L1199" s="1"/>
  <c r="I1199"/>
  <c r="K1199" s="1"/>
  <c r="M1199" s="1"/>
  <c r="N1198"/>
  <c r="J1198"/>
  <c r="L1198" s="1"/>
  <c r="I1198"/>
  <c r="K1198" s="1"/>
  <c r="M1198" s="1"/>
  <c r="N1197"/>
  <c r="J1197"/>
  <c r="L1197" s="1"/>
  <c r="I1197"/>
  <c r="K1197" s="1"/>
  <c r="M1197" s="1"/>
  <c r="N1196"/>
  <c r="J1196"/>
  <c r="L1196" s="1"/>
  <c r="I1196"/>
  <c r="K1196" s="1"/>
  <c r="M1196" s="1"/>
  <c r="N1195"/>
  <c r="J1195"/>
  <c r="L1195" s="1"/>
  <c r="I1195"/>
  <c r="K1195" s="1"/>
  <c r="M1195" s="1"/>
  <c r="N1194"/>
  <c r="J1194"/>
  <c r="L1194" s="1"/>
  <c r="I1194"/>
  <c r="K1194" s="1"/>
  <c r="M1194" s="1"/>
  <c r="N1193"/>
  <c r="J1193"/>
  <c r="L1193" s="1"/>
  <c r="I1193"/>
  <c r="K1193" s="1"/>
  <c r="M1193" s="1"/>
  <c r="N1192"/>
  <c r="J1192"/>
  <c r="L1192" s="1"/>
  <c r="I1192"/>
  <c r="K1192" s="1"/>
  <c r="M1192" s="1"/>
  <c r="N1191"/>
  <c r="J1191"/>
  <c r="L1191" s="1"/>
  <c r="I1191"/>
  <c r="K1191" s="1"/>
  <c r="M1191" s="1"/>
  <c r="N1190"/>
  <c r="J1190"/>
  <c r="L1190" s="1"/>
  <c r="I1190"/>
  <c r="K1190" s="1"/>
  <c r="M1190" s="1"/>
  <c r="N1189"/>
  <c r="J1189"/>
  <c r="L1189" s="1"/>
  <c r="O1189" s="1"/>
  <c r="I1189"/>
  <c r="K1189" s="1"/>
  <c r="M1189" s="1"/>
  <c r="P1189" s="1"/>
  <c r="N1188"/>
  <c r="J1188"/>
  <c r="L1188" s="1"/>
  <c r="I1188"/>
  <c r="K1188" s="1"/>
  <c r="M1188" s="1"/>
  <c r="N1187"/>
  <c r="J1187"/>
  <c r="L1187" s="1"/>
  <c r="I1187"/>
  <c r="K1187" s="1"/>
  <c r="M1187" s="1"/>
  <c r="N1186"/>
  <c r="J1186"/>
  <c r="L1186" s="1"/>
  <c r="I1186"/>
  <c r="K1186" s="1"/>
  <c r="M1186" s="1"/>
  <c r="N1185"/>
  <c r="J1185"/>
  <c r="L1185" s="1"/>
  <c r="I1185"/>
  <c r="K1185" s="1"/>
  <c r="M1185" s="1"/>
  <c r="N1184"/>
  <c r="J1184"/>
  <c r="L1184" s="1"/>
  <c r="I1184"/>
  <c r="K1184" s="1"/>
  <c r="M1184" s="1"/>
  <c r="N1183"/>
  <c r="J1183"/>
  <c r="L1183" s="1"/>
  <c r="I1183"/>
  <c r="K1183" s="1"/>
  <c r="M1183" s="1"/>
  <c r="N1182"/>
  <c r="J1182"/>
  <c r="L1182" s="1"/>
  <c r="I1182"/>
  <c r="K1182" s="1"/>
  <c r="M1182" s="1"/>
  <c r="V1181"/>
  <c r="S1181"/>
  <c r="P1181"/>
  <c r="N1181"/>
  <c r="M1181"/>
  <c r="L1181"/>
  <c r="R1181" s="1"/>
  <c r="I1181"/>
  <c r="N1180"/>
  <c r="L1180"/>
  <c r="U1180" s="1"/>
  <c r="K1180"/>
  <c r="M1180" s="1"/>
  <c r="J1180"/>
  <c r="I1180"/>
  <c r="N1179"/>
  <c r="L1179"/>
  <c r="U1179" s="1"/>
  <c r="K1179"/>
  <c r="M1179" s="1"/>
  <c r="J1179"/>
  <c r="I1179"/>
  <c r="N1178"/>
  <c r="L1178"/>
  <c r="U1178" s="1"/>
  <c r="K1178"/>
  <c r="M1178" s="1"/>
  <c r="J1178"/>
  <c r="I1178"/>
  <c r="N1177"/>
  <c r="L1177"/>
  <c r="U1177" s="1"/>
  <c r="K1177"/>
  <c r="M1177" s="1"/>
  <c r="J1177"/>
  <c r="N1176"/>
  <c r="K1176"/>
  <c r="M1176" s="1"/>
  <c r="J1176"/>
  <c r="L1176" s="1"/>
  <c r="N1175"/>
  <c r="J1175"/>
  <c r="L1175" s="1"/>
  <c r="I1175"/>
  <c r="K1175" s="1"/>
  <c r="M1175" s="1"/>
  <c r="V1174"/>
  <c r="S1174"/>
  <c r="P1174"/>
  <c r="N1174"/>
  <c r="M1174"/>
  <c r="L1174"/>
  <c r="R1174" s="1"/>
  <c r="I1174"/>
  <c r="N1173"/>
  <c r="L1173"/>
  <c r="U1173" s="1"/>
  <c r="K1173"/>
  <c r="M1173" s="1"/>
  <c r="J1173"/>
  <c r="I1173"/>
  <c r="V1172"/>
  <c r="S1172"/>
  <c r="P1172"/>
  <c r="N1172"/>
  <c r="M1172"/>
  <c r="I1172"/>
  <c r="J1172" s="1"/>
  <c r="L1172" s="1"/>
  <c r="N1171"/>
  <c r="K1171"/>
  <c r="M1171" s="1"/>
  <c r="I1171"/>
  <c r="J1171" s="1"/>
  <c r="L1171" s="1"/>
  <c r="N1170"/>
  <c r="K1170"/>
  <c r="M1170" s="1"/>
  <c r="I1170"/>
  <c r="J1170" s="1"/>
  <c r="L1170" s="1"/>
  <c r="N1169"/>
  <c r="K1169"/>
  <c r="M1169" s="1"/>
  <c r="I1169"/>
  <c r="J1169" s="1"/>
  <c r="L1169" s="1"/>
  <c r="N1168"/>
  <c r="K1168"/>
  <c r="M1168" s="1"/>
  <c r="I1168"/>
  <c r="J1168" s="1"/>
  <c r="L1168" s="1"/>
  <c r="N1167"/>
  <c r="K1167"/>
  <c r="M1167" s="1"/>
  <c r="I1167"/>
  <c r="J1167" s="1"/>
  <c r="L1167" s="1"/>
  <c r="U1166"/>
  <c r="R1166"/>
  <c r="O1166"/>
  <c r="N1166"/>
  <c r="L1166"/>
  <c r="K1166"/>
  <c r="M1166" s="1"/>
  <c r="I1166"/>
  <c r="N1165"/>
  <c r="J1165"/>
  <c r="L1165" s="1"/>
  <c r="I1165"/>
  <c r="K1165" s="1"/>
  <c r="M1165" s="1"/>
  <c r="N1164"/>
  <c r="L1164"/>
  <c r="R1164" s="1"/>
  <c r="I1164"/>
  <c r="K1164" s="1"/>
  <c r="M1164" s="1"/>
  <c r="N1163"/>
  <c r="I1163"/>
  <c r="J1163" s="1"/>
  <c r="L1163" s="1"/>
  <c r="N1162"/>
  <c r="I1162"/>
  <c r="J1162" s="1"/>
  <c r="L1162" s="1"/>
  <c r="N1161"/>
  <c r="I1161"/>
  <c r="J1161" s="1"/>
  <c r="L1161" s="1"/>
  <c r="N1160"/>
  <c r="I1160"/>
  <c r="J1160" s="1"/>
  <c r="L1160" s="1"/>
  <c r="N1159"/>
  <c r="I1159"/>
  <c r="J1159" s="1"/>
  <c r="L1159" s="1"/>
  <c r="N1158"/>
  <c r="I1158"/>
  <c r="J1158" s="1"/>
  <c r="L1158" s="1"/>
  <c r="N1157"/>
  <c r="I1157"/>
  <c r="J1157" s="1"/>
  <c r="L1157" s="1"/>
  <c r="N1156"/>
  <c r="M1156"/>
  <c r="V1156" s="1"/>
  <c r="J1156"/>
  <c r="L1156" s="1"/>
  <c r="I1156"/>
  <c r="V1155"/>
  <c r="S1155"/>
  <c r="P1155"/>
  <c r="N1155"/>
  <c r="M1155"/>
  <c r="I1155"/>
  <c r="J1155" s="1"/>
  <c r="L1155" s="1"/>
  <c r="N1154"/>
  <c r="K1154"/>
  <c r="M1154" s="1"/>
  <c r="I1154"/>
  <c r="J1154" s="1"/>
  <c r="L1154" s="1"/>
  <c r="N1153"/>
  <c r="K1153"/>
  <c r="M1153" s="1"/>
  <c r="I1153"/>
  <c r="J1153" s="1"/>
  <c r="L1153" s="1"/>
  <c r="N1152"/>
  <c r="K1152"/>
  <c r="M1152" s="1"/>
  <c r="I1152"/>
  <c r="J1152" s="1"/>
  <c r="L1152" s="1"/>
  <c r="N1151"/>
  <c r="K1151"/>
  <c r="M1151" s="1"/>
  <c r="I1151"/>
  <c r="J1151" s="1"/>
  <c r="L1151" s="1"/>
  <c r="N1150"/>
  <c r="K1150"/>
  <c r="M1150" s="1"/>
  <c r="I1150"/>
  <c r="J1150" s="1"/>
  <c r="L1150" s="1"/>
  <c r="N1149"/>
  <c r="M1149"/>
  <c r="S1149" s="1"/>
  <c r="J1149"/>
  <c r="L1149" s="1"/>
  <c r="I1149"/>
  <c r="N1148"/>
  <c r="J1148"/>
  <c r="L1148" s="1"/>
  <c r="I1148"/>
  <c r="K1148" s="1"/>
  <c r="M1148" s="1"/>
  <c r="N1147"/>
  <c r="J1147"/>
  <c r="L1147" s="1"/>
  <c r="I1147"/>
  <c r="K1147" s="1"/>
  <c r="M1147" s="1"/>
  <c r="N1146"/>
  <c r="J1146"/>
  <c r="L1146" s="1"/>
  <c r="I1146"/>
  <c r="K1146" s="1"/>
  <c r="M1146" s="1"/>
  <c r="N1145"/>
  <c r="J1145"/>
  <c r="L1145" s="1"/>
  <c r="I1145"/>
  <c r="K1145" s="1"/>
  <c r="M1145" s="1"/>
  <c r="N1144"/>
  <c r="J1144"/>
  <c r="L1144" s="1"/>
  <c r="I1144"/>
  <c r="K1144" s="1"/>
  <c r="M1144" s="1"/>
  <c r="N1143"/>
  <c r="J1143"/>
  <c r="L1143" s="1"/>
  <c r="I1143"/>
  <c r="K1143" s="1"/>
  <c r="M1143" s="1"/>
  <c r="N1142"/>
  <c r="J1142"/>
  <c r="L1142" s="1"/>
  <c r="I1142"/>
  <c r="K1142" s="1"/>
  <c r="M1142" s="1"/>
  <c r="N1141"/>
  <c r="J1141"/>
  <c r="L1141" s="1"/>
  <c r="I1141"/>
  <c r="K1141" s="1"/>
  <c r="M1141" s="1"/>
  <c r="N1140"/>
  <c r="J1140"/>
  <c r="L1140" s="1"/>
  <c r="I1140"/>
  <c r="K1140" s="1"/>
  <c r="M1140" s="1"/>
  <c r="N1139"/>
  <c r="J1139"/>
  <c r="L1139" s="1"/>
  <c r="I1139"/>
  <c r="K1139" s="1"/>
  <c r="M1139" s="1"/>
  <c r="N1138"/>
  <c r="J1138"/>
  <c r="L1138" s="1"/>
  <c r="I1138"/>
  <c r="K1138" s="1"/>
  <c r="M1138" s="1"/>
  <c r="N1137"/>
  <c r="J1137"/>
  <c r="L1137" s="1"/>
  <c r="I1137"/>
  <c r="K1137" s="1"/>
  <c r="M1137" s="1"/>
  <c r="N1136"/>
  <c r="J1136"/>
  <c r="L1136" s="1"/>
  <c r="I1136"/>
  <c r="K1136" s="1"/>
  <c r="M1136" s="1"/>
  <c r="N1135"/>
  <c r="J1135"/>
  <c r="L1135" s="1"/>
  <c r="I1135"/>
  <c r="K1135" s="1"/>
  <c r="M1135" s="1"/>
  <c r="N1134"/>
  <c r="J1134"/>
  <c r="L1134" s="1"/>
  <c r="I1134"/>
  <c r="K1134" s="1"/>
  <c r="M1134" s="1"/>
  <c r="N1133"/>
  <c r="J1133"/>
  <c r="L1133" s="1"/>
  <c r="I1133"/>
  <c r="K1133" s="1"/>
  <c r="M1133" s="1"/>
  <c r="N1132"/>
  <c r="J1132"/>
  <c r="L1132" s="1"/>
  <c r="I1132"/>
  <c r="K1132" s="1"/>
  <c r="M1132" s="1"/>
  <c r="N1131"/>
  <c r="J1131"/>
  <c r="L1131" s="1"/>
  <c r="I1131"/>
  <c r="K1131" s="1"/>
  <c r="M1131" s="1"/>
  <c r="N1130"/>
  <c r="J1130"/>
  <c r="L1130" s="1"/>
  <c r="I1130"/>
  <c r="K1130" s="1"/>
  <c r="M1130" s="1"/>
  <c r="N1129"/>
  <c r="J1129"/>
  <c r="L1129" s="1"/>
  <c r="I1129"/>
  <c r="K1129" s="1"/>
  <c r="M1129" s="1"/>
  <c r="U1128"/>
  <c r="R1128"/>
  <c r="O1128"/>
  <c r="N1128"/>
  <c r="I1128"/>
  <c r="N1127"/>
  <c r="I1127"/>
  <c r="N1126"/>
  <c r="I1126"/>
  <c r="N1125"/>
  <c r="I1125"/>
  <c r="N1124"/>
  <c r="I1124"/>
  <c r="N1123"/>
  <c r="I1123"/>
  <c r="N1122"/>
  <c r="I1122"/>
  <c r="N1121"/>
  <c r="I1121"/>
  <c r="R1120"/>
  <c r="N1120"/>
  <c r="M1120"/>
  <c r="L1120"/>
  <c r="U1120" s="1"/>
  <c r="K1120"/>
  <c r="I1120"/>
  <c r="P1119"/>
  <c r="N1119"/>
  <c r="L1119"/>
  <c r="K1119"/>
  <c r="M1119" s="1"/>
  <c r="S1119" s="1"/>
  <c r="J1119"/>
  <c r="I1119"/>
  <c r="V1118"/>
  <c r="U1118"/>
  <c r="S1118"/>
  <c r="R1118"/>
  <c r="P1118"/>
  <c r="O1118"/>
  <c r="N1118"/>
  <c r="M1118"/>
  <c r="I1118"/>
  <c r="N1117"/>
  <c r="I1117"/>
  <c r="N1116"/>
  <c r="I1116"/>
  <c r="U1115"/>
  <c r="R1115"/>
  <c r="O1115"/>
  <c r="N1115"/>
  <c r="M1115"/>
  <c r="I1115"/>
  <c r="N1114"/>
  <c r="J1114"/>
  <c r="L1114" s="1"/>
  <c r="I1114"/>
  <c r="K1114" s="1"/>
  <c r="M1114" s="1"/>
  <c r="N1113"/>
  <c r="J1113"/>
  <c r="L1113" s="1"/>
  <c r="I1113"/>
  <c r="K1113" s="1"/>
  <c r="M1113" s="1"/>
  <c r="N1112"/>
  <c r="J1112"/>
  <c r="L1112" s="1"/>
  <c r="I1112"/>
  <c r="K1112" s="1"/>
  <c r="M1112" s="1"/>
  <c r="N1111"/>
  <c r="J1111"/>
  <c r="L1111" s="1"/>
  <c r="I1111"/>
  <c r="K1111" s="1"/>
  <c r="M1111" s="1"/>
  <c r="V1110"/>
  <c r="P1110"/>
  <c r="O1110"/>
  <c r="N1110"/>
  <c r="M1110"/>
  <c r="S1110" s="1"/>
  <c r="I1110"/>
  <c r="N1109"/>
  <c r="I1109"/>
  <c r="U1108"/>
  <c r="R1108"/>
  <c r="O1108"/>
  <c r="N1108"/>
  <c r="M1108"/>
  <c r="K1108"/>
  <c r="J1108"/>
  <c r="I1108"/>
  <c r="P1107"/>
  <c r="N1107"/>
  <c r="L1107"/>
  <c r="K1107"/>
  <c r="M1107" s="1"/>
  <c r="S1107" s="1"/>
  <c r="I1107"/>
  <c r="O1106"/>
  <c r="N1106"/>
  <c r="K1106"/>
  <c r="M1106" s="1"/>
  <c r="J1106"/>
  <c r="L1106" s="1"/>
  <c r="R1106" s="1"/>
  <c r="I1106"/>
  <c r="S1105"/>
  <c r="N1105"/>
  <c r="M1105"/>
  <c r="V1105" s="1"/>
  <c r="J1105"/>
  <c r="L1105" s="1"/>
  <c r="R1105" s="1"/>
  <c r="I1105"/>
  <c r="S1104"/>
  <c r="N1104"/>
  <c r="J1104"/>
  <c r="L1104" s="1"/>
  <c r="I1104"/>
  <c r="K1104" s="1"/>
  <c r="M1104" s="1"/>
  <c r="S1103"/>
  <c r="N1103"/>
  <c r="M1103"/>
  <c r="V1103" s="1"/>
  <c r="I1103"/>
  <c r="J1103" s="1"/>
  <c r="L1103" s="1"/>
  <c r="R1102"/>
  <c r="N1102"/>
  <c r="M1102"/>
  <c r="L1102"/>
  <c r="U1102" s="1"/>
  <c r="J1102"/>
  <c r="I1102"/>
  <c r="N1101"/>
  <c r="L1101"/>
  <c r="K1101"/>
  <c r="M1101" s="1"/>
  <c r="S1101" s="1"/>
  <c r="J1101"/>
  <c r="I1101"/>
  <c r="P1100"/>
  <c r="N1100"/>
  <c r="L1100"/>
  <c r="K1100"/>
  <c r="M1100" s="1"/>
  <c r="S1100" s="1"/>
  <c r="J1100"/>
  <c r="I1100"/>
  <c r="U1099"/>
  <c r="R1099"/>
  <c r="O1099"/>
  <c r="N1099"/>
  <c r="K1099"/>
  <c r="M1099" s="1"/>
  <c r="S1099" s="1"/>
  <c r="J1099"/>
  <c r="I1099"/>
  <c r="N1098"/>
  <c r="K1098"/>
  <c r="J1098"/>
  <c r="I1098"/>
  <c r="I1217" s="1"/>
  <c r="F1082"/>
  <c r="C2804" s="1"/>
  <c r="N1081"/>
  <c r="L1081"/>
  <c r="R1081" s="1"/>
  <c r="K1081"/>
  <c r="M1081" s="1"/>
  <c r="S1081" s="1"/>
  <c r="J1081"/>
  <c r="I1081"/>
  <c r="N1080"/>
  <c r="K1080"/>
  <c r="M1080" s="1"/>
  <c r="S1080" s="1"/>
  <c r="J1080"/>
  <c r="L1080" s="1"/>
  <c r="I1080"/>
  <c r="U1079"/>
  <c r="N1079"/>
  <c r="L1079"/>
  <c r="R1079" s="1"/>
  <c r="K1079"/>
  <c r="M1079" s="1"/>
  <c r="V1079" s="1"/>
  <c r="J1079"/>
  <c r="I1079"/>
  <c r="N1078"/>
  <c r="K1078"/>
  <c r="M1078" s="1"/>
  <c r="S1078" s="1"/>
  <c r="J1078"/>
  <c r="L1078" s="1"/>
  <c r="I1078"/>
  <c r="U1077"/>
  <c r="N1077"/>
  <c r="L1077"/>
  <c r="R1077" s="1"/>
  <c r="K1077"/>
  <c r="M1077" s="1"/>
  <c r="V1077" s="1"/>
  <c r="J1077"/>
  <c r="I1077"/>
  <c r="N1076"/>
  <c r="K1076"/>
  <c r="M1076" s="1"/>
  <c r="S1076" s="1"/>
  <c r="J1076"/>
  <c r="L1076" s="1"/>
  <c r="I1076"/>
  <c r="U1075"/>
  <c r="N1075"/>
  <c r="L1075"/>
  <c r="R1075" s="1"/>
  <c r="K1075"/>
  <c r="M1075" s="1"/>
  <c r="V1075" s="1"/>
  <c r="J1075"/>
  <c r="N1074"/>
  <c r="K1074"/>
  <c r="M1074" s="1"/>
  <c r="I1074"/>
  <c r="J1074" s="1"/>
  <c r="L1074" s="1"/>
  <c r="N1073"/>
  <c r="J1073"/>
  <c r="L1073" s="1"/>
  <c r="R1073" s="1"/>
  <c r="I1073"/>
  <c r="K1073" s="1"/>
  <c r="M1073" s="1"/>
  <c r="N1072"/>
  <c r="I1072"/>
  <c r="J1072" s="1"/>
  <c r="L1072" s="1"/>
  <c r="N1071"/>
  <c r="M1071"/>
  <c r="K1071"/>
  <c r="J1071"/>
  <c r="L1071" s="1"/>
  <c r="U1071" s="1"/>
  <c r="I1071"/>
  <c r="N1070"/>
  <c r="K1070"/>
  <c r="M1070" s="1"/>
  <c r="I1070"/>
  <c r="J1070" s="1"/>
  <c r="L1070" s="1"/>
  <c r="N1069"/>
  <c r="J1069"/>
  <c r="L1069" s="1"/>
  <c r="R1069" s="1"/>
  <c r="I1069"/>
  <c r="K1069" s="1"/>
  <c r="M1069" s="1"/>
  <c r="N1068"/>
  <c r="I1068"/>
  <c r="J1068" s="1"/>
  <c r="L1068" s="1"/>
  <c r="N1067"/>
  <c r="M1067"/>
  <c r="K1067"/>
  <c r="J1067"/>
  <c r="L1067" s="1"/>
  <c r="U1067" s="1"/>
  <c r="I1067"/>
  <c r="N1066"/>
  <c r="K1066"/>
  <c r="M1066" s="1"/>
  <c r="I1066"/>
  <c r="J1066" s="1"/>
  <c r="L1066" s="1"/>
  <c r="N1065"/>
  <c r="J1065"/>
  <c r="L1065" s="1"/>
  <c r="R1065" s="1"/>
  <c r="I1065"/>
  <c r="K1065" s="1"/>
  <c r="M1065" s="1"/>
  <c r="N1064"/>
  <c r="I1064"/>
  <c r="J1064" s="1"/>
  <c r="L1064" s="1"/>
  <c r="N1063"/>
  <c r="M1063"/>
  <c r="K1063"/>
  <c r="J1063"/>
  <c r="L1063" s="1"/>
  <c r="U1063" s="1"/>
  <c r="I1063"/>
  <c r="N1062"/>
  <c r="K1062"/>
  <c r="M1062" s="1"/>
  <c r="I1062"/>
  <c r="J1062" s="1"/>
  <c r="L1062" s="1"/>
  <c r="N1061"/>
  <c r="J1061"/>
  <c r="L1061" s="1"/>
  <c r="R1061" s="1"/>
  <c r="I1061"/>
  <c r="K1061" s="1"/>
  <c r="M1061" s="1"/>
  <c r="N1060"/>
  <c r="I1060"/>
  <c r="J1060" s="1"/>
  <c r="L1060" s="1"/>
  <c r="N1059"/>
  <c r="M1059"/>
  <c r="K1059"/>
  <c r="J1059"/>
  <c r="L1059" s="1"/>
  <c r="U1059" s="1"/>
  <c r="I1059"/>
  <c r="N1058"/>
  <c r="K1058"/>
  <c r="M1058" s="1"/>
  <c r="I1058"/>
  <c r="J1058" s="1"/>
  <c r="L1058" s="1"/>
  <c r="N1057"/>
  <c r="J1057"/>
  <c r="L1057" s="1"/>
  <c r="R1057" s="1"/>
  <c r="I1057"/>
  <c r="K1057" s="1"/>
  <c r="M1057" s="1"/>
  <c r="N1056"/>
  <c r="I1056"/>
  <c r="J1056" s="1"/>
  <c r="L1056" s="1"/>
  <c r="N1055"/>
  <c r="M1055"/>
  <c r="K1055"/>
  <c r="J1055"/>
  <c r="L1055" s="1"/>
  <c r="U1055" s="1"/>
  <c r="I1055"/>
  <c r="N1054"/>
  <c r="K1054"/>
  <c r="M1054" s="1"/>
  <c r="I1054"/>
  <c r="J1054" s="1"/>
  <c r="L1054" s="1"/>
  <c r="N1053"/>
  <c r="J1053"/>
  <c r="L1053" s="1"/>
  <c r="R1053" s="1"/>
  <c r="I1053"/>
  <c r="K1053" s="1"/>
  <c r="M1053" s="1"/>
  <c r="N1052"/>
  <c r="I1052"/>
  <c r="J1052" s="1"/>
  <c r="L1052" s="1"/>
  <c r="U1051"/>
  <c r="R1051"/>
  <c r="O1051"/>
  <c r="N1051"/>
  <c r="L1051"/>
  <c r="K1051"/>
  <c r="M1051" s="1"/>
  <c r="I1051"/>
  <c r="N1050"/>
  <c r="I1050"/>
  <c r="K1050" s="1"/>
  <c r="M1050" s="1"/>
  <c r="N1049"/>
  <c r="M1049"/>
  <c r="S1049" s="1"/>
  <c r="J1049"/>
  <c r="L1049" s="1"/>
  <c r="I1049"/>
  <c r="K1049" s="1"/>
  <c r="N1048"/>
  <c r="I1048"/>
  <c r="K1048" s="1"/>
  <c r="M1048" s="1"/>
  <c r="P1047"/>
  <c r="N1047"/>
  <c r="M1047"/>
  <c r="V1047" s="1"/>
  <c r="J1047"/>
  <c r="L1047" s="1"/>
  <c r="I1047"/>
  <c r="K1047" s="1"/>
  <c r="N1046"/>
  <c r="I1046"/>
  <c r="K1046" s="1"/>
  <c r="M1046" s="1"/>
  <c r="N1045"/>
  <c r="M1045"/>
  <c r="S1045" s="1"/>
  <c r="J1045"/>
  <c r="L1045" s="1"/>
  <c r="I1045"/>
  <c r="K1045" s="1"/>
  <c r="N1044"/>
  <c r="I1044"/>
  <c r="K1044" s="1"/>
  <c r="M1044" s="1"/>
  <c r="P1043"/>
  <c r="N1043"/>
  <c r="M1043"/>
  <c r="V1043" s="1"/>
  <c r="J1043"/>
  <c r="L1043" s="1"/>
  <c r="I1043"/>
  <c r="K1043" s="1"/>
  <c r="N1042"/>
  <c r="I1042"/>
  <c r="J1042" s="1"/>
  <c r="L1042" s="1"/>
  <c r="N1041"/>
  <c r="I1041"/>
  <c r="J1041" s="1"/>
  <c r="L1041" s="1"/>
  <c r="N1040"/>
  <c r="I1040"/>
  <c r="J1040" s="1"/>
  <c r="L1040" s="1"/>
  <c r="N1039"/>
  <c r="I1039"/>
  <c r="J1039" s="1"/>
  <c r="L1039" s="1"/>
  <c r="N1038"/>
  <c r="I1038"/>
  <c r="J1038" s="1"/>
  <c r="L1038" s="1"/>
  <c r="N1037"/>
  <c r="I1037"/>
  <c r="J1037" s="1"/>
  <c r="L1037" s="1"/>
  <c r="N1036"/>
  <c r="I1036"/>
  <c r="J1036" s="1"/>
  <c r="L1036" s="1"/>
  <c r="N1035"/>
  <c r="I1035"/>
  <c r="J1035" s="1"/>
  <c r="L1035" s="1"/>
  <c r="N1034"/>
  <c r="I1034"/>
  <c r="J1034" s="1"/>
  <c r="L1034" s="1"/>
  <c r="N1033"/>
  <c r="I1033"/>
  <c r="J1033" s="1"/>
  <c r="L1033" s="1"/>
  <c r="N1032"/>
  <c r="I1032"/>
  <c r="J1032" s="1"/>
  <c r="L1032" s="1"/>
  <c r="N1031"/>
  <c r="I1031"/>
  <c r="J1031" s="1"/>
  <c r="L1031" s="1"/>
  <c r="N1030"/>
  <c r="I1030"/>
  <c r="J1030" s="1"/>
  <c r="L1030" s="1"/>
  <c r="N1029"/>
  <c r="I1029"/>
  <c r="J1029" s="1"/>
  <c r="L1029" s="1"/>
  <c r="N1028"/>
  <c r="I1028"/>
  <c r="J1028" s="1"/>
  <c r="L1028" s="1"/>
  <c r="N1027"/>
  <c r="I1027"/>
  <c r="J1027" s="1"/>
  <c r="L1027" s="1"/>
  <c r="N1026"/>
  <c r="I1026"/>
  <c r="J1026" s="1"/>
  <c r="L1026" s="1"/>
  <c r="N1025"/>
  <c r="I1025"/>
  <c r="J1025" s="1"/>
  <c r="L1025" s="1"/>
  <c r="N1024"/>
  <c r="I1024"/>
  <c r="J1024" s="1"/>
  <c r="L1024" s="1"/>
  <c r="N1023"/>
  <c r="I1023"/>
  <c r="J1023" s="1"/>
  <c r="L1023" s="1"/>
  <c r="N1022"/>
  <c r="I1022"/>
  <c r="J1022" s="1"/>
  <c r="L1022" s="1"/>
  <c r="N1021"/>
  <c r="I1021"/>
  <c r="J1021" s="1"/>
  <c r="L1021" s="1"/>
  <c r="N1020"/>
  <c r="I1020"/>
  <c r="J1020" s="1"/>
  <c r="L1020" s="1"/>
  <c r="N1019"/>
  <c r="I1019"/>
  <c r="J1019" s="1"/>
  <c r="L1019" s="1"/>
  <c r="N1018"/>
  <c r="I1018"/>
  <c r="J1018" s="1"/>
  <c r="L1018" s="1"/>
  <c r="N1017"/>
  <c r="I1017"/>
  <c r="J1017" s="1"/>
  <c r="L1017" s="1"/>
  <c r="N1016"/>
  <c r="I1016"/>
  <c r="J1016" s="1"/>
  <c r="L1016" s="1"/>
  <c r="U1015"/>
  <c r="R1015"/>
  <c r="O1015"/>
  <c r="N1015"/>
  <c r="M1015"/>
  <c r="V1015" s="1"/>
  <c r="L1015"/>
  <c r="K1015"/>
  <c r="I1015"/>
  <c r="N1014"/>
  <c r="L1014"/>
  <c r="U1014" s="1"/>
  <c r="J1014"/>
  <c r="I1014"/>
  <c r="K1014" s="1"/>
  <c r="M1014" s="1"/>
  <c r="N1013"/>
  <c r="L1013"/>
  <c r="U1013" s="1"/>
  <c r="J1013"/>
  <c r="I1013"/>
  <c r="K1013" s="1"/>
  <c r="M1013" s="1"/>
  <c r="N1012"/>
  <c r="L1012"/>
  <c r="U1012" s="1"/>
  <c r="J1012"/>
  <c r="I1012"/>
  <c r="K1012" s="1"/>
  <c r="M1012" s="1"/>
  <c r="N1011"/>
  <c r="L1011"/>
  <c r="U1011" s="1"/>
  <c r="J1011"/>
  <c r="I1011"/>
  <c r="K1011" s="1"/>
  <c r="M1011" s="1"/>
  <c r="N1010"/>
  <c r="L1010"/>
  <c r="U1010" s="1"/>
  <c r="J1010"/>
  <c r="I1010"/>
  <c r="K1010" s="1"/>
  <c r="M1010" s="1"/>
  <c r="N1009"/>
  <c r="L1009"/>
  <c r="U1009" s="1"/>
  <c r="J1009"/>
  <c r="I1009"/>
  <c r="K1009" s="1"/>
  <c r="M1009" s="1"/>
  <c r="N1008"/>
  <c r="L1008"/>
  <c r="U1008" s="1"/>
  <c r="J1008"/>
  <c r="I1008"/>
  <c r="K1008" s="1"/>
  <c r="M1008" s="1"/>
  <c r="N1007"/>
  <c r="L1007"/>
  <c r="U1007" s="1"/>
  <c r="J1007"/>
  <c r="I1007"/>
  <c r="K1007" s="1"/>
  <c r="M1007" s="1"/>
  <c r="N1006"/>
  <c r="L1006"/>
  <c r="U1006" s="1"/>
  <c r="J1006"/>
  <c r="I1006"/>
  <c r="K1006" s="1"/>
  <c r="M1006" s="1"/>
  <c r="N1005"/>
  <c r="L1005"/>
  <c r="U1005" s="1"/>
  <c r="J1005"/>
  <c r="I1005"/>
  <c r="K1005" s="1"/>
  <c r="M1005" s="1"/>
  <c r="N1004"/>
  <c r="L1004"/>
  <c r="U1004" s="1"/>
  <c r="J1004"/>
  <c r="I1004"/>
  <c r="K1004" s="1"/>
  <c r="M1004" s="1"/>
  <c r="N1003"/>
  <c r="L1003"/>
  <c r="U1003" s="1"/>
  <c r="J1003"/>
  <c r="I1003"/>
  <c r="K1003" s="1"/>
  <c r="M1003" s="1"/>
  <c r="N1002"/>
  <c r="L1002"/>
  <c r="U1002" s="1"/>
  <c r="J1002"/>
  <c r="I1002"/>
  <c r="K1002" s="1"/>
  <c r="M1002" s="1"/>
  <c r="N1001"/>
  <c r="L1001"/>
  <c r="U1001" s="1"/>
  <c r="J1001"/>
  <c r="I1001"/>
  <c r="K1001" s="1"/>
  <c r="M1001" s="1"/>
  <c r="N1000"/>
  <c r="L1000"/>
  <c r="U1000" s="1"/>
  <c r="J1000"/>
  <c r="I1000"/>
  <c r="K1000" s="1"/>
  <c r="M1000" s="1"/>
  <c r="N999"/>
  <c r="L999"/>
  <c r="U999" s="1"/>
  <c r="J999"/>
  <c r="I999"/>
  <c r="K999" s="1"/>
  <c r="M999" s="1"/>
  <c r="N998"/>
  <c r="L998"/>
  <c r="U998" s="1"/>
  <c r="J998"/>
  <c r="I998"/>
  <c r="K998" s="1"/>
  <c r="M998" s="1"/>
  <c r="N997"/>
  <c r="L997"/>
  <c r="U997" s="1"/>
  <c r="J997"/>
  <c r="I997"/>
  <c r="K997" s="1"/>
  <c r="M997" s="1"/>
  <c r="N996"/>
  <c r="L996"/>
  <c r="U996" s="1"/>
  <c r="J996"/>
  <c r="I996"/>
  <c r="K996" s="1"/>
  <c r="M996" s="1"/>
  <c r="N995"/>
  <c r="L995"/>
  <c r="U995" s="1"/>
  <c r="J995"/>
  <c r="I995"/>
  <c r="K995" s="1"/>
  <c r="M995" s="1"/>
  <c r="N994"/>
  <c r="L994"/>
  <c r="U994" s="1"/>
  <c r="J994"/>
  <c r="I994"/>
  <c r="K994" s="1"/>
  <c r="M994" s="1"/>
  <c r="N993"/>
  <c r="J993"/>
  <c r="L993" s="1"/>
  <c r="I993"/>
  <c r="K993" s="1"/>
  <c r="M993" s="1"/>
  <c r="N992"/>
  <c r="J992"/>
  <c r="L992" s="1"/>
  <c r="I992"/>
  <c r="K992" s="1"/>
  <c r="M992" s="1"/>
  <c r="N991"/>
  <c r="J991"/>
  <c r="L991" s="1"/>
  <c r="I991"/>
  <c r="K991" s="1"/>
  <c r="M991" s="1"/>
  <c r="N990"/>
  <c r="J990"/>
  <c r="L990" s="1"/>
  <c r="I990"/>
  <c r="K990" s="1"/>
  <c r="M990" s="1"/>
  <c r="V989"/>
  <c r="S989"/>
  <c r="P989"/>
  <c r="N989"/>
  <c r="M989"/>
  <c r="I989"/>
  <c r="J989" s="1"/>
  <c r="L989" s="1"/>
  <c r="N988"/>
  <c r="I988"/>
  <c r="J988" s="1"/>
  <c r="L988" s="1"/>
  <c r="N987"/>
  <c r="I987"/>
  <c r="J987" s="1"/>
  <c r="L987" s="1"/>
  <c r="N986"/>
  <c r="I986"/>
  <c r="J986" s="1"/>
  <c r="L986" s="1"/>
  <c r="U985"/>
  <c r="R985"/>
  <c r="O985"/>
  <c r="N985"/>
  <c r="M985"/>
  <c r="S985" s="1"/>
  <c r="L985"/>
  <c r="K985"/>
  <c r="I985"/>
  <c r="N984"/>
  <c r="L984"/>
  <c r="R984" s="1"/>
  <c r="K984"/>
  <c r="M984" s="1"/>
  <c r="J984"/>
  <c r="I984"/>
  <c r="N983"/>
  <c r="L983"/>
  <c r="R983" s="1"/>
  <c r="K983"/>
  <c r="M983" s="1"/>
  <c r="J983"/>
  <c r="I983"/>
  <c r="N982"/>
  <c r="L982"/>
  <c r="R982" s="1"/>
  <c r="K982"/>
  <c r="M982" s="1"/>
  <c r="J982"/>
  <c r="I982"/>
  <c r="N981"/>
  <c r="L981"/>
  <c r="R981" s="1"/>
  <c r="I981"/>
  <c r="K981" s="1"/>
  <c r="M981" s="1"/>
  <c r="N980"/>
  <c r="K980"/>
  <c r="M980" s="1"/>
  <c r="I980"/>
  <c r="J980" s="1"/>
  <c r="L980" s="1"/>
  <c r="N979"/>
  <c r="K979"/>
  <c r="M979" s="1"/>
  <c r="I979"/>
  <c r="J979" s="1"/>
  <c r="L979" s="1"/>
  <c r="N978"/>
  <c r="K978"/>
  <c r="M978" s="1"/>
  <c r="I978"/>
  <c r="J978" s="1"/>
  <c r="L978" s="1"/>
  <c r="N977"/>
  <c r="K977"/>
  <c r="M977" s="1"/>
  <c r="I977"/>
  <c r="J977" s="1"/>
  <c r="L977" s="1"/>
  <c r="N976"/>
  <c r="K976"/>
  <c r="M976" s="1"/>
  <c r="I976"/>
  <c r="J976" s="1"/>
  <c r="L976" s="1"/>
  <c r="N975"/>
  <c r="K975"/>
  <c r="M975" s="1"/>
  <c r="I975"/>
  <c r="J975" s="1"/>
  <c r="L975" s="1"/>
  <c r="N974"/>
  <c r="K974"/>
  <c r="M974" s="1"/>
  <c r="I974"/>
  <c r="J974" s="1"/>
  <c r="L974" s="1"/>
  <c r="N973"/>
  <c r="I973"/>
  <c r="J973" s="1"/>
  <c r="L973" s="1"/>
  <c r="U972"/>
  <c r="R972"/>
  <c r="O972"/>
  <c r="N972"/>
  <c r="L972"/>
  <c r="K972"/>
  <c r="M972" s="1"/>
  <c r="I972"/>
  <c r="N971"/>
  <c r="J971"/>
  <c r="L971" s="1"/>
  <c r="I971"/>
  <c r="K971" s="1"/>
  <c r="M971" s="1"/>
  <c r="N970"/>
  <c r="J970"/>
  <c r="L970" s="1"/>
  <c r="I970"/>
  <c r="K970" s="1"/>
  <c r="M970" s="1"/>
  <c r="N969"/>
  <c r="J969"/>
  <c r="L969" s="1"/>
  <c r="I969"/>
  <c r="K969" s="1"/>
  <c r="M969" s="1"/>
  <c r="N968"/>
  <c r="J968"/>
  <c r="L968" s="1"/>
  <c r="I968"/>
  <c r="K968" s="1"/>
  <c r="M968" s="1"/>
  <c r="N967"/>
  <c r="J967"/>
  <c r="L967" s="1"/>
  <c r="I967"/>
  <c r="K967" s="1"/>
  <c r="M967" s="1"/>
  <c r="N966"/>
  <c r="J966"/>
  <c r="L966" s="1"/>
  <c r="I966"/>
  <c r="K966" s="1"/>
  <c r="M966" s="1"/>
  <c r="N965"/>
  <c r="J965"/>
  <c r="L965" s="1"/>
  <c r="I965"/>
  <c r="K965" s="1"/>
  <c r="M965" s="1"/>
  <c r="N964"/>
  <c r="J964"/>
  <c r="L964" s="1"/>
  <c r="I964"/>
  <c r="K964" s="1"/>
  <c r="M964" s="1"/>
  <c r="V963"/>
  <c r="S963"/>
  <c r="P963"/>
  <c r="N963"/>
  <c r="M963"/>
  <c r="I963"/>
  <c r="J963" s="1"/>
  <c r="L963" s="1"/>
  <c r="N962"/>
  <c r="I962"/>
  <c r="J962" s="1"/>
  <c r="L962" s="1"/>
  <c r="N961"/>
  <c r="N1082" s="1"/>
  <c r="M961"/>
  <c r="J961"/>
  <c r="I961"/>
  <c r="H945"/>
  <c r="E2803" s="1"/>
  <c r="G945"/>
  <c r="D2803" s="1"/>
  <c r="F945"/>
  <c r="C2803" s="1"/>
  <c r="I944"/>
  <c r="J944" s="1"/>
  <c r="L944" s="1"/>
  <c r="V943"/>
  <c r="U943"/>
  <c r="S943"/>
  <c r="R943"/>
  <c r="P943"/>
  <c r="O943"/>
  <c r="J943"/>
  <c r="I943"/>
  <c r="K943" s="1"/>
  <c r="V942"/>
  <c r="U942"/>
  <c r="S942"/>
  <c r="R942"/>
  <c r="P942"/>
  <c r="O942"/>
  <c r="K942"/>
  <c r="I942"/>
  <c r="J942" s="1"/>
  <c r="J941"/>
  <c r="L941" s="1"/>
  <c r="I941"/>
  <c r="K941" s="1"/>
  <c r="M941" s="1"/>
  <c r="V940"/>
  <c r="U940"/>
  <c r="S940"/>
  <c r="R940"/>
  <c r="P940"/>
  <c r="O940"/>
  <c r="K940"/>
  <c r="I940"/>
  <c r="J940" s="1"/>
  <c r="V939"/>
  <c r="U939"/>
  <c r="S939"/>
  <c r="R939"/>
  <c r="P939"/>
  <c r="O939"/>
  <c r="K939"/>
  <c r="J939"/>
  <c r="I939"/>
  <c r="V938"/>
  <c r="U938"/>
  <c r="S938"/>
  <c r="R938"/>
  <c r="P938"/>
  <c r="O938"/>
  <c r="I938"/>
  <c r="J938" s="1"/>
  <c r="V937"/>
  <c r="U937"/>
  <c r="S937"/>
  <c r="R937"/>
  <c r="P937"/>
  <c r="O937"/>
  <c r="J937"/>
  <c r="I937"/>
  <c r="K937" s="1"/>
  <c r="I936"/>
  <c r="J936" s="1"/>
  <c r="L936" s="1"/>
  <c r="V935"/>
  <c r="U935"/>
  <c r="S935"/>
  <c r="R935"/>
  <c r="P935"/>
  <c r="O935"/>
  <c r="J935"/>
  <c r="I935"/>
  <c r="K935" s="1"/>
  <c r="I934"/>
  <c r="J934" s="1"/>
  <c r="L934" s="1"/>
  <c r="L933"/>
  <c r="U933" s="1"/>
  <c r="K933"/>
  <c r="M933" s="1"/>
  <c r="J933"/>
  <c r="I933"/>
  <c r="V932"/>
  <c r="U932"/>
  <c r="S932"/>
  <c r="R932"/>
  <c r="P932"/>
  <c r="O932"/>
  <c r="I932"/>
  <c r="J932" s="1"/>
  <c r="V931"/>
  <c r="S931"/>
  <c r="P931"/>
  <c r="K931"/>
  <c r="I931"/>
  <c r="J931" s="1"/>
  <c r="L931" s="1"/>
  <c r="J930"/>
  <c r="L930" s="1"/>
  <c r="I930"/>
  <c r="K930" s="1"/>
  <c r="M930" s="1"/>
  <c r="U929"/>
  <c r="R929"/>
  <c r="O929"/>
  <c r="M929"/>
  <c r="V929" s="1"/>
  <c r="K929"/>
  <c r="J929"/>
  <c r="I929"/>
  <c r="K928"/>
  <c r="M928" s="1"/>
  <c r="I928"/>
  <c r="J928" s="1"/>
  <c r="L928" s="1"/>
  <c r="J927"/>
  <c r="L927" s="1"/>
  <c r="I927"/>
  <c r="K927" s="1"/>
  <c r="M927" s="1"/>
  <c r="I926"/>
  <c r="J926" s="1"/>
  <c r="L926" s="1"/>
  <c r="L925"/>
  <c r="U925" s="1"/>
  <c r="K925"/>
  <c r="M925" s="1"/>
  <c r="J925"/>
  <c r="I925"/>
  <c r="K924"/>
  <c r="M924" s="1"/>
  <c r="I924"/>
  <c r="J924" s="1"/>
  <c r="L924" s="1"/>
  <c r="J923"/>
  <c r="L923" s="1"/>
  <c r="I923"/>
  <c r="K923" s="1"/>
  <c r="M923" s="1"/>
  <c r="I922"/>
  <c r="J922" s="1"/>
  <c r="L922" s="1"/>
  <c r="L921"/>
  <c r="U921" s="1"/>
  <c r="K921"/>
  <c r="M921" s="1"/>
  <c r="J921"/>
  <c r="I921"/>
  <c r="K920"/>
  <c r="M920" s="1"/>
  <c r="I920"/>
  <c r="J920" s="1"/>
  <c r="L920" s="1"/>
  <c r="J919"/>
  <c r="L919" s="1"/>
  <c r="I919"/>
  <c r="K919" s="1"/>
  <c r="M919" s="1"/>
  <c r="V918"/>
  <c r="U918"/>
  <c r="S918"/>
  <c r="R918"/>
  <c r="P918"/>
  <c r="O918"/>
  <c r="K918"/>
  <c r="I918"/>
  <c r="J918" s="1"/>
  <c r="U917"/>
  <c r="R917"/>
  <c r="O917"/>
  <c r="I917"/>
  <c r="J917" s="1"/>
  <c r="L916"/>
  <c r="U916" s="1"/>
  <c r="K916"/>
  <c r="M916" s="1"/>
  <c r="J916"/>
  <c r="I916"/>
  <c r="K915"/>
  <c r="M915" s="1"/>
  <c r="I915"/>
  <c r="J915" s="1"/>
  <c r="L915" s="1"/>
  <c r="J914"/>
  <c r="L914" s="1"/>
  <c r="I914"/>
  <c r="K914" s="1"/>
  <c r="M914" s="1"/>
  <c r="I913"/>
  <c r="J913" s="1"/>
  <c r="L913" s="1"/>
  <c r="L912"/>
  <c r="U912" s="1"/>
  <c r="K912"/>
  <c r="M912" s="1"/>
  <c r="J912"/>
  <c r="I912"/>
  <c r="K911"/>
  <c r="M911" s="1"/>
  <c r="I911"/>
  <c r="J911" s="1"/>
  <c r="L911" s="1"/>
  <c r="U910"/>
  <c r="R910"/>
  <c r="O910"/>
  <c r="I910"/>
  <c r="J910" s="1"/>
  <c r="V909"/>
  <c r="U909"/>
  <c r="S909"/>
  <c r="R909"/>
  <c r="P909"/>
  <c r="O909"/>
  <c r="J909"/>
  <c r="I909"/>
  <c r="K909" s="1"/>
  <c r="U908"/>
  <c r="R908"/>
  <c r="O908"/>
  <c r="M908"/>
  <c r="V908" s="1"/>
  <c r="K908"/>
  <c r="J908"/>
  <c r="I908"/>
  <c r="K907"/>
  <c r="M907" s="1"/>
  <c r="I907"/>
  <c r="J907" s="1"/>
  <c r="L907" s="1"/>
  <c r="J906"/>
  <c r="L906" s="1"/>
  <c r="I906"/>
  <c r="K906" s="1"/>
  <c r="M906" s="1"/>
  <c r="I905"/>
  <c r="J905" s="1"/>
  <c r="L905" s="1"/>
  <c r="U904"/>
  <c r="R904"/>
  <c r="O904"/>
  <c r="K904"/>
  <c r="M904" s="1"/>
  <c r="I904"/>
  <c r="J904" s="1"/>
  <c r="U903"/>
  <c r="R903"/>
  <c r="O903"/>
  <c r="I903"/>
  <c r="J903" s="1"/>
  <c r="U902"/>
  <c r="R902"/>
  <c r="O902"/>
  <c r="K902"/>
  <c r="M902" s="1"/>
  <c r="I902"/>
  <c r="J902" s="1"/>
  <c r="V901"/>
  <c r="U901"/>
  <c r="S901"/>
  <c r="R901"/>
  <c r="P901"/>
  <c r="O901"/>
  <c r="K901"/>
  <c r="J901"/>
  <c r="I901"/>
  <c r="V900"/>
  <c r="U900"/>
  <c r="S900"/>
  <c r="R900"/>
  <c r="P900"/>
  <c r="O900"/>
  <c r="I900"/>
  <c r="J900" s="1"/>
  <c r="V899"/>
  <c r="S899"/>
  <c r="P899"/>
  <c r="K899"/>
  <c r="I899"/>
  <c r="J899" s="1"/>
  <c r="L899" s="1"/>
  <c r="J898"/>
  <c r="L898" s="1"/>
  <c r="I898"/>
  <c r="K898" s="1"/>
  <c r="M898" s="1"/>
  <c r="I897"/>
  <c r="J897" s="1"/>
  <c r="L897" s="1"/>
  <c r="V896"/>
  <c r="U896"/>
  <c r="S896"/>
  <c r="R896"/>
  <c r="P896"/>
  <c r="O896"/>
  <c r="J896"/>
  <c r="I896"/>
  <c r="K896" s="1"/>
  <c r="U895"/>
  <c r="R895"/>
  <c r="O895"/>
  <c r="M895"/>
  <c r="V895" s="1"/>
  <c r="K895"/>
  <c r="J895"/>
  <c r="I895"/>
  <c r="K894"/>
  <c r="M894" s="1"/>
  <c r="I894"/>
  <c r="J894" s="1"/>
  <c r="L894" s="1"/>
  <c r="V893"/>
  <c r="U893"/>
  <c r="S893"/>
  <c r="R893"/>
  <c r="P893"/>
  <c r="O893"/>
  <c r="K893"/>
  <c r="J893"/>
  <c r="I893"/>
  <c r="K892"/>
  <c r="M892" s="1"/>
  <c r="I892"/>
  <c r="J892" s="1"/>
  <c r="L892" s="1"/>
  <c r="J891"/>
  <c r="L891" s="1"/>
  <c r="I891"/>
  <c r="K891" s="1"/>
  <c r="M891" s="1"/>
  <c r="I890"/>
  <c r="J890" s="1"/>
  <c r="L890" s="1"/>
  <c r="L889"/>
  <c r="U889" s="1"/>
  <c r="K889"/>
  <c r="M889" s="1"/>
  <c r="J889"/>
  <c r="I889"/>
  <c r="K888"/>
  <c r="M888" s="1"/>
  <c r="I888"/>
  <c r="J888" s="1"/>
  <c r="L888" s="1"/>
  <c r="V887"/>
  <c r="S887"/>
  <c r="P887"/>
  <c r="I887"/>
  <c r="J887" s="1"/>
  <c r="L887" s="1"/>
  <c r="L886"/>
  <c r="U886" s="1"/>
  <c r="K886"/>
  <c r="M886" s="1"/>
  <c r="J886"/>
  <c r="I886"/>
  <c r="K885"/>
  <c r="M885" s="1"/>
  <c r="I885"/>
  <c r="J885" s="1"/>
  <c r="L885" s="1"/>
  <c r="J884"/>
  <c r="L884" s="1"/>
  <c r="I884"/>
  <c r="K884" s="1"/>
  <c r="M884" s="1"/>
  <c r="I883"/>
  <c r="J883" s="1"/>
  <c r="L883" s="1"/>
  <c r="L882"/>
  <c r="U882" s="1"/>
  <c r="K882"/>
  <c r="M882" s="1"/>
  <c r="J882"/>
  <c r="I882"/>
  <c r="K881"/>
  <c r="M881" s="1"/>
  <c r="I881"/>
  <c r="J881" s="1"/>
  <c r="L881" s="1"/>
  <c r="J880"/>
  <c r="L880" s="1"/>
  <c r="I880"/>
  <c r="K880" s="1"/>
  <c r="M880" s="1"/>
  <c r="I879"/>
  <c r="J879" s="1"/>
  <c r="L879" s="1"/>
  <c r="L878"/>
  <c r="U878" s="1"/>
  <c r="K878"/>
  <c r="M878" s="1"/>
  <c r="J878"/>
  <c r="I878"/>
  <c r="V877"/>
  <c r="U877"/>
  <c r="S877"/>
  <c r="R877"/>
  <c r="P877"/>
  <c r="O877"/>
  <c r="I877"/>
  <c r="J877" s="1"/>
  <c r="L876"/>
  <c r="U876" s="1"/>
  <c r="K876"/>
  <c r="M876" s="1"/>
  <c r="J876"/>
  <c r="I876"/>
  <c r="V875"/>
  <c r="U875"/>
  <c r="S875"/>
  <c r="R875"/>
  <c r="P875"/>
  <c r="O875"/>
  <c r="I875"/>
  <c r="J875" s="1"/>
  <c r="U874"/>
  <c r="R874"/>
  <c r="O874"/>
  <c r="K874"/>
  <c r="M874" s="1"/>
  <c r="I874"/>
  <c r="J874" s="1"/>
  <c r="J873"/>
  <c r="L873" s="1"/>
  <c r="I873"/>
  <c r="K873" s="1"/>
  <c r="M873" s="1"/>
  <c r="I872"/>
  <c r="J872" s="1"/>
  <c r="L872" s="1"/>
  <c r="V871"/>
  <c r="U871"/>
  <c r="S871"/>
  <c r="R871"/>
  <c r="P871"/>
  <c r="O871"/>
  <c r="J871"/>
  <c r="I871"/>
  <c r="K871" s="1"/>
  <c r="U870"/>
  <c r="R870"/>
  <c r="O870"/>
  <c r="M870"/>
  <c r="V870" s="1"/>
  <c r="K870"/>
  <c r="J870"/>
  <c r="I870"/>
  <c r="U869"/>
  <c r="R869"/>
  <c r="O869"/>
  <c r="J869"/>
  <c r="I869"/>
  <c r="K869" s="1"/>
  <c r="M869" s="1"/>
  <c r="I868"/>
  <c r="J868" s="1"/>
  <c r="L868" s="1"/>
  <c r="V867"/>
  <c r="U867"/>
  <c r="S867"/>
  <c r="R867"/>
  <c r="P867"/>
  <c r="O867"/>
  <c r="J867"/>
  <c r="I867"/>
  <c r="K867" s="1"/>
  <c r="V866"/>
  <c r="U866"/>
  <c r="S866"/>
  <c r="R866"/>
  <c r="P866"/>
  <c r="O866"/>
  <c r="K866"/>
  <c r="I866"/>
  <c r="J866" s="1"/>
  <c r="V865"/>
  <c r="S865"/>
  <c r="P865"/>
  <c r="I865"/>
  <c r="J865" s="1"/>
  <c r="L865" s="1"/>
  <c r="L864"/>
  <c r="U864" s="1"/>
  <c r="K864"/>
  <c r="M864" s="1"/>
  <c r="J864"/>
  <c r="I864"/>
  <c r="K863"/>
  <c r="M863" s="1"/>
  <c r="I863"/>
  <c r="J863" s="1"/>
  <c r="L863" s="1"/>
  <c r="J862"/>
  <c r="L862" s="1"/>
  <c r="I862"/>
  <c r="K862" s="1"/>
  <c r="M862" s="1"/>
  <c r="I861"/>
  <c r="J861" s="1"/>
  <c r="L861" s="1"/>
  <c r="L860"/>
  <c r="U860" s="1"/>
  <c r="K860"/>
  <c r="M860" s="1"/>
  <c r="J860"/>
  <c r="I860"/>
  <c r="K859"/>
  <c r="M859" s="1"/>
  <c r="I859"/>
  <c r="J859" s="1"/>
  <c r="L859" s="1"/>
  <c r="J858"/>
  <c r="L858" s="1"/>
  <c r="I858"/>
  <c r="K858" s="1"/>
  <c r="M858" s="1"/>
  <c r="I857"/>
  <c r="J857" s="1"/>
  <c r="L857" s="1"/>
  <c r="L856"/>
  <c r="U856" s="1"/>
  <c r="K856"/>
  <c r="M856" s="1"/>
  <c r="J856"/>
  <c r="I856"/>
  <c r="K855"/>
  <c r="M855" s="1"/>
  <c r="I855"/>
  <c r="J855" s="1"/>
  <c r="L855" s="1"/>
  <c r="J854"/>
  <c r="L854" s="1"/>
  <c r="I854"/>
  <c r="K854" s="1"/>
  <c r="M854" s="1"/>
  <c r="U853"/>
  <c r="R853"/>
  <c r="O853"/>
  <c r="M853"/>
  <c r="V853" s="1"/>
  <c r="K853"/>
  <c r="J853"/>
  <c r="I853"/>
  <c r="K852"/>
  <c r="M852" s="1"/>
  <c r="I852"/>
  <c r="J852" s="1"/>
  <c r="L852" s="1"/>
  <c r="U851"/>
  <c r="R851"/>
  <c r="O851"/>
  <c r="I851"/>
  <c r="J851" s="1"/>
  <c r="L850"/>
  <c r="U850" s="1"/>
  <c r="K850"/>
  <c r="M850" s="1"/>
  <c r="J850"/>
  <c r="I850"/>
  <c r="U849"/>
  <c r="R849"/>
  <c r="O849"/>
  <c r="J849"/>
  <c r="I849"/>
  <c r="K849" s="1"/>
  <c r="M849" s="1"/>
  <c r="I848"/>
  <c r="J848" s="1"/>
  <c r="L848" s="1"/>
  <c r="U847"/>
  <c r="R847"/>
  <c r="O847"/>
  <c r="K847"/>
  <c r="M847" s="1"/>
  <c r="I847"/>
  <c r="J847" s="1"/>
  <c r="J846"/>
  <c r="L846" s="1"/>
  <c r="I846"/>
  <c r="K846" s="1"/>
  <c r="M846" s="1"/>
  <c r="I845"/>
  <c r="J845" s="1"/>
  <c r="L845" s="1"/>
  <c r="L844"/>
  <c r="U844" s="1"/>
  <c r="K844"/>
  <c r="M844" s="1"/>
  <c r="J844"/>
  <c r="I844"/>
  <c r="K843"/>
  <c r="M843" s="1"/>
  <c r="I843"/>
  <c r="J843" s="1"/>
  <c r="L843" s="1"/>
  <c r="J842"/>
  <c r="L842" s="1"/>
  <c r="I842"/>
  <c r="K842" s="1"/>
  <c r="M842" s="1"/>
  <c r="V841"/>
  <c r="U841"/>
  <c r="S841"/>
  <c r="R841"/>
  <c r="P841"/>
  <c r="O841"/>
  <c r="K841"/>
  <c r="I841"/>
  <c r="J841" s="1"/>
  <c r="J840"/>
  <c r="L840" s="1"/>
  <c r="I840"/>
  <c r="K840" s="1"/>
  <c r="M840" s="1"/>
  <c r="U839"/>
  <c r="R839"/>
  <c r="O839"/>
  <c r="M839"/>
  <c r="V839" s="1"/>
  <c r="K839"/>
  <c r="J839"/>
  <c r="I839"/>
  <c r="K838"/>
  <c r="M838" s="1"/>
  <c r="I838"/>
  <c r="J838" s="1"/>
  <c r="L838" s="1"/>
  <c r="J837"/>
  <c r="L837" s="1"/>
  <c r="I837"/>
  <c r="K837" s="1"/>
  <c r="M837" s="1"/>
  <c r="U836"/>
  <c r="R836"/>
  <c r="O836"/>
  <c r="M836"/>
  <c r="V836" s="1"/>
  <c r="K836"/>
  <c r="J836"/>
  <c r="I836"/>
  <c r="K835"/>
  <c r="M835" s="1"/>
  <c r="I835"/>
  <c r="J835" s="1"/>
  <c r="L835" s="1"/>
  <c r="J834"/>
  <c r="L834" s="1"/>
  <c r="I834"/>
  <c r="K834" s="1"/>
  <c r="M834" s="1"/>
  <c r="I833"/>
  <c r="J833" s="1"/>
  <c r="L833" s="1"/>
  <c r="U832"/>
  <c r="R832"/>
  <c r="O832"/>
  <c r="K832"/>
  <c r="M832" s="1"/>
  <c r="I832"/>
  <c r="J832" s="1"/>
  <c r="J831"/>
  <c r="L831" s="1"/>
  <c r="I831"/>
  <c r="K831" s="1"/>
  <c r="M831" s="1"/>
  <c r="I830"/>
  <c r="J830" s="1"/>
  <c r="L830" s="1"/>
  <c r="L829"/>
  <c r="U829" s="1"/>
  <c r="K829"/>
  <c r="M829" s="1"/>
  <c r="J829"/>
  <c r="I829"/>
  <c r="K828"/>
  <c r="M828" s="1"/>
  <c r="I828"/>
  <c r="J828" s="1"/>
  <c r="L828" s="1"/>
  <c r="J827"/>
  <c r="L827" s="1"/>
  <c r="I827"/>
  <c r="K827" s="1"/>
  <c r="M827" s="1"/>
  <c r="I826"/>
  <c r="J826" s="1"/>
  <c r="L826" s="1"/>
  <c r="U825"/>
  <c r="R825"/>
  <c r="O825"/>
  <c r="K825"/>
  <c r="M825" s="1"/>
  <c r="I825"/>
  <c r="J825" s="1"/>
  <c r="J824"/>
  <c r="L824" s="1"/>
  <c r="I824"/>
  <c r="K824" s="1"/>
  <c r="M824" s="1"/>
  <c r="I823"/>
  <c r="J823" s="1"/>
  <c r="L823" s="1"/>
  <c r="L822"/>
  <c r="U822" s="1"/>
  <c r="K822"/>
  <c r="M822" s="1"/>
  <c r="J822"/>
  <c r="I822"/>
  <c r="K821"/>
  <c r="M821" s="1"/>
  <c r="I821"/>
  <c r="J821" s="1"/>
  <c r="L821" s="1"/>
  <c r="V820"/>
  <c r="S820"/>
  <c r="P820"/>
  <c r="I820"/>
  <c r="J820" s="1"/>
  <c r="L820" s="1"/>
  <c r="U819"/>
  <c r="R819"/>
  <c r="O819"/>
  <c r="K819"/>
  <c r="M819" s="1"/>
  <c r="I819"/>
  <c r="J819" s="1"/>
  <c r="J818"/>
  <c r="L818" s="1"/>
  <c r="I818"/>
  <c r="K818" s="1"/>
  <c r="M818" s="1"/>
  <c r="V817"/>
  <c r="U817"/>
  <c r="S817"/>
  <c r="R817"/>
  <c r="P817"/>
  <c r="O817"/>
  <c r="K817"/>
  <c r="I817"/>
  <c r="J817" s="1"/>
  <c r="J816"/>
  <c r="L816" s="1"/>
  <c r="I816"/>
  <c r="K816" s="1"/>
  <c r="M816" s="1"/>
  <c r="I815"/>
  <c r="J815" s="1"/>
  <c r="L815" s="1"/>
  <c r="L814"/>
  <c r="U814" s="1"/>
  <c r="K814"/>
  <c r="M814" s="1"/>
  <c r="J814"/>
  <c r="I814"/>
  <c r="V813"/>
  <c r="S813"/>
  <c r="P813"/>
  <c r="J813"/>
  <c r="L813" s="1"/>
  <c r="I813"/>
  <c r="K813" s="1"/>
  <c r="U812"/>
  <c r="R812"/>
  <c r="O812"/>
  <c r="M812"/>
  <c r="V812" s="1"/>
  <c r="K812"/>
  <c r="J812"/>
  <c r="I812"/>
  <c r="K811"/>
  <c r="M811" s="1"/>
  <c r="I811"/>
  <c r="J811" s="1"/>
  <c r="L811" s="1"/>
  <c r="U810"/>
  <c r="R810"/>
  <c r="O810"/>
  <c r="I810"/>
  <c r="J810" s="1"/>
  <c r="L809"/>
  <c r="U809" s="1"/>
  <c r="K809"/>
  <c r="M809" s="1"/>
  <c r="J809"/>
  <c r="I809"/>
  <c r="K808"/>
  <c r="M808" s="1"/>
  <c r="I808"/>
  <c r="J808" s="1"/>
  <c r="L808" s="1"/>
  <c r="J807"/>
  <c r="L807" s="1"/>
  <c r="I807"/>
  <c r="K807" s="1"/>
  <c r="H796"/>
  <c r="E2802" s="1"/>
  <c r="G796"/>
  <c r="D2802" s="1"/>
  <c r="F796"/>
  <c r="C2802" s="1"/>
  <c r="K795"/>
  <c r="M795" s="1"/>
  <c r="I795"/>
  <c r="J795" s="1"/>
  <c r="L795" s="1"/>
  <c r="V794"/>
  <c r="U794"/>
  <c r="S794"/>
  <c r="R794"/>
  <c r="P794"/>
  <c r="O794"/>
  <c r="K794"/>
  <c r="J794"/>
  <c r="I794"/>
  <c r="V793"/>
  <c r="U793"/>
  <c r="S793"/>
  <c r="R793"/>
  <c r="P793"/>
  <c r="O793"/>
  <c r="I793"/>
  <c r="J793" s="1"/>
  <c r="L792"/>
  <c r="U792" s="1"/>
  <c r="K792"/>
  <c r="M792" s="1"/>
  <c r="J792"/>
  <c r="I792"/>
  <c r="U791"/>
  <c r="R791"/>
  <c r="O791"/>
  <c r="J791"/>
  <c r="I791"/>
  <c r="K791" s="1"/>
  <c r="M791" s="1"/>
  <c r="I790"/>
  <c r="J790" s="1"/>
  <c r="L790" s="1"/>
  <c r="V789"/>
  <c r="U789"/>
  <c r="S789"/>
  <c r="R789"/>
  <c r="P789"/>
  <c r="O789"/>
  <c r="J789"/>
  <c r="I789"/>
  <c r="K789" s="1"/>
  <c r="V788"/>
  <c r="U788"/>
  <c r="S788"/>
  <c r="R788"/>
  <c r="P788"/>
  <c r="O788"/>
  <c r="K788"/>
  <c r="I788"/>
  <c r="J788" s="1"/>
  <c r="V787"/>
  <c r="U787"/>
  <c r="S787"/>
  <c r="R787"/>
  <c r="P787"/>
  <c r="O787"/>
  <c r="K787"/>
  <c r="J787"/>
  <c r="I787"/>
  <c r="K786"/>
  <c r="M786" s="1"/>
  <c r="I786"/>
  <c r="J786" s="1"/>
  <c r="L786" s="1"/>
  <c r="V785"/>
  <c r="U785"/>
  <c r="S785"/>
  <c r="R785"/>
  <c r="P785"/>
  <c r="O785"/>
  <c r="K785"/>
  <c r="J785"/>
  <c r="I785"/>
  <c r="K784"/>
  <c r="M784" s="1"/>
  <c r="I784"/>
  <c r="J784" s="1"/>
  <c r="L784" s="1"/>
  <c r="V783"/>
  <c r="U783"/>
  <c r="S783"/>
  <c r="R783"/>
  <c r="P783"/>
  <c r="O783"/>
  <c r="K783"/>
  <c r="J783"/>
  <c r="I783"/>
  <c r="K782"/>
  <c r="M782" s="1"/>
  <c r="I782"/>
  <c r="J782" s="1"/>
  <c r="L782" s="1"/>
  <c r="J781"/>
  <c r="L781" s="1"/>
  <c r="I781"/>
  <c r="K781" s="1"/>
  <c r="M781" s="1"/>
  <c r="U780"/>
  <c r="R780"/>
  <c r="O780"/>
  <c r="M780"/>
  <c r="V780" s="1"/>
  <c r="K780"/>
  <c r="J780"/>
  <c r="I780"/>
  <c r="K779"/>
  <c r="M779" s="1"/>
  <c r="I779"/>
  <c r="J779" s="1"/>
  <c r="L779" s="1"/>
  <c r="V778"/>
  <c r="U778"/>
  <c r="S778"/>
  <c r="R778"/>
  <c r="P778"/>
  <c r="O778"/>
  <c r="K778"/>
  <c r="J778"/>
  <c r="I778"/>
  <c r="K777"/>
  <c r="M777" s="1"/>
  <c r="I777"/>
  <c r="J777" s="1"/>
  <c r="L777" s="1"/>
  <c r="J776"/>
  <c r="L776" s="1"/>
  <c r="I776"/>
  <c r="K776" s="1"/>
  <c r="M776" s="1"/>
  <c r="I775"/>
  <c r="J775" s="1"/>
  <c r="L775" s="1"/>
  <c r="V774"/>
  <c r="U774"/>
  <c r="S774"/>
  <c r="R774"/>
  <c r="P774"/>
  <c r="O774"/>
  <c r="J774"/>
  <c r="I774"/>
  <c r="K774" s="1"/>
  <c r="I773"/>
  <c r="J773" s="1"/>
  <c r="L773" s="1"/>
  <c r="U772"/>
  <c r="R772"/>
  <c r="O772"/>
  <c r="K772"/>
  <c r="M772" s="1"/>
  <c r="I772"/>
  <c r="J772" s="1"/>
  <c r="U771"/>
  <c r="R771"/>
  <c r="O771"/>
  <c r="I771"/>
  <c r="J771" s="1"/>
  <c r="L770"/>
  <c r="U770" s="1"/>
  <c r="K770"/>
  <c r="M770" s="1"/>
  <c r="J770"/>
  <c r="I770"/>
  <c r="V769"/>
  <c r="U769"/>
  <c r="S769"/>
  <c r="R769"/>
  <c r="P769"/>
  <c r="O769"/>
  <c r="I769"/>
  <c r="J769" s="1"/>
  <c r="V768"/>
  <c r="U768"/>
  <c r="S768"/>
  <c r="R768"/>
  <c r="P768"/>
  <c r="O768"/>
  <c r="J768"/>
  <c r="I768"/>
  <c r="K768" s="1"/>
  <c r="I767"/>
  <c r="J767" s="1"/>
  <c r="L767" s="1"/>
  <c r="L766"/>
  <c r="U766" s="1"/>
  <c r="K766"/>
  <c r="M766" s="1"/>
  <c r="J766"/>
  <c r="I766"/>
  <c r="K765"/>
  <c r="M765" s="1"/>
  <c r="I765"/>
  <c r="J765" s="1"/>
  <c r="L765" s="1"/>
  <c r="V764"/>
  <c r="U764"/>
  <c r="S764"/>
  <c r="R764"/>
  <c r="P764"/>
  <c r="O764"/>
  <c r="K764"/>
  <c r="J764"/>
  <c r="I764"/>
  <c r="K763"/>
  <c r="M763" s="1"/>
  <c r="I763"/>
  <c r="J763" s="1"/>
  <c r="L763" s="1"/>
  <c r="J762"/>
  <c r="L762" s="1"/>
  <c r="I762"/>
  <c r="K762" s="1"/>
  <c r="M762" s="1"/>
  <c r="I761"/>
  <c r="J761" s="1"/>
  <c r="L761" s="1"/>
  <c r="L760"/>
  <c r="U760" s="1"/>
  <c r="K760"/>
  <c r="M760" s="1"/>
  <c r="J760"/>
  <c r="I760"/>
  <c r="K759"/>
  <c r="M759" s="1"/>
  <c r="I759"/>
  <c r="J759" s="1"/>
  <c r="L759" s="1"/>
  <c r="J758"/>
  <c r="L758" s="1"/>
  <c r="I758"/>
  <c r="K758" s="1"/>
  <c r="M758" s="1"/>
  <c r="I757"/>
  <c r="J757" s="1"/>
  <c r="L757" s="1"/>
  <c r="V756"/>
  <c r="U756"/>
  <c r="S756"/>
  <c r="R756"/>
  <c r="P756"/>
  <c r="O756"/>
  <c r="J756"/>
  <c r="I756"/>
  <c r="K756" s="1"/>
  <c r="V755"/>
  <c r="U755"/>
  <c r="S755"/>
  <c r="R755"/>
  <c r="P755"/>
  <c r="O755"/>
  <c r="K755"/>
  <c r="I755"/>
  <c r="J755" s="1"/>
  <c r="J754"/>
  <c r="L754" s="1"/>
  <c r="I754"/>
  <c r="K754" s="1"/>
  <c r="M754" s="1"/>
  <c r="I753"/>
  <c r="J753" s="1"/>
  <c r="L753" s="1"/>
  <c r="V752"/>
  <c r="U752"/>
  <c r="S752"/>
  <c r="R752"/>
  <c r="P752"/>
  <c r="O752"/>
  <c r="J752"/>
  <c r="I752"/>
  <c r="K752" s="1"/>
  <c r="I751"/>
  <c r="J751" s="1"/>
  <c r="L751" s="1"/>
  <c r="U750"/>
  <c r="R750"/>
  <c r="O750"/>
  <c r="K750"/>
  <c r="M750" s="1"/>
  <c r="I750"/>
  <c r="J750" s="1"/>
  <c r="V749"/>
  <c r="U749"/>
  <c r="S749"/>
  <c r="R749"/>
  <c r="P749"/>
  <c r="O749"/>
  <c r="K749"/>
  <c r="J749"/>
  <c r="I749"/>
  <c r="V748"/>
  <c r="S748"/>
  <c r="P748"/>
  <c r="J748"/>
  <c r="L748" s="1"/>
  <c r="I748"/>
  <c r="K748" s="1"/>
  <c r="I747"/>
  <c r="J747" s="1"/>
  <c r="L747" s="1"/>
  <c r="V746"/>
  <c r="U746"/>
  <c r="S746"/>
  <c r="R746"/>
  <c r="P746"/>
  <c r="O746"/>
  <c r="J746"/>
  <c r="I746"/>
  <c r="K746" s="1"/>
  <c r="V745"/>
  <c r="U745"/>
  <c r="S745"/>
  <c r="R745"/>
  <c r="P745"/>
  <c r="O745"/>
  <c r="K745"/>
  <c r="I745"/>
  <c r="J745" s="1"/>
  <c r="U744"/>
  <c r="R744"/>
  <c r="O744"/>
  <c r="I744"/>
  <c r="J744" s="1"/>
  <c r="L743"/>
  <c r="U743" s="1"/>
  <c r="K743"/>
  <c r="M743" s="1"/>
  <c r="J743"/>
  <c r="I743"/>
  <c r="K742"/>
  <c r="M742" s="1"/>
  <c r="I742"/>
  <c r="J742" s="1"/>
  <c r="L742" s="1"/>
  <c r="V741"/>
  <c r="U741"/>
  <c r="S741"/>
  <c r="R741"/>
  <c r="P741"/>
  <c r="O741"/>
  <c r="K741"/>
  <c r="J741"/>
  <c r="I741"/>
  <c r="K740"/>
  <c r="M740" s="1"/>
  <c r="I740"/>
  <c r="J740" s="1"/>
  <c r="L740" s="1"/>
  <c r="J739"/>
  <c r="L739" s="1"/>
  <c r="I739"/>
  <c r="K739" s="1"/>
  <c r="M739" s="1"/>
  <c r="I738"/>
  <c r="J738" s="1"/>
  <c r="L738" s="1"/>
  <c r="L737"/>
  <c r="U737" s="1"/>
  <c r="K737"/>
  <c r="M737" s="1"/>
  <c r="J737"/>
  <c r="I737"/>
  <c r="K736"/>
  <c r="M736" s="1"/>
  <c r="I736"/>
  <c r="J736" s="1"/>
  <c r="L736" s="1"/>
  <c r="U735"/>
  <c r="R735"/>
  <c r="O735"/>
  <c r="I735"/>
  <c r="J735" s="1"/>
  <c r="V734"/>
  <c r="U734"/>
  <c r="S734"/>
  <c r="R734"/>
  <c r="P734"/>
  <c r="O734"/>
  <c r="J734"/>
  <c r="I734"/>
  <c r="K734" s="1"/>
  <c r="V733"/>
  <c r="U733"/>
  <c r="S733"/>
  <c r="R733"/>
  <c r="P733"/>
  <c r="O733"/>
  <c r="K733"/>
  <c r="I733"/>
  <c r="J733" s="1"/>
  <c r="V732"/>
  <c r="U732"/>
  <c r="S732"/>
  <c r="R732"/>
  <c r="P732"/>
  <c r="O732"/>
  <c r="K732"/>
  <c r="J732"/>
  <c r="I732"/>
  <c r="V731"/>
  <c r="U731"/>
  <c r="S731"/>
  <c r="R731"/>
  <c r="P731"/>
  <c r="O731"/>
  <c r="I731"/>
  <c r="J731" s="1"/>
  <c r="U730"/>
  <c r="R730"/>
  <c r="O730"/>
  <c r="K730"/>
  <c r="M730" s="1"/>
  <c r="I730"/>
  <c r="J730" s="1"/>
  <c r="V729"/>
  <c r="U729"/>
  <c r="S729"/>
  <c r="R729"/>
  <c r="P729"/>
  <c r="O729"/>
  <c r="K729"/>
  <c r="J729"/>
  <c r="I729"/>
  <c r="V728"/>
  <c r="U728"/>
  <c r="S728"/>
  <c r="R728"/>
  <c r="P728"/>
  <c r="O728"/>
  <c r="I728"/>
  <c r="J728" s="1"/>
  <c r="V727"/>
  <c r="U727"/>
  <c r="S727"/>
  <c r="R727"/>
  <c r="P727"/>
  <c r="O727"/>
  <c r="J727"/>
  <c r="I727"/>
  <c r="K727" s="1"/>
  <c r="I726"/>
  <c r="J726" s="1"/>
  <c r="L726" s="1"/>
  <c r="L725"/>
  <c r="U725" s="1"/>
  <c r="K725"/>
  <c r="M725" s="1"/>
  <c r="J725"/>
  <c r="I725"/>
  <c r="V724"/>
  <c r="U724"/>
  <c r="S724"/>
  <c r="R724"/>
  <c r="P724"/>
  <c r="O724"/>
  <c r="I724"/>
  <c r="J724" s="1"/>
  <c r="L723"/>
  <c r="U723" s="1"/>
  <c r="K723"/>
  <c r="M723" s="1"/>
  <c r="J723"/>
  <c r="I723"/>
  <c r="U722"/>
  <c r="R722"/>
  <c r="O722"/>
  <c r="J722"/>
  <c r="I722"/>
  <c r="K722" s="1"/>
  <c r="M722" s="1"/>
  <c r="I721"/>
  <c r="J721" s="1"/>
  <c r="L721" s="1"/>
  <c r="L720"/>
  <c r="U720" s="1"/>
  <c r="K720"/>
  <c r="M720" s="1"/>
  <c r="J720"/>
  <c r="I720"/>
  <c r="V719"/>
  <c r="U719"/>
  <c r="S719"/>
  <c r="R719"/>
  <c r="P719"/>
  <c r="O719"/>
  <c r="I719"/>
  <c r="J719" s="1"/>
  <c r="L718"/>
  <c r="U718" s="1"/>
  <c r="K718"/>
  <c r="M718" s="1"/>
  <c r="J718"/>
  <c r="I718"/>
  <c r="K717"/>
  <c r="M717" s="1"/>
  <c r="I717"/>
  <c r="J717" s="1"/>
  <c r="L717" s="1"/>
  <c r="V716"/>
  <c r="S716"/>
  <c r="P716"/>
  <c r="I716"/>
  <c r="J716" s="1"/>
  <c r="H712"/>
  <c r="E2801" s="1"/>
  <c r="G712"/>
  <c r="D2801" s="1"/>
  <c r="F712"/>
  <c r="C2801" s="1"/>
  <c r="N711"/>
  <c r="L711"/>
  <c r="R711" s="1"/>
  <c r="K711"/>
  <c r="M711" s="1"/>
  <c r="J711"/>
  <c r="I711"/>
  <c r="V710"/>
  <c r="U710"/>
  <c r="S710"/>
  <c r="R710"/>
  <c r="P710"/>
  <c r="O710"/>
  <c r="N710"/>
  <c r="J710"/>
  <c r="I710"/>
  <c r="K710" s="1"/>
  <c r="U709"/>
  <c r="R709"/>
  <c r="O709"/>
  <c r="N709"/>
  <c r="I709"/>
  <c r="J709" s="1"/>
  <c r="V708"/>
  <c r="U708"/>
  <c r="S708"/>
  <c r="R708"/>
  <c r="P708"/>
  <c r="O708"/>
  <c r="N708"/>
  <c r="K708"/>
  <c r="I708"/>
  <c r="J708" s="1"/>
  <c r="V707"/>
  <c r="U707"/>
  <c r="S707"/>
  <c r="R707"/>
  <c r="P707"/>
  <c r="O707"/>
  <c r="N707"/>
  <c r="I707"/>
  <c r="J707" s="1"/>
  <c r="N706"/>
  <c r="I706"/>
  <c r="J706" s="1"/>
  <c r="L706" s="1"/>
  <c r="N705"/>
  <c r="I705"/>
  <c r="J705" s="1"/>
  <c r="L705" s="1"/>
  <c r="N704"/>
  <c r="I704"/>
  <c r="J704" s="1"/>
  <c r="L704" s="1"/>
  <c r="N703"/>
  <c r="I703"/>
  <c r="J703" s="1"/>
  <c r="L703" s="1"/>
  <c r="N702"/>
  <c r="I702"/>
  <c r="J702" s="1"/>
  <c r="L702" s="1"/>
  <c r="N701"/>
  <c r="I701"/>
  <c r="J701" s="1"/>
  <c r="L701" s="1"/>
  <c r="N700"/>
  <c r="I700"/>
  <c r="J700" s="1"/>
  <c r="L700" s="1"/>
  <c r="V699"/>
  <c r="U699"/>
  <c r="S699"/>
  <c r="R699"/>
  <c r="P699"/>
  <c r="O699"/>
  <c r="N699"/>
  <c r="K699"/>
  <c r="I699"/>
  <c r="J699" s="1"/>
  <c r="N698"/>
  <c r="K698"/>
  <c r="M698" s="1"/>
  <c r="I698"/>
  <c r="J698" s="1"/>
  <c r="L698" s="1"/>
  <c r="U697"/>
  <c r="R697"/>
  <c r="O697"/>
  <c r="N697"/>
  <c r="J697"/>
  <c r="I697"/>
  <c r="K697" s="1"/>
  <c r="M697" s="1"/>
  <c r="N696"/>
  <c r="J696"/>
  <c r="L696" s="1"/>
  <c r="I696"/>
  <c r="K696" s="1"/>
  <c r="M696" s="1"/>
  <c r="N695"/>
  <c r="J695"/>
  <c r="L695" s="1"/>
  <c r="I695"/>
  <c r="K695" s="1"/>
  <c r="M695" s="1"/>
  <c r="V694"/>
  <c r="S694"/>
  <c r="P694"/>
  <c r="N694"/>
  <c r="I694"/>
  <c r="J694" s="1"/>
  <c r="L694" s="1"/>
  <c r="N693"/>
  <c r="I693"/>
  <c r="N692"/>
  <c r="I692"/>
  <c r="N691"/>
  <c r="I691"/>
  <c r="N690"/>
  <c r="I690"/>
  <c r="N689"/>
  <c r="I689"/>
  <c r="N688"/>
  <c r="I688"/>
  <c r="N687"/>
  <c r="I687"/>
  <c r="V686"/>
  <c r="U686"/>
  <c r="S686"/>
  <c r="R686"/>
  <c r="P686"/>
  <c r="O686"/>
  <c r="N686"/>
  <c r="K686"/>
  <c r="I686"/>
  <c r="J686" s="1"/>
  <c r="O685"/>
  <c r="N685"/>
  <c r="K685"/>
  <c r="M685" s="1"/>
  <c r="I685"/>
  <c r="J685" s="1"/>
  <c r="L685" s="1"/>
  <c r="R685" s="1"/>
  <c r="N684"/>
  <c r="K684"/>
  <c r="M684" s="1"/>
  <c r="I684"/>
  <c r="J684" s="1"/>
  <c r="L684" s="1"/>
  <c r="R684" s="1"/>
  <c r="O683"/>
  <c r="N683"/>
  <c r="K683"/>
  <c r="M683" s="1"/>
  <c r="I683"/>
  <c r="J683" s="1"/>
  <c r="L683" s="1"/>
  <c r="R683" s="1"/>
  <c r="N682"/>
  <c r="K682"/>
  <c r="M682" s="1"/>
  <c r="I682"/>
  <c r="J682" s="1"/>
  <c r="L682" s="1"/>
  <c r="R682" s="1"/>
  <c r="U681"/>
  <c r="R681"/>
  <c r="O681"/>
  <c r="N681"/>
  <c r="J681"/>
  <c r="I681"/>
  <c r="K681" s="1"/>
  <c r="M681" s="1"/>
  <c r="V680"/>
  <c r="S680"/>
  <c r="P680"/>
  <c r="N680"/>
  <c r="I680"/>
  <c r="N679"/>
  <c r="I679"/>
  <c r="V678"/>
  <c r="S678"/>
  <c r="R678"/>
  <c r="P678"/>
  <c r="N678"/>
  <c r="L678"/>
  <c r="K678"/>
  <c r="J678"/>
  <c r="I678"/>
  <c r="P677"/>
  <c r="N677"/>
  <c r="L677"/>
  <c r="K677"/>
  <c r="M677" s="1"/>
  <c r="S677" s="1"/>
  <c r="J677"/>
  <c r="I677"/>
  <c r="V676"/>
  <c r="U676"/>
  <c r="S676"/>
  <c r="R676"/>
  <c r="P676"/>
  <c r="O676"/>
  <c r="N676"/>
  <c r="J676"/>
  <c r="I676"/>
  <c r="K676" s="1"/>
  <c r="N675"/>
  <c r="J675"/>
  <c r="L675" s="1"/>
  <c r="I675"/>
  <c r="K675" s="1"/>
  <c r="M675" s="1"/>
  <c r="N674"/>
  <c r="J674"/>
  <c r="L674" s="1"/>
  <c r="I674"/>
  <c r="K674" s="1"/>
  <c r="M674" s="1"/>
  <c r="N673"/>
  <c r="J673"/>
  <c r="L673" s="1"/>
  <c r="I673"/>
  <c r="K673" s="1"/>
  <c r="M673" s="1"/>
  <c r="N672"/>
  <c r="J672"/>
  <c r="L672" s="1"/>
  <c r="I672"/>
  <c r="K672" s="1"/>
  <c r="M672" s="1"/>
  <c r="N671"/>
  <c r="J671"/>
  <c r="L671" s="1"/>
  <c r="I671"/>
  <c r="K671" s="1"/>
  <c r="M671" s="1"/>
  <c r="N670"/>
  <c r="J670"/>
  <c r="L670" s="1"/>
  <c r="I670"/>
  <c r="K670" s="1"/>
  <c r="M670" s="1"/>
  <c r="N669"/>
  <c r="J669"/>
  <c r="L669" s="1"/>
  <c r="I669"/>
  <c r="K669" s="1"/>
  <c r="M669" s="1"/>
  <c r="U668"/>
  <c r="R668"/>
  <c r="O668"/>
  <c r="N668"/>
  <c r="I668"/>
  <c r="N667"/>
  <c r="I667"/>
  <c r="N666"/>
  <c r="I666"/>
  <c r="N665"/>
  <c r="I665"/>
  <c r="N664"/>
  <c r="I664"/>
  <c r="N663"/>
  <c r="I663"/>
  <c r="N662"/>
  <c r="I662"/>
  <c r="V661"/>
  <c r="U661"/>
  <c r="S661"/>
  <c r="R661"/>
  <c r="P661"/>
  <c r="O661"/>
  <c r="N661"/>
  <c r="K661"/>
  <c r="I661"/>
  <c r="J661" s="1"/>
  <c r="U660"/>
  <c r="R660"/>
  <c r="O660"/>
  <c r="N660"/>
  <c r="J660"/>
  <c r="I660"/>
  <c r="K660" s="1"/>
  <c r="M660" s="1"/>
  <c r="S659"/>
  <c r="N659"/>
  <c r="J659"/>
  <c r="L659" s="1"/>
  <c r="I659"/>
  <c r="K659" s="1"/>
  <c r="M659" s="1"/>
  <c r="V658"/>
  <c r="S658"/>
  <c r="P658"/>
  <c r="N658"/>
  <c r="I658"/>
  <c r="N657"/>
  <c r="I657"/>
  <c r="N656"/>
  <c r="I656"/>
  <c r="V655"/>
  <c r="S655"/>
  <c r="P655"/>
  <c r="N655"/>
  <c r="L655"/>
  <c r="K655"/>
  <c r="J655"/>
  <c r="I655"/>
  <c r="U654"/>
  <c r="R654"/>
  <c r="O654"/>
  <c r="N654"/>
  <c r="K654"/>
  <c r="M654" s="1"/>
  <c r="S654" s="1"/>
  <c r="I654"/>
  <c r="J654" s="1"/>
  <c r="N653"/>
  <c r="K653"/>
  <c r="M653" s="1"/>
  <c r="I653"/>
  <c r="J653" s="1"/>
  <c r="L653" s="1"/>
  <c r="R653" s="1"/>
  <c r="O652"/>
  <c r="N652"/>
  <c r="K652"/>
  <c r="M652" s="1"/>
  <c r="I652"/>
  <c r="J652" s="1"/>
  <c r="L652" s="1"/>
  <c r="R652" s="1"/>
  <c r="N651"/>
  <c r="K651"/>
  <c r="M651" s="1"/>
  <c r="I651"/>
  <c r="J651" s="1"/>
  <c r="L651" s="1"/>
  <c r="R651" s="1"/>
  <c r="O650"/>
  <c r="N650"/>
  <c r="K650"/>
  <c r="M650" s="1"/>
  <c r="I650"/>
  <c r="J650" s="1"/>
  <c r="L650" s="1"/>
  <c r="R650" s="1"/>
  <c r="N649"/>
  <c r="K649"/>
  <c r="M649" s="1"/>
  <c r="I649"/>
  <c r="J649" s="1"/>
  <c r="L649" s="1"/>
  <c r="R649" s="1"/>
  <c r="O648"/>
  <c r="N648"/>
  <c r="K648"/>
  <c r="M648" s="1"/>
  <c r="I648"/>
  <c r="J648" s="1"/>
  <c r="L648" s="1"/>
  <c r="R648" s="1"/>
  <c r="N647"/>
  <c r="K647"/>
  <c r="M647" s="1"/>
  <c r="I647"/>
  <c r="J647" s="1"/>
  <c r="L647" s="1"/>
  <c r="R647" s="1"/>
  <c r="U646"/>
  <c r="R646"/>
  <c r="O646"/>
  <c r="N646"/>
  <c r="J646"/>
  <c r="I646"/>
  <c r="K646" s="1"/>
  <c r="M646" s="1"/>
  <c r="N645"/>
  <c r="J645"/>
  <c r="L645" s="1"/>
  <c r="I645"/>
  <c r="K645" s="1"/>
  <c r="M645" s="1"/>
  <c r="V644"/>
  <c r="U644"/>
  <c r="S644"/>
  <c r="R644"/>
  <c r="P644"/>
  <c r="O644"/>
  <c r="N644"/>
  <c r="K644"/>
  <c r="J644"/>
  <c r="I644"/>
  <c r="V643"/>
  <c r="U643"/>
  <c r="S643"/>
  <c r="R643"/>
  <c r="P643"/>
  <c r="O643"/>
  <c r="N643"/>
  <c r="J643"/>
  <c r="I643"/>
  <c r="K643" s="1"/>
  <c r="V642"/>
  <c r="U642"/>
  <c r="S642"/>
  <c r="R642"/>
  <c r="P642"/>
  <c r="O642"/>
  <c r="N642"/>
  <c r="K642"/>
  <c r="J642"/>
  <c r="I642"/>
  <c r="N641"/>
  <c r="L641"/>
  <c r="K641"/>
  <c r="M641" s="1"/>
  <c r="S641" s="1"/>
  <c r="J641"/>
  <c r="I641"/>
  <c r="P640"/>
  <c r="N640"/>
  <c r="L640"/>
  <c r="K640"/>
  <c r="M640" s="1"/>
  <c r="S640" s="1"/>
  <c r="J640"/>
  <c r="I640"/>
  <c r="V639"/>
  <c r="U639"/>
  <c r="S639"/>
  <c r="R639"/>
  <c r="P639"/>
  <c r="O639"/>
  <c r="N639"/>
  <c r="J639"/>
  <c r="I639"/>
  <c r="K639" s="1"/>
  <c r="V638"/>
  <c r="U638"/>
  <c r="S638"/>
  <c r="R638"/>
  <c r="P638"/>
  <c r="O638"/>
  <c r="N638"/>
  <c r="K638"/>
  <c r="J638"/>
  <c r="I638"/>
  <c r="V637"/>
  <c r="U637"/>
  <c r="S637"/>
  <c r="R637"/>
  <c r="P637"/>
  <c r="O637"/>
  <c r="N637"/>
  <c r="J637"/>
  <c r="I637"/>
  <c r="K637" s="1"/>
  <c r="U636"/>
  <c r="R636"/>
  <c r="O636"/>
  <c r="N636"/>
  <c r="I636"/>
  <c r="J636" s="1"/>
  <c r="R635"/>
  <c r="N635"/>
  <c r="K635"/>
  <c r="M635" s="1"/>
  <c r="I635"/>
  <c r="J635" s="1"/>
  <c r="L635" s="1"/>
  <c r="U635" s="1"/>
  <c r="N634"/>
  <c r="I634"/>
  <c r="J634" s="1"/>
  <c r="L634" s="1"/>
  <c r="O634" s="1"/>
  <c r="U633"/>
  <c r="R633"/>
  <c r="O633"/>
  <c r="N633"/>
  <c r="M633"/>
  <c r="K633"/>
  <c r="J633"/>
  <c r="I633"/>
  <c r="N632"/>
  <c r="L632"/>
  <c r="K632"/>
  <c r="M632" s="1"/>
  <c r="P632" s="1"/>
  <c r="J632"/>
  <c r="I632"/>
  <c r="V631"/>
  <c r="U631"/>
  <c r="S631"/>
  <c r="R631"/>
  <c r="P631"/>
  <c r="O631"/>
  <c r="N631"/>
  <c r="J631"/>
  <c r="I631"/>
  <c r="K631" s="1"/>
  <c r="N630"/>
  <c r="L630"/>
  <c r="J630"/>
  <c r="I630"/>
  <c r="K630" s="1"/>
  <c r="M630" s="1"/>
  <c r="P630" s="1"/>
  <c r="V629"/>
  <c r="S629"/>
  <c r="N629"/>
  <c r="J629"/>
  <c r="L629" s="1"/>
  <c r="I629"/>
  <c r="K629" s="1"/>
  <c r="M629" s="1"/>
  <c r="P629" s="1"/>
  <c r="V628"/>
  <c r="N628"/>
  <c r="L628"/>
  <c r="J628"/>
  <c r="I628"/>
  <c r="K628" s="1"/>
  <c r="M628" s="1"/>
  <c r="P628" s="1"/>
  <c r="V627"/>
  <c r="S627"/>
  <c r="P627"/>
  <c r="N627"/>
  <c r="I627"/>
  <c r="J627" s="1"/>
  <c r="L627" s="1"/>
  <c r="V626"/>
  <c r="U626"/>
  <c r="S626"/>
  <c r="R626"/>
  <c r="P626"/>
  <c r="O626"/>
  <c r="N626"/>
  <c r="K626"/>
  <c r="I626"/>
  <c r="J626" s="1"/>
  <c r="N625"/>
  <c r="I625"/>
  <c r="J625" s="1"/>
  <c r="L625" s="1"/>
  <c r="O625" s="1"/>
  <c r="V624"/>
  <c r="U624"/>
  <c r="S624"/>
  <c r="R624"/>
  <c r="P624"/>
  <c r="O624"/>
  <c r="N624"/>
  <c r="K624"/>
  <c r="I624"/>
  <c r="J624" s="1"/>
  <c r="V623"/>
  <c r="S623"/>
  <c r="P623"/>
  <c r="N623"/>
  <c r="L623"/>
  <c r="U623" s="1"/>
  <c r="K623"/>
  <c r="J623"/>
  <c r="I623"/>
  <c r="N622"/>
  <c r="L622"/>
  <c r="K622"/>
  <c r="M622" s="1"/>
  <c r="P622" s="1"/>
  <c r="J622"/>
  <c r="I622"/>
  <c r="N621"/>
  <c r="L621"/>
  <c r="K621"/>
  <c r="M621" s="1"/>
  <c r="P621" s="1"/>
  <c r="J621"/>
  <c r="I621"/>
  <c r="N620"/>
  <c r="L620"/>
  <c r="K620"/>
  <c r="M620" s="1"/>
  <c r="P620" s="1"/>
  <c r="J620"/>
  <c r="I620"/>
  <c r="N619"/>
  <c r="L619"/>
  <c r="K619"/>
  <c r="M619" s="1"/>
  <c r="P619" s="1"/>
  <c r="J619"/>
  <c r="I619"/>
  <c r="U618"/>
  <c r="R618"/>
  <c r="O618"/>
  <c r="N618"/>
  <c r="K618"/>
  <c r="M618" s="1"/>
  <c r="S618" s="1"/>
  <c r="I618"/>
  <c r="J618" s="1"/>
  <c r="N617"/>
  <c r="I617"/>
  <c r="J617" s="1"/>
  <c r="L617" s="1"/>
  <c r="O617" s="1"/>
  <c r="U616"/>
  <c r="R616"/>
  <c r="N616"/>
  <c r="K616"/>
  <c r="M616" s="1"/>
  <c r="I616"/>
  <c r="J616" s="1"/>
  <c r="L616" s="1"/>
  <c r="O616" s="1"/>
  <c r="N615"/>
  <c r="I615"/>
  <c r="J615" s="1"/>
  <c r="L615" s="1"/>
  <c r="N614"/>
  <c r="J614"/>
  <c r="L614" s="1"/>
  <c r="O614" s="1"/>
  <c r="I614"/>
  <c r="K614" s="1"/>
  <c r="M614" s="1"/>
  <c r="N613"/>
  <c r="K613"/>
  <c r="M613" s="1"/>
  <c r="I613"/>
  <c r="J613" s="1"/>
  <c r="L613" s="1"/>
  <c r="V612"/>
  <c r="U612"/>
  <c r="S612"/>
  <c r="R612"/>
  <c r="P612"/>
  <c r="O612"/>
  <c r="N612"/>
  <c r="K612"/>
  <c r="I612"/>
  <c r="J612" s="1"/>
  <c r="N611"/>
  <c r="K611"/>
  <c r="M611" s="1"/>
  <c r="I611"/>
  <c r="J611" s="1"/>
  <c r="L611" s="1"/>
  <c r="V610"/>
  <c r="U610"/>
  <c r="S610"/>
  <c r="R610"/>
  <c r="P610"/>
  <c r="O610"/>
  <c r="N610"/>
  <c r="K610"/>
  <c r="J610"/>
  <c r="I610"/>
  <c r="N609"/>
  <c r="I609"/>
  <c r="J609" s="1"/>
  <c r="L609" s="1"/>
  <c r="N608"/>
  <c r="J608"/>
  <c r="L608" s="1"/>
  <c r="O608" s="1"/>
  <c r="I608"/>
  <c r="K608" s="1"/>
  <c r="M608" s="1"/>
  <c r="N607"/>
  <c r="K607"/>
  <c r="M607" s="1"/>
  <c r="I607"/>
  <c r="J607" s="1"/>
  <c r="L607" s="1"/>
  <c r="N606"/>
  <c r="M606"/>
  <c r="K606"/>
  <c r="J606"/>
  <c r="L606" s="1"/>
  <c r="U606" s="1"/>
  <c r="I606"/>
  <c r="V605"/>
  <c r="U605"/>
  <c r="S605"/>
  <c r="R605"/>
  <c r="P605"/>
  <c r="O605"/>
  <c r="N605"/>
  <c r="I605"/>
  <c r="J605" s="1"/>
  <c r="U604"/>
  <c r="R604"/>
  <c r="O604"/>
  <c r="N604"/>
  <c r="K604"/>
  <c r="M604" s="1"/>
  <c r="J604"/>
  <c r="I604"/>
  <c r="V603"/>
  <c r="U603"/>
  <c r="S603"/>
  <c r="R603"/>
  <c r="P603"/>
  <c r="O603"/>
  <c r="N603"/>
  <c r="J603"/>
  <c r="I603"/>
  <c r="K603" s="1"/>
  <c r="V602"/>
  <c r="S602"/>
  <c r="R602"/>
  <c r="P602"/>
  <c r="N602"/>
  <c r="L602"/>
  <c r="K602"/>
  <c r="I602"/>
  <c r="J602" s="1"/>
  <c r="V601"/>
  <c r="U601"/>
  <c r="R601"/>
  <c r="O601"/>
  <c r="N601"/>
  <c r="M601"/>
  <c r="S601" s="1"/>
  <c r="K601"/>
  <c r="J601"/>
  <c r="I601"/>
  <c r="V600"/>
  <c r="U600"/>
  <c r="S600"/>
  <c r="R600"/>
  <c r="P600"/>
  <c r="O600"/>
  <c r="N600"/>
  <c r="I600"/>
  <c r="K600" s="1"/>
  <c r="N599"/>
  <c r="J599"/>
  <c r="L599" s="1"/>
  <c r="I599"/>
  <c r="H579"/>
  <c r="E2800" s="1"/>
  <c r="G579"/>
  <c r="D2800" s="1"/>
  <c r="F579"/>
  <c r="C2800" s="1"/>
  <c r="N578"/>
  <c r="K578"/>
  <c r="M578" s="1"/>
  <c r="I578"/>
  <c r="J578" s="1"/>
  <c r="L578" s="1"/>
  <c r="R577"/>
  <c r="O577"/>
  <c r="N577"/>
  <c r="M577"/>
  <c r="S577" s="1"/>
  <c r="L577"/>
  <c r="U577" s="1"/>
  <c r="K577"/>
  <c r="I577"/>
  <c r="J577" s="1"/>
  <c r="N576"/>
  <c r="K576"/>
  <c r="M576" s="1"/>
  <c r="I576"/>
  <c r="J576" s="1"/>
  <c r="L576" s="1"/>
  <c r="R575"/>
  <c r="O575"/>
  <c r="N575"/>
  <c r="M575"/>
  <c r="S575" s="1"/>
  <c r="L575"/>
  <c r="U575" s="1"/>
  <c r="K575"/>
  <c r="I575"/>
  <c r="J575" s="1"/>
  <c r="N574"/>
  <c r="K574"/>
  <c r="M574" s="1"/>
  <c r="I574"/>
  <c r="J574" s="1"/>
  <c r="L574" s="1"/>
  <c r="R573"/>
  <c r="O573"/>
  <c r="N573"/>
  <c r="M573"/>
  <c r="S573" s="1"/>
  <c r="L573"/>
  <c r="U573" s="1"/>
  <c r="K573"/>
  <c r="I573"/>
  <c r="J573" s="1"/>
  <c r="N572"/>
  <c r="K572"/>
  <c r="M572" s="1"/>
  <c r="I572"/>
  <c r="J572" s="1"/>
  <c r="L572" s="1"/>
  <c r="R571"/>
  <c r="O571"/>
  <c r="N571"/>
  <c r="M571"/>
  <c r="S571" s="1"/>
  <c r="L571"/>
  <c r="U571" s="1"/>
  <c r="K571"/>
  <c r="I571"/>
  <c r="J571" s="1"/>
  <c r="N570"/>
  <c r="K570"/>
  <c r="M570" s="1"/>
  <c r="I570"/>
  <c r="J570" s="1"/>
  <c r="L570" s="1"/>
  <c r="R569"/>
  <c r="O569"/>
  <c r="N569"/>
  <c r="M569"/>
  <c r="S569" s="1"/>
  <c r="L569"/>
  <c r="U569" s="1"/>
  <c r="K569"/>
  <c r="I569"/>
  <c r="J569" s="1"/>
  <c r="N568"/>
  <c r="K568"/>
  <c r="M568" s="1"/>
  <c r="I568"/>
  <c r="J568" s="1"/>
  <c r="L568" s="1"/>
  <c r="R567"/>
  <c r="O567"/>
  <c r="N567"/>
  <c r="M567"/>
  <c r="S567" s="1"/>
  <c r="L567"/>
  <c r="U567" s="1"/>
  <c r="K567"/>
  <c r="I567"/>
  <c r="J567" s="1"/>
  <c r="V566"/>
  <c r="U566"/>
  <c r="S566"/>
  <c r="R566"/>
  <c r="P566"/>
  <c r="O566"/>
  <c r="N566"/>
  <c r="J566"/>
  <c r="I566"/>
  <c r="K566" s="1"/>
  <c r="N565"/>
  <c r="K565"/>
  <c r="M565" s="1"/>
  <c r="I565"/>
  <c r="J565" s="1"/>
  <c r="L565" s="1"/>
  <c r="U564"/>
  <c r="R564"/>
  <c r="O564"/>
  <c r="N564"/>
  <c r="M564"/>
  <c r="I564"/>
  <c r="K564" s="1"/>
  <c r="U563"/>
  <c r="R563"/>
  <c r="O563"/>
  <c r="N563"/>
  <c r="I563"/>
  <c r="J563" s="1"/>
  <c r="U562"/>
  <c r="R562"/>
  <c r="O562"/>
  <c r="N562"/>
  <c r="K562"/>
  <c r="M562" s="1"/>
  <c r="J562"/>
  <c r="I562"/>
  <c r="U561"/>
  <c r="N561"/>
  <c r="L561"/>
  <c r="R561" s="1"/>
  <c r="K561"/>
  <c r="M561" s="1"/>
  <c r="V561" s="1"/>
  <c r="J561"/>
  <c r="I561"/>
  <c r="N560"/>
  <c r="K560"/>
  <c r="M560" s="1"/>
  <c r="P560" s="1"/>
  <c r="J560"/>
  <c r="L560" s="1"/>
  <c r="I560"/>
  <c r="U559"/>
  <c r="N559"/>
  <c r="L559"/>
  <c r="R559" s="1"/>
  <c r="K559"/>
  <c r="M559" s="1"/>
  <c r="V559" s="1"/>
  <c r="J559"/>
  <c r="I559"/>
  <c r="N558"/>
  <c r="K558"/>
  <c r="M558" s="1"/>
  <c r="P558" s="1"/>
  <c r="J558"/>
  <c r="L558" s="1"/>
  <c r="I558"/>
  <c r="U557"/>
  <c r="N557"/>
  <c r="L557"/>
  <c r="R557" s="1"/>
  <c r="K557"/>
  <c r="M557" s="1"/>
  <c r="V557" s="1"/>
  <c r="J557"/>
  <c r="I557"/>
  <c r="N556"/>
  <c r="K556"/>
  <c r="M556" s="1"/>
  <c r="P556" s="1"/>
  <c r="J556"/>
  <c r="L556" s="1"/>
  <c r="I556"/>
  <c r="U555"/>
  <c r="N555"/>
  <c r="L555"/>
  <c r="R555" s="1"/>
  <c r="K555"/>
  <c r="M555" s="1"/>
  <c r="V555" s="1"/>
  <c r="J555"/>
  <c r="I555"/>
  <c r="N554"/>
  <c r="K554"/>
  <c r="M554" s="1"/>
  <c r="P554" s="1"/>
  <c r="J554"/>
  <c r="L554" s="1"/>
  <c r="I554"/>
  <c r="U553"/>
  <c r="N553"/>
  <c r="L553"/>
  <c r="R553" s="1"/>
  <c r="K553"/>
  <c r="M553" s="1"/>
  <c r="V553" s="1"/>
  <c r="J553"/>
  <c r="I553"/>
  <c r="N552"/>
  <c r="K552"/>
  <c r="M552" s="1"/>
  <c r="P552" s="1"/>
  <c r="J552"/>
  <c r="L552" s="1"/>
  <c r="I552"/>
  <c r="N551"/>
  <c r="J551"/>
  <c r="L551" s="1"/>
  <c r="I551"/>
  <c r="K551" s="1"/>
  <c r="M551" s="1"/>
  <c r="N550"/>
  <c r="J550"/>
  <c r="L550" s="1"/>
  <c r="I550"/>
  <c r="K550" s="1"/>
  <c r="M550" s="1"/>
  <c r="N549"/>
  <c r="J549"/>
  <c r="L549" s="1"/>
  <c r="I549"/>
  <c r="K549" s="1"/>
  <c r="M549" s="1"/>
  <c r="N548"/>
  <c r="J548"/>
  <c r="L548" s="1"/>
  <c r="I548"/>
  <c r="K548" s="1"/>
  <c r="M548" s="1"/>
  <c r="V547"/>
  <c r="U547"/>
  <c r="S547"/>
  <c r="R547"/>
  <c r="P547"/>
  <c r="O547"/>
  <c r="N547"/>
  <c r="K547"/>
  <c r="J547"/>
  <c r="I547"/>
  <c r="N546"/>
  <c r="L546"/>
  <c r="R546" s="1"/>
  <c r="K546"/>
  <c r="M546" s="1"/>
  <c r="J546"/>
  <c r="I546"/>
  <c r="N545"/>
  <c r="L545"/>
  <c r="R545" s="1"/>
  <c r="K545"/>
  <c r="M545" s="1"/>
  <c r="J545"/>
  <c r="I545"/>
  <c r="N544"/>
  <c r="L544"/>
  <c r="R544" s="1"/>
  <c r="K544"/>
  <c r="M544" s="1"/>
  <c r="J544"/>
  <c r="I544"/>
  <c r="N543"/>
  <c r="L543"/>
  <c r="R543" s="1"/>
  <c r="K543"/>
  <c r="M543" s="1"/>
  <c r="J543"/>
  <c r="I543"/>
  <c r="N542"/>
  <c r="L542"/>
  <c r="R542" s="1"/>
  <c r="K542"/>
  <c r="M542" s="1"/>
  <c r="J542"/>
  <c r="I542"/>
  <c r="N541"/>
  <c r="L541"/>
  <c r="R541" s="1"/>
  <c r="K541"/>
  <c r="M541" s="1"/>
  <c r="J541"/>
  <c r="I541"/>
  <c r="N540"/>
  <c r="L540"/>
  <c r="R540" s="1"/>
  <c r="K540"/>
  <c r="M540" s="1"/>
  <c r="J540"/>
  <c r="I540"/>
  <c r="N539"/>
  <c r="L539"/>
  <c r="R539" s="1"/>
  <c r="K539"/>
  <c r="M539" s="1"/>
  <c r="J539"/>
  <c r="I539"/>
  <c r="N538"/>
  <c r="L538"/>
  <c r="R538" s="1"/>
  <c r="K538"/>
  <c r="M538" s="1"/>
  <c r="J538"/>
  <c r="I538"/>
  <c r="N537"/>
  <c r="L537"/>
  <c r="R537" s="1"/>
  <c r="K537"/>
  <c r="M537" s="1"/>
  <c r="J537"/>
  <c r="I537"/>
  <c r="V536"/>
  <c r="S536"/>
  <c r="P536"/>
  <c r="N536"/>
  <c r="K536"/>
  <c r="I536"/>
  <c r="J536" s="1"/>
  <c r="L536" s="1"/>
  <c r="N535"/>
  <c r="K535"/>
  <c r="M535" s="1"/>
  <c r="I535"/>
  <c r="J535" s="1"/>
  <c r="L535" s="1"/>
  <c r="N534"/>
  <c r="K534"/>
  <c r="M534" s="1"/>
  <c r="I534"/>
  <c r="J534" s="1"/>
  <c r="L534" s="1"/>
  <c r="N533"/>
  <c r="K533"/>
  <c r="M533" s="1"/>
  <c r="I533"/>
  <c r="J533" s="1"/>
  <c r="L533" s="1"/>
  <c r="N532"/>
  <c r="K532"/>
  <c r="M532" s="1"/>
  <c r="I532"/>
  <c r="J532" s="1"/>
  <c r="L532" s="1"/>
  <c r="N531"/>
  <c r="K531"/>
  <c r="M531" s="1"/>
  <c r="I531"/>
  <c r="J531" s="1"/>
  <c r="L531" s="1"/>
  <c r="V530"/>
  <c r="U530"/>
  <c r="S530"/>
  <c r="R530"/>
  <c r="P530"/>
  <c r="O530"/>
  <c r="N530"/>
  <c r="I530"/>
  <c r="J530" s="1"/>
  <c r="N529"/>
  <c r="I529"/>
  <c r="J529" s="1"/>
  <c r="L529" s="1"/>
  <c r="N528"/>
  <c r="I528"/>
  <c r="J528" s="1"/>
  <c r="L528" s="1"/>
  <c r="N527"/>
  <c r="I527"/>
  <c r="J527" s="1"/>
  <c r="L527" s="1"/>
  <c r="N526"/>
  <c r="I526"/>
  <c r="J526" s="1"/>
  <c r="L526" s="1"/>
  <c r="N525"/>
  <c r="I525"/>
  <c r="J525" s="1"/>
  <c r="L525" s="1"/>
  <c r="U524"/>
  <c r="R524"/>
  <c r="O524"/>
  <c r="N524"/>
  <c r="M524"/>
  <c r="S524" s="1"/>
  <c r="K524"/>
  <c r="J524"/>
  <c r="I524"/>
  <c r="N523"/>
  <c r="L523"/>
  <c r="R523" s="1"/>
  <c r="K523"/>
  <c r="M523" s="1"/>
  <c r="J523"/>
  <c r="I523"/>
  <c r="N522"/>
  <c r="L522"/>
  <c r="R522" s="1"/>
  <c r="K522"/>
  <c r="M522" s="1"/>
  <c r="J522"/>
  <c r="I522"/>
  <c r="N521"/>
  <c r="L521"/>
  <c r="R521" s="1"/>
  <c r="K521"/>
  <c r="M521" s="1"/>
  <c r="J521"/>
  <c r="I521"/>
  <c r="N520"/>
  <c r="L520"/>
  <c r="R520" s="1"/>
  <c r="K520"/>
  <c r="M520" s="1"/>
  <c r="J520"/>
  <c r="I520"/>
  <c r="V519"/>
  <c r="U519"/>
  <c r="S519"/>
  <c r="R519"/>
  <c r="P519"/>
  <c r="O519"/>
  <c r="N519"/>
  <c r="K519"/>
  <c r="J519"/>
  <c r="N518"/>
  <c r="I518"/>
  <c r="J518" s="1"/>
  <c r="L518" s="1"/>
  <c r="N517"/>
  <c r="I517"/>
  <c r="J517" s="1"/>
  <c r="L517" s="1"/>
  <c r="N516"/>
  <c r="I516"/>
  <c r="J516" s="1"/>
  <c r="L516" s="1"/>
  <c r="N515"/>
  <c r="I515"/>
  <c r="J515" s="1"/>
  <c r="L515" s="1"/>
  <c r="N514"/>
  <c r="I514"/>
  <c r="J514" s="1"/>
  <c r="L514" s="1"/>
  <c r="V513"/>
  <c r="U513"/>
  <c r="S513"/>
  <c r="R513"/>
  <c r="P513"/>
  <c r="O513"/>
  <c r="N513"/>
  <c r="K513"/>
  <c r="I513"/>
  <c r="J513" s="1"/>
  <c r="U512"/>
  <c r="R512"/>
  <c r="O512"/>
  <c r="N512"/>
  <c r="J512"/>
  <c r="I512"/>
  <c r="K512" s="1"/>
  <c r="M512" s="1"/>
  <c r="N511"/>
  <c r="J511"/>
  <c r="L511" s="1"/>
  <c r="I511"/>
  <c r="K511" s="1"/>
  <c r="M511" s="1"/>
  <c r="N510"/>
  <c r="J510"/>
  <c r="L510" s="1"/>
  <c r="I510"/>
  <c r="K510" s="1"/>
  <c r="M510" s="1"/>
  <c r="N509"/>
  <c r="J509"/>
  <c r="L509" s="1"/>
  <c r="I509"/>
  <c r="K509" s="1"/>
  <c r="M509" s="1"/>
  <c r="N508"/>
  <c r="J508"/>
  <c r="L508" s="1"/>
  <c r="I508"/>
  <c r="K508" s="1"/>
  <c r="M508" s="1"/>
  <c r="N507"/>
  <c r="J507"/>
  <c r="L507" s="1"/>
  <c r="I507"/>
  <c r="K507" s="1"/>
  <c r="M507" s="1"/>
  <c r="N506"/>
  <c r="J506"/>
  <c r="L506" s="1"/>
  <c r="I506"/>
  <c r="K506" s="1"/>
  <c r="M506" s="1"/>
  <c r="N505"/>
  <c r="J505"/>
  <c r="L505" s="1"/>
  <c r="I505"/>
  <c r="K505" s="1"/>
  <c r="M505" s="1"/>
  <c r="N504"/>
  <c r="J504"/>
  <c r="L504" s="1"/>
  <c r="I504"/>
  <c r="K504" s="1"/>
  <c r="M504" s="1"/>
  <c r="U503"/>
  <c r="R503"/>
  <c r="O503"/>
  <c r="N503"/>
  <c r="I503"/>
  <c r="J503" s="1"/>
  <c r="U502"/>
  <c r="R502"/>
  <c r="O502"/>
  <c r="N502"/>
  <c r="M502"/>
  <c r="S502" s="1"/>
  <c r="K502"/>
  <c r="J502"/>
  <c r="I502"/>
  <c r="N501"/>
  <c r="L501"/>
  <c r="R501" s="1"/>
  <c r="K501"/>
  <c r="M501" s="1"/>
  <c r="J501"/>
  <c r="I501"/>
  <c r="N500"/>
  <c r="L500"/>
  <c r="R500" s="1"/>
  <c r="K500"/>
  <c r="M500" s="1"/>
  <c r="J500"/>
  <c r="I500"/>
  <c r="N499"/>
  <c r="L499"/>
  <c r="R499" s="1"/>
  <c r="K499"/>
  <c r="M499" s="1"/>
  <c r="J499"/>
  <c r="I499"/>
  <c r="N498"/>
  <c r="L498"/>
  <c r="R498" s="1"/>
  <c r="K498"/>
  <c r="M498" s="1"/>
  <c r="J498"/>
  <c r="I498"/>
  <c r="U497"/>
  <c r="R497"/>
  <c r="O497"/>
  <c r="N497"/>
  <c r="K497"/>
  <c r="M497" s="1"/>
  <c r="I497"/>
  <c r="J497" s="1"/>
  <c r="N496"/>
  <c r="K496"/>
  <c r="M496" s="1"/>
  <c r="I496"/>
  <c r="J496" s="1"/>
  <c r="L496" s="1"/>
  <c r="N495"/>
  <c r="K495"/>
  <c r="M495" s="1"/>
  <c r="I495"/>
  <c r="J495" s="1"/>
  <c r="L495" s="1"/>
  <c r="N494"/>
  <c r="K494"/>
  <c r="M494" s="1"/>
  <c r="I494"/>
  <c r="J494" s="1"/>
  <c r="L494" s="1"/>
  <c r="N493"/>
  <c r="K493"/>
  <c r="M493" s="1"/>
  <c r="I493"/>
  <c r="J493" s="1"/>
  <c r="L493" s="1"/>
  <c r="N492"/>
  <c r="K492"/>
  <c r="M492" s="1"/>
  <c r="I492"/>
  <c r="J492" s="1"/>
  <c r="L492" s="1"/>
  <c r="N491"/>
  <c r="K491"/>
  <c r="M491" s="1"/>
  <c r="I491"/>
  <c r="J491" s="1"/>
  <c r="L491" s="1"/>
  <c r="U490"/>
  <c r="R490"/>
  <c r="O490"/>
  <c r="N490"/>
  <c r="J490"/>
  <c r="I490"/>
  <c r="K490" s="1"/>
  <c r="M490" s="1"/>
  <c r="N489"/>
  <c r="J489"/>
  <c r="L489" s="1"/>
  <c r="I489"/>
  <c r="K489" s="1"/>
  <c r="M489" s="1"/>
  <c r="N488"/>
  <c r="J488"/>
  <c r="L488" s="1"/>
  <c r="I488"/>
  <c r="K488" s="1"/>
  <c r="M488" s="1"/>
  <c r="U487"/>
  <c r="R487"/>
  <c r="O487"/>
  <c r="N487"/>
  <c r="I487"/>
  <c r="J487" s="1"/>
  <c r="N486"/>
  <c r="I486"/>
  <c r="J486" s="1"/>
  <c r="L486" s="1"/>
  <c r="N485"/>
  <c r="I485"/>
  <c r="J485" s="1"/>
  <c r="L485" s="1"/>
  <c r="N484"/>
  <c r="N579" s="1"/>
  <c r="I484"/>
  <c r="I579" s="1"/>
  <c r="H476"/>
  <c r="E2799" s="1"/>
  <c r="G476"/>
  <c r="D2799" s="1"/>
  <c r="F476"/>
  <c r="C2799" s="1"/>
  <c r="K475"/>
  <c r="M475" s="1"/>
  <c r="I475"/>
  <c r="J475" s="1"/>
  <c r="L475" s="1"/>
  <c r="K474"/>
  <c r="M474" s="1"/>
  <c r="I474"/>
  <c r="J474" s="1"/>
  <c r="L474" s="1"/>
  <c r="K473"/>
  <c r="M473" s="1"/>
  <c r="I473"/>
  <c r="J473" s="1"/>
  <c r="L473" s="1"/>
  <c r="K472"/>
  <c r="M472" s="1"/>
  <c r="I472"/>
  <c r="J472" s="1"/>
  <c r="L472" s="1"/>
  <c r="V471"/>
  <c r="U471"/>
  <c r="S471"/>
  <c r="R471"/>
  <c r="P471"/>
  <c r="O471"/>
  <c r="N471"/>
  <c r="I471"/>
  <c r="J471" s="1"/>
  <c r="I470"/>
  <c r="J470" s="1"/>
  <c r="L470" s="1"/>
  <c r="I469"/>
  <c r="J469" s="1"/>
  <c r="L469" s="1"/>
  <c r="I468"/>
  <c r="J468" s="1"/>
  <c r="L468" s="1"/>
  <c r="I467"/>
  <c r="J467" s="1"/>
  <c r="L467" s="1"/>
  <c r="I466"/>
  <c r="J466" s="1"/>
  <c r="L466" s="1"/>
  <c r="I465"/>
  <c r="J465" s="1"/>
  <c r="L465" s="1"/>
  <c r="I464"/>
  <c r="J464" s="1"/>
  <c r="L464" s="1"/>
  <c r="I463"/>
  <c r="J463" s="1"/>
  <c r="L463" s="1"/>
  <c r="I462"/>
  <c r="J462" s="1"/>
  <c r="L462" s="1"/>
  <c r="U461"/>
  <c r="R461"/>
  <c r="O461"/>
  <c r="M461"/>
  <c r="S461" s="1"/>
  <c r="K461"/>
  <c r="J461"/>
  <c r="I461"/>
  <c r="L460"/>
  <c r="R460" s="1"/>
  <c r="K460"/>
  <c r="M460" s="1"/>
  <c r="J460"/>
  <c r="I460"/>
  <c r="L459"/>
  <c r="R459" s="1"/>
  <c r="K459"/>
  <c r="M459" s="1"/>
  <c r="J459"/>
  <c r="I459"/>
  <c r="L458"/>
  <c r="R458" s="1"/>
  <c r="K458"/>
  <c r="M458" s="1"/>
  <c r="J458"/>
  <c r="I458"/>
  <c r="L457"/>
  <c r="R457" s="1"/>
  <c r="K457"/>
  <c r="M457" s="1"/>
  <c r="J457"/>
  <c r="I457"/>
  <c r="L456"/>
  <c r="R456" s="1"/>
  <c r="K456"/>
  <c r="M456" s="1"/>
  <c r="J456"/>
  <c r="I456"/>
  <c r="L455"/>
  <c r="R455" s="1"/>
  <c r="K455"/>
  <c r="M455" s="1"/>
  <c r="J455"/>
  <c r="I455"/>
  <c r="L454"/>
  <c r="R454" s="1"/>
  <c r="K454"/>
  <c r="M454" s="1"/>
  <c r="J454"/>
  <c r="I454"/>
  <c r="L453"/>
  <c r="R453" s="1"/>
  <c r="K453"/>
  <c r="M453" s="1"/>
  <c r="J453"/>
  <c r="I453"/>
  <c r="L452"/>
  <c r="R452" s="1"/>
  <c r="K452"/>
  <c r="M452" s="1"/>
  <c r="J452"/>
  <c r="I452"/>
  <c r="V451"/>
  <c r="U451"/>
  <c r="S451"/>
  <c r="R451"/>
  <c r="P451"/>
  <c r="O451"/>
  <c r="N451"/>
  <c r="J451"/>
  <c r="I451"/>
  <c r="K451" s="1"/>
  <c r="V450"/>
  <c r="U450"/>
  <c r="S450"/>
  <c r="R450"/>
  <c r="P450"/>
  <c r="O450"/>
  <c r="N450"/>
  <c r="K450"/>
  <c r="J450"/>
  <c r="I450"/>
  <c r="L449"/>
  <c r="R449" s="1"/>
  <c r="K449"/>
  <c r="M449" s="1"/>
  <c r="J449"/>
  <c r="I449"/>
  <c r="L448"/>
  <c r="R448" s="1"/>
  <c r="K448"/>
  <c r="M448" s="1"/>
  <c r="J448"/>
  <c r="I448"/>
  <c r="U447"/>
  <c r="R447"/>
  <c r="O447"/>
  <c r="K447"/>
  <c r="M447" s="1"/>
  <c r="I447"/>
  <c r="J447" s="1"/>
  <c r="K446"/>
  <c r="M446" s="1"/>
  <c r="I446"/>
  <c r="J446" s="1"/>
  <c r="L446" s="1"/>
  <c r="K445"/>
  <c r="M445" s="1"/>
  <c r="I445"/>
  <c r="J445" s="1"/>
  <c r="L445" s="1"/>
  <c r="K444"/>
  <c r="M444" s="1"/>
  <c r="I444"/>
  <c r="J444" s="1"/>
  <c r="L444" s="1"/>
  <c r="K443"/>
  <c r="M443" s="1"/>
  <c r="I443"/>
  <c r="J443" s="1"/>
  <c r="L443" s="1"/>
  <c r="U442"/>
  <c r="R442"/>
  <c r="O442"/>
  <c r="J442"/>
  <c r="I442"/>
  <c r="K442" s="1"/>
  <c r="M442" s="1"/>
  <c r="J441"/>
  <c r="L441" s="1"/>
  <c r="I441"/>
  <c r="K441" s="1"/>
  <c r="M441" s="1"/>
  <c r="J440"/>
  <c r="L440" s="1"/>
  <c r="I440"/>
  <c r="K440" s="1"/>
  <c r="M440" s="1"/>
  <c r="J439"/>
  <c r="L439" s="1"/>
  <c r="I439"/>
  <c r="K439" s="1"/>
  <c r="M439" s="1"/>
  <c r="J438"/>
  <c r="L438" s="1"/>
  <c r="I438"/>
  <c r="K438" s="1"/>
  <c r="M438" s="1"/>
  <c r="J437"/>
  <c r="L437" s="1"/>
  <c r="I437"/>
  <c r="K437" s="1"/>
  <c r="M437" s="1"/>
  <c r="J436"/>
  <c r="L436" s="1"/>
  <c r="I436"/>
  <c r="K436" s="1"/>
  <c r="M436" s="1"/>
  <c r="J435"/>
  <c r="L435" s="1"/>
  <c r="I435"/>
  <c r="K435" s="1"/>
  <c r="M435" s="1"/>
  <c r="J434"/>
  <c r="L434" s="1"/>
  <c r="I434"/>
  <c r="K434" s="1"/>
  <c r="M434" s="1"/>
  <c r="U433"/>
  <c r="R433"/>
  <c r="O433"/>
  <c r="I433"/>
  <c r="J433" s="1"/>
  <c r="I432"/>
  <c r="J432" s="1"/>
  <c r="L432" s="1"/>
  <c r="U431"/>
  <c r="R431"/>
  <c r="O431"/>
  <c r="M431"/>
  <c r="S431" s="1"/>
  <c r="K431"/>
  <c r="J431"/>
  <c r="I431"/>
  <c r="L430"/>
  <c r="R430" s="1"/>
  <c r="K430"/>
  <c r="M430" s="1"/>
  <c r="J430"/>
  <c r="I430"/>
  <c r="L429"/>
  <c r="R429" s="1"/>
  <c r="K429"/>
  <c r="M429" s="1"/>
  <c r="J429"/>
  <c r="I429"/>
  <c r="U428"/>
  <c r="R428"/>
  <c r="O428"/>
  <c r="K428"/>
  <c r="M428" s="1"/>
  <c r="I428"/>
  <c r="J428" s="1"/>
  <c r="K427"/>
  <c r="M427" s="1"/>
  <c r="I427"/>
  <c r="J427" s="1"/>
  <c r="L427" s="1"/>
  <c r="V426"/>
  <c r="U426"/>
  <c r="S426"/>
  <c r="R426"/>
  <c r="P426"/>
  <c r="O426"/>
  <c r="N426"/>
  <c r="I426"/>
  <c r="J426" s="1"/>
  <c r="V425"/>
  <c r="U425"/>
  <c r="S425"/>
  <c r="R425"/>
  <c r="P425"/>
  <c r="O425"/>
  <c r="N425"/>
  <c r="K425"/>
  <c r="I425"/>
  <c r="J425" s="1"/>
  <c r="K424"/>
  <c r="M424" s="1"/>
  <c r="I424"/>
  <c r="J424" s="1"/>
  <c r="L424" s="1"/>
  <c r="V423"/>
  <c r="U423"/>
  <c r="S423"/>
  <c r="R423"/>
  <c r="P423"/>
  <c r="O423"/>
  <c r="N423"/>
  <c r="I423"/>
  <c r="J423" s="1"/>
  <c r="I422"/>
  <c r="J422" s="1"/>
  <c r="L422" s="1"/>
  <c r="I421"/>
  <c r="J421" s="1"/>
  <c r="L421" s="1"/>
  <c r="I420"/>
  <c r="J420" s="1"/>
  <c r="L420" s="1"/>
  <c r="I419"/>
  <c r="J419" s="1"/>
  <c r="L419" s="1"/>
  <c r="I418"/>
  <c r="J418" s="1"/>
  <c r="L418" s="1"/>
  <c r="I417"/>
  <c r="J417" s="1"/>
  <c r="L417" s="1"/>
  <c r="I416"/>
  <c r="J416" s="1"/>
  <c r="L416" s="1"/>
  <c r="I415"/>
  <c r="J415" s="1"/>
  <c r="L415" s="1"/>
  <c r="U414"/>
  <c r="R414"/>
  <c r="O414"/>
  <c r="M414"/>
  <c r="S414" s="1"/>
  <c r="K414"/>
  <c r="J414"/>
  <c r="I414"/>
  <c r="L413"/>
  <c r="R413" s="1"/>
  <c r="K413"/>
  <c r="M413" s="1"/>
  <c r="J413"/>
  <c r="I413"/>
  <c r="L412"/>
  <c r="R412" s="1"/>
  <c r="K412"/>
  <c r="M412" s="1"/>
  <c r="J412"/>
  <c r="I412"/>
  <c r="L411"/>
  <c r="R411" s="1"/>
  <c r="K411"/>
  <c r="M411" s="1"/>
  <c r="J411"/>
  <c r="I411"/>
  <c r="U410"/>
  <c r="R410"/>
  <c r="O410"/>
  <c r="K410"/>
  <c r="M410" s="1"/>
  <c r="I410"/>
  <c r="J410" s="1"/>
  <c r="K409"/>
  <c r="M409" s="1"/>
  <c r="I409"/>
  <c r="J409" s="1"/>
  <c r="L409" s="1"/>
  <c r="U408"/>
  <c r="R408"/>
  <c r="O408"/>
  <c r="J408"/>
  <c r="I408"/>
  <c r="K408" s="1"/>
  <c r="M408" s="1"/>
  <c r="J407"/>
  <c r="L407" s="1"/>
  <c r="I407"/>
  <c r="K407" s="1"/>
  <c r="M407" s="1"/>
  <c r="J406"/>
  <c r="L406" s="1"/>
  <c r="I406"/>
  <c r="K406" s="1"/>
  <c r="M406" s="1"/>
  <c r="J405"/>
  <c r="L405" s="1"/>
  <c r="I405"/>
  <c r="K405" s="1"/>
  <c r="M405" s="1"/>
  <c r="J404"/>
  <c r="L404" s="1"/>
  <c r="I404"/>
  <c r="K404" s="1"/>
  <c r="M404" s="1"/>
  <c r="J403"/>
  <c r="L403" s="1"/>
  <c r="I403"/>
  <c r="K403" s="1"/>
  <c r="M403" s="1"/>
  <c r="J402"/>
  <c r="L402" s="1"/>
  <c r="I402"/>
  <c r="K402" s="1"/>
  <c r="M402" s="1"/>
  <c r="J401"/>
  <c r="L401" s="1"/>
  <c r="I401"/>
  <c r="K401" s="1"/>
  <c r="M401" s="1"/>
  <c r="J400"/>
  <c r="L400" s="1"/>
  <c r="I400"/>
  <c r="K400" s="1"/>
  <c r="M400" s="1"/>
  <c r="J399"/>
  <c r="L399" s="1"/>
  <c r="I399"/>
  <c r="K399" s="1"/>
  <c r="M399" s="1"/>
  <c r="J398"/>
  <c r="L398" s="1"/>
  <c r="I398"/>
  <c r="K398" s="1"/>
  <c r="M398" s="1"/>
  <c r="J397"/>
  <c r="L397" s="1"/>
  <c r="I397"/>
  <c r="K397" s="1"/>
  <c r="M397" s="1"/>
  <c r="J396"/>
  <c r="L396" s="1"/>
  <c r="I396"/>
  <c r="K396" s="1"/>
  <c r="M396" s="1"/>
  <c r="J395"/>
  <c r="L395" s="1"/>
  <c r="I395"/>
  <c r="K395" s="1"/>
  <c r="M395" s="1"/>
  <c r="J394"/>
  <c r="L394" s="1"/>
  <c r="I394"/>
  <c r="K394" s="1"/>
  <c r="M394" s="1"/>
  <c r="U393"/>
  <c r="R393"/>
  <c r="O393"/>
  <c r="I393"/>
  <c r="J393" s="1"/>
  <c r="V392"/>
  <c r="U392"/>
  <c r="S392"/>
  <c r="R392"/>
  <c r="P392"/>
  <c r="O392"/>
  <c r="N392"/>
  <c r="K392"/>
  <c r="I392"/>
  <c r="J392" s="1"/>
  <c r="K391"/>
  <c r="M391" s="1"/>
  <c r="I391"/>
  <c r="J391" s="1"/>
  <c r="L391" s="1"/>
  <c r="K390"/>
  <c r="M390" s="1"/>
  <c r="I390"/>
  <c r="J390" s="1"/>
  <c r="L390" s="1"/>
  <c r="K389"/>
  <c r="M389" s="1"/>
  <c r="I389"/>
  <c r="J389" s="1"/>
  <c r="L389" s="1"/>
  <c r="K388"/>
  <c r="M388" s="1"/>
  <c r="I388"/>
  <c r="J388" s="1"/>
  <c r="L388" s="1"/>
  <c r="V387"/>
  <c r="U387"/>
  <c r="S387"/>
  <c r="R387"/>
  <c r="P387"/>
  <c r="O387"/>
  <c r="N387"/>
  <c r="I387"/>
  <c r="J387" s="1"/>
  <c r="I386"/>
  <c r="J386" s="1"/>
  <c r="L386" s="1"/>
  <c r="I385"/>
  <c r="J385" s="1"/>
  <c r="L385" s="1"/>
  <c r="V384"/>
  <c r="S384"/>
  <c r="P384"/>
  <c r="L384"/>
  <c r="R384" s="1"/>
  <c r="K384"/>
  <c r="J384"/>
  <c r="I384"/>
  <c r="L383"/>
  <c r="R383" s="1"/>
  <c r="K383"/>
  <c r="M383" s="1"/>
  <c r="J383"/>
  <c r="I383"/>
  <c r="L382"/>
  <c r="R382" s="1"/>
  <c r="K382"/>
  <c r="M382" s="1"/>
  <c r="J382"/>
  <c r="I382"/>
  <c r="L381"/>
  <c r="R381" s="1"/>
  <c r="K381"/>
  <c r="M381" s="1"/>
  <c r="J381"/>
  <c r="I381"/>
  <c r="L380"/>
  <c r="R380" s="1"/>
  <c r="K380"/>
  <c r="M380" s="1"/>
  <c r="J380"/>
  <c r="I380"/>
  <c r="L379"/>
  <c r="R379" s="1"/>
  <c r="K379"/>
  <c r="M379" s="1"/>
  <c r="J379"/>
  <c r="I379"/>
  <c r="L378"/>
  <c r="R378" s="1"/>
  <c r="K378"/>
  <c r="M378" s="1"/>
  <c r="J378"/>
  <c r="I378"/>
  <c r="U377"/>
  <c r="R377"/>
  <c r="O377"/>
  <c r="K377"/>
  <c r="M377" s="1"/>
  <c r="I377"/>
  <c r="J377" s="1"/>
  <c r="K376"/>
  <c r="M376" s="1"/>
  <c r="I376"/>
  <c r="J376" s="1"/>
  <c r="L376" s="1"/>
  <c r="K375"/>
  <c r="M375" s="1"/>
  <c r="I375"/>
  <c r="J375" s="1"/>
  <c r="L375" s="1"/>
  <c r="K374"/>
  <c r="M374" s="1"/>
  <c r="I374"/>
  <c r="J374" s="1"/>
  <c r="L374" s="1"/>
  <c r="K373"/>
  <c r="M373" s="1"/>
  <c r="I373"/>
  <c r="J373" s="1"/>
  <c r="L373" s="1"/>
  <c r="K372"/>
  <c r="M372" s="1"/>
  <c r="I372"/>
  <c r="J372" s="1"/>
  <c r="L372" s="1"/>
  <c r="K371"/>
  <c r="M371" s="1"/>
  <c r="I371"/>
  <c r="I476" s="1"/>
  <c r="H350"/>
  <c r="E2798" s="1"/>
  <c r="G350"/>
  <c r="D2798" s="1"/>
  <c r="F350"/>
  <c r="C2798" s="1"/>
  <c r="J349"/>
  <c r="L349" s="1"/>
  <c r="I349"/>
  <c r="K349" s="1"/>
  <c r="M349" s="1"/>
  <c r="J348"/>
  <c r="L348" s="1"/>
  <c r="I348"/>
  <c r="K348" s="1"/>
  <c r="M348" s="1"/>
  <c r="J347"/>
  <c r="L347" s="1"/>
  <c r="I347"/>
  <c r="K347" s="1"/>
  <c r="M347" s="1"/>
  <c r="V346"/>
  <c r="U346"/>
  <c r="S346"/>
  <c r="R346"/>
  <c r="P346"/>
  <c r="O346"/>
  <c r="N346"/>
  <c r="K346"/>
  <c r="J346"/>
  <c r="I346"/>
  <c r="L345"/>
  <c r="R345" s="1"/>
  <c r="K345"/>
  <c r="M345" s="1"/>
  <c r="J345"/>
  <c r="I345"/>
  <c r="L344"/>
  <c r="R344" s="1"/>
  <c r="K344"/>
  <c r="M344" s="1"/>
  <c r="J344"/>
  <c r="I344"/>
  <c r="V343"/>
  <c r="U343"/>
  <c r="S343"/>
  <c r="R343"/>
  <c r="P343"/>
  <c r="O343"/>
  <c r="N343"/>
  <c r="J343"/>
  <c r="I343"/>
  <c r="K343" s="1"/>
  <c r="V342"/>
  <c r="U342"/>
  <c r="S342"/>
  <c r="R342"/>
  <c r="P342"/>
  <c r="O342"/>
  <c r="N342"/>
  <c r="K342"/>
  <c r="J342"/>
  <c r="I342"/>
  <c r="L341"/>
  <c r="R341" s="1"/>
  <c r="K341"/>
  <c r="M341" s="1"/>
  <c r="J341"/>
  <c r="I341"/>
  <c r="L340"/>
  <c r="R340" s="1"/>
  <c r="K340"/>
  <c r="M340" s="1"/>
  <c r="J340"/>
  <c r="I340"/>
  <c r="L339"/>
  <c r="R339" s="1"/>
  <c r="K339"/>
  <c r="M339" s="1"/>
  <c r="J339"/>
  <c r="I339"/>
  <c r="L338"/>
  <c r="R338" s="1"/>
  <c r="K338"/>
  <c r="M338" s="1"/>
  <c r="J338"/>
  <c r="I338"/>
  <c r="L337"/>
  <c r="R337" s="1"/>
  <c r="K337"/>
  <c r="M337" s="1"/>
  <c r="J337"/>
  <c r="I337"/>
  <c r="L336"/>
  <c r="R336" s="1"/>
  <c r="K336"/>
  <c r="M336" s="1"/>
  <c r="J336"/>
  <c r="I336"/>
  <c r="L335"/>
  <c r="R335" s="1"/>
  <c r="K335"/>
  <c r="M335" s="1"/>
  <c r="J335"/>
  <c r="I335"/>
  <c r="L334"/>
  <c r="R334" s="1"/>
  <c r="K334"/>
  <c r="M334" s="1"/>
  <c r="J334"/>
  <c r="I334"/>
  <c r="L333"/>
  <c r="R333" s="1"/>
  <c r="K333"/>
  <c r="M333" s="1"/>
  <c r="J333"/>
  <c r="I333"/>
  <c r="L332"/>
  <c r="R332" s="1"/>
  <c r="K332"/>
  <c r="M332" s="1"/>
  <c r="J332"/>
  <c r="I332"/>
  <c r="L331"/>
  <c r="R331" s="1"/>
  <c r="K331"/>
  <c r="M331" s="1"/>
  <c r="J331"/>
  <c r="I331"/>
  <c r="L330"/>
  <c r="R330" s="1"/>
  <c r="K330"/>
  <c r="M330" s="1"/>
  <c r="J330"/>
  <c r="I330"/>
  <c r="L329"/>
  <c r="R329" s="1"/>
  <c r="K329"/>
  <c r="M329" s="1"/>
  <c r="J329"/>
  <c r="I329"/>
  <c r="L328"/>
  <c r="R328" s="1"/>
  <c r="K328"/>
  <c r="M328" s="1"/>
  <c r="J328"/>
  <c r="I328"/>
  <c r="L327"/>
  <c r="R327" s="1"/>
  <c r="K327"/>
  <c r="M327" s="1"/>
  <c r="J327"/>
  <c r="I327"/>
  <c r="V326"/>
  <c r="U326"/>
  <c r="S326"/>
  <c r="R326"/>
  <c r="P326"/>
  <c r="O326"/>
  <c r="N326"/>
  <c r="J326"/>
  <c r="I326"/>
  <c r="K326" s="1"/>
  <c r="U325"/>
  <c r="R325"/>
  <c r="O325"/>
  <c r="I325"/>
  <c r="J325" s="1"/>
  <c r="U324"/>
  <c r="R324"/>
  <c r="O324"/>
  <c r="M324"/>
  <c r="S324" s="1"/>
  <c r="K324"/>
  <c r="J324"/>
  <c r="I324"/>
  <c r="L323"/>
  <c r="R323" s="1"/>
  <c r="K323"/>
  <c r="M323" s="1"/>
  <c r="J323"/>
  <c r="I323"/>
  <c r="L322"/>
  <c r="R322" s="1"/>
  <c r="K322"/>
  <c r="M322" s="1"/>
  <c r="J322"/>
  <c r="I322"/>
  <c r="V321"/>
  <c r="U321"/>
  <c r="S321"/>
  <c r="R321"/>
  <c r="P321"/>
  <c r="O321"/>
  <c r="N321"/>
  <c r="J321"/>
  <c r="I321"/>
  <c r="K321" s="1"/>
  <c r="U320"/>
  <c r="R320"/>
  <c r="O320"/>
  <c r="I320"/>
  <c r="J320" s="1"/>
  <c r="I319"/>
  <c r="J319" s="1"/>
  <c r="L319" s="1"/>
  <c r="U318"/>
  <c r="R318"/>
  <c r="O318"/>
  <c r="M318"/>
  <c r="S318" s="1"/>
  <c r="K318"/>
  <c r="J318"/>
  <c r="I318"/>
  <c r="U317"/>
  <c r="R317"/>
  <c r="O317"/>
  <c r="K317"/>
  <c r="M317" s="1"/>
  <c r="I317"/>
  <c r="J317" s="1"/>
  <c r="K316"/>
  <c r="M316" s="1"/>
  <c r="I316"/>
  <c r="J316" s="1"/>
  <c r="L316" s="1"/>
  <c r="V315"/>
  <c r="U315"/>
  <c r="S315"/>
  <c r="R315"/>
  <c r="P315"/>
  <c r="O315"/>
  <c r="N315"/>
  <c r="K315"/>
  <c r="J315"/>
  <c r="V314"/>
  <c r="S314"/>
  <c r="P314"/>
  <c r="K314"/>
  <c r="I314"/>
  <c r="J314" s="1"/>
  <c r="L314" s="1"/>
  <c r="K313"/>
  <c r="M313" s="1"/>
  <c r="I313"/>
  <c r="J313" s="1"/>
  <c r="L313" s="1"/>
  <c r="K312"/>
  <c r="M312" s="1"/>
  <c r="I312"/>
  <c r="J312" s="1"/>
  <c r="L312" s="1"/>
  <c r="U311"/>
  <c r="R311"/>
  <c r="O311"/>
  <c r="M311"/>
  <c r="V311" s="1"/>
  <c r="K311"/>
  <c r="J311"/>
  <c r="I310"/>
  <c r="J310" s="1"/>
  <c r="L310" s="1"/>
  <c r="V309"/>
  <c r="U309"/>
  <c r="S309"/>
  <c r="R309"/>
  <c r="P309"/>
  <c r="O309"/>
  <c r="N309"/>
  <c r="K309"/>
  <c r="I309"/>
  <c r="J309" s="1"/>
  <c r="V308"/>
  <c r="U308"/>
  <c r="S308"/>
  <c r="R308"/>
  <c r="P308"/>
  <c r="O308"/>
  <c r="N308"/>
  <c r="I308"/>
  <c r="J308" s="1"/>
  <c r="I307"/>
  <c r="J307" s="1"/>
  <c r="L307" s="1"/>
  <c r="I306"/>
  <c r="J306" s="1"/>
  <c r="L306" s="1"/>
  <c r="I305"/>
  <c r="J305" s="1"/>
  <c r="L305" s="1"/>
  <c r="V304"/>
  <c r="U304"/>
  <c r="S304"/>
  <c r="R304"/>
  <c r="P304"/>
  <c r="O304"/>
  <c r="N304"/>
  <c r="K304"/>
  <c r="I304"/>
  <c r="J304" s="1"/>
  <c r="V303"/>
  <c r="U303"/>
  <c r="S303"/>
  <c r="R303"/>
  <c r="P303"/>
  <c r="O303"/>
  <c r="N303"/>
  <c r="I303"/>
  <c r="J303" s="1"/>
  <c r="I302"/>
  <c r="J302" s="1"/>
  <c r="L302" s="1"/>
  <c r="I301"/>
  <c r="J301" s="1"/>
  <c r="L301" s="1"/>
  <c r="I300"/>
  <c r="J300" s="1"/>
  <c r="L300" s="1"/>
  <c r="I299"/>
  <c r="J299" s="1"/>
  <c r="L299" s="1"/>
  <c r="V298"/>
  <c r="U298"/>
  <c r="S298"/>
  <c r="R298"/>
  <c r="P298"/>
  <c r="O298"/>
  <c r="N298"/>
  <c r="K298"/>
  <c r="I298"/>
  <c r="J298" s="1"/>
  <c r="V297"/>
  <c r="U297"/>
  <c r="S297"/>
  <c r="R297"/>
  <c r="P297"/>
  <c r="O297"/>
  <c r="N297"/>
  <c r="I297"/>
  <c r="J297" s="1"/>
  <c r="I296"/>
  <c r="J296" s="1"/>
  <c r="L296" s="1"/>
  <c r="I295"/>
  <c r="J295" s="1"/>
  <c r="L295" s="1"/>
  <c r="I294"/>
  <c r="J294" s="1"/>
  <c r="L294" s="1"/>
  <c r="I293"/>
  <c r="J293" s="1"/>
  <c r="L293" s="1"/>
  <c r="I292"/>
  <c r="J292" s="1"/>
  <c r="L292" s="1"/>
  <c r="I291"/>
  <c r="J291" s="1"/>
  <c r="L291" s="1"/>
  <c r="I290"/>
  <c r="J290" s="1"/>
  <c r="L290" s="1"/>
  <c r="V289"/>
  <c r="U289"/>
  <c r="S289"/>
  <c r="R289"/>
  <c r="P289"/>
  <c r="O289"/>
  <c r="N289"/>
  <c r="K289"/>
  <c r="I289"/>
  <c r="J289" s="1"/>
  <c r="K288"/>
  <c r="M288" s="1"/>
  <c r="I288"/>
  <c r="J288" s="1"/>
  <c r="L288" s="1"/>
  <c r="K287"/>
  <c r="M287" s="1"/>
  <c r="I287"/>
  <c r="J287" s="1"/>
  <c r="L287" s="1"/>
  <c r="V286"/>
  <c r="U286"/>
  <c r="S286"/>
  <c r="R286"/>
  <c r="P286"/>
  <c r="O286"/>
  <c r="N286"/>
  <c r="I286"/>
  <c r="J286" s="1"/>
  <c r="V285"/>
  <c r="U285"/>
  <c r="S285"/>
  <c r="R285"/>
  <c r="P285"/>
  <c r="O285"/>
  <c r="N285"/>
  <c r="K285"/>
  <c r="I285"/>
  <c r="J285" s="1"/>
  <c r="K284"/>
  <c r="M284" s="1"/>
  <c r="I284"/>
  <c r="J284" s="1"/>
  <c r="L284" s="1"/>
  <c r="K283"/>
  <c r="M283" s="1"/>
  <c r="I283"/>
  <c r="J283" s="1"/>
  <c r="L283" s="1"/>
  <c r="K282"/>
  <c r="M282" s="1"/>
  <c r="I282"/>
  <c r="J282" s="1"/>
  <c r="L282" s="1"/>
  <c r="K281"/>
  <c r="M281" s="1"/>
  <c r="I281"/>
  <c r="J281" s="1"/>
  <c r="L281" s="1"/>
  <c r="U280"/>
  <c r="R280"/>
  <c r="O280"/>
  <c r="J280"/>
  <c r="I280"/>
  <c r="K280" s="1"/>
  <c r="M280" s="1"/>
  <c r="J279"/>
  <c r="L279" s="1"/>
  <c r="I279"/>
  <c r="K279" s="1"/>
  <c r="M279" s="1"/>
  <c r="J278"/>
  <c r="L278" s="1"/>
  <c r="I278"/>
  <c r="K278" s="1"/>
  <c r="M278" s="1"/>
  <c r="U277"/>
  <c r="R277"/>
  <c r="O277"/>
  <c r="I277"/>
  <c r="J277" s="1"/>
  <c r="I276"/>
  <c r="J276" s="1"/>
  <c r="L276" s="1"/>
  <c r="I275"/>
  <c r="J275" s="1"/>
  <c r="L275" s="1"/>
  <c r="I274"/>
  <c r="J274" s="1"/>
  <c r="L274" s="1"/>
  <c r="I273"/>
  <c r="J273" s="1"/>
  <c r="L273" s="1"/>
  <c r="I272"/>
  <c r="J272" s="1"/>
  <c r="L272" s="1"/>
  <c r="I271"/>
  <c r="J271" s="1"/>
  <c r="L271" s="1"/>
  <c r="I270"/>
  <c r="J270" s="1"/>
  <c r="L270" s="1"/>
  <c r="I269"/>
  <c r="J269" s="1"/>
  <c r="L269" s="1"/>
  <c r="I268"/>
  <c r="J268" s="1"/>
  <c r="L268" s="1"/>
  <c r="U267"/>
  <c r="R267"/>
  <c r="O267"/>
  <c r="M267"/>
  <c r="S267" s="1"/>
  <c r="K267"/>
  <c r="J267"/>
  <c r="I267"/>
  <c r="L266"/>
  <c r="R266" s="1"/>
  <c r="K266"/>
  <c r="M266" s="1"/>
  <c r="J266"/>
  <c r="I266"/>
  <c r="L265"/>
  <c r="R265" s="1"/>
  <c r="K265"/>
  <c r="M265" s="1"/>
  <c r="J265"/>
  <c r="I265"/>
  <c r="L264"/>
  <c r="R264" s="1"/>
  <c r="K264"/>
  <c r="M264" s="1"/>
  <c r="J264"/>
  <c r="I264"/>
  <c r="L263"/>
  <c r="R263" s="1"/>
  <c r="K263"/>
  <c r="M263" s="1"/>
  <c r="J263"/>
  <c r="I263"/>
  <c r="L262"/>
  <c r="R262" s="1"/>
  <c r="K262"/>
  <c r="M262" s="1"/>
  <c r="J262"/>
  <c r="I262"/>
  <c r="L261"/>
  <c r="R261" s="1"/>
  <c r="K261"/>
  <c r="M261" s="1"/>
  <c r="J261"/>
  <c r="I261"/>
  <c r="L260"/>
  <c r="R260" s="1"/>
  <c r="I260"/>
  <c r="K260" s="1"/>
  <c r="M260" s="1"/>
  <c r="V259"/>
  <c r="U259"/>
  <c r="S259"/>
  <c r="R259"/>
  <c r="P259"/>
  <c r="O259"/>
  <c r="N259"/>
  <c r="I259"/>
  <c r="J259" s="1"/>
  <c r="V258"/>
  <c r="U258"/>
  <c r="S258"/>
  <c r="R258"/>
  <c r="P258"/>
  <c r="O258"/>
  <c r="N258"/>
  <c r="K258"/>
  <c r="I258"/>
  <c r="J258" s="1"/>
  <c r="K257"/>
  <c r="M257" s="1"/>
  <c r="I257"/>
  <c r="J257" s="1"/>
  <c r="L257" s="1"/>
  <c r="V256"/>
  <c r="U256"/>
  <c r="S256"/>
  <c r="R256"/>
  <c r="P256"/>
  <c r="O256"/>
  <c r="N256"/>
  <c r="I256"/>
  <c r="J256" s="1"/>
  <c r="J350" s="1"/>
  <c r="H252"/>
  <c r="E2797" s="1"/>
  <c r="G252"/>
  <c r="D2797" s="1"/>
  <c r="F252"/>
  <c r="C2797" s="1"/>
  <c r="L251"/>
  <c r="R251" s="1"/>
  <c r="K251"/>
  <c r="M251" s="1"/>
  <c r="J251"/>
  <c r="I251"/>
  <c r="L250"/>
  <c r="R250" s="1"/>
  <c r="K250"/>
  <c r="M250" s="1"/>
  <c r="J250"/>
  <c r="I250"/>
  <c r="L249"/>
  <c r="R249" s="1"/>
  <c r="K249"/>
  <c r="M249" s="1"/>
  <c r="J249"/>
  <c r="I249"/>
  <c r="L248"/>
  <c r="R248" s="1"/>
  <c r="K248"/>
  <c r="M248" s="1"/>
  <c r="J248"/>
  <c r="I248"/>
  <c r="L247"/>
  <c r="R247" s="1"/>
  <c r="K247"/>
  <c r="M247" s="1"/>
  <c r="J247"/>
  <c r="I247"/>
  <c r="L246"/>
  <c r="R246" s="1"/>
  <c r="K246"/>
  <c r="M246" s="1"/>
  <c r="J246"/>
  <c r="I246"/>
  <c r="L245"/>
  <c r="R245" s="1"/>
  <c r="K245"/>
  <c r="M245" s="1"/>
  <c r="J245"/>
  <c r="I245"/>
  <c r="L244"/>
  <c r="R244" s="1"/>
  <c r="K244"/>
  <c r="M244" s="1"/>
  <c r="J244"/>
  <c r="I244"/>
  <c r="L243"/>
  <c r="R243" s="1"/>
  <c r="K243"/>
  <c r="M243" s="1"/>
  <c r="J243"/>
  <c r="I243"/>
  <c r="L242"/>
  <c r="R242" s="1"/>
  <c r="K242"/>
  <c r="M242" s="1"/>
  <c r="J242"/>
  <c r="I242"/>
  <c r="L241"/>
  <c r="R241" s="1"/>
  <c r="K241"/>
  <c r="M241" s="1"/>
  <c r="J241"/>
  <c r="I241"/>
  <c r="L240"/>
  <c r="R240" s="1"/>
  <c r="K240"/>
  <c r="M240" s="1"/>
  <c r="J240"/>
  <c r="I240"/>
  <c r="L239"/>
  <c r="R239" s="1"/>
  <c r="K239"/>
  <c r="M239" s="1"/>
  <c r="J239"/>
  <c r="I239"/>
  <c r="P238"/>
  <c r="L238"/>
  <c r="K238"/>
  <c r="M238" s="1"/>
  <c r="J238"/>
  <c r="I238"/>
  <c r="L237"/>
  <c r="K237"/>
  <c r="M237" s="1"/>
  <c r="S237" s="1"/>
  <c r="J237"/>
  <c r="I237"/>
  <c r="P236"/>
  <c r="L236"/>
  <c r="K236"/>
  <c r="M236" s="1"/>
  <c r="S236" s="1"/>
  <c r="J236"/>
  <c r="I236"/>
  <c r="L235"/>
  <c r="K235"/>
  <c r="M235" s="1"/>
  <c r="S235" s="1"/>
  <c r="J235"/>
  <c r="I235"/>
  <c r="P234"/>
  <c r="L234"/>
  <c r="K234"/>
  <c r="M234" s="1"/>
  <c r="S234" s="1"/>
  <c r="J234"/>
  <c r="I234"/>
  <c r="L233"/>
  <c r="K233"/>
  <c r="M233" s="1"/>
  <c r="S233" s="1"/>
  <c r="J233"/>
  <c r="I233"/>
  <c r="P232"/>
  <c r="L232"/>
  <c r="K232"/>
  <c r="M232" s="1"/>
  <c r="S232" s="1"/>
  <c r="J232"/>
  <c r="I232"/>
  <c r="L231"/>
  <c r="K231"/>
  <c r="M231" s="1"/>
  <c r="S231" s="1"/>
  <c r="J231"/>
  <c r="I231"/>
  <c r="P230"/>
  <c r="L230"/>
  <c r="K230"/>
  <c r="M230" s="1"/>
  <c r="S230" s="1"/>
  <c r="J230"/>
  <c r="I230"/>
  <c r="L229"/>
  <c r="K229"/>
  <c r="M229" s="1"/>
  <c r="S229" s="1"/>
  <c r="J229"/>
  <c r="I229"/>
  <c r="P228"/>
  <c r="L228"/>
  <c r="K228"/>
  <c r="M228" s="1"/>
  <c r="S228" s="1"/>
  <c r="J228"/>
  <c r="I228"/>
  <c r="L227"/>
  <c r="K227"/>
  <c r="M227" s="1"/>
  <c r="S227" s="1"/>
  <c r="J227"/>
  <c r="I227"/>
  <c r="P226"/>
  <c r="L226"/>
  <c r="K226"/>
  <c r="M226" s="1"/>
  <c r="S226" s="1"/>
  <c r="J226"/>
  <c r="I226"/>
  <c r="L225"/>
  <c r="K225"/>
  <c r="M225" s="1"/>
  <c r="S225" s="1"/>
  <c r="J225"/>
  <c r="I225"/>
  <c r="P224"/>
  <c r="L224"/>
  <c r="K224"/>
  <c r="M224" s="1"/>
  <c r="S224" s="1"/>
  <c r="J224"/>
  <c r="I224"/>
  <c r="L223"/>
  <c r="K223"/>
  <c r="M223" s="1"/>
  <c r="S223" s="1"/>
  <c r="J223"/>
  <c r="I223"/>
  <c r="P222"/>
  <c r="L222"/>
  <c r="K222"/>
  <c r="M222" s="1"/>
  <c r="S222" s="1"/>
  <c r="J222"/>
  <c r="I222"/>
  <c r="L221"/>
  <c r="K221"/>
  <c r="M221" s="1"/>
  <c r="S221" s="1"/>
  <c r="J221"/>
  <c r="I221"/>
  <c r="P220"/>
  <c r="L220"/>
  <c r="K220"/>
  <c r="M220" s="1"/>
  <c r="S220" s="1"/>
  <c r="J220"/>
  <c r="I220"/>
  <c r="L219"/>
  <c r="K219"/>
  <c r="M219" s="1"/>
  <c r="S219" s="1"/>
  <c r="J219"/>
  <c r="I219"/>
  <c r="P218"/>
  <c r="L218"/>
  <c r="K218"/>
  <c r="M218" s="1"/>
  <c r="S218" s="1"/>
  <c r="J218"/>
  <c r="I218"/>
  <c r="L217"/>
  <c r="K217"/>
  <c r="M217" s="1"/>
  <c r="S217" s="1"/>
  <c r="J217"/>
  <c r="I217"/>
  <c r="P216"/>
  <c r="L216"/>
  <c r="K216"/>
  <c r="M216" s="1"/>
  <c r="S216" s="1"/>
  <c r="J216"/>
  <c r="I216"/>
  <c r="N215"/>
  <c r="L215"/>
  <c r="K215"/>
  <c r="M215" s="1"/>
  <c r="P215" s="1"/>
  <c r="J215"/>
  <c r="I215"/>
  <c r="K214"/>
  <c r="M214" s="1"/>
  <c r="P214" s="1"/>
  <c r="J214"/>
  <c r="L214" s="1"/>
  <c r="I214"/>
  <c r="K213"/>
  <c r="M213" s="1"/>
  <c r="P213" s="1"/>
  <c r="J213"/>
  <c r="L213" s="1"/>
  <c r="I213"/>
  <c r="K212"/>
  <c r="M212" s="1"/>
  <c r="P212" s="1"/>
  <c r="J212"/>
  <c r="L212" s="1"/>
  <c r="I212"/>
  <c r="K211"/>
  <c r="M211" s="1"/>
  <c r="P211" s="1"/>
  <c r="J211"/>
  <c r="L211" s="1"/>
  <c r="I211"/>
  <c r="K210"/>
  <c r="M210" s="1"/>
  <c r="P210" s="1"/>
  <c r="J210"/>
  <c r="L210" s="1"/>
  <c r="I210"/>
  <c r="K209"/>
  <c r="M209" s="1"/>
  <c r="P209" s="1"/>
  <c r="J209"/>
  <c r="L209" s="1"/>
  <c r="I209"/>
  <c r="K208"/>
  <c r="M208" s="1"/>
  <c r="P208" s="1"/>
  <c r="J208"/>
  <c r="L208" s="1"/>
  <c r="I208"/>
  <c r="K207"/>
  <c r="M207" s="1"/>
  <c r="P207" s="1"/>
  <c r="J207"/>
  <c r="L207" s="1"/>
  <c r="I207"/>
  <c r="U206"/>
  <c r="R206"/>
  <c r="O206"/>
  <c r="K206"/>
  <c r="M206" s="1"/>
  <c r="S206" s="1"/>
  <c r="I206"/>
  <c r="J206" s="1"/>
  <c r="U205"/>
  <c r="O205"/>
  <c r="K205"/>
  <c r="M205" s="1"/>
  <c r="I205"/>
  <c r="J205" s="1"/>
  <c r="L205" s="1"/>
  <c r="U204"/>
  <c r="O204"/>
  <c r="K204"/>
  <c r="M204" s="1"/>
  <c r="I204"/>
  <c r="J204" s="1"/>
  <c r="L204" s="1"/>
  <c r="U203"/>
  <c r="O203"/>
  <c r="K203"/>
  <c r="M203" s="1"/>
  <c r="I203"/>
  <c r="J203" s="1"/>
  <c r="L203" s="1"/>
  <c r="U202"/>
  <c r="O202"/>
  <c r="K202"/>
  <c r="M202" s="1"/>
  <c r="I202"/>
  <c r="J202" s="1"/>
  <c r="L202" s="1"/>
  <c r="U201"/>
  <c r="O201"/>
  <c r="K201"/>
  <c r="M201" s="1"/>
  <c r="I201"/>
  <c r="J201" s="1"/>
  <c r="L201" s="1"/>
  <c r="U200"/>
  <c r="O200"/>
  <c r="K200"/>
  <c r="M200" s="1"/>
  <c r="I200"/>
  <c r="J200" s="1"/>
  <c r="L200" s="1"/>
  <c r="U199"/>
  <c r="O199"/>
  <c r="K199"/>
  <c r="M199" s="1"/>
  <c r="I199"/>
  <c r="J199" s="1"/>
  <c r="L199" s="1"/>
  <c r="U198"/>
  <c r="O198"/>
  <c r="K198"/>
  <c r="M198" s="1"/>
  <c r="I198"/>
  <c r="J198" s="1"/>
  <c r="L198" s="1"/>
  <c r="U197"/>
  <c r="O197"/>
  <c r="K197"/>
  <c r="M197" s="1"/>
  <c r="I197"/>
  <c r="J197" s="1"/>
  <c r="L197" s="1"/>
  <c r="U196"/>
  <c r="O196"/>
  <c r="K196"/>
  <c r="M196" s="1"/>
  <c r="I196"/>
  <c r="J196" s="1"/>
  <c r="L196" s="1"/>
  <c r="U195"/>
  <c r="O195"/>
  <c r="K195"/>
  <c r="M195" s="1"/>
  <c r="I195"/>
  <c r="J195" s="1"/>
  <c r="L195" s="1"/>
  <c r="U194"/>
  <c r="O194"/>
  <c r="K194"/>
  <c r="M194" s="1"/>
  <c r="I194"/>
  <c r="J194" s="1"/>
  <c r="L194" s="1"/>
  <c r="U193"/>
  <c r="O193"/>
  <c r="K193"/>
  <c r="M193" s="1"/>
  <c r="I193"/>
  <c r="J193" s="1"/>
  <c r="L193" s="1"/>
  <c r="U192"/>
  <c r="O192"/>
  <c r="K192"/>
  <c r="M192" s="1"/>
  <c r="I192"/>
  <c r="J192" s="1"/>
  <c r="L192" s="1"/>
  <c r="U191"/>
  <c r="O191"/>
  <c r="K191"/>
  <c r="M191" s="1"/>
  <c r="I191"/>
  <c r="J191" s="1"/>
  <c r="L191" s="1"/>
  <c r="U190"/>
  <c r="O190"/>
  <c r="K190"/>
  <c r="M190" s="1"/>
  <c r="I190"/>
  <c r="J190" s="1"/>
  <c r="L190" s="1"/>
  <c r="U189"/>
  <c r="O189"/>
  <c r="K189"/>
  <c r="M189" s="1"/>
  <c r="I189"/>
  <c r="J189" s="1"/>
  <c r="L189" s="1"/>
  <c r="U188"/>
  <c r="O188"/>
  <c r="K188"/>
  <c r="M188" s="1"/>
  <c r="I188"/>
  <c r="J188" s="1"/>
  <c r="L188" s="1"/>
  <c r="U187"/>
  <c r="O187"/>
  <c r="K187"/>
  <c r="M187" s="1"/>
  <c r="I187"/>
  <c r="J187" s="1"/>
  <c r="L187" s="1"/>
  <c r="U186"/>
  <c r="O186"/>
  <c r="K186"/>
  <c r="M186" s="1"/>
  <c r="I186"/>
  <c r="J186" s="1"/>
  <c r="L186" s="1"/>
  <c r="U185"/>
  <c r="O185"/>
  <c r="K185"/>
  <c r="M185" s="1"/>
  <c r="I185"/>
  <c r="J185" s="1"/>
  <c r="L185" s="1"/>
  <c r="U184"/>
  <c r="O184"/>
  <c r="K184"/>
  <c r="M184" s="1"/>
  <c r="I184"/>
  <c r="J184" s="1"/>
  <c r="L184" s="1"/>
  <c r="U183"/>
  <c r="O183"/>
  <c r="K183"/>
  <c r="M183" s="1"/>
  <c r="I183"/>
  <c r="J183" s="1"/>
  <c r="L183" s="1"/>
  <c r="U182"/>
  <c r="O182"/>
  <c r="K182"/>
  <c r="M182" s="1"/>
  <c r="I182"/>
  <c r="J182" s="1"/>
  <c r="L182" s="1"/>
  <c r="O181"/>
  <c r="K181"/>
  <c r="M181" s="1"/>
  <c r="I181"/>
  <c r="J181" s="1"/>
  <c r="L181" s="1"/>
  <c r="U181" s="1"/>
  <c r="U180"/>
  <c r="O180"/>
  <c r="K180"/>
  <c r="M180" s="1"/>
  <c r="I180"/>
  <c r="J180" s="1"/>
  <c r="L180" s="1"/>
  <c r="O179"/>
  <c r="I179"/>
  <c r="J179" s="1"/>
  <c r="L179" s="1"/>
  <c r="U179" s="1"/>
  <c r="U178"/>
  <c r="O178"/>
  <c r="K178"/>
  <c r="M178" s="1"/>
  <c r="I178"/>
  <c r="J178" s="1"/>
  <c r="L178" s="1"/>
  <c r="O177"/>
  <c r="I177"/>
  <c r="J177" s="1"/>
  <c r="L177" s="1"/>
  <c r="U177" s="1"/>
  <c r="U176"/>
  <c r="O176"/>
  <c r="K176"/>
  <c r="M176" s="1"/>
  <c r="I176"/>
  <c r="J176" s="1"/>
  <c r="L176" s="1"/>
  <c r="O175"/>
  <c r="I175"/>
  <c r="J175" s="1"/>
  <c r="L175" s="1"/>
  <c r="U175" s="1"/>
  <c r="U174"/>
  <c r="K174"/>
  <c r="M174" s="1"/>
  <c r="I174"/>
  <c r="J174" s="1"/>
  <c r="L174" s="1"/>
  <c r="O173"/>
  <c r="I173"/>
  <c r="J173" s="1"/>
  <c r="L173" s="1"/>
  <c r="U173" s="1"/>
  <c r="U172"/>
  <c r="K172"/>
  <c r="M172" s="1"/>
  <c r="I172"/>
  <c r="J172" s="1"/>
  <c r="L172" s="1"/>
  <c r="O171"/>
  <c r="I171"/>
  <c r="J171" s="1"/>
  <c r="L171" s="1"/>
  <c r="U171" s="1"/>
  <c r="U170"/>
  <c r="K170"/>
  <c r="M170" s="1"/>
  <c r="I170"/>
  <c r="J170" s="1"/>
  <c r="L170" s="1"/>
  <c r="O169"/>
  <c r="I169"/>
  <c r="J169" s="1"/>
  <c r="L169" s="1"/>
  <c r="U169" s="1"/>
  <c r="U168"/>
  <c r="K168"/>
  <c r="M168" s="1"/>
  <c r="I168"/>
  <c r="J168" s="1"/>
  <c r="L168" s="1"/>
  <c r="O167"/>
  <c r="I167"/>
  <c r="J167" s="1"/>
  <c r="L167" s="1"/>
  <c r="U167" s="1"/>
  <c r="U166"/>
  <c r="K166"/>
  <c r="M166" s="1"/>
  <c r="I166"/>
  <c r="J166" s="1"/>
  <c r="L166" s="1"/>
  <c r="I165"/>
  <c r="J165" s="1"/>
  <c r="L165" s="1"/>
  <c r="U165" s="1"/>
  <c r="U164"/>
  <c r="K164"/>
  <c r="M164" s="1"/>
  <c r="I164"/>
  <c r="J164" s="1"/>
  <c r="L164" s="1"/>
  <c r="I163"/>
  <c r="J163" s="1"/>
  <c r="L163" s="1"/>
  <c r="U163" s="1"/>
  <c r="U162"/>
  <c r="M162"/>
  <c r="K162"/>
  <c r="I162"/>
  <c r="J162" s="1"/>
  <c r="L162" s="1"/>
  <c r="I161"/>
  <c r="J161" s="1"/>
  <c r="L161" s="1"/>
  <c r="U161" s="1"/>
  <c r="U160"/>
  <c r="M160"/>
  <c r="K160"/>
  <c r="I160"/>
  <c r="J160" s="1"/>
  <c r="L160" s="1"/>
  <c r="I159"/>
  <c r="J159" s="1"/>
  <c r="L159" s="1"/>
  <c r="U159" s="1"/>
  <c r="M158"/>
  <c r="K158"/>
  <c r="I158"/>
  <c r="J158" s="1"/>
  <c r="L158" s="1"/>
  <c r="I157"/>
  <c r="J157" s="1"/>
  <c r="L157" s="1"/>
  <c r="U157" s="1"/>
  <c r="I156"/>
  <c r="J156" s="1"/>
  <c r="L156" s="1"/>
  <c r="I155"/>
  <c r="J155" s="1"/>
  <c r="L155" s="1"/>
  <c r="U155" s="1"/>
  <c r="M154"/>
  <c r="K154"/>
  <c r="J154"/>
  <c r="L154" s="1"/>
  <c r="I154"/>
  <c r="I153"/>
  <c r="J153" s="1"/>
  <c r="L153" s="1"/>
  <c r="J152"/>
  <c r="L152" s="1"/>
  <c r="U152" s="1"/>
  <c r="I152"/>
  <c r="K152" s="1"/>
  <c r="M152" s="1"/>
  <c r="K151"/>
  <c r="M151" s="1"/>
  <c r="I151"/>
  <c r="J151" s="1"/>
  <c r="L151" s="1"/>
  <c r="M150"/>
  <c r="K150"/>
  <c r="J150"/>
  <c r="L150" s="1"/>
  <c r="R150" s="1"/>
  <c r="I150"/>
  <c r="I149"/>
  <c r="J149" s="1"/>
  <c r="L149" s="1"/>
  <c r="J148"/>
  <c r="L148" s="1"/>
  <c r="U148" s="1"/>
  <c r="I148"/>
  <c r="K148" s="1"/>
  <c r="M148" s="1"/>
  <c r="K147"/>
  <c r="M147" s="1"/>
  <c r="I147"/>
  <c r="J147" s="1"/>
  <c r="L147" s="1"/>
  <c r="M146"/>
  <c r="K146"/>
  <c r="J146"/>
  <c r="L146" s="1"/>
  <c r="R146" s="1"/>
  <c r="I146"/>
  <c r="I145"/>
  <c r="I252" s="1"/>
  <c r="F126"/>
  <c r="C2796" s="1"/>
  <c r="C2819" s="1"/>
  <c r="U125"/>
  <c r="N125"/>
  <c r="L125"/>
  <c r="R125" s="1"/>
  <c r="K125"/>
  <c r="M125" s="1"/>
  <c r="S125" s="1"/>
  <c r="J125"/>
  <c r="I125"/>
  <c r="K124"/>
  <c r="M124" s="1"/>
  <c r="V124" s="1"/>
  <c r="J124"/>
  <c r="L124" s="1"/>
  <c r="I124"/>
  <c r="U123"/>
  <c r="N123"/>
  <c r="L123"/>
  <c r="R123" s="1"/>
  <c r="K123"/>
  <c r="M123" s="1"/>
  <c r="S123" s="1"/>
  <c r="J123"/>
  <c r="I123"/>
  <c r="K122"/>
  <c r="M122" s="1"/>
  <c r="V122" s="1"/>
  <c r="J122"/>
  <c r="L122" s="1"/>
  <c r="I122"/>
  <c r="U121"/>
  <c r="N121"/>
  <c r="L121"/>
  <c r="R121" s="1"/>
  <c r="K121"/>
  <c r="M121" s="1"/>
  <c r="S121" s="1"/>
  <c r="J121"/>
  <c r="I121"/>
  <c r="K120"/>
  <c r="M120" s="1"/>
  <c r="V120" s="1"/>
  <c r="J120"/>
  <c r="L120" s="1"/>
  <c r="I120"/>
  <c r="U119"/>
  <c r="N119"/>
  <c r="L119"/>
  <c r="R119" s="1"/>
  <c r="K119"/>
  <c r="M119" s="1"/>
  <c r="S119" s="1"/>
  <c r="J119"/>
  <c r="I119"/>
  <c r="K118"/>
  <c r="M118" s="1"/>
  <c r="V118" s="1"/>
  <c r="J118"/>
  <c r="L118" s="1"/>
  <c r="I118"/>
  <c r="U117"/>
  <c r="N117"/>
  <c r="L117"/>
  <c r="R117" s="1"/>
  <c r="K117"/>
  <c r="M117" s="1"/>
  <c r="S117" s="1"/>
  <c r="J117"/>
  <c r="I117"/>
  <c r="K116"/>
  <c r="M116" s="1"/>
  <c r="V116" s="1"/>
  <c r="I116"/>
  <c r="J116" s="1"/>
  <c r="L116" s="1"/>
  <c r="K115"/>
  <c r="M115" s="1"/>
  <c r="I115"/>
  <c r="J115" s="1"/>
  <c r="L115" s="1"/>
  <c r="K114"/>
  <c r="M114" s="1"/>
  <c r="I114"/>
  <c r="J114" s="1"/>
  <c r="L114" s="1"/>
  <c r="K113"/>
  <c r="M113" s="1"/>
  <c r="I113"/>
  <c r="J113" s="1"/>
  <c r="L113" s="1"/>
  <c r="K112"/>
  <c r="M112" s="1"/>
  <c r="I112"/>
  <c r="J112" s="1"/>
  <c r="L112" s="1"/>
  <c r="K111"/>
  <c r="M111" s="1"/>
  <c r="I111"/>
  <c r="J111" s="1"/>
  <c r="L111" s="1"/>
  <c r="K110"/>
  <c r="M110" s="1"/>
  <c r="I110"/>
  <c r="J110" s="1"/>
  <c r="L110" s="1"/>
  <c r="K109"/>
  <c r="M109" s="1"/>
  <c r="I109"/>
  <c r="J109" s="1"/>
  <c r="L109" s="1"/>
  <c r="K108"/>
  <c r="M108" s="1"/>
  <c r="I108"/>
  <c r="J108" s="1"/>
  <c r="L108" s="1"/>
  <c r="V107"/>
  <c r="U107"/>
  <c r="S107"/>
  <c r="R107"/>
  <c r="P107"/>
  <c r="O107"/>
  <c r="N107"/>
  <c r="I107"/>
  <c r="J107" s="1"/>
  <c r="I106"/>
  <c r="J106" s="1"/>
  <c r="L106" s="1"/>
  <c r="I105"/>
  <c r="J105" s="1"/>
  <c r="L105" s="1"/>
  <c r="I104"/>
  <c r="J104" s="1"/>
  <c r="L104" s="1"/>
  <c r="I103"/>
  <c r="J103" s="1"/>
  <c r="L103" s="1"/>
  <c r="I102"/>
  <c r="J102" s="1"/>
  <c r="L102" s="1"/>
  <c r="I101"/>
  <c r="J101" s="1"/>
  <c r="L101" s="1"/>
  <c r="I100"/>
  <c r="J100" s="1"/>
  <c r="L100" s="1"/>
  <c r="I99"/>
  <c r="J99" s="1"/>
  <c r="L99" s="1"/>
  <c r="I98"/>
  <c r="J98" s="1"/>
  <c r="L98" s="1"/>
  <c r="I97"/>
  <c r="J97" s="1"/>
  <c r="L97" s="1"/>
  <c r="I96"/>
  <c r="J96" s="1"/>
  <c r="L96" s="1"/>
  <c r="I95"/>
  <c r="J95" s="1"/>
  <c r="L95" s="1"/>
  <c r="I94"/>
  <c r="J94" s="1"/>
  <c r="L94" s="1"/>
  <c r="I93"/>
  <c r="J93" s="1"/>
  <c r="L93" s="1"/>
  <c r="I92"/>
  <c r="J92" s="1"/>
  <c r="L92" s="1"/>
  <c r="U91"/>
  <c r="R91"/>
  <c r="O91"/>
  <c r="M91"/>
  <c r="V91" s="1"/>
  <c r="L91"/>
  <c r="N91" s="1"/>
  <c r="K91"/>
  <c r="I91"/>
  <c r="L90"/>
  <c r="U90" s="1"/>
  <c r="K90"/>
  <c r="M90" s="1"/>
  <c r="J90"/>
  <c r="I90"/>
  <c r="L89"/>
  <c r="U89" s="1"/>
  <c r="K89"/>
  <c r="M89" s="1"/>
  <c r="J89"/>
  <c r="I89"/>
  <c r="L88"/>
  <c r="U88" s="1"/>
  <c r="K88"/>
  <c r="M88" s="1"/>
  <c r="J88"/>
  <c r="I88"/>
  <c r="L87"/>
  <c r="U87" s="1"/>
  <c r="K87"/>
  <c r="M87" s="1"/>
  <c r="J87"/>
  <c r="I87"/>
  <c r="L86"/>
  <c r="U86" s="1"/>
  <c r="K86"/>
  <c r="M86" s="1"/>
  <c r="J86"/>
  <c r="I86"/>
  <c r="L85"/>
  <c r="U85" s="1"/>
  <c r="K85"/>
  <c r="M85" s="1"/>
  <c r="J85"/>
  <c r="I85"/>
  <c r="L84"/>
  <c r="U84" s="1"/>
  <c r="K84"/>
  <c r="M84" s="1"/>
  <c r="J84"/>
  <c r="I84"/>
  <c r="L83"/>
  <c r="U83" s="1"/>
  <c r="K83"/>
  <c r="M83" s="1"/>
  <c r="J83"/>
  <c r="I83"/>
  <c r="L82"/>
  <c r="U82" s="1"/>
  <c r="K82"/>
  <c r="M82" s="1"/>
  <c r="J82"/>
  <c r="I82"/>
  <c r="L81"/>
  <c r="U81" s="1"/>
  <c r="K81"/>
  <c r="M81" s="1"/>
  <c r="J81"/>
  <c r="I81"/>
  <c r="L80"/>
  <c r="U80" s="1"/>
  <c r="K80"/>
  <c r="M80" s="1"/>
  <c r="J80"/>
  <c r="I80"/>
  <c r="L79"/>
  <c r="U79" s="1"/>
  <c r="K79"/>
  <c r="M79" s="1"/>
  <c r="J79"/>
  <c r="I79"/>
  <c r="L78"/>
  <c r="U78" s="1"/>
  <c r="K78"/>
  <c r="M78" s="1"/>
  <c r="J78"/>
  <c r="I78"/>
  <c r="L77"/>
  <c r="U77" s="1"/>
  <c r="K77"/>
  <c r="M77" s="1"/>
  <c r="J77"/>
  <c r="I77"/>
  <c r="L76"/>
  <c r="U76" s="1"/>
  <c r="K76"/>
  <c r="M76" s="1"/>
  <c r="J76"/>
  <c r="I76"/>
  <c r="L75"/>
  <c r="U75" s="1"/>
  <c r="K75"/>
  <c r="M75" s="1"/>
  <c r="J75"/>
  <c r="I75"/>
  <c r="L74"/>
  <c r="U74" s="1"/>
  <c r="I74"/>
  <c r="K74" s="1"/>
  <c r="M74" s="1"/>
  <c r="K73"/>
  <c r="M73" s="1"/>
  <c r="I73"/>
  <c r="J73" s="1"/>
  <c r="L73" s="1"/>
  <c r="K72"/>
  <c r="M72" s="1"/>
  <c r="I72"/>
  <c r="J72" s="1"/>
  <c r="L72" s="1"/>
  <c r="K71"/>
  <c r="M71" s="1"/>
  <c r="I71"/>
  <c r="J71" s="1"/>
  <c r="L71" s="1"/>
  <c r="K70"/>
  <c r="M70" s="1"/>
  <c r="I70"/>
  <c r="J70" s="1"/>
  <c r="L70" s="1"/>
  <c r="U69"/>
  <c r="R69"/>
  <c r="O69"/>
  <c r="L69"/>
  <c r="K69"/>
  <c r="M69" s="1"/>
  <c r="I69"/>
  <c r="J68"/>
  <c r="L68" s="1"/>
  <c r="I68"/>
  <c r="K68" s="1"/>
  <c r="M68" s="1"/>
  <c r="J67"/>
  <c r="L67" s="1"/>
  <c r="I67"/>
  <c r="K67" s="1"/>
  <c r="M67" s="1"/>
  <c r="J66"/>
  <c r="L66" s="1"/>
  <c r="I66"/>
  <c r="K66" s="1"/>
  <c r="M66" s="1"/>
  <c r="J65"/>
  <c r="L65" s="1"/>
  <c r="I65"/>
  <c r="K65" s="1"/>
  <c r="M65" s="1"/>
  <c r="L64"/>
  <c r="R64" s="1"/>
  <c r="I64"/>
  <c r="K64" s="1"/>
  <c r="M64" s="1"/>
  <c r="I63"/>
  <c r="J63" s="1"/>
  <c r="L63" s="1"/>
  <c r="I62"/>
  <c r="J62" s="1"/>
  <c r="L62" s="1"/>
  <c r="I61"/>
  <c r="J61" s="1"/>
  <c r="L61" s="1"/>
  <c r="I60"/>
  <c r="J60" s="1"/>
  <c r="L60" s="1"/>
  <c r="I59"/>
  <c r="J59" s="1"/>
  <c r="L59" s="1"/>
  <c r="I58"/>
  <c r="J58" s="1"/>
  <c r="L58" s="1"/>
  <c r="I57"/>
  <c r="J57" s="1"/>
  <c r="L57" s="1"/>
  <c r="I56"/>
  <c r="J56" s="1"/>
  <c r="L56" s="1"/>
  <c r="I55"/>
  <c r="J55" s="1"/>
  <c r="L55" s="1"/>
  <c r="I54"/>
  <c r="J54" s="1"/>
  <c r="L54" s="1"/>
  <c r="I53"/>
  <c r="J53" s="1"/>
  <c r="L53" s="1"/>
  <c r="I52"/>
  <c r="J52" s="1"/>
  <c r="L52" s="1"/>
  <c r="I51"/>
  <c r="J51" s="1"/>
  <c r="L51" s="1"/>
  <c r="I50"/>
  <c r="J50" s="1"/>
  <c r="L50" s="1"/>
  <c r="I49"/>
  <c r="J49" s="1"/>
  <c r="L49" s="1"/>
  <c r="I48"/>
  <c r="J48" s="1"/>
  <c r="L48" s="1"/>
  <c r="I47"/>
  <c r="J47" s="1"/>
  <c r="L47" s="1"/>
  <c r="I46"/>
  <c r="J46" s="1"/>
  <c r="L46" s="1"/>
  <c r="I45"/>
  <c r="J45" s="1"/>
  <c r="L45" s="1"/>
  <c r="I44"/>
  <c r="J44" s="1"/>
  <c r="L44" s="1"/>
  <c r="I43"/>
  <c r="J43" s="1"/>
  <c r="L43" s="1"/>
  <c r="U42"/>
  <c r="R42"/>
  <c r="O42"/>
  <c r="M42"/>
  <c r="V42" s="1"/>
  <c r="L42"/>
  <c r="N42" s="1"/>
  <c r="K42"/>
  <c r="I42"/>
  <c r="L41"/>
  <c r="U41" s="1"/>
  <c r="K41"/>
  <c r="M41" s="1"/>
  <c r="J41"/>
  <c r="I41"/>
  <c r="L40"/>
  <c r="U40" s="1"/>
  <c r="K40"/>
  <c r="M40" s="1"/>
  <c r="J40"/>
  <c r="I40"/>
  <c r="L39"/>
  <c r="U39" s="1"/>
  <c r="K39"/>
  <c r="M39" s="1"/>
  <c r="J39"/>
  <c r="I39"/>
  <c r="L38"/>
  <c r="U38" s="1"/>
  <c r="K38"/>
  <c r="M38" s="1"/>
  <c r="J38"/>
  <c r="I38"/>
  <c r="L37"/>
  <c r="U37" s="1"/>
  <c r="K37"/>
  <c r="M37" s="1"/>
  <c r="J37"/>
  <c r="I37"/>
  <c r="L36"/>
  <c r="U36" s="1"/>
  <c r="K36"/>
  <c r="M36" s="1"/>
  <c r="J36"/>
  <c r="I36"/>
  <c r="L35"/>
  <c r="U35" s="1"/>
  <c r="K35"/>
  <c r="M35" s="1"/>
  <c r="J35"/>
  <c r="I35"/>
  <c r="L34"/>
  <c r="U34" s="1"/>
  <c r="K34"/>
  <c r="M34" s="1"/>
  <c r="J34"/>
  <c r="I34"/>
  <c r="L33"/>
  <c r="U33" s="1"/>
  <c r="K33"/>
  <c r="M33" s="1"/>
  <c r="J33"/>
  <c r="I33"/>
  <c r="L32"/>
  <c r="U32" s="1"/>
  <c r="K32"/>
  <c r="M32" s="1"/>
  <c r="J32"/>
  <c r="I32"/>
  <c r="L31"/>
  <c r="U31" s="1"/>
  <c r="K31"/>
  <c r="M31" s="1"/>
  <c r="J31"/>
  <c r="I31"/>
  <c r="L30"/>
  <c r="U30" s="1"/>
  <c r="K30"/>
  <c r="M30" s="1"/>
  <c r="J30"/>
  <c r="I30"/>
  <c r="L29"/>
  <c r="U29" s="1"/>
  <c r="K29"/>
  <c r="M29" s="1"/>
  <c r="J29"/>
  <c r="I29"/>
  <c r="L28"/>
  <c r="U28" s="1"/>
  <c r="K28"/>
  <c r="M28" s="1"/>
  <c r="J28"/>
  <c r="I28"/>
  <c r="L27"/>
  <c r="U27" s="1"/>
  <c r="K27"/>
  <c r="M27" s="1"/>
  <c r="J27"/>
  <c r="I27"/>
  <c r="L26"/>
  <c r="U26" s="1"/>
  <c r="K26"/>
  <c r="M26" s="1"/>
  <c r="J26"/>
  <c r="I26"/>
  <c r="L25"/>
  <c r="U25" s="1"/>
  <c r="K25"/>
  <c r="M25" s="1"/>
  <c r="J25"/>
  <c r="I25"/>
  <c r="L24"/>
  <c r="U24" s="1"/>
  <c r="K24"/>
  <c r="M24" s="1"/>
  <c r="J24"/>
  <c r="I24"/>
  <c r="L23"/>
  <c r="U23" s="1"/>
  <c r="K23"/>
  <c r="M23" s="1"/>
  <c r="J23"/>
  <c r="I23"/>
  <c r="L22"/>
  <c r="U22" s="1"/>
  <c r="K22"/>
  <c r="M22" s="1"/>
  <c r="J22"/>
  <c r="I22"/>
  <c r="L21"/>
  <c r="U21" s="1"/>
  <c r="K21"/>
  <c r="M21" s="1"/>
  <c r="J21"/>
  <c r="I21"/>
  <c r="L20"/>
  <c r="U20" s="1"/>
  <c r="K20"/>
  <c r="M20" s="1"/>
  <c r="J20"/>
  <c r="I20"/>
  <c r="L19"/>
  <c r="U19" s="1"/>
  <c r="K19"/>
  <c r="M19" s="1"/>
  <c r="J19"/>
  <c r="I19"/>
  <c r="L18"/>
  <c r="U18" s="1"/>
  <c r="K18"/>
  <c r="M18" s="1"/>
  <c r="J18"/>
  <c r="I18"/>
  <c r="L17"/>
  <c r="U17" s="1"/>
  <c r="K17"/>
  <c r="M17" s="1"/>
  <c r="J17"/>
  <c r="I17"/>
  <c r="L16"/>
  <c r="U16" s="1"/>
  <c r="K16"/>
  <c r="M16" s="1"/>
  <c r="J16"/>
  <c r="I16"/>
  <c r="L15"/>
  <c r="U15" s="1"/>
  <c r="K15"/>
  <c r="M15" s="1"/>
  <c r="J15"/>
  <c r="I15"/>
  <c r="L14"/>
  <c r="U14" s="1"/>
  <c r="K14"/>
  <c r="M14" s="1"/>
  <c r="J14"/>
  <c r="I14"/>
  <c r="L13"/>
  <c r="U13" s="1"/>
  <c r="K13"/>
  <c r="M13" s="1"/>
  <c r="J13"/>
  <c r="I13"/>
  <c r="L12"/>
  <c r="U12" s="1"/>
  <c r="I12"/>
  <c r="K12" s="1"/>
  <c r="M12" s="1"/>
  <c r="K11"/>
  <c r="M11" s="1"/>
  <c r="I11"/>
  <c r="J11" s="1"/>
  <c r="L11" s="1"/>
  <c r="K10"/>
  <c r="M10" s="1"/>
  <c r="I10"/>
  <c r="J10" s="1"/>
  <c r="L10" s="1"/>
  <c r="K9"/>
  <c r="M9" s="1"/>
  <c r="I9"/>
  <c r="J9" s="1"/>
  <c r="L9" s="1"/>
  <c r="K8"/>
  <c r="M8" s="1"/>
  <c r="I8"/>
  <c r="J8" s="1"/>
  <c r="L8" s="1"/>
  <c r="K7"/>
  <c r="M7" s="1"/>
  <c r="I7"/>
  <c r="J7" s="1"/>
  <c r="L7" s="1"/>
  <c r="K6"/>
  <c r="I6"/>
  <c r="I126" s="1"/>
  <c r="S7" l="1"/>
  <c r="V7"/>
  <c r="P7"/>
  <c r="S9"/>
  <c r="V9"/>
  <c r="P9"/>
  <c r="S11"/>
  <c r="V11"/>
  <c r="P11"/>
  <c r="R45"/>
  <c r="U45"/>
  <c r="O45"/>
  <c r="R49"/>
  <c r="U49"/>
  <c r="O49"/>
  <c r="R53"/>
  <c r="U53"/>
  <c r="O53"/>
  <c r="R57"/>
  <c r="U57"/>
  <c r="O57"/>
  <c r="R61"/>
  <c r="U61"/>
  <c r="O61"/>
  <c r="R66"/>
  <c r="N66"/>
  <c r="U66"/>
  <c r="O66"/>
  <c r="R68"/>
  <c r="N68"/>
  <c r="U68"/>
  <c r="O68"/>
  <c r="S70"/>
  <c r="V70"/>
  <c r="P70"/>
  <c r="S72"/>
  <c r="V72"/>
  <c r="P72"/>
  <c r="R92"/>
  <c r="U92"/>
  <c r="O92"/>
  <c r="R96"/>
  <c r="U96"/>
  <c r="O96"/>
  <c r="R100"/>
  <c r="U100"/>
  <c r="O100"/>
  <c r="R104"/>
  <c r="U104"/>
  <c r="O104"/>
  <c r="S108"/>
  <c r="V108"/>
  <c r="P108"/>
  <c r="S110"/>
  <c r="V110"/>
  <c r="P110"/>
  <c r="S112"/>
  <c r="V112"/>
  <c r="P112"/>
  <c r="S114"/>
  <c r="V114"/>
  <c r="P114"/>
  <c r="R118"/>
  <c r="O118"/>
  <c r="U118"/>
  <c r="N118"/>
  <c r="V152"/>
  <c r="P152"/>
  <c r="S152"/>
  <c r="V172"/>
  <c r="P172"/>
  <c r="S172"/>
  <c r="V178"/>
  <c r="P178"/>
  <c r="S178"/>
  <c r="R209"/>
  <c r="U209"/>
  <c r="O209"/>
  <c r="N209"/>
  <c r="R213"/>
  <c r="U213"/>
  <c r="O213"/>
  <c r="N213"/>
  <c r="N7"/>
  <c r="U7"/>
  <c r="O7"/>
  <c r="R7"/>
  <c r="N9"/>
  <c r="U9"/>
  <c r="O9"/>
  <c r="R9"/>
  <c r="N11"/>
  <c r="U11"/>
  <c r="O11"/>
  <c r="R11"/>
  <c r="R44"/>
  <c r="U44"/>
  <c r="O44"/>
  <c r="R48"/>
  <c r="U48"/>
  <c r="O48"/>
  <c r="R52"/>
  <c r="U52"/>
  <c r="O52"/>
  <c r="R56"/>
  <c r="U56"/>
  <c r="O56"/>
  <c r="R60"/>
  <c r="U60"/>
  <c r="O60"/>
  <c r="S64"/>
  <c r="N64"/>
  <c r="V64"/>
  <c r="P64"/>
  <c r="S66"/>
  <c r="V66"/>
  <c r="P66"/>
  <c r="S68"/>
  <c r="V68"/>
  <c r="P68"/>
  <c r="N70"/>
  <c r="U70"/>
  <c r="O70"/>
  <c r="R70"/>
  <c r="N72"/>
  <c r="U72"/>
  <c r="O72"/>
  <c r="R72"/>
  <c r="V74"/>
  <c r="P74"/>
  <c r="S74"/>
  <c r="V75"/>
  <c r="P75"/>
  <c r="S75"/>
  <c r="V76"/>
  <c r="P76"/>
  <c r="S76"/>
  <c r="V77"/>
  <c r="P77"/>
  <c r="S77"/>
  <c r="V78"/>
  <c r="P78"/>
  <c r="S78"/>
  <c r="V79"/>
  <c r="P79"/>
  <c r="S79"/>
  <c r="V80"/>
  <c r="P80"/>
  <c r="S80"/>
  <c r="V81"/>
  <c r="P81"/>
  <c r="S81"/>
  <c r="V82"/>
  <c r="P82"/>
  <c r="S82"/>
  <c r="V83"/>
  <c r="P83"/>
  <c r="S83"/>
  <c r="V84"/>
  <c r="P84"/>
  <c r="S84"/>
  <c r="V85"/>
  <c r="P85"/>
  <c r="S85"/>
  <c r="V86"/>
  <c r="P86"/>
  <c r="S86"/>
  <c r="V87"/>
  <c r="P87"/>
  <c r="S87"/>
  <c r="V88"/>
  <c r="P88"/>
  <c r="S88"/>
  <c r="V89"/>
  <c r="P89"/>
  <c r="S89"/>
  <c r="V90"/>
  <c r="P90"/>
  <c r="S90"/>
  <c r="R95"/>
  <c r="U95"/>
  <c r="O95"/>
  <c r="R99"/>
  <c r="U99"/>
  <c r="O99"/>
  <c r="R103"/>
  <c r="U103"/>
  <c r="O103"/>
  <c r="N108"/>
  <c r="U108"/>
  <c r="O108"/>
  <c r="R108"/>
  <c r="N110"/>
  <c r="U110"/>
  <c r="O110"/>
  <c r="R110"/>
  <c r="N112"/>
  <c r="U112"/>
  <c r="O112"/>
  <c r="R112"/>
  <c r="N114"/>
  <c r="U114"/>
  <c r="O114"/>
  <c r="R114"/>
  <c r="R116"/>
  <c r="O116"/>
  <c r="U116"/>
  <c r="N116"/>
  <c r="R124"/>
  <c r="O124"/>
  <c r="U124"/>
  <c r="N124"/>
  <c r="V148"/>
  <c r="P148"/>
  <c r="S148"/>
  <c r="V151"/>
  <c r="P151"/>
  <c r="S151"/>
  <c r="V170"/>
  <c r="P170"/>
  <c r="S170"/>
  <c r="R210"/>
  <c r="U210"/>
  <c r="O210"/>
  <c r="N210"/>
  <c r="R214"/>
  <c r="U214"/>
  <c r="O214"/>
  <c r="N214"/>
  <c r="S8"/>
  <c r="V8"/>
  <c r="P8"/>
  <c r="S10"/>
  <c r="V10"/>
  <c r="P10"/>
  <c r="R43"/>
  <c r="U43"/>
  <c r="O43"/>
  <c r="R47"/>
  <c r="U47"/>
  <c r="O47"/>
  <c r="R51"/>
  <c r="U51"/>
  <c r="O51"/>
  <c r="R55"/>
  <c r="U55"/>
  <c r="O55"/>
  <c r="R59"/>
  <c r="U59"/>
  <c r="O59"/>
  <c r="R63"/>
  <c r="U63"/>
  <c r="O63"/>
  <c r="R65"/>
  <c r="N65"/>
  <c r="U65"/>
  <c r="O65"/>
  <c r="R67"/>
  <c r="N67"/>
  <c r="U67"/>
  <c r="O67"/>
  <c r="S69"/>
  <c r="N69"/>
  <c r="V69"/>
  <c r="P69"/>
  <c r="S71"/>
  <c r="V71"/>
  <c r="P71"/>
  <c r="S73"/>
  <c r="V73"/>
  <c r="P73"/>
  <c r="R94"/>
  <c r="U94"/>
  <c r="O94"/>
  <c r="R98"/>
  <c r="U98"/>
  <c r="O98"/>
  <c r="R102"/>
  <c r="U102"/>
  <c r="O102"/>
  <c r="R106"/>
  <c r="U106"/>
  <c r="O106"/>
  <c r="S109"/>
  <c r="V109"/>
  <c r="P109"/>
  <c r="S111"/>
  <c r="V111"/>
  <c r="P111"/>
  <c r="S113"/>
  <c r="V113"/>
  <c r="P113"/>
  <c r="S115"/>
  <c r="V115"/>
  <c r="P115"/>
  <c r="R122"/>
  <c r="O122"/>
  <c r="U122"/>
  <c r="N122"/>
  <c r="V147"/>
  <c r="P147"/>
  <c r="S147"/>
  <c r="O151"/>
  <c r="R151"/>
  <c r="U151"/>
  <c r="N151"/>
  <c r="U153"/>
  <c r="O153"/>
  <c r="R153"/>
  <c r="V168"/>
  <c r="P168"/>
  <c r="S168"/>
  <c r="V176"/>
  <c r="P176"/>
  <c r="S176"/>
  <c r="V180"/>
  <c r="P180"/>
  <c r="S180"/>
  <c r="V181"/>
  <c r="P181"/>
  <c r="S181"/>
  <c r="R207"/>
  <c r="U207"/>
  <c r="O207"/>
  <c r="N207"/>
  <c r="R211"/>
  <c r="U211"/>
  <c r="O211"/>
  <c r="N211"/>
  <c r="N8"/>
  <c r="U8"/>
  <c r="O8"/>
  <c r="R8"/>
  <c r="N10"/>
  <c r="U10"/>
  <c r="O10"/>
  <c r="R10"/>
  <c r="V12"/>
  <c r="P12"/>
  <c r="S12"/>
  <c r="V13"/>
  <c r="P13"/>
  <c r="S13"/>
  <c r="V14"/>
  <c r="P14"/>
  <c r="S14"/>
  <c r="V15"/>
  <c r="P15"/>
  <c r="S15"/>
  <c r="V16"/>
  <c r="P16"/>
  <c r="S16"/>
  <c r="V17"/>
  <c r="P17"/>
  <c r="S17"/>
  <c r="V18"/>
  <c r="P18"/>
  <c r="S18"/>
  <c r="V19"/>
  <c r="P19"/>
  <c r="S19"/>
  <c r="V20"/>
  <c r="P20"/>
  <c r="S20"/>
  <c r="V21"/>
  <c r="P21"/>
  <c r="S21"/>
  <c r="V22"/>
  <c r="P22"/>
  <c r="S22"/>
  <c r="V23"/>
  <c r="P23"/>
  <c r="S23"/>
  <c r="V24"/>
  <c r="P24"/>
  <c r="S24"/>
  <c r="V25"/>
  <c r="P25"/>
  <c r="S25"/>
  <c r="V26"/>
  <c r="P26"/>
  <c r="S26"/>
  <c r="V27"/>
  <c r="P27"/>
  <c r="S27"/>
  <c r="V28"/>
  <c r="P28"/>
  <c r="S28"/>
  <c r="V29"/>
  <c r="P29"/>
  <c r="S29"/>
  <c r="V30"/>
  <c r="P30"/>
  <c r="S30"/>
  <c r="V31"/>
  <c r="P31"/>
  <c r="S31"/>
  <c r="V32"/>
  <c r="P32"/>
  <c r="S32"/>
  <c r="V33"/>
  <c r="P33"/>
  <c r="S33"/>
  <c r="V34"/>
  <c r="P34"/>
  <c r="S34"/>
  <c r="V35"/>
  <c r="P35"/>
  <c r="S35"/>
  <c r="V36"/>
  <c r="P36"/>
  <c r="S36"/>
  <c r="V37"/>
  <c r="P37"/>
  <c r="S37"/>
  <c r="V38"/>
  <c r="P38"/>
  <c r="S38"/>
  <c r="V39"/>
  <c r="P39"/>
  <c r="S39"/>
  <c r="V40"/>
  <c r="P40"/>
  <c r="S40"/>
  <c r="V41"/>
  <c r="P41"/>
  <c r="S41"/>
  <c r="R46"/>
  <c r="U46"/>
  <c r="O46"/>
  <c r="R50"/>
  <c r="U50"/>
  <c r="O50"/>
  <c r="R54"/>
  <c r="U54"/>
  <c r="O54"/>
  <c r="R58"/>
  <c r="U58"/>
  <c r="O58"/>
  <c r="R62"/>
  <c r="U62"/>
  <c r="O62"/>
  <c r="S65"/>
  <c r="V65"/>
  <c r="P65"/>
  <c r="S67"/>
  <c r="V67"/>
  <c r="P67"/>
  <c r="N71"/>
  <c r="U71"/>
  <c r="O71"/>
  <c r="R71"/>
  <c r="N73"/>
  <c r="U73"/>
  <c r="O73"/>
  <c r="R73"/>
  <c r="R93"/>
  <c r="U93"/>
  <c r="O93"/>
  <c r="R97"/>
  <c r="U97"/>
  <c r="O97"/>
  <c r="R101"/>
  <c r="U101"/>
  <c r="O101"/>
  <c r="R105"/>
  <c r="U105"/>
  <c r="O105"/>
  <c r="N109"/>
  <c r="U109"/>
  <c r="O109"/>
  <c r="R109"/>
  <c r="N111"/>
  <c r="U111"/>
  <c r="O111"/>
  <c r="R111"/>
  <c r="N113"/>
  <c r="U113"/>
  <c r="O113"/>
  <c r="R113"/>
  <c r="N115"/>
  <c r="U115"/>
  <c r="O115"/>
  <c r="R115"/>
  <c r="R120"/>
  <c r="O120"/>
  <c r="U120"/>
  <c r="N120"/>
  <c r="O147"/>
  <c r="R147"/>
  <c r="U147"/>
  <c r="N147"/>
  <c r="U149"/>
  <c r="O149"/>
  <c r="R149"/>
  <c r="V164"/>
  <c r="P164"/>
  <c r="S164"/>
  <c r="V166"/>
  <c r="P166"/>
  <c r="S166"/>
  <c r="V174"/>
  <c r="P174"/>
  <c r="S174"/>
  <c r="V182"/>
  <c r="P182"/>
  <c r="S182"/>
  <c r="V183"/>
  <c r="P183"/>
  <c r="S183"/>
  <c r="V184"/>
  <c r="P184"/>
  <c r="S184"/>
  <c r="V185"/>
  <c r="P185"/>
  <c r="S185"/>
  <c r="V186"/>
  <c r="P186"/>
  <c r="S186"/>
  <c r="V187"/>
  <c r="P187"/>
  <c r="S187"/>
  <c r="V188"/>
  <c r="P188"/>
  <c r="S188"/>
  <c r="V189"/>
  <c r="P189"/>
  <c r="S189"/>
  <c r="V190"/>
  <c r="P190"/>
  <c r="S190"/>
  <c r="V191"/>
  <c r="P191"/>
  <c r="S191"/>
  <c r="V192"/>
  <c r="P192"/>
  <c r="S192"/>
  <c r="V193"/>
  <c r="P193"/>
  <c r="S193"/>
  <c r="V194"/>
  <c r="P194"/>
  <c r="S194"/>
  <c r="V195"/>
  <c r="P195"/>
  <c r="S195"/>
  <c r="V196"/>
  <c r="P196"/>
  <c r="S196"/>
  <c r="V197"/>
  <c r="P197"/>
  <c r="S197"/>
  <c r="V198"/>
  <c r="P198"/>
  <c r="S198"/>
  <c r="V199"/>
  <c r="P199"/>
  <c r="S199"/>
  <c r="V200"/>
  <c r="P200"/>
  <c r="S200"/>
  <c r="V201"/>
  <c r="P201"/>
  <c r="S201"/>
  <c r="V202"/>
  <c r="P202"/>
  <c r="S202"/>
  <c r="V203"/>
  <c r="P203"/>
  <c r="S203"/>
  <c r="V204"/>
  <c r="P204"/>
  <c r="S204"/>
  <c r="V205"/>
  <c r="P205"/>
  <c r="S205"/>
  <c r="R208"/>
  <c r="U208"/>
  <c r="O208"/>
  <c r="N208"/>
  <c r="R212"/>
  <c r="U212"/>
  <c r="O212"/>
  <c r="N212"/>
  <c r="R215"/>
  <c r="U215"/>
  <c r="O215"/>
  <c r="R216"/>
  <c r="N216"/>
  <c r="U216"/>
  <c r="O216"/>
  <c r="R218"/>
  <c r="N218"/>
  <c r="U218"/>
  <c r="O218"/>
  <c r="R220"/>
  <c r="N220"/>
  <c r="U220"/>
  <c r="O220"/>
  <c r="R222"/>
  <c r="N222"/>
  <c r="U222"/>
  <c r="O222"/>
  <c r="R224"/>
  <c r="N224"/>
  <c r="U224"/>
  <c r="O224"/>
  <c r="R226"/>
  <c r="N226"/>
  <c r="U226"/>
  <c r="O226"/>
  <c r="R228"/>
  <c r="N228"/>
  <c r="U228"/>
  <c r="O228"/>
  <c r="R230"/>
  <c r="N230"/>
  <c r="U230"/>
  <c r="O230"/>
  <c r="R232"/>
  <c r="N232"/>
  <c r="U232"/>
  <c r="O232"/>
  <c r="R234"/>
  <c r="N234"/>
  <c r="U234"/>
  <c r="O234"/>
  <c r="R236"/>
  <c r="N236"/>
  <c r="U236"/>
  <c r="O236"/>
  <c r="R238"/>
  <c r="N238"/>
  <c r="U238"/>
  <c r="O238"/>
  <c r="V239"/>
  <c r="P239"/>
  <c r="S239"/>
  <c r="V240"/>
  <c r="P240"/>
  <c r="S240"/>
  <c r="V241"/>
  <c r="P241"/>
  <c r="S241"/>
  <c r="V242"/>
  <c r="P242"/>
  <c r="S242"/>
  <c r="V243"/>
  <c r="P243"/>
  <c r="S243"/>
  <c r="V244"/>
  <c r="P244"/>
  <c r="S244"/>
  <c r="V245"/>
  <c r="P245"/>
  <c r="S245"/>
  <c r="V246"/>
  <c r="P246"/>
  <c r="S246"/>
  <c r="V247"/>
  <c r="P247"/>
  <c r="S247"/>
  <c r="V248"/>
  <c r="P248"/>
  <c r="S248"/>
  <c r="V249"/>
  <c r="P249"/>
  <c r="S249"/>
  <c r="V250"/>
  <c r="P250"/>
  <c r="S250"/>
  <c r="V251"/>
  <c r="P251"/>
  <c r="S251"/>
  <c r="V260"/>
  <c r="P260"/>
  <c r="S260"/>
  <c r="V261"/>
  <c r="P261"/>
  <c r="S261"/>
  <c r="V262"/>
  <c r="P262"/>
  <c r="S262"/>
  <c r="V263"/>
  <c r="P263"/>
  <c r="S263"/>
  <c r="V264"/>
  <c r="P264"/>
  <c r="S264"/>
  <c r="V265"/>
  <c r="P265"/>
  <c r="S265"/>
  <c r="V266"/>
  <c r="P266"/>
  <c r="S266"/>
  <c r="R271"/>
  <c r="U271"/>
  <c r="O271"/>
  <c r="R275"/>
  <c r="U275"/>
  <c r="O275"/>
  <c r="S279"/>
  <c r="V279"/>
  <c r="P279"/>
  <c r="V281"/>
  <c r="P281"/>
  <c r="S281"/>
  <c r="V283"/>
  <c r="P283"/>
  <c r="S283"/>
  <c r="U287"/>
  <c r="O287"/>
  <c r="R287"/>
  <c r="N287"/>
  <c r="R293"/>
  <c r="U293"/>
  <c r="O293"/>
  <c r="R302"/>
  <c r="U302"/>
  <c r="O302"/>
  <c r="R307"/>
  <c r="U307"/>
  <c r="O307"/>
  <c r="V313"/>
  <c r="P313"/>
  <c r="S313"/>
  <c r="V316"/>
  <c r="P316"/>
  <c r="S316"/>
  <c r="V344"/>
  <c r="P344"/>
  <c r="S344"/>
  <c r="V345"/>
  <c r="P345"/>
  <c r="S345"/>
  <c r="S347"/>
  <c r="V347"/>
  <c r="P347"/>
  <c r="S349"/>
  <c r="V349"/>
  <c r="P349"/>
  <c r="V372"/>
  <c r="P372"/>
  <c r="S372"/>
  <c r="V374"/>
  <c r="P374"/>
  <c r="S374"/>
  <c r="V376"/>
  <c r="P376"/>
  <c r="S376"/>
  <c r="V378"/>
  <c r="P378"/>
  <c r="S378"/>
  <c r="V379"/>
  <c r="P379"/>
  <c r="S379"/>
  <c r="V380"/>
  <c r="P380"/>
  <c r="S380"/>
  <c r="V381"/>
  <c r="P381"/>
  <c r="S381"/>
  <c r="V382"/>
  <c r="P382"/>
  <c r="S382"/>
  <c r="V383"/>
  <c r="P383"/>
  <c r="S383"/>
  <c r="V388"/>
  <c r="P388"/>
  <c r="S388"/>
  <c r="V390"/>
  <c r="P390"/>
  <c r="S390"/>
  <c r="S394"/>
  <c r="V394"/>
  <c r="P394"/>
  <c r="S396"/>
  <c r="V396"/>
  <c r="P396"/>
  <c r="S398"/>
  <c r="V398"/>
  <c r="P398"/>
  <c r="S400"/>
  <c r="V400"/>
  <c r="P400"/>
  <c r="S402"/>
  <c r="V402"/>
  <c r="P402"/>
  <c r="S404"/>
  <c r="V404"/>
  <c r="P404"/>
  <c r="S406"/>
  <c r="V406"/>
  <c r="P406"/>
  <c r="V408"/>
  <c r="P408"/>
  <c r="S408"/>
  <c r="N408"/>
  <c r="V410"/>
  <c r="P410"/>
  <c r="S410"/>
  <c r="N410"/>
  <c r="R416"/>
  <c r="U416"/>
  <c r="O416"/>
  <c r="R420"/>
  <c r="U420"/>
  <c r="O420"/>
  <c r="V424"/>
  <c r="P424"/>
  <c r="S424"/>
  <c r="R432"/>
  <c r="U432"/>
  <c r="O432"/>
  <c r="N435"/>
  <c r="U435"/>
  <c r="O435"/>
  <c r="R435"/>
  <c r="N437"/>
  <c r="U437"/>
  <c r="O437"/>
  <c r="R437"/>
  <c r="N439"/>
  <c r="U439"/>
  <c r="O439"/>
  <c r="R439"/>
  <c r="N441"/>
  <c r="U441"/>
  <c r="O441"/>
  <c r="R441"/>
  <c r="U444"/>
  <c r="O444"/>
  <c r="R444"/>
  <c r="N444"/>
  <c r="U446"/>
  <c r="O446"/>
  <c r="R446"/>
  <c r="N446"/>
  <c r="V452"/>
  <c r="P452"/>
  <c r="S452"/>
  <c r="V453"/>
  <c r="P453"/>
  <c r="S453"/>
  <c r="V454"/>
  <c r="P454"/>
  <c r="S454"/>
  <c r="V455"/>
  <c r="P455"/>
  <c r="S455"/>
  <c r="V456"/>
  <c r="P456"/>
  <c r="S456"/>
  <c r="V457"/>
  <c r="P457"/>
  <c r="S457"/>
  <c r="V458"/>
  <c r="P458"/>
  <c r="S458"/>
  <c r="V459"/>
  <c r="P459"/>
  <c r="S459"/>
  <c r="V460"/>
  <c r="P460"/>
  <c r="S460"/>
  <c r="R465"/>
  <c r="U465"/>
  <c r="O465"/>
  <c r="R469"/>
  <c r="U469"/>
  <c r="O469"/>
  <c r="U473"/>
  <c r="O473"/>
  <c r="R473"/>
  <c r="N473"/>
  <c r="U475"/>
  <c r="O475"/>
  <c r="R475"/>
  <c r="N475"/>
  <c r="S488"/>
  <c r="V488"/>
  <c r="P488"/>
  <c r="U489"/>
  <c r="O489"/>
  <c r="R489"/>
  <c r="U491"/>
  <c r="O491"/>
  <c r="R491"/>
  <c r="V492"/>
  <c r="P492"/>
  <c r="S492"/>
  <c r="U495"/>
  <c r="O495"/>
  <c r="R495"/>
  <c r="V496"/>
  <c r="P496"/>
  <c r="S496"/>
  <c r="V500"/>
  <c r="P500"/>
  <c r="S500"/>
  <c r="S505"/>
  <c r="V505"/>
  <c r="P505"/>
  <c r="U506"/>
  <c r="O506"/>
  <c r="R506"/>
  <c r="S509"/>
  <c r="V509"/>
  <c r="P509"/>
  <c r="U510"/>
  <c r="O510"/>
  <c r="R510"/>
  <c r="R514"/>
  <c r="U514"/>
  <c r="O514"/>
  <c r="R516"/>
  <c r="U516"/>
  <c r="O516"/>
  <c r="R518"/>
  <c r="U518"/>
  <c r="O518"/>
  <c r="V523"/>
  <c r="P523"/>
  <c r="S523"/>
  <c r="U532"/>
  <c r="O532"/>
  <c r="R532"/>
  <c r="V533"/>
  <c r="P533"/>
  <c r="S533"/>
  <c r="R536"/>
  <c r="U536"/>
  <c r="O536"/>
  <c r="V537"/>
  <c r="P537"/>
  <c r="S537"/>
  <c r="V541"/>
  <c r="P541"/>
  <c r="S541"/>
  <c r="V545"/>
  <c r="P545"/>
  <c r="S545"/>
  <c r="S550"/>
  <c r="V550"/>
  <c r="P550"/>
  <c r="R551"/>
  <c r="U551"/>
  <c r="O551"/>
  <c r="S570"/>
  <c r="V570"/>
  <c r="P570"/>
  <c r="S574"/>
  <c r="V574"/>
  <c r="P574"/>
  <c r="S578"/>
  <c r="V578"/>
  <c r="P578"/>
  <c r="S604"/>
  <c r="P604"/>
  <c r="V604"/>
  <c r="U609"/>
  <c r="O609"/>
  <c r="R609"/>
  <c r="O611"/>
  <c r="R611"/>
  <c r="U611"/>
  <c r="R613"/>
  <c r="U613"/>
  <c r="O613"/>
  <c r="U629"/>
  <c r="O629"/>
  <c r="R629"/>
  <c r="M6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K43"/>
  <c r="M43" s="1"/>
  <c r="K44"/>
  <c r="M44" s="1"/>
  <c r="N44" s="1"/>
  <c r="K45"/>
  <c r="M45" s="1"/>
  <c r="N45" s="1"/>
  <c r="K46"/>
  <c r="M46" s="1"/>
  <c r="K47"/>
  <c r="M47" s="1"/>
  <c r="K48"/>
  <c r="M48" s="1"/>
  <c r="N48" s="1"/>
  <c r="K49"/>
  <c r="M49" s="1"/>
  <c r="N49" s="1"/>
  <c r="K50"/>
  <c r="M50" s="1"/>
  <c r="K51"/>
  <c r="M51" s="1"/>
  <c r="K52"/>
  <c r="M52" s="1"/>
  <c r="N52" s="1"/>
  <c r="K53"/>
  <c r="M53" s="1"/>
  <c r="N53" s="1"/>
  <c r="K54"/>
  <c r="M54" s="1"/>
  <c r="K55"/>
  <c r="M55" s="1"/>
  <c r="K56"/>
  <c r="M56" s="1"/>
  <c r="N56" s="1"/>
  <c r="K57"/>
  <c r="M57" s="1"/>
  <c r="N57" s="1"/>
  <c r="K58"/>
  <c r="M58" s="1"/>
  <c r="K59"/>
  <c r="M59" s="1"/>
  <c r="K60"/>
  <c r="M60" s="1"/>
  <c r="N60" s="1"/>
  <c r="K61"/>
  <c r="M61" s="1"/>
  <c r="N61" s="1"/>
  <c r="K62"/>
  <c r="M62" s="1"/>
  <c r="K63"/>
  <c r="M63" s="1"/>
  <c r="N74"/>
  <c r="N75"/>
  <c r="N76"/>
  <c r="N77"/>
  <c r="N78"/>
  <c r="N79"/>
  <c r="N80"/>
  <c r="N81"/>
  <c r="N82"/>
  <c r="N83"/>
  <c r="N84"/>
  <c r="N85"/>
  <c r="N86"/>
  <c r="N87"/>
  <c r="N88"/>
  <c r="N89"/>
  <c r="N90"/>
  <c r="K92"/>
  <c r="M92" s="1"/>
  <c r="N92" s="1"/>
  <c r="K93"/>
  <c r="M93" s="1"/>
  <c r="K94"/>
  <c r="M94" s="1"/>
  <c r="K95"/>
  <c r="M95" s="1"/>
  <c r="K96"/>
  <c r="M96" s="1"/>
  <c r="N96" s="1"/>
  <c r="K97"/>
  <c r="M97" s="1"/>
  <c r="K98"/>
  <c r="M98" s="1"/>
  <c r="K99"/>
  <c r="M99" s="1"/>
  <c r="K100"/>
  <c r="M100" s="1"/>
  <c r="N100" s="1"/>
  <c r="K101"/>
  <c r="M101" s="1"/>
  <c r="K102"/>
  <c r="M102" s="1"/>
  <c r="K103"/>
  <c r="M103" s="1"/>
  <c r="K104"/>
  <c r="M104" s="1"/>
  <c r="N104" s="1"/>
  <c r="K105"/>
  <c r="M105" s="1"/>
  <c r="K106"/>
  <c r="M106" s="1"/>
  <c r="K107"/>
  <c r="P117"/>
  <c r="P119"/>
  <c r="P121"/>
  <c r="P123"/>
  <c r="P125"/>
  <c r="K145"/>
  <c r="O146"/>
  <c r="K149"/>
  <c r="M149" s="1"/>
  <c r="O150"/>
  <c r="K153"/>
  <c r="M153" s="1"/>
  <c r="N154"/>
  <c r="R154"/>
  <c r="R156"/>
  <c r="N158"/>
  <c r="R158"/>
  <c r="N160"/>
  <c r="R160"/>
  <c r="N162"/>
  <c r="R162"/>
  <c r="N164"/>
  <c r="R164"/>
  <c r="N166"/>
  <c r="R166"/>
  <c r="N168"/>
  <c r="R168"/>
  <c r="N170"/>
  <c r="R170"/>
  <c r="N172"/>
  <c r="R172"/>
  <c r="N174"/>
  <c r="R174"/>
  <c r="N176"/>
  <c r="R176"/>
  <c r="N178"/>
  <c r="R178"/>
  <c r="N180"/>
  <c r="R180"/>
  <c r="N182"/>
  <c r="R182"/>
  <c r="N184"/>
  <c r="R184"/>
  <c r="N186"/>
  <c r="R186"/>
  <c r="N188"/>
  <c r="R188"/>
  <c r="N190"/>
  <c r="R190"/>
  <c r="N192"/>
  <c r="R192"/>
  <c r="N194"/>
  <c r="R194"/>
  <c r="N196"/>
  <c r="R196"/>
  <c r="N198"/>
  <c r="R198"/>
  <c r="N200"/>
  <c r="R200"/>
  <c r="N202"/>
  <c r="R202"/>
  <c r="N204"/>
  <c r="R204"/>
  <c r="P206"/>
  <c r="V206"/>
  <c r="V207"/>
  <c r="V208"/>
  <c r="V209"/>
  <c r="V210"/>
  <c r="V211"/>
  <c r="V212"/>
  <c r="V213"/>
  <c r="V214"/>
  <c r="V215"/>
  <c r="V217"/>
  <c r="V219"/>
  <c r="V221"/>
  <c r="V223"/>
  <c r="V225"/>
  <c r="V227"/>
  <c r="V229"/>
  <c r="V231"/>
  <c r="V233"/>
  <c r="V235"/>
  <c r="V237"/>
  <c r="V238"/>
  <c r="S238"/>
  <c r="R270"/>
  <c r="U270"/>
  <c r="O270"/>
  <c r="R274"/>
  <c r="U274"/>
  <c r="O274"/>
  <c r="N278"/>
  <c r="U278"/>
  <c r="O278"/>
  <c r="R278"/>
  <c r="U281"/>
  <c r="O281"/>
  <c r="R281"/>
  <c r="N281"/>
  <c r="U283"/>
  <c r="O283"/>
  <c r="R283"/>
  <c r="N283"/>
  <c r="V288"/>
  <c r="P288"/>
  <c r="S288"/>
  <c r="R292"/>
  <c r="U292"/>
  <c r="O292"/>
  <c r="R296"/>
  <c r="U296"/>
  <c r="O296"/>
  <c r="R301"/>
  <c r="U301"/>
  <c r="O301"/>
  <c r="R306"/>
  <c r="U306"/>
  <c r="O306"/>
  <c r="U313"/>
  <c r="O313"/>
  <c r="R313"/>
  <c r="N313"/>
  <c r="U316"/>
  <c r="O316"/>
  <c r="R316"/>
  <c r="N316"/>
  <c r="N348"/>
  <c r="U348"/>
  <c r="O348"/>
  <c r="R348"/>
  <c r="U372"/>
  <c r="O372"/>
  <c r="R372"/>
  <c r="N372"/>
  <c r="U374"/>
  <c r="O374"/>
  <c r="R374"/>
  <c r="N374"/>
  <c r="U376"/>
  <c r="O376"/>
  <c r="R376"/>
  <c r="N376"/>
  <c r="U388"/>
  <c r="O388"/>
  <c r="R388"/>
  <c r="N388"/>
  <c r="U390"/>
  <c r="O390"/>
  <c r="R390"/>
  <c r="N390"/>
  <c r="N395"/>
  <c r="U395"/>
  <c r="O395"/>
  <c r="R395"/>
  <c r="N397"/>
  <c r="U397"/>
  <c r="O397"/>
  <c r="R397"/>
  <c r="N399"/>
  <c r="U399"/>
  <c r="O399"/>
  <c r="R399"/>
  <c r="N401"/>
  <c r="U401"/>
  <c r="O401"/>
  <c r="R401"/>
  <c r="N403"/>
  <c r="U403"/>
  <c r="O403"/>
  <c r="R403"/>
  <c r="N405"/>
  <c r="U405"/>
  <c r="O405"/>
  <c r="R405"/>
  <c r="N407"/>
  <c r="U407"/>
  <c r="O407"/>
  <c r="R407"/>
  <c r="R415"/>
  <c r="U415"/>
  <c r="O415"/>
  <c r="R419"/>
  <c r="U419"/>
  <c r="O419"/>
  <c r="U424"/>
  <c r="O424"/>
  <c r="R424"/>
  <c r="N424"/>
  <c r="V427"/>
  <c r="P427"/>
  <c r="S427"/>
  <c r="V429"/>
  <c r="P429"/>
  <c r="S429"/>
  <c r="V430"/>
  <c r="P430"/>
  <c r="S430"/>
  <c r="S435"/>
  <c r="V435"/>
  <c r="P435"/>
  <c r="S437"/>
  <c r="V437"/>
  <c r="P437"/>
  <c r="S439"/>
  <c r="V439"/>
  <c r="P439"/>
  <c r="S441"/>
  <c r="V441"/>
  <c r="P441"/>
  <c r="V443"/>
  <c r="P443"/>
  <c r="S443"/>
  <c r="V445"/>
  <c r="P445"/>
  <c r="S445"/>
  <c r="V447"/>
  <c r="P447"/>
  <c r="S447"/>
  <c r="N447"/>
  <c r="R464"/>
  <c r="U464"/>
  <c r="O464"/>
  <c r="R468"/>
  <c r="U468"/>
  <c r="O468"/>
  <c r="V472"/>
  <c r="P472"/>
  <c r="S472"/>
  <c r="V474"/>
  <c r="P474"/>
  <c r="S474"/>
  <c r="R485"/>
  <c r="U485"/>
  <c r="O485"/>
  <c r="S489"/>
  <c r="V489"/>
  <c r="P489"/>
  <c r="U492"/>
  <c r="O492"/>
  <c r="R492"/>
  <c r="V493"/>
  <c r="P493"/>
  <c r="S493"/>
  <c r="U496"/>
  <c r="O496"/>
  <c r="R496"/>
  <c r="V497"/>
  <c r="P497"/>
  <c r="S497"/>
  <c r="V499"/>
  <c r="P499"/>
  <c r="S499"/>
  <c r="S506"/>
  <c r="V506"/>
  <c r="P506"/>
  <c r="U507"/>
  <c r="O507"/>
  <c r="R507"/>
  <c r="S510"/>
  <c r="V510"/>
  <c r="P510"/>
  <c r="U511"/>
  <c r="O511"/>
  <c r="R511"/>
  <c r="V522"/>
  <c r="P522"/>
  <c r="S522"/>
  <c r="R525"/>
  <c r="U525"/>
  <c r="O525"/>
  <c r="R527"/>
  <c r="U527"/>
  <c r="O527"/>
  <c r="R529"/>
  <c r="U529"/>
  <c r="O529"/>
  <c r="U533"/>
  <c r="O533"/>
  <c r="R533"/>
  <c r="V534"/>
  <c r="P534"/>
  <c r="S534"/>
  <c r="V540"/>
  <c r="P540"/>
  <c r="S540"/>
  <c r="V544"/>
  <c r="P544"/>
  <c r="S544"/>
  <c r="U548"/>
  <c r="O548"/>
  <c r="R548"/>
  <c r="V551"/>
  <c r="P551"/>
  <c r="S551"/>
  <c r="R552"/>
  <c r="U552"/>
  <c r="O552"/>
  <c r="R556"/>
  <c r="U556"/>
  <c r="O556"/>
  <c r="R560"/>
  <c r="U560"/>
  <c r="O560"/>
  <c r="V565"/>
  <c r="P565"/>
  <c r="S565"/>
  <c r="O570"/>
  <c r="R570"/>
  <c r="U570"/>
  <c r="O574"/>
  <c r="R574"/>
  <c r="U574"/>
  <c r="O578"/>
  <c r="R578"/>
  <c r="U578"/>
  <c r="V607"/>
  <c r="P607"/>
  <c r="S607"/>
  <c r="V614"/>
  <c r="P614"/>
  <c r="S614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S42"/>
  <c r="O64"/>
  <c r="U64"/>
  <c r="R74"/>
  <c r="R75"/>
  <c r="R76"/>
  <c r="R77"/>
  <c r="R78"/>
  <c r="R79"/>
  <c r="R80"/>
  <c r="R81"/>
  <c r="R82"/>
  <c r="R83"/>
  <c r="R84"/>
  <c r="R85"/>
  <c r="R86"/>
  <c r="R87"/>
  <c r="R88"/>
  <c r="R89"/>
  <c r="R90"/>
  <c r="S91"/>
  <c r="S116"/>
  <c r="O117"/>
  <c r="V117"/>
  <c r="S118"/>
  <c r="O119"/>
  <c r="V119"/>
  <c r="S120"/>
  <c r="O121"/>
  <c r="V121"/>
  <c r="S122"/>
  <c r="O123"/>
  <c r="V123"/>
  <c r="S124"/>
  <c r="O125"/>
  <c r="V125"/>
  <c r="J145"/>
  <c r="N146"/>
  <c r="U146"/>
  <c r="R148"/>
  <c r="N150"/>
  <c r="U150"/>
  <c r="R152"/>
  <c r="O154"/>
  <c r="K155"/>
  <c r="M155" s="1"/>
  <c r="N155" s="1"/>
  <c r="O156"/>
  <c r="K157"/>
  <c r="M157" s="1"/>
  <c r="O158"/>
  <c r="K159"/>
  <c r="M159" s="1"/>
  <c r="N159" s="1"/>
  <c r="O160"/>
  <c r="K161"/>
  <c r="M161" s="1"/>
  <c r="O162"/>
  <c r="K163"/>
  <c r="M163" s="1"/>
  <c r="N163" s="1"/>
  <c r="O164"/>
  <c r="K165"/>
  <c r="M165" s="1"/>
  <c r="O166"/>
  <c r="K167"/>
  <c r="M167" s="1"/>
  <c r="N167" s="1"/>
  <c r="O168"/>
  <c r="K169"/>
  <c r="M169" s="1"/>
  <c r="O170"/>
  <c r="K171"/>
  <c r="M171" s="1"/>
  <c r="N171" s="1"/>
  <c r="O172"/>
  <c r="K173"/>
  <c r="M173" s="1"/>
  <c r="O174"/>
  <c r="K175"/>
  <c r="M175" s="1"/>
  <c r="N175" s="1"/>
  <c r="K177"/>
  <c r="M177" s="1"/>
  <c r="K179"/>
  <c r="M179" s="1"/>
  <c r="N179" s="1"/>
  <c r="S207"/>
  <c r="S208"/>
  <c r="S209"/>
  <c r="S210"/>
  <c r="S211"/>
  <c r="S212"/>
  <c r="S213"/>
  <c r="S214"/>
  <c r="S215"/>
  <c r="P217"/>
  <c r="P219"/>
  <c r="P221"/>
  <c r="P223"/>
  <c r="P225"/>
  <c r="P227"/>
  <c r="P229"/>
  <c r="P231"/>
  <c r="P233"/>
  <c r="P235"/>
  <c r="P237"/>
  <c r="V146"/>
  <c r="P146"/>
  <c r="V150"/>
  <c r="P150"/>
  <c r="V154"/>
  <c r="P154"/>
  <c r="S154"/>
  <c r="V158"/>
  <c r="P158"/>
  <c r="S158"/>
  <c r="V160"/>
  <c r="P160"/>
  <c r="S160"/>
  <c r="V162"/>
  <c r="P162"/>
  <c r="S162"/>
  <c r="R217"/>
  <c r="N217"/>
  <c r="U217"/>
  <c r="O217"/>
  <c r="R219"/>
  <c r="N219"/>
  <c r="U219"/>
  <c r="O219"/>
  <c r="R221"/>
  <c r="N221"/>
  <c r="U221"/>
  <c r="O221"/>
  <c r="R223"/>
  <c r="N223"/>
  <c r="U223"/>
  <c r="O223"/>
  <c r="R225"/>
  <c r="N225"/>
  <c r="U225"/>
  <c r="O225"/>
  <c r="R227"/>
  <c r="N227"/>
  <c r="U227"/>
  <c r="O227"/>
  <c r="R229"/>
  <c r="N229"/>
  <c r="U229"/>
  <c r="O229"/>
  <c r="R231"/>
  <c r="N231"/>
  <c r="U231"/>
  <c r="O231"/>
  <c r="R233"/>
  <c r="N233"/>
  <c r="U233"/>
  <c r="O233"/>
  <c r="R235"/>
  <c r="N235"/>
  <c r="U235"/>
  <c r="O235"/>
  <c r="R237"/>
  <c r="N237"/>
  <c r="U237"/>
  <c r="O237"/>
  <c r="V257"/>
  <c r="P257"/>
  <c r="S257"/>
  <c r="R269"/>
  <c r="U269"/>
  <c r="O269"/>
  <c r="R273"/>
  <c r="U273"/>
  <c r="O273"/>
  <c r="S278"/>
  <c r="V278"/>
  <c r="P278"/>
  <c r="V280"/>
  <c r="P280"/>
  <c r="S280"/>
  <c r="N280"/>
  <c r="V282"/>
  <c r="P282"/>
  <c r="S282"/>
  <c r="V284"/>
  <c r="P284"/>
  <c r="S284"/>
  <c r="U288"/>
  <c r="O288"/>
  <c r="R288"/>
  <c r="N288"/>
  <c r="R291"/>
  <c r="U291"/>
  <c r="O291"/>
  <c r="R295"/>
  <c r="U295"/>
  <c r="O295"/>
  <c r="R300"/>
  <c r="U300"/>
  <c r="O300"/>
  <c r="R305"/>
  <c r="U305"/>
  <c r="O305"/>
  <c r="R310"/>
  <c r="U310"/>
  <c r="O310"/>
  <c r="V312"/>
  <c r="P312"/>
  <c r="S312"/>
  <c r="V317"/>
  <c r="P317"/>
  <c r="S317"/>
  <c r="N317"/>
  <c r="S348"/>
  <c r="V348"/>
  <c r="P348"/>
  <c r="V371"/>
  <c r="P371"/>
  <c r="S371"/>
  <c r="V373"/>
  <c r="P373"/>
  <c r="S373"/>
  <c r="V375"/>
  <c r="P375"/>
  <c r="S375"/>
  <c r="V377"/>
  <c r="P377"/>
  <c r="S377"/>
  <c r="N377"/>
  <c r="R386"/>
  <c r="U386"/>
  <c r="O386"/>
  <c r="V389"/>
  <c r="P389"/>
  <c r="S389"/>
  <c r="V391"/>
  <c r="P391"/>
  <c r="S391"/>
  <c r="S395"/>
  <c r="V395"/>
  <c r="P395"/>
  <c r="S397"/>
  <c r="V397"/>
  <c r="P397"/>
  <c r="S399"/>
  <c r="V399"/>
  <c r="P399"/>
  <c r="S401"/>
  <c r="V401"/>
  <c r="P401"/>
  <c r="S403"/>
  <c r="V403"/>
  <c r="P403"/>
  <c r="S405"/>
  <c r="V405"/>
  <c r="P405"/>
  <c r="S407"/>
  <c r="V407"/>
  <c r="P407"/>
  <c r="V409"/>
  <c r="P409"/>
  <c r="S409"/>
  <c r="V411"/>
  <c r="P411"/>
  <c r="S411"/>
  <c r="V412"/>
  <c r="P412"/>
  <c r="S412"/>
  <c r="V413"/>
  <c r="P413"/>
  <c r="S413"/>
  <c r="R418"/>
  <c r="U418"/>
  <c r="O418"/>
  <c r="R422"/>
  <c r="U422"/>
  <c r="O422"/>
  <c r="U427"/>
  <c r="O427"/>
  <c r="R427"/>
  <c r="N427"/>
  <c r="N434"/>
  <c r="U434"/>
  <c r="O434"/>
  <c r="R434"/>
  <c r="N436"/>
  <c r="U436"/>
  <c r="O436"/>
  <c r="R436"/>
  <c r="N438"/>
  <c r="U438"/>
  <c r="O438"/>
  <c r="R438"/>
  <c r="N440"/>
  <c r="U440"/>
  <c r="O440"/>
  <c r="R440"/>
  <c r="U443"/>
  <c r="O443"/>
  <c r="R443"/>
  <c r="N443"/>
  <c r="U445"/>
  <c r="O445"/>
  <c r="R445"/>
  <c r="N445"/>
  <c r="R463"/>
  <c r="U463"/>
  <c r="O463"/>
  <c r="R467"/>
  <c r="U467"/>
  <c r="O467"/>
  <c r="U472"/>
  <c r="O472"/>
  <c r="R472"/>
  <c r="N472"/>
  <c r="U474"/>
  <c r="O474"/>
  <c r="R474"/>
  <c r="N474"/>
  <c r="V490"/>
  <c r="P490"/>
  <c r="S490"/>
  <c r="U493"/>
  <c r="O493"/>
  <c r="R493"/>
  <c r="V494"/>
  <c r="P494"/>
  <c r="S494"/>
  <c r="V498"/>
  <c r="P498"/>
  <c r="S498"/>
  <c r="U504"/>
  <c r="O504"/>
  <c r="R504"/>
  <c r="S507"/>
  <c r="V507"/>
  <c r="P507"/>
  <c r="U508"/>
  <c r="O508"/>
  <c r="R508"/>
  <c r="S511"/>
  <c r="V511"/>
  <c r="P511"/>
  <c r="R515"/>
  <c r="U515"/>
  <c r="O515"/>
  <c r="R517"/>
  <c r="U517"/>
  <c r="O517"/>
  <c r="V521"/>
  <c r="P521"/>
  <c r="S521"/>
  <c r="V531"/>
  <c r="P531"/>
  <c r="S531"/>
  <c r="U534"/>
  <c r="O534"/>
  <c r="R534"/>
  <c r="V535"/>
  <c r="P535"/>
  <c r="S535"/>
  <c r="V539"/>
  <c r="P539"/>
  <c r="S539"/>
  <c r="V543"/>
  <c r="P543"/>
  <c r="S543"/>
  <c r="S548"/>
  <c r="V548"/>
  <c r="P548"/>
  <c r="U549"/>
  <c r="O549"/>
  <c r="R549"/>
  <c r="S562"/>
  <c r="P562"/>
  <c r="V562"/>
  <c r="R565"/>
  <c r="U565"/>
  <c r="O565"/>
  <c r="S568"/>
  <c r="V568"/>
  <c r="P568"/>
  <c r="S572"/>
  <c r="V572"/>
  <c r="P572"/>
  <c r="S576"/>
  <c r="V576"/>
  <c r="P576"/>
  <c r="U599"/>
  <c r="O599"/>
  <c r="R599"/>
  <c r="R607"/>
  <c r="U607"/>
  <c r="O607"/>
  <c r="U615"/>
  <c r="O615"/>
  <c r="R615"/>
  <c r="P116"/>
  <c r="P118"/>
  <c r="P120"/>
  <c r="P122"/>
  <c r="P124"/>
  <c r="S146"/>
  <c r="O148"/>
  <c r="S150"/>
  <c r="O152"/>
  <c r="R155"/>
  <c r="R157"/>
  <c r="R159"/>
  <c r="R161"/>
  <c r="R163"/>
  <c r="R165"/>
  <c r="R167"/>
  <c r="R169"/>
  <c r="R171"/>
  <c r="R173"/>
  <c r="R175"/>
  <c r="N177"/>
  <c r="R177"/>
  <c r="R179"/>
  <c r="N181"/>
  <c r="R181"/>
  <c r="N183"/>
  <c r="R183"/>
  <c r="N185"/>
  <c r="R185"/>
  <c r="N187"/>
  <c r="R187"/>
  <c r="N189"/>
  <c r="R189"/>
  <c r="N191"/>
  <c r="R191"/>
  <c r="N193"/>
  <c r="R193"/>
  <c r="N195"/>
  <c r="R195"/>
  <c r="N197"/>
  <c r="R197"/>
  <c r="N199"/>
  <c r="R199"/>
  <c r="N201"/>
  <c r="R201"/>
  <c r="N203"/>
  <c r="R203"/>
  <c r="N205"/>
  <c r="R205"/>
  <c r="N206"/>
  <c r="V216"/>
  <c r="V218"/>
  <c r="V220"/>
  <c r="V222"/>
  <c r="V224"/>
  <c r="V226"/>
  <c r="V228"/>
  <c r="V230"/>
  <c r="V232"/>
  <c r="V234"/>
  <c r="V236"/>
  <c r="U257"/>
  <c r="O257"/>
  <c r="O350" s="1"/>
  <c r="L350"/>
  <c r="R257"/>
  <c r="N257"/>
  <c r="R268"/>
  <c r="U268"/>
  <c r="O268"/>
  <c r="R272"/>
  <c r="U272"/>
  <c r="O272"/>
  <c r="R276"/>
  <c r="U276"/>
  <c r="O276"/>
  <c r="N279"/>
  <c r="U279"/>
  <c r="O279"/>
  <c r="R279"/>
  <c r="U282"/>
  <c r="O282"/>
  <c r="R282"/>
  <c r="N282"/>
  <c r="U284"/>
  <c r="O284"/>
  <c r="R284"/>
  <c r="N284"/>
  <c r="V287"/>
  <c r="P287"/>
  <c r="S287"/>
  <c r="R290"/>
  <c r="U290"/>
  <c r="O290"/>
  <c r="R294"/>
  <c r="U294"/>
  <c r="O294"/>
  <c r="R299"/>
  <c r="U299"/>
  <c r="O299"/>
  <c r="U312"/>
  <c r="O312"/>
  <c r="R312"/>
  <c r="N312"/>
  <c r="R314"/>
  <c r="N314"/>
  <c r="U314"/>
  <c r="O314"/>
  <c r="R319"/>
  <c r="U319"/>
  <c r="O319"/>
  <c r="V322"/>
  <c r="P322"/>
  <c r="S322"/>
  <c r="V323"/>
  <c r="P323"/>
  <c r="S323"/>
  <c r="V327"/>
  <c r="P327"/>
  <c r="S327"/>
  <c r="V328"/>
  <c r="P328"/>
  <c r="S328"/>
  <c r="V329"/>
  <c r="P329"/>
  <c r="S329"/>
  <c r="V330"/>
  <c r="P330"/>
  <c r="S330"/>
  <c r="V331"/>
  <c r="P331"/>
  <c r="S331"/>
  <c r="V332"/>
  <c r="P332"/>
  <c r="S332"/>
  <c r="V333"/>
  <c r="P333"/>
  <c r="S333"/>
  <c r="V334"/>
  <c r="P334"/>
  <c r="S334"/>
  <c r="V335"/>
  <c r="P335"/>
  <c r="S335"/>
  <c r="V336"/>
  <c r="P336"/>
  <c r="S336"/>
  <c r="V337"/>
  <c r="P337"/>
  <c r="S337"/>
  <c r="V338"/>
  <c r="P338"/>
  <c r="S338"/>
  <c r="V339"/>
  <c r="P339"/>
  <c r="S339"/>
  <c r="V340"/>
  <c r="P340"/>
  <c r="S340"/>
  <c r="V341"/>
  <c r="P341"/>
  <c r="S341"/>
  <c r="N347"/>
  <c r="U347"/>
  <c r="O347"/>
  <c r="R347"/>
  <c r="N349"/>
  <c r="U349"/>
  <c r="O349"/>
  <c r="R349"/>
  <c r="U373"/>
  <c r="O373"/>
  <c r="R373"/>
  <c r="N373"/>
  <c r="U375"/>
  <c r="O375"/>
  <c r="R375"/>
  <c r="N375"/>
  <c r="R385"/>
  <c r="U385"/>
  <c r="O385"/>
  <c r="U389"/>
  <c r="O389"/>
  <c r="R389"/>
  <c r="N389"/>
  <c r="U391"/>
  <c r="O391"/>
  <c r="R391"/>
  <c r="N391"/>
  <c r="N394"/>
  <c r="U394"/>
  <c r="O394"/>
  <c r="R394"/>
  <c r="N396"/>
  <c r="U396"/>
  <c r="O396"/>
  <c r="R396"/>
  <c r="N398"/>
  <c r="U398"/>
  <c r="O398"/>
  <c r="R398"/>
  <c r="N400"/>
  <c r="U400"/>
  <c r="O400"/>
  <c r="R400"/>
  <c r="N402"/>
  <c r="U402"/>
  <c r="O402"/>
  <c r="R402"/>
  <c r="N404"/>
  <c r="U404"/>
  <c r="O404"/>
  <c r="R404"/>
  <c r="N406"/>
  <c r="U406"/>
  <c r="O406"/>
  <c r="R406"/>
  <c r="U409"/>
  <c r="O409"/>
  <c r="R409"/>
  <c r="N409"/>
  <c r="R417"/>
  <c r="U417"/>
  <c r="O417"/>
  <c r="R421"/>
  <c r="U421"/>
  <c r="O421"/>
  <c r="V428"/>
  <c r="P428"/>
  <c r="S428"/>
  <c r="N428"/>
  <c r="S434"/>
  <c r="V434"/>
  <c r="P434"/>
  <c r="S436"/>
  <c r="V436"/>
  <c r="P436"/>
  <c r="S438"/>
  <c r="V438"/>
  <c r="P438"/>
  <c r="S440"/>
  <c r="V440"/>
  <c r="P440"/>
  <c r="V442"/>
  <c r="P442"/>
  <c r="S442"/>
  <c r="N442"/>
  <c r="V444"/>
  <c r="P444"/>
  <c r="S444"/>
  <c r="V446"/>
  <c r="P446"/>
  <c r="S446"/>
  <c r="V448"/>
  <c r="P448"/>
  <c r="S448"/>
  <c r="V449"/>
  <c r="P449"/>
  <c r="S449"/>
  <c r="R462"/>
  <c r="U462"/>
  <c r="O462"/>
  <c r="R466"/>
  <c r="U466"/>
  <c r="O466"/>
  <c r="R470"/>
  <c r="U470"/>
  <c r="O470"/>
  <c r="V473"/>
  <c r="P473"/>
  <c r="S473"/>
  <c r="V475"/>
  <c r="P475"/>
  <c r="S475"/>
  <c r="R486"/>
  <c r="U486"/>
  <c r="O486"/>
  <c r="U488"/>
  <c r="O488"/>
  <c r="R488"/>
  <c r="V491"/>
  <c r="P491"/>
  <c r="S491"/>
  <c r="U494"/>
  <c r="O494"/>
  <c r="R494"/>
  <c r="V495"/>
  <c r="P495"/>
  <c r="S495"/>
  <c r="V501"/>
  <c r="P501"/>
  <c r="S501"/>
  <c r="S504"/>
  <c r="V504"/>
  <c r="P504"/>
  <c r="U505"/>
  <c r="O505"/>
  <c r="R505"/>
  <c r="S508"/>
  <c r="V508"/>
  <c r="P508"/>
  <c r="U509"/>
  <c r="O509"/>
  <c r="R509"/>
  <c r="V512"/>
  <c r="P512"/>
  <c r="S512"/>
  <c r="V520"/>
  <c r="P520"/>
  <c r="S520"/>
  <c r="R526"/>
  <c r="U526"/>
  <c r="O526"/>
  <c r="R528"/>
  <c r="U528"/>
  <c r="O528"/>
  <c r="U531"/>
  <c r="O531"/>
  <c r="R531"/>
  <c r="V532"/>
  <c r="P532"/>
  <c r="S532"/>
  <c r="U535"/>
  <c r="O535"/>
  <c r="R535"/>
  <c r="V538"/>
  <c r="P538"/>
  <c r="S538"/>
  <c r="V542"/>
  <c r="P542"/>
  <c r="S542"/>
  <c r="V546"/>
  <c r="P546"/>
  <c r="S546"/>
  <c r="S549"/>
  <c r="V549"/>
  <c r="P549"/>
  <c r="U550"/>
  <c r="O550"/>
  <c r="R550"/>
  <c r="R554"/>
  <c r="U554"/>
  <c r="O554"/>
  <c r="R558"/>
  <c r="U558"/>
  <c r="O558"/>
  <c r="O568"/>
  <c r="R568"/>
  <c r="U568"/>
  <c r="O572"/>
  <c r="R572"/>
  <c r="U572"/>
  <c r="O576"/>
  <c r="R576"/>
  <c r="U576"/>
  <c r="V608"/>
  <c r="P608"/>
  <c r="S608"/>
  <c r="S611"/>
  <c r="V611"/>
  <c r="P611"/>
  <c r="V613"/>
  <c r="P613"/>
  <c r="S613"/>
  <c r="V616"/>
  <c r="P616"/>
  <c r="S616"/>
  <c r="S635"/>
  <c r="V635"/>
  <c r="P635"/>
  <c r="J6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P42"/>
  <c r="O74"/>
  <c r="O75"/>
  <c r="O76"/>
  <c r="O77"/>
  <c r="O78"/>
  <c r="O79"/>
  <c r="O80"/>
  <c r="O81"/>
  <c r="O82"/>
  <c r="O83"/>
  <c r="O84"/>
  <c r="O85"/>
  <c r="O86"/>
  <c r="O87"/>
  <c r="O88"/>
  <c r="O89"/>
  <c r="O90"/>
  <c r="P91"/>
  <c r="N148"/>
  <c r="N152"/>
  <c r="U154"/>
  <c r="O155"/>
  <c r="K156"/>
  <c r="M156" s="1"/>
  <c r="U156"/>
  <c r="O157"/>
  <c r="U158"/>
  <c r="O159"/>
  <c r="O161"/>
  <c r="O163"/>
  <c r="O165"/>
  <c r="R350"/>
  <c r="U602"/>
  <c r="O602"/>
  <c r="R619"/>
  <c r="U619"/>
  <c r="O619"/>
  <c r="R620"/>
  <c r="U620"/>
  <c r="O620"/>
  <c r="R621"/>
  <c r="U621"/>
  <c r="O621"/>
  <c r="R622"/>
  <c r="U622"/>
  <c r="O622"/>
  <c r="R632"/>
  <c r="U632"/>
  <c r="O632"/>
  <c r="S633"/>
  <c r="V633"/>
  <c r="P633"/>
  <c r="U645"/>
  <c r="O645"/>
  <c r="R645"/>
  <c r="V649"/>
  <c r="P649"/>
  <c r="S649"/>
  <c r="V653"/>
  <c r="P653"/>
  <c r="S653"/>
  <c r="U669"/>
  <c r="O669"/>
  <c r="R669"/>
  <c r="U670"/>
  <c r="O670"/>
  <c r="R670"/>
  <c r="U671"/>
  <c r="O671"/>
  <c r="R671"/>
  <c r="U672"/>
  <c r="O672"/>
  <c r="R672"/>
  <c r="U673"/>
  <c r="O673"/>
  <c r="R673"/>
  <c r="U674"/>
  <c r="O674"/>
  <c r="R674"/>
  <c r="U675"/>
  <c r="O675"/>
  <c r="R675"/>
  <c r="J679"/>
  <c r="L679" s="1"/>
  <c r="K679"/>
  <c r="M679" s="1"/>
  <c r="J680"/>
  <c r="L680" s="1"/>
  <c r="K680"/>
  <c r="V682"/>
  <c r="P682"/>
  <c r="S682"/>
  <c r="J687"/>
  <c r="L687" s="1"/>
  <c r="K687"/>
  <c r="M687" s="1"/>
  <c r="J688"/>
  <c r="L688" s="1"/>
  <c r="K688"/>
  <c r="M688" s="1"/>
  <c r="J689"/>
  <c r="L689" s="1"/>
  <c r="K689"/>
  <c r="M689" s="1"/>
  <c r="J690"/>
  <c r="L690" s="1"/>
  <c r="K690"/>
  <c r="M690" s="1"/>
  <c r="J691"/>
  <c r="L691" s="1"/>
  <c r="K691"/>
  <c r="M691" s="1"/>
  <c r="J692"/>
  <c r="L692" s="1"/>
  <c r="K692"/>
  <c r="M692" s="1"/>
  <c r="J693"/>
  <c r="L693" s="1"/>
  <c r="K693"/>
  <c r="M693" s="1"/>
  <c r="U694"/>
  <c r="O694"/>
  <c r="R694"/>
  <c r="V696"/>
  <c r="P696"/>
  <c r="S696"/>
  <c r="S711"/>
  <c r="V711"/>
  <c r="P711"/>
  <c r="S722"/>
  <c r="V722"/>
  <c r="P722"/>
  <c r="U726"/>
  <c r="O726"/>
  <c r="R726"/>
  <c r="U738"/>
  <c r="O738"/>
  <c r="R738"/>
  <c r="S740"/>
  <c r="V740"/>
  <c r="P740"/>
  <c r="U747"/>
  <c r="O747"/>
  <c r="R747"/>
  <c r="S750"/>
  <c r="V750"/>
  <c r="P750"/>
  <c r="U751"/>
  <c r="O751"/>
  <c r="R751"/>
  <c r="U757"/>
  <c r="O757"/>
  <c r="R757"/>
  <c r="S759"/>
  <c r="V759"/>
  <c r="P759"/>
  <c r="R763"/>
  <c r="U763"/>
  <c r="O763"/>
  <c r="S765"/>
  <c r="V765"/>
  <c r="P765"/>
  <c r="V776"/>
  <c r="P776"/>
  <c r="S776"/>
  <c r="R782"/>
  <c r="U782"/>
  <c r="O782"/>
  <c r="S784"/>
  <c r="V784"/>
  <c r="P784"/>
  <c r="S795"/>
  <c r="V795"/>
  <c r="P795"/>
  <c r="M807"/>
  <c r="R811"/>
  <c r="U811"/>
  <c r="O811"/>
  <c r="S814"/>
  <c r="V814"/>
  <c r="P814"/>
  <c r="R816"/>
  <c r="U816"/>
  <c r="O816"/>
  <c r="S819"/>
  <c r="V819"/>
  <c r="P819"/>
  <c r="R820"/>
  <c r="U820"/>
  <c r="O820"/>
  <c r="R821"/>
  <c r="U821"/>
  <c r="O821"/>
  <c r="S822"/>
  <c r="V822"/>
  <c r="P822"/>
  <c r="R824"/>
  <c r="U824"/>
  <c r="O824"/>
  <c r="R827"/>
  <c r="U827"/>
  <c r="O827"/>
  <c r="V831"/>
  <c r="P831"/>
  <c r="S831"/>
  <c r="V834"/>
  <c r="P834"/>
  <c r="S834"/>
  <c r="R837"/>
  <c r="U837"/>
  <c r="O837"/>
  <c r="V842"/>
  <c r="P842"/>
  <c r="S842"/>
  <c r="U845"/>
  <c r="O845"/>
  <c r="R845"/>
  <c r="S847"/>
  <c r="V847"/>
  <c r="P847"/>
  <c r="U848"/>
  <c r="O848"/>
  <c r="R848"/>
  <c r="S850"/>
  <c r="V850"/>
  <c r="P850"/>
  <c r="R854"/>
  <c r="U854"/>
  <c r="O854"/>
  <c r="V858"/>
  <c r="P858"/>
  <c r="S858"/>
  <c r="U861"/>
  <c r="O861"/>
  <c r="R861"/>
  <c r="S863"/>
  <c r="V863"/>
  <c r="P863"/>
  <c r="R873"/>
  <c r="U873"/>
  <c r="O873"/>
  <c r="U879"/>
  <c r="O879"/>
  <c r="R879"/>
  <c r="S881"/>
  <c r="V881"/>
  <c r="P881"/>
  <c r="R885"/>
  <c r="U885"/>
  <c r="O885"/>
  <c r="S886"/>
  <c r="V886"/>
  <c r="P886"/>
  <c r="U890"/>
  <c r="O890"/>
  <c r="R890"/>
  <c r="S892"/>
  <c r="V892"/>
  <c r="P892"/>
  <c r="V898"/>
  <c r="P898"/>
  <c r="S898"/>
  <c r="S902"/>
  <c r="V902"/>
  <c r="P902"/>
  <c r="R907"/>
  <c r="U907"/>
  <c r="O907"/>
  <c r="V914"/>
  <c r="P914"/>
  <c r="S914"/>
  <c r="V919"/>
  <c r="P919"/>
  <c r="S919"/>
  <c r="U922"/>
  <c r="O922"/>
  <c r="R922"/>
  <c r="S924"/>
  <c r="V924"/>
  <c r="P924"/>
  <c r="R928"/>
  <c r="U928"/>
  <c r="O928"/>
  <c r="U936"/>
  <c r="O936"/>
  <c r="R936"/>
  <c r="U964"/>
  <c r="O964"/>
  <c r="R964"/>
  <c r="V967"/>
  <c r="P967"/>
  <c r="S967"/>
  <c r="U968"/>
  <c r="O968"/>
  <c r="R968"/>
  <c r="V971"/>
  <c r="P971"/>
  <c r="S971"/>
  <c r="V972"/>
  <c r="P972"/>
  <c r="S972"/>
  <c r="R974"/>
  <c r="U974"/>
  <c r="O974"/>
  <c r="V975"/>
  <c r="P975"/>
  <c r="S975"/>
  <c r="R978"/>
  <c r="U978"/>
  <c r="O978"/>
  <c r="V979"/>
  <c r="P979"/>
  <c r="S979"/>
  <c r="S984"/>
  <c r="V984"/>
  <c r="P984"/>
  <c r="U990"/>
  <c r="O990"/>
  <c r="R990"/>
  <c r="V993"/>
  <c r="P993"/>
  <c r="S993"/>
  <c r="P1046"/>
  <c r="S1046"/>
  <c r="V1046"/>
  <c r="V1051"/>
  <c r="P1051"/>
  <c r="S1051"/>
  <c r="V1053"/>
  <c r="P1053"/>
  <c r="S1053"/>
  <c r="V1054"/>
  <c r="P1054"/>
  <c r="S1054"/>
  <c r="O1058"/>
  <c r="R1058"/>
  <c r="U1058"/>
  <c r="U1060"/>
  <c r="O1060"/>
  <c r="R1060"/>
  <c r="V1069"/>
  <c r="P1069"/>
  <c r="S1069"/>
  <c r="V1070"/>
  <c r="P1070"/>
  <c r="S1070"/>
  <c r="O1074"/>
  <c r="R1074"/>
  <c r="U1074"/>
  <c r="O239"/>
  <c r="U239"/>
  <c r="O240"/>
  <c r="U240"/>
  <c r="O241"/>
  <c r="U241"/>
  <c r="O242"/>
  <c r="U242"/>
  <c r="O243"/>
  <c r="U243"/>
  <c r="O244"/>
  <c r="U244"/>
  <c r="O245"/>
  <c r="U245"/>
  <c r="O246"/>
  <c r="U246"/>
  <c r="O247"/>
  <c r="U247"/>
  <c r="O248"/>
  <c r="U248"/>
  <c r="O249"/>
  <c r="U249"/>
  <c r="O250"/>
  <c r="U250"/>
  <c r="O251"/>
  <c r="U251"/>
  <c r="O260"/>
  <c r="U260"/>
  <c r="U350" s="1"/>
  <c r="O261"/>
  <c r="U261"/>
  <c r="O262"/>
  <c r="U262"/>
  <c r="O263"/>
  <c r="U263"/>
  <c r="O264"/>
  <c r="U264"/>
  <c r="O265"/>
  <c r="U265"/>
  <c r="O266"/>
  <c r="U266"/>
  <c r="P267"/>
  <c r="V267"/>
  <c r="N311"/>
  <c r="S311"/>
  <c r="P318"/>
  <c r="V318"/>
  <c r="O322"/>
  <c r="U322"/>
  <c r="O323"/>
  <c r="U323"/>
  <c r="P324"/>
  <c r="V324"/>
  <c r="O327"/>
  <c r="U327"/>
  <c r="O328"/>
  <c r="U328"/>
  <c r="O329"/>
  <c r="U329"/>
  <c r="O330"/>
  <c r="U330"/>
  <c r="O331"/>
  <c r="U331"/>
  <c r="O332"/>
  <c r="U332"/>
  <c r="O333"/>
  <c r="U333"/>
  <c r="O334"/>
  <c r="U334"/>
  <c r="O335"/>
  <c r="U335"/>
  <c r="O336"/>
  <c r="U336"/>
  <c r="O337"/>
  <c r="U337"/>
  <c r="O338"/>
  <c r="U338"/>
  <c r="O339"/>
  <c r="U339"/>
  <c r="O340"/>
  <c r="U340"/>
  <c r="O341"/>
  <c r="U341"/>
  <c r="O344"/>
  <c r="U344"/>
  <c r="O345"/>
  <c r="U345"/>
  <c r="J371"/>
  <c r="O378"/>
  <c r="U378"/>
  <c r="O379"/>
  <c r="U379"/>
  <c r="O380"/>
  <c r="U380"/>
  <c r="O381"/>
  <c r="U381"/>
  <c r="O382"/>
  <c r="U382"/>
  <c r="O383"/>
  <c r="U383"/>
  <c r="O411"/>
  <c r="U411"/>
  <c r="O412"/>
  <c r="U412"/>
  <c r="O413"/>
  <c r="U413"/>
  <c r="P414"/>
  <c r="V414"/>
  <c r="O429"/>
  <c r="U429"/>
  <c r="O430"/>
  <c r="U430"/>
  <c r="P431"/>
  <c r="V431"/>
  <c r="O448"/>
  <c r="U448"/>
  <c r="O449"/>
  <c r="U449"/>
  <c r="O452"/>
  <c r="U452"/>
  <c r="O453"/>
  <c r="U453"/>
  <c r="O454"/>
  <c r="U454"/>
  <c r="O455"/>
  <c r="U455"/>
  <c r="O456"/>
  <c r="U456"/>
  <c r="O457"/>
  <c r="U457"/>
  <c r="O458"/>
  <c r="U458"/>
  <c r="O459"/>
  <c r="U459"/>
  <c r="O460"/>
  <c r="U460"/>
  <c r="P461"/>
  <c r="V461"/>
  <c r="O498"/>
  <c r="U498"/>
  <c r="O499"/>
  <c r="U499"/>
  <c r="O500"/>
  <c r="U500"/>
  <c r="O501"/>
  <c r="U501"/>
  <c r="P502"/>
  <c r="V502"/>
  <c r="O520"/>
  <c r="U520"/>
  <c r="O521"/>
  <c r="U521"/>
  <c r="O522"/>
  <c r="U522"/>
  <c r="O523"/>
  <c r="U523"/>
  <c r="P524"/>
  <c r="V524"/>
  <c r="O537"/>
  <c r="U537"/>
  <c r="O538"/>
  <c r="U538"/>
  <c r="O539"/>
  <c r="U539"/>
  <c r="O540"/>
  <c r="U540"/>
  <c r="O541"/>
  <c r="U541"/>
  <c r="O542"/>
  <c r="U542"/>
  <c r="O543"/>
  <c r="U543"/>
  <c r="O544"/>
  <c r="U544"/>
  <c r="O545"/>
  <c r="U545"/>
  <c r="O546"/>
  <c r="U546"/>
  <c r="V552"/>
  <c r="S553"/>
  <c r="V554"/>
  <c r="S555"/>
  <c r="V556"/>
  <c r="S557"/>
  <c r="V558"/>
  <c r="S559"/>
  <c r="V560"/>
  <c r="S561"/>
  <c r="J564"/>
  <c r="P567"/>
  <c r="P569"/>
  <c r="P571"/>
  <c r="P573"/>
  <c r="P575"/>
  <c r="P577"/>
  <c r="J600"/>
  <c r="R606"/>
  <c r="U608"/>
  <c r="U614"/>
  <c r="P618"/>
  <c r="V618"/>
  <c r="V619"/>
  <c r="V620"/>
  <c r="V621"/>
  <c r="V622"/>
  <c r="R623"/>
  <c r="S628"/>
  <c r="V632"/>
  <c r="O635"/>
  <c r="K636"/>
  <c r="M636" s="1"/>
  <c r="P641"/>
  <c r="O647"/>
  <c r="U650"/>
  <c r="O651"/>
  <c r="P654"/>
  <c r="U683"/>
  <c r="O684"/>
  <c r="U630"/>
  <c r="O630"/>
  <c r="R630"/>
  <c r="R640"/>
  <c r="U640"/>
  <c r="O640"/>
  <c r="V645"/>
  <c r="P645"/>
  <c r="V646"/>
  <c r="P646"/>
  <c r="S646"/>
  <c r="V648"/>
  <c r="P648"/>
  <c r="S648"/>
  <c r="V652"/>
  <c r="P652"/>
  <c r="S652"/>
  <c r="U655"/>
  <c r="O655"/>
  <c r="U659"/>
  <c r="O659"/>
  <c r="R659"/>
  <c r="V669"/>
  <c r="P669"/>
  <c r="V670"/>
  <c r="P670"/>
  <c r="V671"/>
  <c r="P671"/>
  <c r="V672"/>
  <c r="P672"/>
  <c r="V673"/>
  <c r="P673"/>
  <c r="V674"/>
  <c r="P674"/>
  <c r="V675"/>
  <c r="P675"/>
  <c r="R677"/>
  <c r="U677"/>
  <c r="O677"/>
  <c r="V685"/>
  <c r="P685"/>
  <c r="S685"/>
  <c r="V697"/>
  <c r="P697"/>
  <c r="S697"/>
  <c r="U701"/>
  <c r="O701"/>
  <c r="R701"/>
  <c r="U703"/>
  <c r="O703"/>
  <c r="R703"/>
  <c r="U705"/>
  <c r="O705"/>
  <c r="R705"/>
  <c r="S717"/>
  <c r="V717"/>
  <c r="P717"/>
  <c r="U721"/>
  <c r="O721"/>
  <c r="R721"/>
  <c r="S723"/>
  <c r="V723"/>
  <c r="P723"/>
  <c r="S736"/>
  <c r="V736"/>
  <c r="P736"/>
  <c r="R740"/>
  <c r="U740"/>
  <c r="O740"/>
  <c r="S742"/>
  <c r="V742"/>
  <c r="P742"/>
  <c r="R754"/>
  <c r="U754"/>
  <c r="O754"/>
  <c r="R759"/>
  <c r="U759"/>
  <c r="O759"/>
  <c r="S760"/>
  <c r="V760"/>
  <c r="P760"/>
  <c r="R762"/>
  <c r="U762"/>
  <c r="O762"/>
  <c r="R765"/>
  <c r="U765"/>
  <c r="O765"/>
  <c r="S766"/>
  <c r="V766"/>
  <c r="P766"/>
  <c r="S770"/>
  <c r="V770"/>
  <c r="P770"/>
  <c r="U775"/>
  <c r="O775"/>
  <c r="R775"/>
  <c r="S777"/>
  <c r="V777"/>
  <c r="P777"/>
  <c r="R781"/>
  <c r="U781"/>
  <c r="O781"/>
  <c r="R784"/>
  <c r="U784"/>
  <c r="O784"/>
  <c r="S786"/>
  <c r="V786"/>
  <c r="P786"/>
  <c r="R795"/>
  <c r="U795"/>
  <c r="O795"/>
  <c r="S808"/>
  <c r="V808"/>
  <c r="P808"/>
  <c r="V816"/>
  <c r="P816"/>
  <c r="S816"/>
  <c r="V824"/>
  <c r="P824"/>
  <c r="S824"/>
  <c r="V827"/>
  <c r="P827"/>
  <c r="S827"/>
  <c r="U830"/>
  <c r="O830"/>
  <c r="R830"/>
  <c r="S832"/>
  <c r="V832"/>
  <c r="P832"/>
  <c r="U833"/>
  <c r="O833"/>
  <c r="R833"/>
  <c r="S835"/>
  <c r="V835"/>
  <c r="P835"/>
  <c r="V837"/>
  <c r="P837"/>
  <c r="S837"/>
  <c r="R840"/>
  <c r="U840"/>
  <c r="O840"/>
  <c r="S843"/>
  <c r="V843"/>
  <c r="P843"/>
  <c r="S852"/>
  <c r="V852"/>
  <c r="P852"/>
  <c r="V854"/>
  <c r="P854"/>
  <c r="S854"/>
  <c r="U857"/>
  <c r="O857"/>
  <c r="R857"/>
  <c r="S859"/>
  <c r="V859"/>
  <c r="P859"/>
  <c r="R863"/>
  <c r="U863"/>
  <c r="O863"/>
  <c r="S864"/>
  <c r="V864"/>
  <c r="P864"/>
  <c r="V873"/>
  <c r="P873"/>
  <c r="S873"/>
  <c r="S876"/>
  <c r="V876"/>
  <c r="P876"/>
  <c r="R881"/>
  <c r="U881"/>
  <c r="O881"/>
  <c r="S882"/>
  <c r="V882"/>
  <c r="P882"/>
  <c r="R884"/>
  <c r="U884"/>
  <c r="O884"/>
  <c r="S888"/>
  <c r="V888"/>
  <c r="P888"/>
  <c r="R892"/>
  <c r="U892"/>
  <c r="O892"/>
  <c r="S894"/>
  <c r="V894"/>
  <c r="P894"/>
  <c r="U897"/>
  <c r="O897"/>
  <c r="R897"/>
  <c r="R906"/>
  <c r="U906"/>
  <c r="O906"/>
  <c r="U913"/>
  <c r="O913"/>
  <c r="R913"/>
  <c r="S915"/>
  <c r="V915"/>
  <c r="P915"/>
  <c r="S920"/>
  <c r="V920"/>
  <c r="P920"/>
  <c r="R924"/>
  <c r="U924"/>
  <c r="O924"/>
  <c r="S925"/>
  <c r="V925"/>
  <c r="P925"/>
  <c r="R927"/>
  <c r="U927"/>
  <c r="O927"/>
  <c r="U931"/>
  <c r="O931"/>
  <c r="R931"/>
  <c r="U934"/>
  <c r="O934"/>
  <c r="R934"/>
  <c r="U944"/>
  <c r="O944"/>
  <c r="R944"/>
  <c r="U962"/>
  <c r="O962"/>
  <c r="R962"/>
  <c r="V964"/>
  <c r="P964"/>
  <c r="S964"/>
  <c r="U965"/>
  <c r="O965"/>
  <c r="R965"/>
  <c r="V968"/>
  <c r="P968"/>
  <c r="S968"/>
  <c r="U969"/>
  <c r="O969"/>
  <c r="R969"/>
  <c r="R975"/>
  <c r="U975"/>
  <c r="O975"/>
  <c r="V976"/>
  <c r="P976"/>
  <c r="S976"/>
  <c r="R979"/>
  <c r="U979"/>
  <c r="O979"/>
  <c r="V980"/>
  <c r="P980"/>
  <c r="S980"/>
  <c r="S983"/>
  <c r="V983"/>
  <c r="P983"/>
  <c r="U986"/>
  <c r="O986"/>
  <c r="R986"/>
  <c r="U988"/>
  <c r="O988"/>
  <c r="R988"/>
  <c r="V990"/>
  <c r="P990"/>
  <c r="S990"/>
  <c r="U991"/>
  <c r="O991"/>
  <c r="R991"/>
  <c r="V994"/>
  <c r="P994"/>
  <c r="S994"/>
  <c r="V995"/>
  <c r="P995"/>
  <c r="S995"/>
  <c r="V996"/>
  <c r="P996"/>
  <c r="S996"/>
  <c r="V997"/>
  <c r="P997"/>
  <c r="S997"/>
  <c r="V998"/>
  <c r="P998"/>
  <c r="S998"/>
  <c r="V999"/>
  <c r="P999"/>
  <c r="S999"/>
  <c r="V1000"/>
  <c r="P1000"/>
  <c r="S1000"/>
  <c r="V1001"/>
  <c r="P1001"/>
  <c r="S1001"/>
  <c r="V1002"/>
  <c r="P1002"/>
  <c r="S1002"/>
  <c r="V1003"/>
  <c r="P1003"/>
  <c r="S1003"/>
  <c r="V1004"/>
  <c r="P1004"/>
  <c r="S1004"/>
  <c r="V1005"/>
  <c r="P1005"/>
  <c r="S1005"/>
  <c r="V1006"/>
  <c r="P1006"/>
  <c r="S1006"/>
  <c r="V1007"/>
  <c r="P1007"/>
  <c r="S1007"/>
  <c r="V1008"/>
  <c r="P1008"/>
  <c r="S1008"/>
  <c r="V1009"/>
  <c r="P1009"/>
  <c r="S1009"/>
  <c r="V1010"/>
  <c r="P1010"/>
  <c r="S1010"/>
  <c r="V1011"/>
  <c r="P1011"/>
  <c r="S1011"/>
  <c r="V1012"/>
  <c r="P1012"/>
  <c r="S1012"/>
  <c r="V1013"/>
  <c r="P1013"/>
  <c r="S1013"/>
  <c r="V1014"/>
  <c r="P1014"/>
  <c r="S1014"/>
  <c r="R1016"/>
  <c r="U1016"/>
  <c r="O1016"/>
  <c r="R1018"/>
  <c r="U1018"/>
  <c r="O1018"/>
  <c r="R1020"/>
  <c r="U1020"/>
  <c r="O1020"/>
  <c r="R1022"/>
  <c r="U1022"/>
  <c r="O1022"/>
  <c r="R1024"/>
  <c r="U1024"/>
  <c r="O1024"/>
  <c r="R1026"/>
  <c r="U1026"/>
  <c r="O1026"/>
  <c r="R1028"/>
  <c r="U1028"/>
  <c r="O1028"/>
  <c r="R1030"/>
  <c r="U1030"/>
  <c r="O1030"/>
  <c r="R1032"/>
  <c r="U1032"/>
  <c r="O1032"/>
  <c r="R1034"/>
  <c r="U1034"/>
  <c r="O1034"/>
  <c r="R1036"/>
  <c r="U1036"/>
  <c r="O1036"/>
  <c r="R1038"/>
  <c r="U1038"/>
  <c r="O1038"/>
  <c r="R1040"/>
  <c r="U1040"/>
  <c r="O1040"/>
  <c r="U1042"/>
  <c r="R1042"/>
  <c r="O1042"/>
  <c r="U1047"/>
  <c r="O1047"/>
  <c r="R1047"/>
  <c r="S1048"/>
  <c r="V1048"/>
  <c r="P1048"/>
  <c r="O1054"/>
  <c r="R1054"/>
  <c r="U1054"/>
  <c r="U1056"/>
  <c r="O1056"/>
  <c r="R1056"/>
  <c r="V1065"/>
  <c r="P1065"/>
  <c r="S1065"/>
  <c r="V1066"/>
  <c r="P1066"/>
  <c r="S1066"/>
  <c r="O1070"/>
  <c r="R1070"/>
  <c r="U1070"/>
  <c r="U1072"/>
  <c r="O1072"/>
  <c r="R1072"/>
  <c r="R1078"/>
  <c r="U1078"/>
  <c r="O1078"/>
  <c r="N239"/>
  <c r="N240"/>
  <c r="N241"/>
  <c r="N242"/>
  <c r="N243"/>
  <c r="N244"/>
  <c r="N245"/>
  <c r="N246"/>
  <c r="N247"/>
  <c r="N248"/>
  <c r="N249"/>
  <c r="N250"/>
  <c r="N251"/>
  <c r="K256"/>
  <c r="K259"/>
  <c r="N260"/>
  <c r="N261"/>
  <c r="N262"/>
  <c r="N263"/>
  <c r="N264"/>
  <c r="N265"/>
  <c r="N266"/>
  <c r="K268"/>
  <c r="M268" s="1"/>
  <c r="N268" s="1"/>
  <c r="K269"/>
  <c r="M269" s="1"/>
  <c r="N269" s="1"/>
  <c r="K270"/>
  <c r="M270" s="1"/>
  <c r="K271"/>
  <c r="M271" s="1"/>
  <c r="K272"/>
  <c r="M272" s="1"/>
  <c r="N272" s="1"/>
  <c r="K273"/>
  <c r="M273" s="1"/>
  <c r="N273" s="1"/>
  <c r="K274"/>
  <c r="M274" s="1"/>
  <c r="K275"/>
  <c r="M275" s="1"/>
  <c r="K276"/>
  <c r="M276" s="1"/>
  <c r="N276" s="1"/>
  <c r="K277"/>
  <c r="M277" s="1"/>
  <c r="K286"/>
  <c r="K290"/>
  <c r="M290" s="1"/>
  <c r="K291"/>
  <c r="M291" s="1"/>
  <c r="K292"/>
  <c r="M292" s="1"/>
  <c r="K293"/>
  <c r="M293" s="1"/>
  <c r="K294"/>
  <c r="M294" s="1"/>
  <c r="K295"/>
  <c r="M295" s="1"/>
  <c r="K296"/>
  <c r="M296" s="1"/>
  <c r="K297"/>
  <c r="K299"/>
  <c r="M299" s="1"/>
  <c r="K300"/>
  <c r="M300" s="1"/>
  <c r="K301"/>
  <c r="M301" s="1"/>
  <c r="K302"/>
  <c r="M302" s="1"/>
  <c r="K303"/>
  <c r="K305"/>
  <c r="M305" s="1"/>
  <c r="K306"/>
  <c r="M306" s="1"/>
  <c r="K307"/>
  <c r="M307" s="1"/>
  <c r="K308"/>
  <c r="K310"/>
  <c r="M310" s="1"/>
  <c r="K319"/>
  <c r="M319" s="1"/>
  <c r="K320"/>
  <c r="M320" s="1"/>
  <c r="N322"/>
  <c r="N323"/>
  <c r="K325"/>
  <c r="M325" s="1"/>
  <c r="N327"/>
  <c r="N328"/>
  <c r="N329"/>
  <c r="N330"/>
  <c r="N331"/>
  <c r="N332"/>
  <c r="N333"/>
  <c r="N334"/>
  <c r="N335"/>
  <c r="N336"/>
  <c r="N337"/>
  <c r="N338"/>
  <c r="N339"/>
  <c r="N340"/>
  <c r="N341"/>
  <c r="N344"/>
  <c r="N345"/>
  <c r="I350"/>
  <c r="N378"/>
  <c r="N379"/>
  <c r="N380"/>
  <c r="N381"/>
  <c r="N382"/>
  <c r="N383"/>
  <c r="O384"/>
  <c r="U384"/>
  <c r="K385"/>
  <c r="M385" s="1"/>
  <c r="K386"/>
  <c r="M386" s="1"/>
  <c r="N386" s="1"/>
  <c r="K387"/>
  <c r="K393"/>
  <c r="M393" s="1"/>
  <c r="N411"/>
  <c r="N412"/>
  <c r="N413"/>
  <c r="K415"/>
  <c r="M415" s="1"/>
  <c r="K416"/>
  <c r="M416" s="1"/>
  <c r="N416" s="1"/>
  <c r="K417"/>
  <c r="M417" s="1"/>
  <c r="N417" s="1"/>
  <c r="K418"/>
  <c r="M418" s="1"/>
  <c r="K419"/>
  <c r="M419" s="1"/>
  <c r="K420"/>
  <c r="M420" s="1"/>
  <c r="N420" s="1"/>
  <c r="K421"/>
  <c r="M421" s="1"/>
  <c r="N421" s="1"/>
  <c r="K422"/>
  <c r="M422" s="1"/>
  <c r="K423"/>
  <c r="K426"/>
  <c r="N429"/>
  <c r="N430"/>
  <c r="K432"/>
  <c r="M432" s="1"/>
  <c r="K433"/>
  <c r="M433" s="1"/>
  <c r="N448"/>
  <c r="N449"/>
  <c r="N452"/>
  <c r="N453"/>
  <c r="N454"/>
  <c r="N455"/>
  <c r="N456"/>
  <c r="N457"/>
  <c r="N458"/>
  <c r="N459"/>
  <c r="N460"/>
  <c r="K462"/>
  <c r="M462" s="1"/>
  <c r="K463"/>
  <c r="M463" s="1"/>
  <c r="N463" s="1"/>
  <c r="K464"/>
  <c r="M464" s="1"/>
  <c r="K465"/>
  <c r="M465" s="1"/>
  <c r="K466"/>
  <c r="M466" s="1"/>
  <c r="K467"/>
  <c r="M467" s="1"/>
  <c r="N467" s="1"/>
  <c r="K468"/>
  <c r="M468" s="1"/>
  <c r="K469"/>
  <c r="M469" s="1"/>
  <c r="K470"/>
  <c r="M470" s="1"/>
  <c r="K471"/>
  <c r="K484"/>
  <c r="K485"/>
  <c r="M485" s="1"/>
  <c r="K486"/>
  <c r="M486" s="1"/>
  <c r="K487"/>
  <c r="M487" s="1"/>
  <c r="K503"/>
  <c r="M503" s="1"/>
  <c r="K514"/>
  <c r="M514" s="1"/>
  <c r="K515"/>
  <c r="M515" s="1"/>
  <c r="K516"/>
  <c r="M516" s="1"/>
  <c r="K517"/>
  <c r="M517" s="1"/>
  <c r="K518"/>
  <c r="M518" s="1"/>
  <c r="K525"/>
  <c r="M525" s="1"/>
  <c r="K526"/>
  <c r="M526" s="1"/>
  <c r="K527"/>
  <c r="M527" s="1"/>
  <c r="K528"/>
  <c r="M528" s="1"/>
  <c r="K529"/>
  <c r="M529" s="1"/>
  <c r="K530"/>
  <c r="P553"/>
  <c r="P555"/>
  <c r="P557"/>
  <c r="P559"/>
  <c r="P561"/>
  <c r="V567"/>
  <c r="V569"/>
  <c r="V571"/>
  <c r="V573"/>
  <c r="V575"/>
  <c r="V577"/>
  <c r="J712"/>
  <c r="O606"/>
  <c r="K609"/>
  <c r="M609" s="1"/>
  <c r="K615"/>
  <c r="M615" s="1"/>
  <c r="U617"/>
  <c r="S619"/>
  <c r="S620"/>
  <c r="S621"/>
  <c r="S622"/>
  <c r="U625"/>
  <c r="V630"/>
  <c r="S632"/>
  <c r="U634"/>
  <c r="U649"/>
  <c r="U653"/>
  <c r="V654"/>
  <c r="U682"/>
  <c r="K599"/>
  <c r="I712"/>
  <c r="R641"/>
  <c r="U641"/>
  <c r="O641"/>
  <c r="V647"/>
  <c r="P647"/>
  <c r="S647"/>
  <c r="V651"/>
  <c r="P651"/>
  <c r="S651"/>
  <c r="V659"/>
  <c r="P659"/>
  <c r="V660"/>
  <c r="P660"/>
  <c r="S660"/>
  <c r="U678"/>
  <c r="O678"/>
  <c r="V684"/>
  <c r="P684"/>
  <c r="S684"/>
  <c r="U695"/>
  <c r="O695"/>
  <c r="R695"/>
  <c r="V698"/>
  <c r="P698"/>
  <c r="S698"/>
  <c r="J796"/>
  <c r="L716"/>
  <c r="R717"/>
  <c r="U717"/>
  <c r="O717"/>
  <c r="S718"/>
  <c r="V718"/>
  <c r="P718"/>
  <c r="S725"/>
  <c r="V725"/>
  <c r="P725"/>
  <c r="S730"/>
  <c r="V730"/>
  <c r="P730"/>
  <c r="R736"/>
  <c r="U736"/>
  <c r="O736"/>
  <c r="S737"/>
  <c r="V737"/>
  <c r="P737"/>
  <c r="R739"/>
  <c r="U739"/>
  <c r="O739"/>
  <c r="R742"/>
  <c r="U742"/>
  <c r="O742"/>
  <c r="S743"/>
  <c r="V743"/>
  <c r="P743"/>
  <c r="R748"/>
  <c r="U748"/>
  <c r="O748"/>
  <c r="V754"/>
  <c r="P754"/>
  <c r="S754"/>
  <c r="R758"/>
  <c r="U758"/>
  <c r="O758"/>
  <c r="V762"/>
  <c r="P762"/>
  <c r="S762"/>
  <c r="S772"/>
  <c r="V772"/>
  <c r="P772"/>
  <c r="U773"/>
  <c r="O773"/>
  <c r="R773"/>
  <c r="R777"/>
  <c r="U777"/>
  <c r="O777"/>
  <c r="S779"/>
  <c r="V779"/>
  <c r="P779"/>
  <c r="V781"/>
  <c r="P781"/>
  <c r="S781"/>
  <c r="R786"/>
  <c r="U786"/>
  <c r="O786"/>
  <c r="S791"/>
  <c r="V791"/>
  <c r="P791"/>
  <c r="R808"/>
  <c r="U808"/>
  <c r="O808"/>
  <c r="S809"/>
  <c r="V809"/>
  <c r="P809"/>
  <c r="R813"/>
  <c r="U813"/>
  <c r="O813"/>
  <c r="U815"/>
  <c r="O815"/>
  <c r="R815"/>
  <c r="R818"/>
  <c r="U818"/>
  <c r="O818"/>
  <c r="U823"/>
  <c r="O823"/>
  <c r="R823"/>
  <c r="S825"/>
  <c r="V825"/>
  <c r="P825"/>
  <c r="U826"/>
  <c r="O826"/>
  <c r="R826"/>
  <c r="S828"/>
  <c r="V828"/>
  <c r="P828"/>
  <c r="R835"/>
  <c r="U835"/>
  <c r="O835"/>
  <c r="S838"/>
  <c r="V838"/>
  <c r="P838"/>
  <c r="V840"/>
  <c r="P840"/>
  <c r="S840"/>
  <c r="R843"/>
  <c r="U843"/>
  <c r="O843"/>
  <c r="S844"/>
  <c r="V844"/>
  <c r="P844"/>
  <c r="R846"/>
  <c r="U846"/>
  <c r="O846"/>
  <c r="R852"/>
  <c r="U852"/>
  <c r="O852"/>
  <c r="S855"/>
  <c r="V855"/>
  <c r="P855"/>
  <c r="R859"/>
  <c r="U859"/>
  <c r="O859"/>
  <c r="S860"/>
  <c r="V860"/>
  <c r="P860"/>
  <c r="R862"/>
  <c r="U862"/>
  <c r="O862"/>
  <c r="S869"/>
  <c r="V869"/>
  <c r="P869"/>
  <c r="U872"/>
  <c r="O872"/>
  <c r="R872"/>
  <c r="S874"/>
  <c r="V874"/>
  <c r="P874"/>
  <c r="S878"/>
  <c r="V878"/>
  <c r="P878"/>
  <c r="R880"/>
  <c r="U880"/>
  <c r="O880"/>
  <c r="V884"/>
  <c r="P884"/>
  <c r="S884"/>
  <c r="R887"/>
  <c r="U887"/>
  <c r="O887"/>
  <c r="R888"/>
  <c r="U888"/>
  <c r="O888"/>
  <c r="S889"/>
  <c r="V889"/>
  <c r="P889"/>
  <c r="R891"/>
  <c r="U891"/>
  <c r="O891"/>
  <c r="R894"/>
  <c r="U894"/>
  <c r="O894"/>
  <c r="U899"/>
  <c r="O899"/>
  <c r="R899"/>
  <c r="V906"/>
  <c r="P906"/>
  <c r="S906"/>
  <c r="S911"/>
  <c r="V911"/>
  <c r="P911"/>
  <c r="R915"/>
  <c r="U915"/>
  <c r="O915"/>
  <c r="S916"/>
  <c r="V916"/>
  <c r="P916"/>
  <c r="R920"/>
  <c r="U920"/>
  <c r="O920"/>
  <c r="S921"/>
  <c r="V921"/>
  <c r="P921"/>
  <c r="R923"/>
  <c r="U923"/>
  <c r="O923"/>
  <c r="V927"/>
  <c r="P927"/>
  <c r="S927"/>
  <c r="R930"/>
  <c r="U930"/>
  <c r="O930"/>
  <c r="R941"/>
  <c r="U941"/>
  <c r="O941"/>
  <c r="V965"/>
  <c r="P965"/>
  <c r="S965"/>
  <c r="U966"/>
  <c r="O966"/>
  <c r="R966"/>
  <c r="V969"/>
  <c r="P969"/>
  <c r="S969"/>
  <c r="U970"/>
  <c r="O970"/>
  <c r="R970"/>
  <c r="R973"/>
  <c r="U973"/>
  <c r="O973"/>
  <c r="R976"/>
  <c r="U976"/>
  <c r="O976"/>
  <c r="V977"/>
  <c r="P977"/>
  <c r="S977"/>
  <c r="R980"/>
  <c r="U980"/>
  <c r="O980"/>
  <c r="S982"/>
  <c r="V982"/>
  <c r="P982"/>
  <c r="V991"/>
  <c r="P991"/>
  <c r="S991"/>
  <c r="U992"/>
  <c r="O992"/>
  <c r="R992"/>
  <c r="U1043"/>
  <c r="O1043"/>
  <c r="R1043"/>
  <c r="S1044"/>
  <c r="V1044"/>
  <c r="P1044"/>
  <c r="U1049"/>
  <c r="O1049"/>
  <c r="R1049"/>
  <c r="U1052"/>
  <c r="O1052"/>
  <c r="R1052"/>
  <c r="V1061"/>
  <c r="P1061"/>
  <c r="S1061"/>
  <c r="V1062"/>
  <c r="P1062"/>
  <c r="S1062"/>
  <c r="O1066"/>
  <c r="R1066"/>
  <c r="U1066"/>
  <c r="U1068"/>
  <c r="O1068"/>
  <c r="R1068"/>
  <c r="N267"/>
  <c r="P311"/>
  <c r="N318"/>
  <c r="N324"/>
  <c r="N384"/>
  <c r="N414"/>
  <c r="N431"/>
  <c r="N461"/>
  <c r="J484"/>
  <c r="S552"/>
  <c r="O553"/>
  <c r="S554"/>
  <c r="O555"/>
  <c r="S556"/>
  <c r="O557"/>
  <c r="S558"/>
  <c r="O559"/>
  <c r="S560"/>
  <c r="O561"/>
  <c r="K563"/>
  <c r="M563" s="1"/>
  <c r="N712"/>
  <c r="P601"/>
  <c r="K605"/>
  <c r="R608"/>
  <c r="R614"/>
  <c r="K617"/>
  <c r="M617" s="1"/>
  <c r="R617"/>
  <c r="O623"/>
  <c r="K625"/>
  <c r="M625" s="1"/>
  <c r="R625"/>
  <c r="K627"/>
  <c r="S630"/>
  <c r="K634"/>
  <c r="M634" s="1"/>
  <c r="R634"/>
  <c r="V640"/>
  <c r="S645"/>
  <c r="U648"/>
  <c r="O649"/>
  <c r="U652"/>
  <c r="O653"/>
  <c r="R655"/>
  <c r="S669"/>
  <c r="S670"/>
  <c r="S671"/>
  <c r="S672"/>
  <c r="S673"/>
  <c r="S674"/>
  <c r="S675"/>
  <c r="V677"/>
  <c r="O682"/>
  <c r="U685"/>
  <c r="V564"/>
  <c r="P564"/>
  <c r="V606"/>
  <c r="P606"/>
  <c r="U627"/>
  <c r="O627"/>
  <c r="R627"/>
  <c r="U628"/>
  <c r="O628"/>
  <c r="R628"/>
  <c r="V650"/>
  <c r="P650"/>
  <c r="S650"/>
  <c r="J656"/>
  <c r="L656" s="1"/>
  <c r="K656"/>
  <c r="M656" s="1"/>
  <c r="J657"/>
  <c r="L657" s="1"/>
  <c r="K657"/>
  <c r="M657" s="1"/>
  <c r="J658"/>
  <c r="L658" s="1"/>
  <c r="K658"/>
  <c r="J662"/>
  <c r="L662" s="1"/>
  <c r="K662"/>
  <c r="M662" s="1"/>
  <c r="J663"/>
  <c r="L663" s="1"/>
  <c r="K663"/>
  <c r="M663" s="1"/>
  <c r="J664"/>
  <c r="L664" s="1"/>
  <c r="K664"/>
  <c r="M664" s="1"/>
  <c r="J665"/>
  <c r="L665" s="1"/>
  <c r="K665"/>
  <c r="M665" s="1"/>
  <c r="J666"/>
  <c r="L666" s="1"/>
  <c r="K666"/>
  <c r="M666" s="1"/>
  <c r="J667"/>
  <c r="L667" s="1"/>
  <c r="K667"/>
  <c r="M667" s="1"/>
  <c r="J668"/>
  <c r="K668"/>
  <c r="M668" s="1"/>
  <c r="V681"/>
  <c r="P681"/>
  <c r="S681"/>
  <c r="V683"/>
  <c r="P683"/>
  <c r="S683"/>
  <c r="V695"/>
  <c r="P695"/>
  <c r="S695"/>
  <c r="U696"/>
  <c r="O696"/>
  <c r="R696"/>
  <c r="R698"/>
  <c r="U698"/>
  <c r="O698"/>
  <c r="U700"/>
  <c r="O700"/>
  <c r="R700"/>
  <c r="U702"/>
  <c r="O702"/>
  <c r="R702"/>
  <c r="U704"/>
  <c r="O704"/>
  <c r="R704"/>
  <c r="U706"/>
  <c r="O706"/>
  <c r="R706"/>
  <c r="S720"/>
  <c r="V720"/>
  <c r="P720"/>
  <c r="V739"/>
  <c r="P739"/>
  <c r="S739"/>
  <c r="U753"/>
  <c r="O753"/>
  <c r="R753"/>
  <c r="V758"/>
  <c r="P758"/>
  <c r="S758"/>
  <c r="U761"/>
  <c r="O761"/>
  <c r="R761"/>
  <c r="S763"/>
  <c r="V763"/>
  <c r="P763"/>
  <c r="U767"/>
  <c r="O767"/>
  <c r="R767"/>
  <c r="R776"/>
  <c r="U776"/>
  <c r="O776"/>
  <c r="R779"/>
  <c r="U779"/>
  <c r="O779"/>
  <c r="S782"/>
  <c r="V782"/>
  <c r="P782"/>
  <c r="U790"/>
  <c r="O790"/>
  <c r="R790"/>
  <c r="S792"/>
  <c r="V792"/>
  <c r="P792"/>
  <c r="L945"/>
  <c r="R807"/>
  <c r="U807"/>
  <c r="O807"/>
  <c r="S811"/>
  <c r="V811"/>
  <c r="P811"/>
  <c r="V818"/>
  <c r="P818"/>
  <c r="S818"/>
  <c r="S821"/>
  <c r="V821"/>
  <c r="P821"/>
  <c r="R828"/>
  <c r="U828"/>
  <c r="O828"/>
  <c r="S829"/>
  <c r="V829"/>
  <c r="P829"/>
  <c r="R831"/>
  <c r="U831"/>
  <c r="O831"/>
  <c r="R834"/>
  <c r="U834"/>
  <c r="O834"/>
  <c r="R838"/>
  <c r="U838"/>
  <c r="O838"/>
  <c r="R842"/>
  <c r="U842"/>
  <c r="O842"/>
  <c r="V846"/>
  <c r="P846"/>
  <c r="S846"/>
  <c r="S849"/>
  <c r="V849"/>
  <c r="P849"/>
  <c r="R855"/>
  <c r="U855"/>
  <c r="O855"/>
  <c r="S856"/>
  <c r="V856"/>
  <c r="P856"/>
  <c r="R858"/>
  <c r="U858"/>
  <c r="O858"/>
  <c r="V862"/>
  <c r="P862"/>
  <c r="S862"/>
  <c r="R865"/>
  <c r="U865"/>
  <c r="O865"/>
  <c r="U868"/>
  <c r="O868"/>
  <c r="R868"/>
  <c r="V880"/>
  <c r="P880"/>
  <c r="S880"/>
  <c r="U883"/>
  <c r="O883"/>
  <c r="R883"/>
  <c r="S885"/>
  <c r="V885"/>
  <c r="P885"/>
  <c r="V891"/>
  <c r="P891"/>
  <c r="S891"/>
  <c r="R898"/>
  <c r="U898"/>
  <c r="O898"/>
  <c r="S904"/>
  <c r="V904"/>
  <c r="P904"/>
  <c r="U905"/>
  <c r="O905"/>
  <c r="R905"/>
  <c r="S907"/>
  <c r="V907"/>
  <c r="P907"/>
  <c r="R911"/>
  <c r="U911"/>
  <c r="O911"/>
  <c r="S912"/>
  <c r="V912"/>
  <c r="P912"/>
  <c r="R914"/>
  <c r="U914"/>
  <c r="O914"/>
  <c r="R919"/>
  <c r="U919"/>
  <c r="O919"/>
  <c r="V923"/>
  <c r="P923"/>
  <c r="S923"/>
  <c r="U926"/>
  <c r="O926"/>
  <c r="R926"/>
  <c r="S928"/>
  <c r="V928"/>
  <c r="P928"/>
  <c r="V930"/>
  <c r="P930"/>
  <c r="S930"/>
  <c r="S933"/>
  <c r="V933"/>
  <c r="P933"/>
  <c r="V941"/>
  <c r="P941"/>
  <c r="S941"/>
  <c r="U963"/>
  <c r="O963"/>
  <c r="R963"/>
  <c r="V966"/>
  <c r="P966"/>
  <c r="S966"/>
  <c r="U967"/>
  <c r="O967"/>
  <c r="R967"/>
  <c r="V970"/>
  <c r="P970"/>
  <c r="S970"/>
  <c r="U971"/>
  <c r="O971"/>
  <c r="R971"/>
  <c r="V974"/>
  <c r="P974"/>
  <c r="S974"/>
  <c r="R977"/>
  <c r="U977"/>
  <c r="O977"/>
  <c r="V978"/>
  <c r="P978"/>
  <c r="S978"/>
  <c r="S981"/>
  <c r="V981"/>
  <c r="P981"/>
  <c r="U987"/>
  <c r="O987"/>
  <c r="R987"/>
  <c r="U989"/>
  <c r="O989"/>
  <c r="R989"/>
  <c r="V992"/>
  <c r="P992"/>
  <c r="S992"/>
  <c r="U993"/>
  <c r="O993"/>
  <c r="R993"/>
  <c r="R1017"/>
  <c r="U1017"/>
  <c r="O1017"/>
  <c r="R1019"/>
  <c r="U1019"/>
  <c r="O1019"/>
  <c r="R1021"/>
  <c r="U1021"/>
  <c r="O1021"/>
  <c r="R1023"/>
  <c r="U1023"/>
  <c r="O1023"/>
  <c r="R1025"/>
  <c r="U1025"/>
  <c r="O1025"/>
  <c r="R1027"/>
  <c r="U1027"/>
  <c r="O1027"/>
  <c r="R1029"/>
  <c r="U1029"/>
  <c r="O1029"/>
  <c r="R1031"/>
  <c r="U1031"/>
  <c r="O1031"/>
  <c r="R1033"/>
  <c r="U1033"/>
  <c r="O1033"/>
  <c r="R1035"/>
  <c r="U1035"/>
  <c r="O1035"/>
  <c r="R1037"/>
  <c r="U1037"/>
  <c r="O1037"/>
  <c r="R1039"/>
  <c r="U1039"/>
  <c r="O1039"/>
  <c r="R1041"/>
  <c r="U1041"/>
  <c r="O1041"/>
  <c r="U1045"/>
  <c r="O1045"/>
  <c r="R1045"/>
  <c r="P1050"/>
  <c r="S1050"/>
  <c r="V1050"/>
  <c r="V1057"/>
  <c r="P1057"/>
  <c r="S1057"/>
  <c r="V1058"/>
  <c r="P1058"/>
  <c r="S1058"/>
  <c r="O1062"/>
  <c r="R1062"/>
  <c r="U1062"/>
  <c r="U1064"/>
  <c r="O1064"/>
  <c r="R1064"/>
  <c r="V1073"/>
  <c r="P1073"/>
  <c r="S1073"/>
  <c r="V1074"/>
  <c r="P1074"/>
  <c r="S1074"/>
  <c r="R1076"/>
  <c r="U1076"/>
  <c r="O1076"/>
  <c r="R1080"/>
  <c r="U1080"/>
  <c r="O1080"/>
  <c r="S564"/>
  <c r="S606"/>
  <c r="V641"/>
  <c r="U647"/>
  <c r="U651"/>
  <c r="U684"/>
  <c r="V1055"/>
  <c r="P1055"/>
  <c r="V1059"/>
  <c r="P1059"/>
  <c r="V1063"/>
  <c r="P1063"/>
  <c r="V1067"/>
  <c r="P1067"/>
  <c r="V1071"/>
  <c r="P1071"/>
  <c r="M1098"/>
  <c r="U1100"/>
  <c r="O1100"/>
  <c r="R1100"/>
  <c r="U1107"/>
  <c r="O1107"/>
  <c r="R1107"/>
  <c r="J1109"/>
  <c r="L1109" s="1"/>
  <c r="K1109"/>
  <c r="M1109" s="1"/>
  <c r="J1116"/>
  <c r="L1116" s="1"/>
  <c r="K1116"/>
  <c r="M1116" s="1"/>
  <c r="J1117"/>
  <c r="L1117" s="1"/>
  <c r="K1117"/>
  <c r="M1117" s="1"/>
  <c r="U1119"/>
  <c r="O1119"/>
  <c r="R1119"/>
  <c r="V1129"/>
  <c r="P1129"/>
  <c r="V1130"/>
  <c r="P1130"/>
  <c r="V1131"/>
  <c r="P1131"/>
  <c r="V1132"/>
  <c r="P1132"/>
  <c r="V1133"/>
  <c r="P1133"/>
  <c r="V1134"/>
  <c r="P1134"/>
  <c r="V1135"/>
  <c r="P1135"/>
  <c r="V1136"/>
  <c r="P1136"/>
  <c r="V1137"/>
  <c r="P1137"/>
  <c r="V1138"/>
  <c r="P1138"/>
  <c r="V1139"/>
  <c r="P1139"/>
  <c r="S1140"/>
  <c r="V1140"/>
  <c r="P1140"/>
  <c r="R1141"/>
  <c r="U1141"/>
  <c r="O1141"/>
  <c r="S1144"/>
  <c r="V1144"/>
  <c r="P1144"/>
  <c r="R1145"/>
  <c r="U1145"/>
  <c r="O1145"/>
  <c r="S1148"/>
  <c r="V1148"/>
  <c r="P1148"/>
  <c r="U1149"/>
  <c r="O1149"/>
  <c r="R1149"/>
  <c r="S1150"/>
  <c r="V1150"/>
  <c r="P1150"/>
  <c r="U1153"/>
  <c r="O1153"/>
  <c r="R1153"/>
  <c r="S1154"/>
  <c r="V1154"/>
  <c r="P1154"/>
  <c r="R1157"/>
  <c r="U1157"/>
  <c r="O1157"/>
  <c r="R1159"/>
  <c r="U1159"/>
  <c r="O1159"/>
  <c r="R1161"/>
  <c r="U1161"/>
  <c r="O1161"/>
  <c r="R1163"/>
  <c r="U1163"/>
  <c r="O1163"/>
  <c r="S1167"/>
  <c r="V1167"/>
  <c r="P1167"/>
  <c r="U1170"/>
  <c r="O1170"/>
  <c r="R1170"/>
  <c r="S1171"/>
  <c r="V1171"/>
  <c r="P1171"/>
  <c r="S1175"/>
  <c r="V1175"/>
  <c r="P1175"/>
  <c r="S1176"/>
  <c r="V1176"/>
  <c r="P1176"/>
  <c r="V1178"/>
  <c r="P1178"/>
  <c r="S1178"/>
  <c r="S1182"/>
  <c r="V1182"/>
  <c r="P1182"/>
  <c r="R1183"/>
  <c r="U1183"/>
  <c r="O1183"/>
  <c r="S1186"/>
  <c r="V1186"/>
  <c r="P1186"/>
  <c r="R1187"/>
  <c r="U1187"/>
  <c r="O1187"/>
  <c r="S1190"/>
  <c r="V1190"/>
  <c r="P1190"/>
  <c r="R1191"/>
  <c r="U1191"/>
  <c r="O1191"/>
  <c r="S1194"/>
  <c r="V1194"/>
  <c r="P1194"/>
  <c r="R1195"/>
  <c r="U1195"/>
  <c r="O1195"/>
  <c r="S1198"/>
  <c r="V1198"/>
  <c r="P1198"/>
  <c r="R1199"/>
  <c r="U1199"/>
  <c r="O1199"/>
  <c r="S1202"/>
  <c r="V1202"/>
  <c r="P1202"/>
  <c r="R1203"/>
  <c r="U1203"/>
  <c r="O1203"/>
  <c r="V1208"/>
  <c r="P1208"/>
  <c r="S1208"/>
  <c r="S1212"/>
  <c r="V1212"/>
  <c r="P1212"/>
  <c r="R1213"/>
  <c r="U1213"/>
  <c r="O1213"/>
  <c r="R1246"/>
  <c r="U1246"/>
  <c r="O1246"/>
  <c r="R1247"/>
  <c r="U1247"/>
  <c r="O1247"/>
  <c r="P1249"/>
  <c r="S1249"/>
  <c r="V1249"/>
  <c r="R1251"/>
  <c r="U1251"/>
  <c r="O1251"/>
  <c r="P1269"/>
  <c r="S1269"/>
  <c r="V1269"/>
  <c r="O1286"/>
  <c r="R1286"/>
  <c r="U1286"/>
  <c r="S1324"/>
  <c r="V1324"/>
  <c r="P1324"/>
  <c r="U1338"/>
  <c r="O1338"/>
  <c r="R1338"/>
  <c r="R718"/>
  <c r="R720"/>
  <c r="R723"/>
  <c r="R725"/>
  <c r="R737"/>
  <c r="R743"/>
  <c r="R760"/>
  <c r="R766"/>
  <c r="R770"/>
  <c r="S780"/>
  <c r="R792"/>
  <c r="I796"/>
  <c r="R809"/>
  <c r="S812"/>
  <c r="R814"/>
  <c r="R822"/>
  <c r="R829"/>
  <c r="S836"/>
  <c r="S839"/>
  <c r="R844"/>
  <c r="R850"/>
  <c r="S853"/>
  <c r="R856"/>
  <c r="R860"/>
  <c r="R864"/>
  <c r="S870"/>
  <c r="R876"/>
  <c r="R878"/>
  <c r="R882"/>
  <c r="R886"/>
  <c r="R889"/>
  <c r="S895"/>
  <c r="S908"/>
  <c r="R912"/>
  <c r="R916"/>
  <c r="R921"/>
  <c r="R925"/>
  <c r="S929"/>
  <c r="R933"/>
  <c r="K973"/>
  <c r="M973" s="1"/>
  <c r="K1016"/>
  <c r="M1016" s="1"/>
  <c r="K1017"/>
  <c r="M1017" s="1"/>
  <c r="K1018"/>
  <c r="M1018" s="1"/>
  <c r="K1019"/>
  <c r="M1019" s="1"/>
  <c r="K1020"/>
  <c r="M1020" s="1"/>
  <c r="K1021"/>
  <c r="M1021" s="1"/>
  <c r="K1022"/>
  <c r="M1022" s="1"/>
  <c r="K1023"/>
  <c r="M1023" s="1"/>
  <c r="K1024"/>
  <c r="M1024" s="1"/>
  <c r="K1025"/>
  <c r="M1025" s="1"/>
  <c r="K1026"/>
  <c r="M1026" s="1"/>
  <c r="K1027"/>
  <c r="M1027" s="1"/>
  <c r="K1028"/>
  <c r="M1028" s="1"/>
  <c r="K1029"/>
  <c r="M1029" s="1"/>
  <c r="K1030"/>
  <c r="M1030" s="1"/>
  <c r="K1031"/>
  <c r="M1031" s="1"/>
  <c r="K1032"/>
  <c r="M1032" s="1"/>
  <c r="K1033"/>
  <c r="M1033" s="1"/>
  <c r="K1034"/>
  <c r="M1034" s="1"/>
  <c r="K1035"/>
  <c r="M1035" s="1"/>
  <c r="K1036"/>
  <c r="M1036" s="1"/>
  <c r="K1037"/>
  <c r="M1037" s="1"/>
  <c r="K1038"/>
  <c r="M1038" s="1"/>
  <c r="K1039"/>
  <c r="M1039" s="1"/>
  <c r="K1040"/>
  <c r="M1040" s="1"/>
  <c r="K1041"/>
  <c r="M1041" s="1"/>
  <c r="K1042"/>
  <c r="M1042" s="1"/>
  <c r="S1043"/>
  <c r="P1045"/>
  <c r="S1047"/>
  <c r="P1049"/>
  <c r="K1052"/>
  <c r="M1052" s="1"/>
  <c r="O1053"/>
  <c r="S1055"/>
  <c r="K1056"/>
  <c r="M1056" s="1"/>
  <c r="O1057"/>
  <c r="S1059"/>
  <c r="K1060"/>
  <c r="M1060" s="1"/>
  <c r="O1061"/>
  <c r="S1063"/>
  <c r="K1064"/>
  <c r="M1064" s="1"/>
  <c r="O1065"/>
  <c r="S1067"/>
  <c r="K1068"/>
  <c r="M1068" s="1"/>
  <c r="O1069"/>
  <c r="S1071"/>
  <c r="K1072"/>
  <c r="M1072" s="1"/>
  <c r="O1073"/>
  <c r="P1076"/>
  <c r="P1078"/>
  <c r="P1080"/>
  <c r="V1081"/>
  <c r="V1099"/>
  <c r="U1101"/>
  <c r="O1101"/>
  <c r="R1101"/>
  <c r="V1108"/>
  <c r="P1108"/>
  <c r="S1108"/>
  <c r="R1111"/>
  <c r="U1111"/>
  <c r="O1111"/>
  <c r="R1112"/>
  <c r="U1112"/>
  <c r="O1112"/>
  <c r="R1113"/>
  <c r="U1113"/>
  <c r="O1113"/>
  <c r="R1114"/>
  <c r="U1114"/>
  <c r="O1114"/>
  <c r="V1115"/>
  <c r="P1115"/>
  <c r="S1115"/>
  <c r="V1120"/>
  <c r="P1120"/>
  <c r="S1120"/>
  <c r="S1141"/>
  <c r="V1141"/>
  <c r="P1141"/>
  <c r="R1142"/>
  <c r="U1142"/>
  <c r="O1142"/>
  <c r="S1145"/>
  <c r="V1145"/>
  <c r="P1145"/>
  <c r="R1146"/>
  <c r="U1146"/>
  <c r="O1146"/>
  <c r="U1150"/>
  <c r="O1150"/>
  <c r="R1150"/>
  <c r="S1151"/>
  <c r="V1151"/>
  <c r="P1151"/>
  <c r="U1154"/>
  <c r="O1154"/>
  <c r="R1154"/>
  <c r="U1167"/>
  <c r="O1167"/>
  <c r="R1167"/>
  <c r="S1168"/>
  <c r="V1168"/>
  <c r="P1168"/>
  <c r="U1171"/>
  <c r="O1171"/>
  <c r="R1171"/>
  <c r="U1176"/>
  <c r="O1176"/>
  <c r="R1176"/>
  <c r="V1177"/>
  <c r="P1177"/>
  <c r="S1177"/>
  <c r="S1183"/>
  <c r="V1183"/>
  <c r="P1183"/>
  <c r="R1184"/>
  <c r="U1184"/>
  <c r="O1184"/>
  <c r="S1187"/>
  <c r="V1187"/>
  <c r="P1187"/>
  <c r="R1188"/>
  <c r="U1188"/>
  <c r="O1188"/>
  <c r="S1191"/>
  <c r="V1191"/>
  <c r="P1191"/>
  <c r="R1192"/>
  <c r="U1192"/>
  <c r="O1192"/>
  <c r="S1195"/>
  <c r="V1195"/>
  <c r="P1195"/>
  <c r="R1196"/>
  <c r="U1196"/>
  <c r="O1196"/>
  <c r="S1199"/>
  <c r="V1199"/>
  <c r="P1199"/>
  <c r="R1200"/>
  <c r="U1200"/>
  <c r="O1200"/>
  <c r="S1203"/>
  <c r="V1203"/>
  <c r="P1203"/>
  <c r="R1204"/>
  <c r="U1204"/>
  <c r="O1204"/>
  <c r="V1207"/>
  <c r="P1207"/>
  <c r="S1207"/>
  <c r="S1213"/>
  <c r="V1213"/>
  <c r="P1213"/>
  <c r="R1214"/>
  <c r="U1214"/>
  <c r="O1214"/>
  <c r="U1248"/>
  <c r="O1248"/>
  <c r="R1248"/>
  <c r="U1270"/>
  <c r="O1270"/>
  <c r="R1270"/>
  <c r="S1271"/>
  <c r="V1271"/>
  <c r="P1271"/>
  <c r="V1278"/>
  <c r="P1278"/>
  <c r="S1278"/>
  <c r="V1284"/>
  <c r="P1284"/>
  <c r="S1284"/>
  <c r="S1319"/>
  <c r="V1319"/>
  <c r="P1319"/>
  <c r="R1322"/>
  <c r="U1322"/>
  <c r="O1322"/>
  <c r="R1323"/>
  <c r="U1323"/>
  <c r="O1323"/>
  <c r="O711"/>
  <c r="U711"/>
  <c r="J945"/>
  <c r="L961"/>
  <c r="P961"/>
  <c r="V961"/>
  <c r="O981"/>
  <c r="U981"/>
  <c r="O982"/>
  <c r="U982"/>
  <c r="O983"/>
  <c r="U983"/>
  <c r="O984"/>
  <c r="U984"/>
  <c r="P985"/>
  <c r="V985"/>
  <c r="R994"/>
  <c r="R995"/>
  <c r="R996"/>
  <c r="R997"/>
  <c r="R998"/>
  <c r="R999"/>
  <c r="R1000"/>
  <c r="R1001"/>
  <c r="R1002"/>
  <c r="R1003"/>
  <c r="R1004"/>
  <c r="R1005"/>
  <c r="R1006"/>
  <c r="R1007"/>
  <c r="R1008"/>
  <c r="R1009"/>
  <c r="R1010"/>
  <c r="R1011"/>
  <c r="R1012"/>
  <c r="R1013"/>
  <c r="R1014"/>
  <c r="S1015"/>
  <c r="J1044"/>
  <c r="L1044" s="1"/>
  <c r="V1045"/>
  <c r="J1048"/>
  <c r="L1048" s="1"/>
  <c r="V1049"/>
  <c r="U1053"/>
  <c r="R1055"/>
  <c r="U1057"/>
  <c r="R1059"/>
  <c r="U1061"/>
  <c r="R1063"/>
  <c r="U1065"/>
  <c r="R1067"/>
  <c r="U1069"/>
  <c r="R1071"/>
  <c r="U1073"/>
  <c r="S1075"/>
  <c r="V1076"/>
  <c r="S1077"/>
  <c r="V1078"/>
  <c r="S1079"/>
  <c r="V1080"/>
  <c r="U1081"/>
  <c r="V1100"/>
  <c r="U1105"/>
  <c r="V1107"/>
  <c r="V1119"/>
  <c r="S1129"/>
  <c r="S1130"/>
  <c r="S1131"/>
  <c r="S1132"/>
  <c r="S1133"/>
  <c r="S1134"/>
  <c r="S1135"/>
  <c r="S1136"/>
  <c r="S1137"/>
  <c r="S1138"/>
  <c r="S1139"/>
  <c r="V1102"/>
  <c r="P1102"/>
  <c r="S1102"/>
  <c r="R1104"/>
  <c r="U1104"/>
  <c r="O1104"/>
  <c r="S1106"/>
  <c r="V1106"/>
  <c r="P1106"/>
  <c r="V1111"/>
  <c r="P1111"/>
  <c r="V1112"/>
  <c r="P1112"/>
  <c r="V1113"/>
  <c r="P1113"/>
  <c r="V1114"/>
  <c r="P1114"/>
  <c r="J1121"/>
  <c r="L1121" s="1"/>
  <c r="K1121"/>
  <c r="M1121" s="1"/>
  <c r="J1122"/>
  <c r="L1122" s="1"/>
  <c r="K1122"/>
  <c r="M1122" s="1"/>
  <c r="J1123"/>
  <c r="L1123" s="1"/>
  <c r="K1123"/>
  <c r="M1123" s="1"/>
  <c r="J1124"/>
  <c r="L1124" s="1"/>
  <c r="K1124"/>
  <c r="M1124" s="1"/>
  <c r="J1125"/>
  <c r="L1125" s="1"/>
  <c r="K1125"/>
  <c r="M1125" s="1"/>
  <c r="J1126"/>
  <c r="L1126" s="1"/>
  <c r="K1126"/>
  <c r="M1126" s="1"/>
  <c r="J1127"/>
  <c r="L1127" s="1"/>
  <c r="K1127"/>
  <c r="M1127" s="1"/>
  <c r="J1128"/>
  <c r="K1128"/>
  <c r="M1128" s="1"/>
  <c r="S1142"/>
  <c r="V1142"/>
  <c r="P1142"/>
  <c r="R1143"/>
  <c r="U1143"/>
  <c r="O1143"/>
  <c r="S1146"/>
  <c r="V1146"/>
  <c r="P1146"/>
  <c r="R1147"/>
  <c r="U1147"/>
  <c r="O1147"/>
  <c r="U1151"/>
  <c r="O1151"/>
  <c r="R1151"/>
  <c r="S1152"/>
  <c r="V1152"/>
  <c r="P1152"/>
  <c r="U1155"/>
  <c r="O1155"/>
  <c r="R1155"/>
  <c r="R1158"/>
  <c r="U1158"/>
  <c r="O1158"/>
  <c r="R1160"/>
  <c r="U1160"/>
  <c r="O1160"/>
  <c r="R1162"/>
  <c r="U1162"/>
  <c r="O1162"/>
  <c r="S1164"/>
  <c r="V1164"/>
  <c r="P1164"/>
  <c r="R1165"/>
  <c r="U1165"/>
  <c r="O1165"/>
  <c r="U1168"/>
  <c r="O1168"/>
  <c r="R1168"/>
  <c r="S1169"/>
  <c r="V1169"/>
  <c r="P1169"/>
  <c r="U1172"/>
  <c r="O1172"/>
  <c r="R1172"/>
  <c r="V1173"/>
  <c r="P1173"/>
  <c r="S1173"/>
  <c r="V1180"/>
  <c r="P1180"/>
  <c r="S1180"/>
  <c r="S1184"/>
  <c r="V1184"/>
  <c r="P1184"/>
  <c r="R1185"/>
  <c r="U1185"/>
  <c r="O1185"/>
  <c r="S1188"/>
  <c r="V1188"/>
  <c r="P1188"/>
  <c r="S1192"/>
  <c r="V1192"/>
  <c r="P1192"/>
  <c r="R1193"/>
  <c r="U1193"/>
  <c r="O1193"/>
  <c r="S1196"/>
  <c r="V1196"/>
  <c r="P1196"/>
  <c r="R1197"/>
  <c r="U1197"/>
  <c r="O1197"/>
  <c r="S1200"/>
  <c r="V1200"/>
  <c r="P1200"/>
  <c r="R1201"/>
  <c r="U1201"/>
  <c r="O1201"/>
  <c r="S1204"/>
  <c r="V1204"/>
  <c r="P1204"/>
  <c r="R1205"/>
  <c r="U1205"/>
  <c r="O1205"/>
  <c r="V1206"/>
  <c r="P1206"/>
  <c r="S1206"/>
  <c r="R1211"/>
  <c r="U1211"/>
  <c r="O1211"/>
  <c r="S1214"/>
  <c r="V1214"/>
  <c r="P1214"/>
  <c r="R1215"/>
  <c r="U1215"/>
  <c r="O1215"/>
  <c r="R1245"/>
  <c r="U1245"/>
  <c r="O1245"/>
  <c r="R1253"/>
  <c r="U1253"/>
  <c r="O1253"/>
  <c r="U1256"/>
  <c r="O1256"/>
  <c r="R1256"/>
  <c r="V1258"/>
  <c r="P1258"/>
  <c r="S1258"/>
  <c r="P1264"/>
  <c r="S1264"/>
  <c r="V1264"/>
  <c r="U1272"/>
  <c r="O1272"/>
  <c r="R1272"/>
  <c r="R1274"/>
  <c r="U1274"/>
  <c r="O1274"/>
  <c r="O1278"/>
  <c r="R1278"/>
  <c r="U1278"/>
  <c r="V1280"/>
  <c r="P1280"/>
  <c r="S1280"/>
  <c r="K694"/>
  <c r="K700"/>
  <c r="M700" s="1"/>
  <c r="K701"/>
  <c r="M701" s="1"/>
  <c r="K702"/>
  <c r="M702" s="1"/>
  <c r="K703"/>
  <c r="M703" s="1"/>
  <c r="K704"/>
  <c r="M704" s="1"/>
  <c r="K705"/>
  <c r="M705" s="1"/>
  <c r="K706"/>
  <c r="M706" s="1"/>
  <c r="K707"/>
  <c r="K709"/>
  <c r="M709" s="1"/>
  <c r="K716"/>
  <c r="O718"/>
  <c r="K719"/>
  <c r="O720"/>
  <c r="K721"/>
  <c r="M721" s="1"/>
  <c r="M796" s="1"/>
  <c r="O723"/>
  <c r="K724"/>
  <c r="O725"/>
  <c r="K726"/>
  <c r="M726" s="1"/>
  <c r="K728"/>
  <c r="K731"/>
  <c r="K735"/>
  <c r="M735" s="1"/>
  <c r="O737"/>
  <c r="K738"/>
  <c r="M738" s="1"/>
  <c r="O743"/>
  <c r="K744"/>
  <c r="M744" s="1"/>
  <c r="K747"/>
  <c r="M747" s="1"/>
  <c r="K751"/>
  <c r="M751" s="1"/>
  <c r="K753"/>
  <c r="M753" s="1"/>
  <c r="K757"/>
  <c r="M757" s="1"/>
  <c r="O760"/>
  <c r="K761"/>
  <c r="M761" s="1"/>
  <c r="O766"/>
  <c r="K767"/>
  <c r="M767" s="1"/>
  <c r="K769"/>
  <c r="O770"/>
  <c r="K771"/>
  <c r="M771" s="1"/>
  <c r="K773"/>
  <c r="M773" s="1"/>
  <c r="K775"/>
  <c r="M775" s="1"/>
  <c r="P780"/>
  <c r="K790"/>
  <c r="M790" s="1"/>
  <c r="O792"/>
  <c r="K793"/>
  <c r="O809"/>
  <c r="K810"/>
  <c r="M810" s="1"/>
  <c r="P812"/>
  <c r="O814"/>
  <c r="K815"/>
  <c r="M815" s="1"/>
  <c r="K820"/>
  <c r="O822"/>
  <c r="K823"/>
  <c r="M823" s="1"/>
  <c r="K826"/>
  <c r="M826" s="1"/>
  <c r="O829"/>
  <c r="K830"/>
  <c r="M830" s="1"/>
  <c r="K833"/>
  <c r="M833" s="1"/>
  <c r="P836"/>
  <c r="P839"/>
  <c r="O844"/>
  <c r="K845"/>
  <c r="M845" s="1"/>
  <c r="K848"/>
  <c r="M848" s="1"/>
  <c r="O850"/>
  <c r="K851"/>
  <c r="M851" s="1"/>
  <c r="P853"/>
  <c r="O856"/>
  <c r="K857"/>
  <c r="M857" s="1"/>
  <c r="O860"/>
  <c r="K861"/>
  <c r="M861" s="1"/>
  <c r="O864"/>
  <c r="K865"/>
  <c r="K868"/>
  <c r="M868" s="1"/>
  <c r="P870"/>
  <c r="K872"/>
  <c r="M872" s="1"/>
  <c r="K875"/>
  <c r="O876"/>
  <c r="K877"/>
  <c r="O878"/>
  <c r="K879"/>
  <c r="M879" s="1"/>
  <c r="O882"/>
  <c r="K883"/>
  <c r="M883" s="1"/>
  <c r="O886"/>
  <c r="K887"/>
  <c r="O889"/>
  <c r="K890"/>
  <c r="M890" s="1"/>
  <c r="P895"/>
  <c r="K897"/>
  <c r="M897" s="1"/>
  <c r="K900"/>
  <c r="K903"/>
  <c r="M903" s="1"/>
  <c r="K905"/>
  <c r="M905" s="1"/>
  <c r="P908"/>
  <c r="K910"/>
  <c r="M910" s="1"/>
  <c r="O912"/>
  <c r="K913"/>
  <c r="M913" s="1"/>
  <c r="O916"/>
  <c r="K917"/>
  <c r="M917" s="1"/>
  <c r="O921"/>
  <c r="K922"/>
  <c r="M922" s="1"/>
  <c r="O925"/>
  <c r="K926"/>
  <c r="M926" s="1"/>
  <c r="P929"/>
  <c r="K932"/>
  <c r="O933"/>
  <c r="K934"/>
  <c r="M934" s="1"/>
  <c r="K936"/>
  <c r="M936" s="1"/>
  <c r="K938"/>
  <c r="K944"/>
  <c r="M944" s="1"/>
  <c r="I945"/>
  <c r="K962"/>
  <c r="K986"/>
  <c r="M986" s="1"/>
  <c r="K987"/>
  <c r="M987" s="1"/>
  <c r="K988"/>
  <c r="M988" s="1"/>
  <c r="O1055"/>
  <c r="O1059"/>
  <c r="O1063"/>
  <c r="O1067"/>
  <c r="O1071"/>
  <c r="P1075"/>
  <c r="P1077"/>
  <c r="P1079"/>
  <c r="P1081"/>
  <c r="V1101"/>
  <c r="R1103"/>
  <c r="U1103"/>
  <c r="O1103"/>
  <c r="V1104"/>
  <c r="P1104"/>
  <c r="R1129"/>
  <c r="U1129"/>
  <c r="O1129"/>
  <c r="R1130"/>
  <c r="U1130"/>
  <c r="O1130"/>
  <c r="R1131"/>
  <c r="U1131"/>
  <c r="O1131"/>
  <c r="R1132"/>
  <c r="U1132"/>
  <c r="O1132"/>
  <c r="R1133"/>
  <c r="U1133"/>
  <c r="O1133"/>
  <c r="R1134"/>
  <c r="U1134"/>
  <c r="O1134"/>
  <c r="R1135"/>
  <c r="U1135"/>
  <c r="O1135"/>
  <c r="R1136"/>
  <c r="U1136"/>
  <c r="O1136"/>
  <c r="R1137"/>
  <c r="U1137"/>
  <c r="O1137"/>
  <c r="R1138"/>
  <c r="U1138"/>
  <c r="O1138"/>
  <c r="R1139"/>
  <c r="U1139"/>
  <c r="O1139"/>
  <c r="R1140"/>
  <c r="U1140"/>
  <c r="O1140"/>
  <c r="S1143"/>
  <c r="V1143"/>
  <c r="P1143"/>
  <c r="R1144"/>
  <c r="U1144"/>
  <c r="O1144"/>
  <c r="S1147"/>
  <c r="V1147"/>
  <c r="P1147"/>
  <c r="R1148"/>
  <c r="U1148"/>
  <c r="O1148"/>
  <c r="U1152"/>
  <c r="O1152"/>
  <c r="R1152"/>
  <c r="S1153"/>
  <c r="V1153"/>
  <c r="P1153"/>
  <c r="R1156"/>
  <c r="U1156"/>
  <c r="O1156"/>
  <c r="S1165"/>
  <c r="V1165"/>
  <c r="P1165"/>
  <c r="S1166"/>
  <c r="V1166"/>
  <c r="P1166"/>
  <c r="U1169"/>
  <c r="O1169"/>
  <c r="R1169"/>
  <c r="S1170"/>
  <c r="V1170"/>
  <c r="P1170"/>
  <c r="R1175"/>
  <c r="U1175"/>
  <c r="O1175"/>
  <c r="V1179"/>
  <c r="P1179"/>
  <c r="S1179"/>
  <c r="R1182"/>
  <c r="U1182"/>
  <c r="O1182"/>
  <c r="S1185"/>
  <c r="V1185"/>
  <c r="P1185"/>
  <c r="R1186"/>
  <c r="U1186"/>
  <c r="O1186"/>
  <c r="R1190"/>
  <c r="U1190"/>
  <c r="O1190"/>
  <c r="S1193"/>
  <c r="V1193"/>
  <c r="P1193"/>
  <c r="R1194"/>
  <c r="U1194"/>
  <c r="O1194"/>
  <c r="S1197"/>
  <c r="V1197"/>
  <c r="P1197"/>
  <c r="R1198"/>
  <c r="U1198"/>
  <c r="O1198"/>
  <c r="S1201"/>
  <c r="V1201"/>
  <c r="P1201"/>
  <c r="R1202"/>
  <c r="U1202"/>
  <c r="O1202"/>
  <c r="V1209"/>
  <c r="P1209"/>
  <c r="S1209"/>
  <c r="S1211"/>
  <c r="V1211"/>
  <c r="P1211"/>
  <c r="R1212"/>
  <c r="U1212"/>
  <c r="O1212"/>
  <c r="S1215"/>
  <c r="V1215"/>
  <c r="P1215"/>
  <c r="S1246"/>
  <c r="V1246"/>
  <c r="P1246"/>
  <c r="S1247"/>
  <c r="V1247"/>
  <c r="P1247"/>
  <c r="S1252"/>
  <c r="V1252"/>
  <c r="P1252"/>
  <c r="V1255"/>
  <c r="P1255"/>
  <c r="S1255"/>
  <c r="U1265"/>
  <c r="O1265"/>
  <c r="R1265"/>
  <c r="V1266"/>
  <c r="P1266"/>
  <c r="S1266"/>
  <c r="U1283"/>
  <c r="O1283"/>
  <c r="R1283"/>
  <c r="V1285"/>
  <c r="P1285"/>
  <c r="S1285"/>
  <c r="V1286"/>
  <c r="P1286"/>
  <c r="S1286"/>
  <c r="V1312"/>
  <c r="P1312"/>
  <c r="S1312"/>
  <c r="V1314"/>
  <c r="P1314"/>
  <c r="S1314"/>
  <c r="V1316"/>
  <c r="P1316"/>
  <c r="S1316"/>
  <c r="U1337"/>
  <c r="R1337"/>
  <c r="O1337"/>
  <c r="I1082"/>
  <c r="S961"/>
  <c r="O994"/>
  <c r="O995"/>
  <c r="O996"/>
  <c r="O997"/>
  <c r="O998"/>
  <c r="O999"/>
  <c r="O1000"/>
  <c r="O1001"/>
  <c r="O1002"/>
  <c r="O1003"/>
  <c r="O1004"/>
  <c r="O1005"/>
  <c r="O1006"/>
  <c r="O1007"/>
  <c r="O1008"/>
  <c r="O1009"/>
  <c r="O1010"/>
  <c r="O1011"/>
  <c r="O1012"/>
  <c r="O1013"/>
  <c r="O1014"/>
  <c r="P1015"/>
  <c r="J1046"/>
  <c r="L1046" s="1"/>
  <c r="J1050"/>
  <c r="L1050" s="1"/>
  <c r="O1075"/>
  <c r="O1077"/>
  <c r="O1079"/>
  <c r="O1081"/>
  <c r="N1217"/>
  <c r="P1099"/>
  <c r="P1101"/>
  <c r="O1105"/>
  <c r="U1106"/>
  <c r="S1111"/>
  <c r="S1112"/>
  <c r="S1113"/>
  <c r="S1114"/>
  <c r="V1279"/>
  <c r="P1279"/>
  <c r="V1291"/>
  <c r="P1291"/>
  <c r="V1305"/>
  <c r="P1305"/>
  <c r="V1307"/>
  <c r="P1307"/>
  <c r="U1312"/>
  <c r="O1312"/>
  <c r="U1314"/>
  <c r="O1314"/>
  <c r="U1316"/>
  <c r="O1316"/>
  <c r="K1325"/>
  <c r="M1325" s="1"/>
  <c r="J1325"/>
  <c r="L1325" s="1"/>
  <c r="K1330"/>
  <c r="M1330" s="1"/>
  <c r="J1330"/>
  <c r="L1330" s="1"/>
  <c r="K1334"/>
  <c r="M1334" s="1"/>
  <c r="J1334"/>
  <c r="U1352"/>
  <c r="O1352"/>
  <c r="R1352"/>
  <c r="S1354"/>
  <c r="V1354"/>
  <c r="P1354"/>
  <c r="P1357"/>
  <c r="S1357"/>
  <c r="V1357"/>
  <c r="R1360"/>
  <c r="U1360"/>
  <c r="O1360"/>
  <c r="U1367"/>
  <c r="O1367"/>
  <c r="R1367"/>
  <c r="S1368"/>
  <c r="V1368"/>
  <c r="P1368"/>
  <c r="U1371"/>
  <c r="O1371"/>
  <c r="R1371"/>
  <c r="S1372"/>
  <c r="V1372"/>
  <c r="P1372"/>
  <c r="U1375"/>
  <c r="O1375"/>
  <c r="R1375"/>
  <c r="S1376"/>
  <c r="V1376"/>
  <c r="P1376"/>
  <c r="S1380"/>
  <c r="V1380"/>
  <c r="P1380"/>
  <c r="V1383"/>
  <c r="P1383"/>
  <c r="S1383"/>
  <c r="R1385"/>
  <c r="U1385"/>
  <c r="O1385"/>
  <c r="S1389"/>
  <c r="V1389"/>
  <c r="P1389"/>
  <c r="S1390"/>
  <c r="V1390"/>
  <c r="P1390"/>
  <c r="S1391"/>
  <c r="V1391"/>
  <c r="P1391"/>
  <c r="S1392"/>
  <c r="V1392"/>
  <c r="P1392"/>
  <c r="S1393"/>
  <c r="V1393"/>
  <c r="P1393"/>
  <c r="S1394"/>
  <c r="V1394"/>
  <c r="P1394"/>
  <c r="P1402"/>
  <c r="S1402"/>
  <c r="V1402"/>
  <c r="V1404"/>
  <c r="P1404"/>
  <c r="S1404"/>
  <c r="V1406"/>
  <c r="P1406"/>
  <c r="S1406"/>
  <c r="U1420"/>
  <c r="O1420"/>
  <c r="R1420"/>
  <c r="S1421"/>
  <c r="V1421"/>
  <c r="P1421"/>
  <c r="U1424"/>
  <c r="O1424"/>
  <c r="R1424"/>
  <c r="S1425"/>
  <c r="V1425"/>
  <c r="P1425"/>
  <c r="V1438"/>
  <c r="P1438"/>
  <c r="S1438"/>
  <c r="V1440"/>
  <c r="P1440"/>
  <c r="S1440"/>
  <c r="V1445"/>
  <c r="P1445"/>
  <c r="S1445"/>
  <c r="V1447"/>
  <c r="P1447"/>
  <c r="S1447"/>
  <c r="V1449"/>
  <c r="P1449"/>
  <c r="S1449"/>
  <c r="V1452"/>
  <c r="P1452"/>
  <c r="S1452"/>
  <c r="V1454"/>
  <c r="P1454"/>
  <c r="S1454"/>
  <c r="S1456"/>
  <c r="V1456"/>
  <c r="P1456"/>
  <c r="S1457"/>
  <c r="V1457"/>
  <c r="P1457"/>
  <c r="V1459"/>
  <c r="P1459"/>
  <c r="S1459"/>
  <c r="V1461"/>
  <c r="P1461"/>
  <c r="S1461"/>
  <c r="S1468"/>
  <c r="V1468"/>
  <c r="P1468"/>
  <c r="V1496"/>
  <c r="P1496"/>
  <c r="S1496"/>
  <c r="V1507"/>
  <c r="P1507"/>
  <c r="S1507"/>
  <c r="V1514"/>
  <c r="P1514"/>
  <c r="S1514"/>
  <c r="V1524"/>
  <c r="P1524"/>
  <c r="S1524"/>
  <c r="U1532"/>
  <c r="O1532"/>
  <c r="R1532"/>
  <c r="V1540"/>
  <c r="P1540"/>
  <c r="S1540"/>
  <c r="U1542"/>
  <c r="O1542"/>
  <c r="R1542"/>
  <c r="U1546"/>
  <c r="O1546"/>
  <c r="R1546"/>
  <c r="V1555"/>
  <c r="P1555"/>
  <c r="S1555"/>
  <c r="S1559"/>
  <c r="V1559"/>
  <c r="P1559"/>
  <c r="U1566"/>
  <c r="O1566"/>
  <c r="R1566"/>
  <c r="S1568"/>
  <c r="V1568"/>
  <c r="P1568"/>
  <c r="U1576"/>
  <c r="O1576"/>
  <c r="R1576"/>
  <c r="S1578"/>
  <c r="V1578"/>
  <c r="P1578"/>
  <c r="S1583"/>
  <c r="V1583"/>
  <c r="P1583"/>
  <c r="S1587"/>
  <c r="V1587"/>
  <c r="P1587"/>
  <c r="V1606"/>
  <c r="P1606"/>
  <c r="S1606"/>
  <c r="U1610"/>
  <c r="O1610"/>
  <c r="R1610"/>
  <c r="S1612"/>
  <c r="V1612"/>
  <c r="P1612"/>
  <c r="S1615"/>
  <c r="V1615"/>
  <c r="P1615"/>
  <c r="S1616"/>
  <c r="V1616"/>
  <c r="P1616"/>
  <c r="S1619"/>
  <c r="V1619"/>
  <c r="P1619"/>
  <c r="S1620"/>
  <c r="V1620"/>
  <c r="P1620"/>
  <c r="S1623"/>
  <c r="V1623"/>
  <c r="P1623"/>
  <c r="S1626"/>
  <c r="V1626"/>
  <c r="P1626"/>
  <c r="S1627"/>
  <c r="V1627"/>
  <c r="P1627"/>
  <c r="U1630"/>
  <c r="O1630"/>
  <c r="R1630"/>
  <c r="R1632"/>
  <c r="U1632"/>
  <c r="O1632"/>
  <c r="S1635"/>
  <c r="V1635"/>
  <c r="P1635"/>
  <c r="R1637"/>
  <c r="U1637"/>
  <c r="O1637"/>
  <c r="R1639"/>
  <c r="U1639"/>
  <c r="O1639"/>
  <c r="S1640"/>
  <c r="V1640"/>
  <c r="P1640"/>
  <c r="S1642"/>
  <c r="V1642"/>
  <c r="P1642"/>
  <c r="R1646"/>
  <c r="U1646"/>
  <c r="O1646"/>
  <c r="S1647"/>
  <c r="V1647"/>
  <c r="P1647"/>
  <c r="R1662"/>
  <c r="U1662"/>
  <c r="O1662"/>
  <c r="V1663"/>
  <c r="P1663"/>
  <c r="S1663"/>
  <c r="V1664"/>
  <c r="P1664"/>
  <c r="S1664"/>
  <c r="U1667"/>
  <c r="O1667"/>
  <c r="R1667"/>
  <c r="V1676"/>
  <c r="P1676"/>
  <c r="S1676"/>
  <c r="R1682"/>
  <c r="U1682"/>
  <c r="O1682"/>
  <c r="V1683"/>
  <c r="P1683"/>
  <c r="S1683"/>
  <c r="R1685"/>
  <c r="U1685"/>
  <c r="O1685"/>
  <c r="U1686"/>
  <c r="O1686"/>
  <c r="R1686"/>
  <c r="V1693"/>
  <c r="P1693"/>
  <c r="S1693"/>
  <c r="U1700"/>
  <c r="O1700"/>
  <c r="R1700"/>
  <c r="O1704"/>
  <c r="R1704"/>
  <c r="U1704"/>
  <c r="V1722"/>
  <c r="P1722"/>
  <c r="S1722"/>
  <c r="V1755"/>
  <c r="P1755"/>
  <c r="S1755"/>
  <c r="V1771"/>
  <c r="P1771"/>
  <c r="S1771"/>
  <c r="O1102"/>
  <c r="P1103"/>
  <c r="O1120"/>
  <c r="K1157"/>
  <c r="M1157" s="1"/>
  <c r="K1158"/>
  <c r="M1158" s="1"/>
  <c r="K1159"/>
  <c r="M1159" s="1"/>
  <c r="K1160"/>
  <c r="M1160" s="1"/>
  <c r="K1161"/>
  <c r="M1161" s="1"/>
  <c r="K1162"/>
  <c r="M1162" s="1"/>
  <c r="K1163"/>
  <c r="M1163" s="1"/>
  <c r="U1210"/>
  <c r="K1244"/>
  <c r="K1245"/>
  <c r="P1251"/>
  <c r="K1256"/>
  <c r="M1256" s="1"/>
  <c r="U1262"/>
  <c r="S1265"/>
  <c r="K1267"/>
  <c r="S1270"/>
  <c r="P1272"/>
  <c r="O1275"/>
  <c r="U1275"/>
  <c r="S1279"/>
  <c r="O1281"/>
  <c r="O1285"/>
  <c r="U1292"/>
  <c r="O1300"/>
  <c r="O1301"/>
  <c r="O1302"/>
  <c r="V1303"/>
  <c r="V1318"/>
  <c r="P1322"/>
  <c r="P1323"/>
  <c r="V1328"/>
  <c r="P1337"/>
  <c r="U1344"/>
  <c r="U1346"/>
  <c r="U1348"/>
  <c r="V1287"/>
  <c r="P1287"/>
  <c r="V1288"/>
  <c r="P1288"/>
  <c r="K1294"/>
  <c r="M1294" s="1"/>
  <c r="J1294"/>
  <c r="L1294" s="1"/>
  <c r="K1309"/>
  <c r="M1309" s="1"/>
  <c r="J1309"/>
  <c r="L1309" s="1"/>
  <c r="V1311"/>
  <c r="P1311"/>
  <c r="V1313"/>
  <c r="P1313"/>
  <c r="V1315"/>
  <c r="P1315"/>
  <c r="K1326"/>
  <c r="J1326"/>
  <c r="K1331"/>
  <c r="M1331" s="1"/>
  <c r="J1331"/>
  <c r="L1331" s="1"/>
  <c r="V1335"/>
  <c r="P1335"/>
  <c r="K1340"/>
  <c r="M1340" s="1"/>
  <c r="J1340"/>
  <c r="L1340" s="1"/>
  <c r="K1341"/>
  <c r="M1341" s="1"/>
  <c r="J1341"/>
  <c r="L1341" s="1"/>
  <c r="K1342"/>
  <c r="M1342" s="1"/>
  <c r="J1342"/>
  <c r="L1342" s="1"/>
  <c r="K1343"/>
  <c r="J1343"/>
  <c r="S1345"/>
  <c r="V1345"/>
  <c r="P1345"/>
  <c r="S1347"/>
  <c r="V1347"/>
  <c r="P1347"/>
  <c r="S1349"/>
  <c r="V1349"/>
  <c r="P1349"/>
  <c r="S1350"/>
  <c r="V1350"/>
  <c r="P1350"/>
  <c r="V1360"/>
  <c r="P1360"/>
  <c r="S1360"/>
  <c r="R1361"/>
  <c r="U1361"/>
  <c r="O1361"/>
  <c r="S1364"/>
  <c r="V1364"/>
  <c r="P1364"/>
  <c r="S1365"/>
  <c r="V1365"/>
  <c r="P1365"/>
  <c r="S1366"/>
  <c r="V1366"/>
  <c r="P1366"/>
  <c r="U1368"/>
  <c r="O1368"/>
  <c r="R1368"/>
  <c r="V1369"/>
  <c r="P1369"/>
  <c r="S1369"/>
  <c r="U1372"/>
  <c r="O1372"/>
  <c r="R1372"/>
  <c r="S1373"/>
  <c r="V1373"/>
  <c r="P1373"/>
  <c r="U1376"/>
  <c r="O1376"/>
  <c r="R1376"/>
  <c r="S1377"/>
  <c r="V1377"/>
  <c r="P1377"/>
  <c r="U1380"/>
  <c r="O1380"/>
  <c r="R1380"/>
  <c r="S1381"/>
  <c r="V1381"/>
  <c r="P1381"/>
  <c r="V1385"/>
  <c r="P1385"/>
  <c r="S1385"/>
  <c r="R1389"/>
  <c r="U1389"/>
  <c r="O1389"/>
  <c r="R1390"/>
  <c r="U1390"/>
  <c r="O1390"/>
  <c r="R1391"/>
  <c r="U1391"/>
  <c r="O1391"/>
  <c r="R1392"/>
  <c r="U1392"/>
  <c r="O1392"/>
  <c r="R1393"/>
  <c r="U1393"/>
  <c r="O1393"/>
  <c r="U1421"/>
  <c r="O1421"/>
  <c r="R1421"/>
  <c r="S1422"/>
  <c r="V1422"/>
  <c r="P1422"/>
  <c r="U1425"/>
  <c r="O1425"/>
  <c r="R1425"/>
  <c r="S1426"/>
  <c r="V1426"/>
  <c r="P1426"/>
  <c r="V1432"/>
  <c r="P1432"/>
  <c r="S1432"/>
  <c r="R1456"/>
  <c r="U1456"/>
  <c r="O1456"/>
  <c r="S1465"/>
  <c r="V1465"/>
  <c r="P1465"/>
  <c r="U1468"/>
  <c r="O1468"/>
  <c r="R1468"/>
  <c r="V1471"/>
  <c r="P1471"/>
  <c r="S1471"/>
  <c r="V1473"/>
  <c r="P1473"/>
  <c r="S1473"/>
  <c r="V1475"/>
  <c r="P1475"/>
  <c r="S1475"/>
  <c r="V1477"/>
  <c r="P1477"/>
  <c r="S1477"/>
  <c r="R1494"/>
  <c r="U1494"/>
  <c r="O1494"/>
  <c r="U1496"/>
  <c r="O1496"/>
  <c r="R1496"/>
  <c r="S1503"/>
  <c r="V1503"/>
  <c r="P1503"/>
  <c r="U1507"/>
  <c r="O1507"/>
  <c r="R1507"/>
  <c r="V1509"/>
  <c r="P1509"/>
  <c r="S1509"/>
  <c r="U1514"/>
  <c r="O1514"/>
  <c r="R1514"/>
  <c r="V1516"/>
  <c r="P1516"/>
  <c r="S1516"/>
  <c r="V1518"/>
  <c r="P1518"/>
  <c r="S1518"/>
  <c r="S1531"/>
  <c r="V1531"/>
  <c r="P1531"/>
  <c r="U1540"/>
  <c r="O1540"/>
  <c r="R1540"/>
  <c r="S1545"/>
  <c r="V1545"/>
  <c r="P1545"/>
  <c r="S1561"/>
  <c r="V1561"/>
  <c r="P1561"/>
  <c r="U1564"/>
  <c r="O1564"/>
  <c r="R1564"/>
  <c r="U1568"/>
  <c r="O1568"/>
  <c r="R1568"/>
  <c r="R1570"/>
  <c r="U1570"/>
  <c r="O1570"/>
  <c r="R1572"/>
  <c r="U1572"/>
  <c r="O1572"/>
  <c r="U1583"/>
  <c r="O1583"/>
  <c r="R1583"/>
  <c r="U1588"/>
  <c r="O1588"/>
  <c r="R1588"/>
  <c r="R1590"/>
  <c r="U1590"/>
  <c r="O1590"/>
  <c r="R1595"/>
  <c r="U1595"/>
  <c r="O1595"/>
  <c r="R1604"/>
  <c r="U1604"/>
  <c r="O1604"/>
  <c r="U1606"/>
  <c r="O1606"/>
  <c r="R1606"/>
  <c r="U1612"/>
  <c r="O1612"/>
  <c r="R1612"/>
  <c r="V1614"/>
  <c r="P1614"/>
  <c r="S1614"/>
  <c r="U1616"/>
  <c r="O1616"/>
  <c r="R1616"/>
  <c r="V1618"/>
  <c r="P1618"/>
  <c r="S1618"/>
  <c r="U1620"/>
  <c r="O1620"/>
  <c r="R1620"/>
  <c r="V1622"/>
  <c r="P1622"/>
  <c r="S1622"/>
  <c r="V1625"/>
  <c r="P1625"/>
  <c r="S1625"/>
  <c r="U1627"/>
  <c r="O1627"/>
  <c r="R1627"/>
  <c r="S1629"/>
  <c r="V1629"/>
  <c r="P1629"/>
  <c r="S1632"/>
  <c r="V1632"/>
  <c r="P1632"/>
  <c r="S1633"/>
  <c r="V1633"/>
  <c r="P1633"/>
  <c r="R1642"/>
  <c r="U1642"/>
  <c r="O1642"/>
  <c r="S1643"/>
  <c r="V1643"/>
  <c r="P1643"/>
  <c r="V1649"/>
  <c r="P1649"/>
  <c r="S1649"/>
  <c r="S1665"/>
  <c r="V1665"/>
  <c r="P1665"/>
  <c r="V1669"/>
  <c r="P1669"/>
  <c r="S1669"/>
  <c r="V1672"/>
  <c r="P1672"/>
  <c r="S1672"/>
  <c r="U1675"/>
  <c r="O1675"/>
  <c r="R1675"/>
  <c r="S1677"/>
  <c r="V1677"/>
  <c r="P1677"/>
  <c r="S1679"/>
  <c r="V1679"/>
  <c r="P1679"/>
  <c r="R1688"/>
  <c r="U1688"/>
  <c r="O1688"/>
  <c r="S1691"/>
  <c r="V1691"/>
  <c r="P1691"/>
  <c r="U1692"/>
  <c r="O1692"/>
  <c r="R1692"/>
  <c r="U1698"/>
  <c r="O1698"/>
  <c r="R1698"/>
  <c r="R1716"/>
  <c r="U1716"/>
  <c r="O1716"/>
  <c r="L1098"/>
  <c r="P1105"/>
  <c r="P1149"/>
  <c r="V1149"/>
  <c r="S1156"/>
  <c r="O1164"/>
  <c r="U1164"/>
  <c r="R1173"/>
  <c r="O1174"/>
  <c r="U1174"/>
  <c r="R1177"/>
  <c r="R1178"/>
  <c r="R1179"/>
  <c r="R1180"/>
  <c r="O1181"/>
  <c r="U1181"/>
  <c r="R1206"/>
  <c r="R1207"/>
  <c r="R1208"/>
  <c r="R1209"/>
  <c r="R1210"/>
  <c r="J1244"/>
  <c r="N1355"/>
  <c r="V1251"/>
  <c r="K1253"/>
  <c r="M1253" s="1"/>
  <c r="J1255"/>
  <c r="S1260"/>
  <c r="O1261"/>
  <c r="R1262"/>
  <c r="K1263"/>
  <c r="M1263" s="1"/>
  <c r="J1266"/>
  <c r="J1271"/>
  <c r="L1271" s="1"/>
  <c r="V1272"/>
  <c r="K1276"/>
  <c r="M1276" s="1"/>
  <c r="R1279"/>
  <c r="U1281"/>
  <c r="P1282"/>
  <c r="U1285"/>
  <c r="S1287"/>
  <c r="U1288"/>
  <c r="O1290"/>
  <c r="S1291"/>
  <c r="P1293"/>
  <c r="O1306"/>
  <c r="S1307"/>
  <c r="R1312"/>
  <c r="R1314"/>
  <c r="R1316"/>
  <c r="P1321"/>
  <c r="P1336"/>
  <c r="V1338"/>
  <c r="O1344"/>
  <c r="O1346"/>
  <c r="O1348"/>
  <c r="U1268"/>
  <c r="O1268"/>
  <c r="V1277"/>
  <c r="P1277"/>
  <c r="V1289"/>
  <c r="P1289"/>
  <c r="K1295"/>
  <c r="M1295" s="1"/>
  <c r="J1295"/>
  <c r="L1295" s="1"/>
  <c r="V1298"/>
  <c r="P1298"/>
  <c r="K1310"/>
  <c r="M1310" s="1"/>
  <c r="J1310"/>
  <c r="U1311"/>
  <c r="O1311"/>
  <c r="U1313"/>
  <c r="O1313"/>
  <c r="U1315"/>
  <c r="O1315"/>
  <c r="K1320"/>
  <c r="J1320"/>
  <c r="K1332"/>
  <c r="M1332" s="1"/>
  <c r="J1332"/>
  <c r="L1332" s="1"/>
  <c r="V1339"/>
  <c r="P1339"/>
  <c r="S1339"/>
  <c r="R1349"/>
  <c r="U1349"/>
  <c r="O1349"/>
  <c r="R1350"/>
  <c r="U1350"/>
  <c r="O1350"/>
  <c r="U1351"/>
  <c r="O1351"/>
  <c r="R1351"/>
  <c r="V1359"/>
  <c r="P1359"/>
  <c r="S1359"/>
  <c r="V1361"/>
  <c r="P1361"/>
  <c r="S1361"/>
  <c r="R1365"/>
  <c r="U1365"/>
  <c r="O1365"/>
  <c r="U1373"/>
  <c r="O1373"/>
  <c r="R1373"/>
  <c r="S1374"/>
  <c r="V1374"/>
  <c r="P1374"/>
  <c r="U1377"/>
  <c r="O1377"/>
  <c r="R1377"/>
  <c r="U1381"/>
  <c r="O1381"/>
  <c r="R1381"/>
  <c r="V1384"/>
  <c r="P1384"/>
  <c r="S1384"/>
  <c r="S1386"/>
  <c r="V1386"/>
  <c r="P1386"/>
  <c r="P1395"/>
  <c r="S1395"/>
  <c r="V1395"/>
  <c r="S1396"/>
  <c r="V1396"/>
  <c r="P1396"/>
  <c r="V1398"/>
  <c r="P1398"/>
  <c r="S1398"/>
  <c r="S1400"/>
  <c r="V1400"/>
  <c r="P1400"/>
  <c r="S1401"/>
  <c r="V1401"/>
  <c r="P1401"/>
  <c r="V1405"/>
  <c r="P1405"/>
  <c r="S1405"/>
  <c r="P1407"/>
  <c r="S1407"/>
  <c r="V1407"/>
  <c r="S1408"/>
  <c r="V1408"/>
  <c r="P1408"/>
  <c r="S1409"/>
  <c r="V1409"/>
  <c r="P1409"/>
  <c r="S1410"/>
  <c r="V1410"/>
  <c r="P1410"/>
  <c r="S1411"/>
  <c r="V1411"/>
  <c r="P1411"/>
  <c r="S1412"/>
  <c r="V1412"/>
  <c r="P1412"/>
  <c r="S1413"/>
  <c r="V1413"/>
  <c r="P1413"/>
  <c r="S1414"/>
  <c r="V1414"/>
  <c r="P1414"/>
  <c r="S1416"/>
  <c r="V1416"/>
  <c r="P1416"/>
  <c r="S1417"/>
  <c r="V1417"/>
  <c r="P1417"/>
  <c r="S1418"/>
  <c r="V1418"/>
  <c r="P1418"/>
  <c r="U1422"/>
  <c r="O1422"/>
  <c r="R1422"/>
  <c r="S1423"/>
  <c r="V1423"/>
  <c r="P1423"/>
  <c r="U1426"/>
  <c r="O1426"/>
  <c r="R1426"/>
  <c r="S1427"/>
  <c r="V1427"/>
  <c r="P1427"/>
  <c r="V1439"/>
  <c r="P1439"/>
  <c r="S1439"/>
  <c r="V1441"/>
  <c r="P1441"/>
  <c r="S1441"/>
  <c r="V1444"/>
  <c r="P1444"/>
  <c r="S1444"/>
  <c r="V1446"/>
  <c r="P1446"/>
  <c r="S1446"/>
  <c r="V1448"/>
  <c r="P1448"/>
  <c r="S1448"/>
  <c r="V1453"/>
  <c r="P1453"/>
  <c r="S1453"/>
  <c r="V1460"/>
  <c r="P1460"/>
  <c r="S1460"/>
  <c r="V1462"/>
  <c r="P1462"/>
  <c r="S1462"/>
  <c r="U1465"/>
  <c r="O1465"/>
  <c r="R1465"/>
  <c r="S1494"/>
  <c r="V1494"/>
  <c r="P1494"/>
  <c r="S1495"/>
  <c r="V1495"/>
  <c r="P1495"/>
  <c r="S1506"/>
  <c r="V1506"/>
  <c r="P1506"/>
  <c r="U1518"/>
  <c r="O1518"/>
  <c r="R1518"/>
  <c r="R1521"/>
  <c r="U1521"/>
  <c r="O1521"/>
  <c r="U1531"/>
  <c r="O1531"/>
  <c r="R1531"/>
  <c r="S1539"/>
  <c r="V1539"/>
  <c r="P1539"/>
  <c r="U1545"/>
  <c r="O1545"/>
  <c r="R1545"/>
  <c r="V1551"/>
  <c r="P1551"/>
  <c r="S1551"/>
  <c r="S1570"/>
  <c r="V1570"/>
  <c r="P1570"/>
  <c r="S1571"/>
  <c r="V1571"/>
  <c r="P1571"/>
  <c r="S1582"/>
  <c r="V1582"/>
  <c r="P1582"/>
  <c r="V1584"/>
  <c r="P1584"/>
  <c r="S1584"/>
  <c r="S1604"/>
  <c r="V1604"/>
  <c r="P1604"/>
  <c r="S1605"/>
  <c r="V1605"/>
  <c r="P1605"/>
  <c r="S1608"/>
  <c r="V1608"/>
  <c r="P1608"/>
  <c r="V1613"/>
  <c r="P1613"/>
  <c r="S1613"/>
  <c r="V1617"/>
  <c r="P1617"/>
  <c r="S1617"/>
  <c r="V1621"/>
  <c r="P1621"/>
  <c r="S1621"/>
  <c r="V1624"/>
  <c r="P1624"/>
  <c r="S1624"/>
  <c r="V1631"/>
  <c r="P1631"/>
  <c r="S1631"/>
  <c r="U1633"/>
  <c r="O1633"/>
  <c r="R1633"/>
  <c r="V1645"/>
  <c r="P1645"/>
  <c r="S1645"/>
  <c r="U1648"/>
  <c r="O1648"/>
  <c r="R1648"/>
  <c r="S1650"/>
  <c r="V1650"/>
  <c r="P1650"/>
  <c r="V1658"/>
  <c r="P1658"/>
  <c r="S1658"/>
  <c r="R1665"/>
  <c r="U1665"/>
  <c r="O1665"/>
  <c r="S1666"/>
  <c r="V1666"/>
  <c r="P1666"/>
  <c r="U1671"/>
  <c r="O1671"/>
  <c r="R1671"/>
  <c r="S1673"/>
  <c r="V1673"/>
  <c r="P1673"/>
  <c r="R1677"/>
  <c r="U1677"/>
  <c r="O1677"/>
  <c r="R1679"/>
  <c r="U1679"/>
  <c r="O1679"/>
  <c r="V1680"/>
  <c r="P1680"/>
  <c r="S1680"/>
  <c r="V1681"/>
  <c r="P1681"/>
  <c r="S1681"/>
  <c r="V1684"/>
  <c r="P1684"/>
  <c r="S1684"/>
  <c r="V1689"/>
  <c r="P1689"/>
  <c r="S1689"/>
  <c r="V1690"/>
  <c r="P1690"/>
  <c r="S1690"/>
  <c r="S1699"/>
  <c r="V1699"/>
  <c r="P1699"/>
  <c r="S1701"/>
  <c r="V1701"/>
  <c r="P1701"/>
  <c r="V1715"/>
  <c r="P1715"/>
  <c r="S1715"/>
  <c r="V1737"/>
  <c r="P1737"/>
  <c r="S1737"/>
  <c r="P1260"/>
  <c r="S1277"/>
  <c r="O1279"/>
  <c r="V1282"/>
  <c r="U1300"/>
  <c r="U1301"/>
  <c r="U1302"/>
  <c r="V1321"/>
  <c r="U1345"/>
  <c r="U1347"/>
  <c r="V1290"/>
  <c r="P1290"/>
  <c r="K1296"/>
  <c r="M1296" s="1"/>
  <c r="J1296"/>
  <c r="K1304"/>
  <c r="J1304"/>
  <c r="L1304" s="1"/>
  <c r="V1306"/>
  <c r="P1306"/>
  <c r="V1317"/>
  <c r="P1317"/>
  <c r="K1329"/>
  <c r="M1329" s="1"/>
  <c r="J1329"/>
  <c r="L1329" s="1"/>
  <c r="K1333"/>
  <c r="M1333" s="1"/>
  <c r="J1333"/>
  <c r="L1333" s="1"/>
  <c r="S1344"/>
  <c r="V1344"/>
  <c r="P1344"/>
  <c r="S1346"/>
  <c r="V1346"/>
  <c r="P1346"/>
  <c r="S1348"/>
  <c r="V1348"/>
  <c r="P1348"/>
  <c r="S1352"/>
  <c r="V1352"/>
  <c r="P1352"/>
  <c r="L1356"/>
  <c r="P1362"/>
  <c r="S1362"/>
  <c r="V1362"/>
  <c r="V1363"/>
  <c r="P1363"/>
  <c r="S1363"/>
  <c r="S1367"/>
  <c r="V1367"/>
  <c r="P1367"/>
  <c r="P1370"/>
  <c r="S1370"/>
  <c r="V1370"/>
  <c r="S1371"/>
  <c r="V1371"/>
  <c r="P1371"/>
  <c r="U1374"/>
  <c r="O1374"/>
  <c r="R1374"/>
  <c r="S1375"/>
  <c r="V1375"/>
  <c r="P1375"/>
  <c r="R1396"/>
  <c r="U1396"/>
  <c r="O1396"/>
  <c r="R1400"/>
  <c r="U1400"/>
  <c r="O1400"/>
  <c r="R1408"/>
  <c r="U1408"/>
  <c r="O1408"/>
  <c r="R1409"/>
  <c r="U1409"/>
  <c r="O1409"/>
  <c r="R1410"/>
  <c r="U1410"/>
  <c r="O1410"/>
  <c r="R1411"/>
  <c r="U1411"/>
  <c r="O1411"/>
  <c r="R1412"/>
  <c r="U1412"/>
  <c r="O1412"/>
  <c r="R1413"/>
  <c r="U1413"/>
  <c r="O1413"/>
  <c r="R1416"/>
  <c r="U1416"/>
  <c r="O1416"/>
  <c r="R1417"/>
  <c r="U1417"/>
  <c r="O1417"/>
  <c r="S1420"/>
  <c r="V1420"/>
  <c r="P1420"/>
  <c r="U1423"/>
  <c r="O1423"/>
  <c r="R1423"/>
  <c r="S1424"/>
  <c r="V1424"/>
  <c r="P1424"/>
  <c r="U1427"/>
  <c r="O1427"/>
  <c r="R1427"/>
  <c r="V1431"/>
  <c r="P1431"/>
  <c r="S1431"/>
  <c r="V1433"/>
  <c r="P1433"/>
  <c r="S1433"/>
  <c r="V1470"/>
  <c r="P1470"/>
  <c r="S1470"/>
  <c r="V1472"/>
  <c r="P1472"/>
  <c r="S1472"/>
  <c r="V1474"/>
  <c r="P1474"/>
  <c r="S1474"/>
  <c r="V1476"/>
  <c r="P1476"/>
  <c r="S1476"/>
  <c r="M1596"/>
  <c r="V1493"/>
  <c r="V1596" s="1"/>
  <c r="P1493"/>
  <c r="P1596" s="1"/>
  <c r="S1493"/>
  <c r="S1596" s="1"/>
  <c r="U1495"/>
  <c r="O1495"/>
  <c r="R1495"/>
  <c r="S1497"/>
  <c r="V1497"/>
  <c r="P1497"/>
  <c r="V1504"/>
  <c r="P1504"/>
  <c r="S1504"/>
  <c r="V1505"/>
  <c r="P1505"/>
  <c r="S1505"/>
  <c r="S1508"/>
  <c r="V1508"/>
  <c r="P1508"/>
  <c r="S1515"/>
  <c r="V1515"/>
  <c r="P1515"/>
  <c r="S1521"/>
  <c r="V1521"/>
  <c r="P1521"/>
  <c r="S1526"/>
  <c r="V1526"/>
  <c r="P1526"/>
  <c r="V1532"/>
  <c r="P1532"/>
  <c r="S1532"/>
  <c r="R1534"/>
  <c r="U1534"/>
  <c r="O1534"/>
  <c r="V1542"/>
  <c r="P1542"/>
  <c r="S1542"/>
  <c r="V1546"/>
  <c r="P1546"/>
  <c r="S1546"/>
  <c r="R1559"/>
  <c r="U1559"/>
  <c r="O1559"/>
  <c r="S1566"/>
  <c r="V1566"/>
  <c r="P1566"/>
  <c r="R1569"/>
  <c r="U1569"/>
  <c r="O1569"/>
  <c r="U1571"/>
  <c r="O1571"/>
  <c r="R1571"/>
  <c r="S1576"/>
  <c r="V1576"/>
  <c r="P1576"/>
  <c r="U1584"/>
  <c r="O1584"/>
  <c r="R1584"/>
  <c r="R1587"/>
  <c r="U1587"/>
  <c r="O1587"/>
  <c r="S1591"/>
  <c r="V1591"/>
  <c r="P1591"/>
  <c r="V1603"/>
  <c r="P1603"/>
  <c r="S1603"/>
  <c r="U1605"/>
  <c r="O1605"/>
  <c r="R1605"/>
  <c r="V1607"/>
  <c r="P1607"/>
  <c r="S1607"/>
  <c r="S1610"/>
  <c r="V1610"/>
  <c r="P1610"/>
  <c r="U1613"/>
  <c r="O1613"/>
  <c r="R1613"/>
  <c r="R1615"/>
  <c r="U1615"/>
  <c r="O1615"/>
  <c r="U1617"/>
  <c r="O1617"/>
  <c r="R1617"/>
  <c r="R1619"/>
  <c r="U1619"/>
  <c r="O1619"/>
  <c r="U1621"/>
  <c r="O1621"/>
  <c r="R1621"/>
  <c r="U1624"/>
  <c r="O1624"/>
  <c r="R1624"/>
  <c r="R1626"/>
  <c r="U1626"/>
  <c r="O1626"/>
  <c r="V1630"/>
  <c r="P1630"/>
  <c r="S1630"/>
  <c r="R1635"/>
  <c r="U1635"/>
  <c r="O1635"/>
  <c r="S1637"/>
  <c r="V1637"/>
  <c r="P1637"/>
  <c r="S1639"/>
  <c r="V1639"/>
  <c r="P1639"/>
  <c r="U1644"/>
  <c r="O1644"/>
  <c r="R1644"/>
  <c r="S1646"/>
  <c r="V1646"/>
  <c r="P1646"/>
  <c r="R1650"/>
  <c r="U1650"/>
  <c r="O1650"/>
  <c r="S1651"/>
  <c r="V1651"/>
  <c r="P1651"/>
  <c r="S1653"/>
  <c r="V1653"/>
  <c r="P1653"/>
  <c r="U1657"/>
  <c r="O1657"/>
  <c r="R1657"/>
  <c r="S1662"/>
  <c r="V1662"/>
  <c r="P1662"/>
  <c r="S1668"/>
  <c r="V1668"/>
  <c r="P1668"/>
  <c r="R1673"/>
  <c r="U1673"/>
  <c r="O1673"/>
  <c r="S1674"/>
  <c r="V1674"/>
  <c r="P1674"/>
  <c r="S1682"/>
  <c r="V1682"/>
  <c r="P1682"/>
  <c r="S1694"/>
  <c r="V1694"/>
  <c r="P1694"/>
  <c r="U1699"/>
  <c r="O1699"/>
  <c r="R1699"/>
  <c r="P1156"/>
  <c r="O1173"/>
  <c r="O1177"/>
  <c r="O1178"/>
  <c r="O1179"/>
  <c r="O1180"/>
  <c r="O1206"/>
  <c r="O1207"/>
  <c r="O1208"/>
  <c r="O1209"/>
  <c r="K1248"/>
  <c r="J1249"/>
  <c r="L1249" s="1"/>
  <c r="K1254"/>
  <c r="M1254" s="1"/>
  <c r="O1260"/>
  <c r="K1262"/>
  <c r="M1262" s="1"/>
  <c r="J1264"/>
  <c r="L1264" s="1"/>
  <c r="K1268"/>
  <c r="R1268"/>
  <c r="J1269"/>
  <c r="L1269" s="1"/>
  <c r="J1273"/>
  <c r="J1277"/>
  <c r="U1280"/>
  <c r="O1288"/>
  <c r="S1289"/>
  <c r="U1290"/>
  <c r="O1292"/>
  <c r="J1297"/>
  <c r="L1297" s="1"/>
  <c r="S1298"/>
  <c r="P1300"/>
  <c r="P1301"/>
  <c r="P1302"/>
  <c r="P1303"/>
  <c r="J1305"/>
  <c r="S1305"/>
  <c r="U1306"/>
  <c r="R1311"/>
  <c r="R1313"/>
  <c r="R1315"/>
  <c r="P1318"/>
  <c r="P1328"/>
  <c r="V1337"/>
  <c r="O1345"/>
  <c r="O1347"/>
  <c r="V1704"/>
  <c r="P1704"/>
  <c r="I1781"/>
  <c r="J1714"/>
  <c r="V1718"/>
  <c r="P1718"/>
  <c r="U1724"/>
  <c r="O1724"/>
  <c r="K1725"/>
  <c r="M1725" s="1"/>
  <c r="J1725"/>
  <c r="S1726"/>
  <c r="V1726"/>
  <c r="P1726"/>
  <c r="J1733"/>
  <c r="L1733" s="1"/>
  <c r="K1733"/>
  <c r="M1733" s="1"/>
  <c r="P1733" s="1"/>
  <c r="V1734"/>
  <c r="P1734"/>
  <c r="S1740"/>
  <c r="V1740"/>
  <c r="P1740"/>
  <c r="J1743"/>
  <c r="K1743"/>
  <c r="V1748"/>
  <c r="P1748"/>
  <c r="S1748"/>
  <c r="S1756"/>
  <c r="V1756"/>
  <c r="P1756"/>
  <c r="S1760"/>
  <c r="V1760"/>
  <c r="P1760"/>
  <c r="V1764"/>
  <c r="P1764"/>
  <c r="V1767"/>
  <c r="P1767"/>
  <c r="S1767"/>
  <c r="V1774"/>
  <c r="P1774"/>
  <c r="S1797"/>
  <c r="V1797"/>
  <c r="P1797"/>
  <c r="S1798"/>
  <c r="V1798"/>
  <c r="P1798"/>
  <c r="S1807"/>
  <c r="V1807"/>
  <c r="P1807"/>
  <c r="S1843"/>
  <c r="V1843"/>
  <c r="P1843"/>
  <c r="S1847"/>
  <c r="V1847"/>
  <c r="P1847"/>
  <c r="S1848"/>
  <c r="V1848"/>
  <c r="P1848"/>
  <c r="S1849"/>
  <c r="V1849"/>
  <c r="P1849"/>
  <c r="V1851"/>
  <c r="P1851"/>
  <c r="S1851"/>
  <c r="S1853"/>
  <c r="V1853"/>
  <c r="P1853"/>
  <c r="V1870"/>
  <c r="P1870"/>
  <c r="S1870"/>
  <c r="S1872"/>
  <c r="V1872"/>
  <c r="P1872"/>
  <c r="S1873"/>
  <c r="V1873"/>
  <c r="P1873"/>
  <c r="S1874"/>
  <c r="V1874"/>
  <c r="P1874"/>
  <c r="V1876"/>
  <c r="P1876"/>
  <c r="S1876"/>
  <c r="V1878"/>
  <c r="P1878"/>
  <c r="S1878"/>
  <c r="S1880"/>
  <c r="V1880"/>
  <c r="P1880"/>
  <c r="S1881"/>
  <c r="V1881"/>
  <c r="P1881"/>
  <c r="R1886"/>
  <c r="U1886"/>
  <c r="O1886"/>
  <c r="V1898"/>
  <c r="P1898"/>
  <c r="S1898"/>
  <c r="S1900"/>
  <c r="V1900"/>
  <c r="P1900"/>
  <c r="U1902"/>
  <c r="O1902"/>
  <c r="R1902"/>
  <c r="V1903"/>
  <c r="P1903"/>
  <c r="S1903"/>
  <c r="U1910"/>
  <c r="O1910"/>
  <c r="R1910"/>
  <c r="V1911"/>
  <c r="P1911"/>
  <c r="S1911"/>
  <c r="R1914"/>
  <c r="U1914"/>
  <c r="O1914"/>
  <c r="U1924"/>
  <c r="O1924"/>
  <c r="R1924"/>
  <c r="V1969"/>
  <c r="P1969"/>
  <c r="S1969"/>
  <c r="R1971"/>
  <c r="U1971"/>
  <c r="O1971"/>
  <c r="S1976"/>
  <c r="V1976"/>
  <c r="P1976"/>
  <c r="S1977"/>
  <c r="V1977"/>
  <c r="P1977"/>
  <c r="S1979"/>
  <c r="V1979"/>
  <c r="P1979"/>
  <c r="O1995"/>
  <c r="R1995"/>
  <c r="U1995"/>
  <c r="R1998"/>
  <c r="U1998"/>
  <c r="O1998"/>
  <c r="U2008"/>
  <c r="O2008"/>
  <c r="R2008"/>
  <c r="S2009"/>
  <c r="V2009"/>
  <c r="P2009"/>
  <c r="O2018"/>
  <c r="R2018"/>
  <c r="U2018"/>
  <c r="S2021"/>
  <c r="V2021"/>
  <c r="P2021"/>
  <c r="M1356"/>
  <c r="S1358"/>
  <c r="J1359"/>
  <c r="J1478" s="1"/>
  <c r="S1382"/>
  <c r="J1383"/>
  <c r="L1383" s="1"/>
  <c r="J1384"/>
  <c r="J1388"/>
  <c r="J1395"/>
  <c r="L1395" s="1"/>
  <c r="O1395" s="1"/>
  <c r="J1398"/>
  <c r="L1398" s="1"/>
  <c r="J1399"/>
  <c r="J1402"/>
  <c r="L1402" s="1"/>
  <c r="O1402" s="1"/>
  <c r="J1404"/>
  <c r="L1404" s="1"/>
  <c r="J1405"/>
  <c r="L1405" s="1"/>
  <c r="J1406"/>
  <c r="L1406" s="1"/>
  <c r="J1407"/>
  <c r="L1407" s="1"/>
  <c r="O1407" s="1"/>
  <c r="J1415"/>
  <c r="S1430"/>
  <c r="J1431"/>
  <c r="L1431" s="1"/>
  <c r="J1432"/>
  <c r="L1432" s="1"/>
  <c r="J1433"/>
  <c r="L1433" s="1"/>
  <c r="J1434"/>
  <c r="L1434" s="1"/>
  <c r="J1438"/>
  <c r="L1438" s="1"/>
  <c r="J1439"/>
  <c r="L1439" s="1"/>
  <c r="J1440"/>
  <c r="L1440" s="1"/>
  <c r="J1441"/>
  <c r="L1441" s="1"/>
  <c r="J1442"/>
  <c r="J1444"/>
  <c r="L1444" s="1"/>
  <c r="J1445"/>
  <c r="L1445" s="1"/>
  <c r="J1446"/>
  <c r="L1446" s="1"/>
  <c r="J1447"/>
  <c r="L1447" s="1"/>
  <c r="J1448"/>
  <c r="L1448" s="1"/>
  <c r="J1449"/>
  <c r="L1449" s="1"/>
  <c r="J1450"/>
  <c r="J1452"/>
  <c r="L1452" s="1"/>
  <c r="J1453"/>
  <c r="L1453" s="1"/>
  <c r="J1454"/>
  <c r="L1454" s="1"/>
  <c r="J1455"/>
  <c r="S1458"/>
  <c r="J1459"/>
  <c r="L1459" s="1"/>
  <c r="J1460"/>
  <c r="L1460" s="1"/>
  <c r="J1461"/>
  <c r="L1461" s="1"/>
  <c r="J1462"/>
  <c r="L1462" s="1"/>
  <c r="J1463"/>
  <c r="L1463" s="1"/>
  <c r="S1469"/>
  <c r="J1470"/>
  <c r="L1470" s="1"/>
  <c r="J1471"/>
  <c r="L1471" s="1"/>
  <c r="J1472"/>
  <c r="L1472" s="1"/>
  <c r="J1473"/>
  <c r="L1473" s="1"/>
  <c r="J1474"/>
  <c r="L1474" s="1"/>
  <c r="J1475"/>
  <c r="L1475" s="1"/>
  <c r="J1476"/>
  <c r="L1476" s="1"/>
  <c r="J1477"/>
  <c r="L1477" s="1"/>
  <c r="J1493"/>
  <c r="L1493" s="1"/>
  <c r="J1497"/>
  <c r="J1500"/>
  <c r="J1503"/>
  <c r="J1505"/>
  <c r="L1505" s="1"/>
  <c r="J1508"/>
  <c r="J1510"/>
  <c r="J1513"/>
  <c r="J1515"/>
  <c r="J1517"/>
  <c r="J1519"/>
  <c r="J1524"/>
  <c r="L1524" s="1"/>
  <c r="J1526"/>
  <c r="J1529"/>
  <c r="J1533"/>
  <c r="J1536"/>
  <c r="J1541"/>
  <c r="J1543"/>
  <c r="J1547"/>
  <c r="J1551"/>
  <c r="L1551" s="1"/>
  <c r="J1553"/>
  <c r="J1556"/>
  <c r="J1574"/>
  <c r="J1582"/>
  <c r="J1585"/>
  <c r="J1589"/>
  <c r="J1594"/>
  <c r="I1705"/>
  <c r="M1602"/>
  <c r="J1603"/>
  <c r="L1603" s="1"/>
  <c r="J1607"/>
  <c r="L1607" s="1"/>
  <c r="J1614"/>
  <c r="L1614" s="1"/>
  <c r="J1618"/>
  <c r="L1618" s="1"/>
  <c r="J1622"/>
  <c r="L1622" s="1"/>
  <c r="J1625"/>
  <c r="L1625" s="1"/>
  <c r="J1631"/>
  <c r="L1631" s="1"/>
  <c r="R1640"/>
  <c r="R1643"/>
  <c r="J1645"/>
  <c r="L1645" s="1"/>
  <c r="R1647"/>
  <c r="J1649"/>
  <c r="L1649" s="1"/>
  <c r="R1651"/>
  <c r="J1656"/>
  <c r="J1658"/>
  <c r="L1658" s="1"/>
  <c r="J1660"/>
  <c r="J1664"/>
  <c r="L1664" s="1"/>
  <c r="R1666"/>
  <c r="J1668"/>
  <c r="J1670"/>
  <c r="J1672"/>
  <c r="L1672" s="1"/>
  <c r="R1674"/>
  <c r="J1676"/>
  <c r="L1676" s="1"/>
  <c r="J1681"/>
  <c r="L1681" s="1"/>
  <c r="J1690"/>
  <c r="L1690" s="1"/>
  <c r="J1691"/>
  <c r="K1692"/>
  <c r="M1692" s="1"/>
  <c r="J1693"/>
  <c r="L1693" s="1"/>
  <c r="J1694"/>
  <c r="L1694" s="1"/>
  <c r="V1696"/>
  <c r="V1702"/>
  <c r="V1703"/>
  <c r="U1717"/>
  <c r="V1723"/>
  <c r="V1687"/>
  <c r="P1687"/>
  <c r="U1696"/>
  <c r="O1696"/>
  <c r="U1703"/>
  <c r="O1703"/>
  <c r="U1720"/>
  <c r="O1720"/>
  <c r="K1721"/>
  <c r="M1721" s="1"/>
  <c r="J1721"/>
  <c r="L1721" s="1"/>
  <c r="S1735"/>
  <c r="V1735"/>
  <c r="P1735"/>
  <c r="J1739"/>
  <c r="L1739" s="1"/>
  <c r="K1739"/>
  <c r="M1739" s="1"/>
  <c r="V1744"/>
  <c r="P1744"/>
  <c r="S1744"/>
  <c r="S1746"/>
  <c r="V1746"/>
  <c r="P1746"/>
  <c r="J1749"/>
  <c r="K1749"/>
  <c r="M1749" s="1"/>
  <c r="V1758"/>
  <c r="P1758"/>
  <c r="S1758"/>
  <c r="J1759"/>
  <c r="L1759" s="1"/>
  <c r="K1759"/>
  <c r="M1759" s="1"/>
  <c r="S1765"/>
  <c r="V1765"/>
  <c r="P1765"/>
  <c r="J1768"/>
  <c r="K1768"/>
  <c r="M1768" s="1"/>
  <c r="P1768" s="1"/>
  <c r="J1769"/>
  <c r="L1769" s="1"/>
  <c r="K1769"/>
  <c r="M1769" s="1"/>
  <c r="V1780"/>
  <c r="P1780"/>
  <c r="S1780"/>
  <c r="L1818"/>
  <c r="R1797"/>
  <c r="U1797"/>
  <c r="O1797"/>
  <c r="V1803"/>
  <c r="P1803"/>
  <c r="S1803"/>
  <c r="S1810"/>
  <c r="V1810"/>
  <c r="P1810"/>
  <c r="S1814"/>
  <c r="V1814"/>
  <c r="P1814"/>
  <c r="S1815"/>
  <c r="V1815"/>
  <c r="P1815"/>
  <c r="S1816"/>
  <c r="V1816"/>
  <c r="P1816"/>
  <c r="R1845"/>
  <c r="U1845"/>
  <c r="O1845"/>
  <c r="R1847"/>
  <c r="U1847"/>
  <c r="O1847"/>
  <c r="R1848"/>
  <c r="U1848"/>
  <c r="O1848"/>
  <c r="R1849"/>
  <c r="U1849"/>
  <c r="O1849"/>
  <c r="R1853"/>
  <c r="U1853"/>
  <c r="O1853"/>
  <c r="S1861"/>
  <c r="V1861"/>
  <c r="P1861"/>
  <c r="S1862"/>
  <c r="V1862"/>
  <c r="P1862"/>
  <c r="R1872"/>
  <c r="U1872"/>
  <c r="O1872"/>
  <c r="R1873"/>
  <c r="U1873"/>
  <c r="O1873"/>
  <c r="R1874"/>
  <c r="U1874"/>
  <c r="O1874"/>
  <c r="R1880"/>
  <c r="U1880"/>
  <c r="O1880"/>
  <c r="R1881"/>
  <c r="U1881"/>
  <c r="O1881"/>
  <c r="R1889"/>
  <c r="U1889"/>
  <c r="O1889"/>
  <c r="R1891"/>
  <c r="U1891"/>
  <c r="O1891"/>
  <c r="S1905"/>
  <c r="V1905"/>
  <c r="P1905"/>
  <c r="S1906"/>
  <c r="V1906"/>
  <c r="P1906"/>
  <c r="S1907"/>
  <c r="V1907"/>
  <c r="P1907"/>
  <c r="S1908"/>
  <c r="V1908"/>
  <c r="P1908"/>
  <c r="S1909"/>
  <c r="V1909"/>
  <c r="P1909"/>
  <c r="R1972"/>
  <c r="U1972"/>
  <c r="O1972"/>
  <c r="R1974"/>
  <c r="U1974"/>
  <c r="O1974"/>
  <c r="R1976"/>
  <c r="U1976"/>
  <c r="O1976"/>
  <c r="V1981"/>
  <c r="P1981"/>
  <c r="S1981"/>
  <c r="V1986"/>
  <c r="P1986"/>
  <c r="S1986"/>
  <c r="R1989"/>
  <c r="U1989"/>
  <c r="O1989"/>
  <c r="U2004"/>
  <c r="O2004"/>
  <c r="R2004"/>
  <c r="S2005"/>
  <c r="V2005"/>
  <c r="P2005"/>
  <c r="R2022"/>
  <c r="U2022"/>
  <c r="O2022"/>
  <c r="V2024"/>
  <c r="P2024"/>
  <c r="S2024"/>
  <c r="S1501"/>
  <c r="S1511"/>
  <c r="S1520"/>
  <c r="S1562"/>
  <c r="S1577"/>
  <c r="S1586"/>
  <c r="S1590"/>
  <c r="S1592"/>
  <c r="S1628"/>
  <c r="U1695"/>
  <c r="S1696"/>
  <c r="S1697"/>
  <c r="P1698"/>
  <c r="O1701"/>
  <c r="S1703"/>
  <c r="S1704"/>
  <c r="R1717"/>
  <c r="S1718"/>
  <c r="V1719"/>
  <c r="U1723"/>
  <c r="V1724"/>
  <c r="U1729"/>
  <c r="S1734"/>
  <c r="V1736"/>
  <c r="V1747"/>
  <c r="S1764"/>
  <c r="V1766"/>
  <c r="S1774"/>
  <c r="V1700"/>
  <c r="P1700"/>
  <c r="V1728"/>
  <c r="P1728"/>
  <c r="V1730"/>
  <c r="P1730"/>
  <c r="S1730"/>
  <c r="J1731"/>
  <c r="K1731"/>
  <c r="J1745"/>
  <c r="L1745" s="1"/>
  <c r="K1745"/>
  <c r="M1745" s="1"/>
  <c r="S1772"/>
  <c r="V1772"/>
  <c r="P1772"/>
  <c r="P1777"/>
  <c r="S1777"/>
  <c r="V1777"/>
  <c r="S1778"/>
  <c r="V1778"/>
  <c r="P1778"/>
  <c r="R1812"/>
  <c r="U1812"/>
  <c r="O1812"/>
  <c r="R1814"/>
  <c r="U1814"/>
  <c r="O1814"/>
  <c r="R1815"/>
  <c r="U1815"/>
  <c r="O1815"/>
  <c r="R1816"/>
  <c r="U1816"/>
  <c r="O1816"/>
  <c r="R1861"/>
  <c r="U1861"/>
  <c r="O1861"/>
  <c r="R1862"/>
  <c r="U1862"/>
  <c r="O1862"/>
  <c r="U1863"/>
  <c r="O1863"/>
  <c r="R1863"/>
  <c r="S1866"/>
  <c r="V1866"/>
  <c r="P1866"/>
  <c r="V1877"/>
  <c r="P1877"/>
  <c r="S1877"/>
  <c r="S1894"/>
  <c r="V1894"/>
  <c r="P1894"/>
  <c r="S1901"/>
  <c r="V1901"/>
  <c r="P1901"/>
  <c r="R1905"/>
  <c r="U1905"/>
  <c r="O1905"/>
  <c r="R1906"/>
  <c r="U1906"/>
  <c r="O1906"/>
  <c r="R1907"/>
  <c r="U1907"/>
  <c r="O1907"/>
  <c r="R1908"/>
  <c r="U1908"/>
  <c r="O1908"/>
  <c r="S1918"/>
  <c r="V1918"/>
  <c r="P1918"/>
  <c r="S1923"/>
  <c r="V1923"/>
  <c r="P1923"/>
  <c r="V1925"/>
  <c r="P1925"/>
  <c r="S1925"/>
  <c r="V1928"/>
  <c r="P1928"/>
  <c r="S1928"/>
  <c r="S1930"/>
  <c r="V1930"/>
  <c r="P1930"/>
  <c r="S1931"/>
  <c r="V1931"/>
  <c r="P1931"/>
  <c r="S1932"/>
  <c r="V1932"/>
  <c r="P1932"/>
  <c r="S1933"/>
  <c r="V1933"/>
  <c r="P1933"/>
  <c r="S1934"/>
  <c r="V1934"/>
  <c r="P1934"/>
  <c r="S1935"/>
  <c r="V1935"/>
  <c r="P1935"/>
  <c r="S1936"/>
  <c r="V1936"/>
  <c r="P1936"/>
  <c r="L1968"/>
  <c r="V1970"/>
  <c r="P1970"/>
  <c r="S1970"/>
  <c r="V1978"/>
  <c r="P1978"/>
  <c r="S1978"/>
  <c r="V1980"/>
  <c r="P1980"/>
  <c r="S1980"/>
  <c r="V1982"/>
  <c r="P1982"/>
  <c r="S1982"/>
  <c r="V1985"/>
  <c r="P1985"/>
  <c r="S1985"/>
  <c r="S1991"/>
  <c r="V1991"/>
  <c r="P1991"/>
  <c r="V1994"/>
  <c r="P1994"/>
  <c r="S1994"/>
  <c r="R2001"/>
  <c r="U2001"/>
  <c r="O2001"/>
  <c r="V2017"/>
  <c r="P2017"/>
  <c r="S2017"/>
  <c r="V2023"/>
  <c r="P2023"/>
  <c r="S2023"/>
  <c r="U2046"/>
  <c r="O2046"/>
  <c r="R2046"/>
  <c r="P1358"/>
  <c r="P1382"/>
  <c r="S1419"/>
  <c r="P1430"/>
  <c r="P1458"/>
  <c r="P1469"/>
  <c r="I1478"/>
  <c r="K1634"/>
  <c r="M1634" s="1"/>
  <c r="O1640"/>
  <c r="K1641"/>
  <c r="M1641" s="1"/>
  <c r="O1643"/>
  <c r="K1644"/>
  <c r="M1644" s="1"/>
  <c r="O1647"/>
  <c r="K1648"/>
  <c r="M1648" s="1"/>
  <c r="O1651"/>
  <c r="K1652"/>
  <c r="M1652" s="1"/>
  <c r="K1654"/>
  <c r="M1654" s="1"/>
  <c r="K1657"/>
  <c r="M1657" s="1"/>
  <c r="K1661"/>
  <c r="M1661" s="1"/>
  <c r="O1666"/>
  <c r="K1667"/>
  <c r="M1667" s="1"/>
  <c r="K1671"/>
  <c r="M1671" s="1"/>
  <c r="O1674"/>
  <c r="K1675"/>
  <c r="M1675" s="1"/>
  <c r="O1684"/>
  <c r="S1687"/>
  <c r="K1688"/>
  <c r="M1688" s="1"/>
  <c r="R1696"/>
  <c r="V1698"/>
  <c r="U1701"/>
  <c r="K1716"/>
  <c r="M1716" s="1"/>
  <c r="P1717"/>
  <c r="U1719"/>
  <c r="V1720"/>
  <c r="P1723"/>
  <c r="R1724"/>
  <c r="O1729"/>
  <c r="P1736"/>
  <c r="P1747"/>
  <c r="U1756"/>
  <c r="P1766"/>
  <c r="P1770"/>
  <c r="S1729"/>
  <c r="V1729"/>
  <c r="P1729"/>
  <c r="V1732"/>
  <c r="P1732"/>
  <c r="S1732"/>
  <c r="V1742"/>
  <c r="P1742"/>
  <c r="S1742"/>
  <c r="P1751"/>
  <c r="V1751"/>
  <c r="V1761"/>
  <c r="P1761"/>
  <c r="S1761"/>
  <c r="J1762"/>
  <c r="K1762"/>
  <c r="M1762" s="1"/>
  <c r="U1778"/>
  <c r="O1778"/>
  <c r="R1778"/>
  <c r="V1779"/>
  <c r="P1779"/>
  <c r="S1779"/>
  <c r="V1795"/>
  <c r="P1795"/>
  <c r="S1795"/>
  <c r="U1805"/>
  <c r="U1818" s="1"/>
  <c r="O1805"/>
  <c r="R1805"/>
  <c r="S1806"/>
  <c r="V1806"/>
  <c r="P1806"/>
  <c r="R1846"/>
  <c r="U1846"/>
  <c r="O1846"/>
  <c r="U1866"/>
  <c r="O1866"/>
  <c r="R1866"/>
  <c r="V1867"/>
  <c r="P1867"/>
  <c r="S1867"/>
  <c r="R1879"/>
  <c r="U1879"/>
  <c r="O1879"/>
  <c r="U1884"/>
  <c r="O1884"/>
  <c r="R1884"/>
  <c r="R1890"/>
  <c r="U1890"/>
  <c r="O1890"/>
  <c r="R1892"/>
  <c r="U1892"/>
  <c r="O1892"/>
  <c r="R1894"/>
  <c r="U1894"/>
  <c r="O1894"/>
  <c r="U1901"/>
  <c r="O1901"/>
  <c r="R1901"/>
  <c r="S1902"/>
  <c r="V1902"/>
  <c r="P1902"/>
  <c r="S1910"/>
  <c r="V1910"/>
  <c r="P1910"/>
  <c r="V1912"/>
  <c r="P1912"/>
  <c r="S1912"/>
  <c r="S1914"/>
  <c r="V1914"/>
  <c r="P1914"/>
  <c r="S1915"/>
  <c r="V1915"/>
  <c r="P1915"/>
  <c r="U1923"/>
  <c r="O1923"/>
  <c r="R1923"/>
  <c r="R1930"/>
  <c r="U1930"/>
  <c r="O1930"/>
  <c r="R1931"/>
  <c r="U1931"/>
  <c r="O1931"/>
  <c r="R1932"/>
  <c r="U1932"/>
  <c r="O1932"/>
  <c r="R1933"/>
  <c r="U1933"/>
  <c r="O1933"/>
  <c r="R1934"/>
  <c r="U1934"/>
  <c r="O1934"/>
  <c r="R1935"/>
  <c r="U1935"/>
  <c r="O1935"/>
  <c r="R1973"/>
  <c r="U1973"/>
  <c r="O1973"/>
  <c r="U1978"/>
  <c r="O1978"/>
  <c r="R1978"/>
  <c r="O1982"/>
  <c r="R1982"/>
  <c r="U1982"/>
  <c r="V1995"/>
  <c r="P1995"/>
  <c r="S1995"/>
  <c r="S2000"/>
  <c r="V2000"/>
  <c r="P2000"/>
  <c r="S2002"/>
  <c r="V2002"/>
  <c r="P2002"/>
  <c r="U2012"/>
  <c r="O2012"/>
  <c r="R2012"/>
  <c r="V2013"/>
  <c r="P2013"/>
  <c r="S2013"/>
  <c r="V2018"/>
  <c r="P2018"/>
  <c r="S2018"/>
  <c r="R2020"/>
  <c r="U2020"/>
  <c r="O2020"/>
  <c r="P1501"/>
  <c r="P1511"/>
  <c r="P1520"/>
  <c r="P1562"/>
  <c r="P1577"/>
  <c r="P1586"/>
  <c r="P1590"/>
  <c r="P1592"/>
  <c r="J1602"/>
  <c r="P1628"/>
  <c r="U1684"/>
  <c r="K1686"/>
  <c r="M1686" s="1"/>
  <c r="J1687"/>
  <c r="L1687" s="1"/>
  <c r="P1695"/>
  <c r="P1697"/>
  <c r="S1700"/>
  <c r="P1702"/>
  <c r="K1714"/>
  <c r="J1715"/>
  <c r="L1715" s="1"/>
  <c r="V1717"/>
  <c r="P1719"/>
  <c r="R1720"/>
  <c r="J1722"/>
  <c r="L1722" s="1"/>
  <c r="O1723"/>
  <c r="P1724"/>
  <c r="O1726"/>
  <c r="S1728"/>
  <c r="U1735"/>
  <c r="O1740"/>
  <c r="U1746"/>
  <c r="O1756"/>
  <c r="O1760"/>
  <c r="P1763"/>
  <c r="U1765"/>
  <c r="V1770"/>
  <c r="P1773"/>
  <c r="S2056"/>
  <c r="V2056"/>
  <c r="P2056"/>
  <c r="S2060"/>
  <c r="V2060"/>
  <c r="P2060"/>
  <c r="U2065"/>
  <c r="O2065"/>
  <c r="R2065"/>
  <c r="U2067"/>
  <c r="O2067"/>
  <c r="R2067"/>
  <c r="S2088"/>
  <c r="V2088"/>
  <c r="P2088"/>
  <c r="S2092"/>
  <c r="V2092"/>
  <c r="P2092"/>
  <c r="R2097"/>
  <c r="U2097"/>
  <c r="O2097"/>
  <c r="S2099"/>
  <c r="V2099"/>
  <c r="P2099"/>
  <c r="S2111"/>
  <c r="V2111"/>
  <c r="P2111"/>
  <c r="R2115"/>
  <c r="U2115"/>
  <c r="O2115"/>
  <c r="R2116"/>
  <c r="U2116"/>
  <c r="O2116"/>
  <c r="S2118"/>
  <c r="V2118"/>
  <c r="P2118"/>
  <c r="V2125"/>
  <c r="P2125"/>
  <c r="S2125"/>
  <c r="S2131"/>
  <c r="V2131"/>
  <c r="P2131"/>
  <c r="V2134"/>
  <c r="P2134"/>
  <c r="S2134"/>
  <c r="V2136"/>
  <c r="P2136"/>
  <c r="S2136"/>
  <c r="S2138"/>
  <c r="V2138"/>
  <c r="P2138"/>
  <c r="V2150"/>
  <c r="P2150"/>
  <c r="S2150"/>
  <c r="V2151"/>
  <c r="P2151"/>
  <c r="S2151"/>
  <c r="V2152"/>
  <c r="P2152"/>
  <c r="S2152"/>
  <c r="V2153"/>
  <c r="P2153"/>
  <c r="S2153"/>
  <c r="S2154"/>
  <c r="V2154"/>
  <c r="P2154"/>
  <c r="R2165"/>
  <c r="U2165"/>
  <c r="O2165"/>
  <c r="U2177"/>
  <c r="O2177"/>
  <c r="R2177"/>
  <c r="U2179"/>
  <c r="O2179"/>
  <c r="R2179"/>
  <c r="V2204"/>
  <c r="P2204"/>
  <c r="S2204"/>
  <c r="U2205"/>
  <c r="O2205"/>
  <c r="R2205"/>
  <c r="V2208"/>
  <c r="P2208"/>
  <c r="S2208"/>
  <c r="U2209"/>
  <c r="O2209"/>
  <c r="R2209"/>
  <c r="R2211"/>
  <c r="U2211"/>
  <c r="O2211"/>
  <c r="V2213"/>
  <c r="P2213"/>
  <c r="S2213"/>
  <c r="R2215"/>
  <c r="U2215"/>
  <c r="O2215"/>
  <c r="S2216"/>
  <c r="V2216"/>
  <c r="P2216"/>
  <c r="U2219"/>
  <c r="O2219"/>
  <c r="R2219"/>
  <c r="U2221"/>
  <c r="O2221"/>
  <c r="R2221"/>
  <c r="U2223"/>
  <c r="O2223"/>
  <c r="R2223"/>
  <c r="U2225"/>
  <c r="O2225"/>
  <c r="R2225"/>
  <c r="V2229"/>
  <c r="P2229"/>
  <c r="S2229"/>
  <c r="U2230"/>
  <c r="O2230"/>
  <c r="R2230"/>
  <c r="V2233"/>
  <c r="P2233"/>
  <c r="S2233"/>
  <c r="V2245"/>
  <c r="P2245"/>
  <c r="S2245"/>
  <c r="V2247"/>
  <c r="P2247"/>
  <c r="S2247"/>
  <c r="V2249"/>
  <c r="P2249"/>
  <c r="S2249"/>
  <c r="V2251"/>
  <c r="P2251"/>
  <c r="S2251"/>
  <c r="J1728"/>
  <c r="J1732"/>
  <c r="L1732" s="1"/>
  <c r="J1734"/>
  <c r="J1737"/>
  <c r="J1742"/>
  <c r="L1742" s="1"/>
  <c r="J1744"/>
  <c r="L1744" s="1"/>
  <c r="J1748"/>
  <c r="L1748" s="1"/>
  <c r="J1751"/>
  <c r="L1751" s="1"/>
  <c r="O1751" s="1"/>
  <c r="J1755"/>
  <c r="J1764"/>
  <c r="J1767"/>
  <c r="L1767" s="1"/>
  <c r="J1771"/>
  <c r="J1774"/>
  <c r="J1776"/>
  <c r="L1776" s="1"/>
  <c r="J1780"/>
  <c r="L1780" s="1"/>
  <c r="J1796"/>
  <c r="J1818" s="1"/>
  <c r="K1800"/>
  <c r="K1802"/>
  <c r="K1818" s="1"/>
  <c r="J1804"/>
  <c r="J1809"/>
  <c r="K1812"/>
  <c r="M1812" s="1"/>
  <c r="K1813"/>
  <c r="M1813" s="1"/>
  <c r="K1842"/>
  <c r="R1843"/>
  <c r="K1845"/>
  <c r="M1845" s="1"/>
  <c r="M1937" s="1"/>
  <c r="K1846"/>
  <c r="J1851"/>
  <c r="L1851" s="1"/>
  <c r="J1852"/>
  <c r="J1855"/>
  <c r="J1857"/>
  <c r="L1857" s="1"/>
  <c r="K1858"/>
  <c r="K1860"/>
  <c r="M1860" s="1"/>
  <c r="K1865"/>
  <c r="J1868"/>
  <c r="J1870"/>
  <c r="L1870" s="1"/>
  <c r="J1871"/>
  <c r="J1876"/>
  <c r="L1876" s="1"/>
  <c r="J1877"/>
  <c r="L1877" s="1"/>
  <c r="J1878"/>
  <c r="K1879"/>
  <c r="J1883"/>
  <c r="K1886"/>
  <c r="M1886" s="1"/>
  <c r="K1887"/>
  <c r="K1889"/>
  <c r="M1889" s="1"/>
  <c r="K1890"/>
  <c r="M1890" s="1"/>
  <c r="K1891"/>
  <c r="M1891" s="1"/>
  <c r="K1892"/>
  <c r="M1892" s="1"/>
  <c r="K1893"/>
  <c r="M1893" s="1"/>
  <c r="J1896"/>
  <c r="J1898"/>
  <c r="L1898" s="1"/>
  <c r="J1899"/>
  <c r="J1904"/>
  <c r="J1912"/>
  <c r="L1912" s="1"/>
  <c r="J1913"/>
  <c r="K1917"/>
  <c r="M1917" s="1"/>
  <c r="K1920"/>
  <c r="K1922"/>
  <c r="J1925"/>
  <c r="L1925" s="1"/>
  <c r="J1926"/>
  <c r="J1928"/>
  <c r="L1928" s="1"/>
  <c r="J1929"/>
  <c r="N2072"/>
  <c r="J1969"/>
  <c r="L1969" s="1"/>
  <c r="J1970"/>
  <c r="L1970" s="1"/>
  <c r="K1972"/>
  <c r="M1972" s="1"/>
  <c r="K1973"/>
  <c r="M1973" s="1"/>
  <c r="K1974"/>
  <c r="M1974" s="1"/>
  <c r="K1975"/>
  <c r="M1975" s="1"/>
  <c r="J1980"/>
  <c r="J1981"/>
  <c r="L1981" s="1"/>
  <c r="V1984"/>
  <c r="J1986"/>
  <c r="J1987"/>
  <c r="L1987" s="1"/>
  <c r="U1988"/>
  <c r="P1989"/>
  <c r="U1990"/>
  <c r="U1992"/>
  <c r="J1994"/>
  <c r="L1994" s="1"/>
  <c r="O1997"/>
  <c r="S1998"/>
  <c r="O1999"/>
  <c r="K2001"/>
  <c r="M2001" s="1"/>
  <c r="R2002"/>
  <c r="K2003"/>
  <c r="M2003" s="1"/>
  <c r="S2004"/>
  <c r="J2006"/>
  <c r="L2006" s="1"/>
  <c r="P2006"/>
  <c r="V2007"/>
  <c r="S2008"/>
  <c r="J2010"/>
  <c r="L2010" s="1"/>
  <c r="P2010"/>
  <c r="V2011"/>
  <c r="S2012"/>
  <c r="K2014"/>
  <c r="U2015"/>
  <c r="J2017"/>
  <c r="L2017" s="1"/>
  <c r="K2020"/>
  <c r="M2020" s="1"/>
  <c r="R2021"/>
  <c r="K2022"/>
  <c r="M2022" s="1"/>
  <c r="J2024"/>
  <c r="L2024" s="1"/>
  <c r="J2026"/>
  <c r="O2028"/>
  <c r="V2029"/>
  <c r="U2030"/>
  <c r="P2031"/>
  <c r="O2032"/>
  <c r="V2033"/>
  <c r="U2034"/>
  <c r="P2035"/>
  <c r="O2036"/>
  <c r="V2037"/>
  <c r="V2025"/>
  <c r="P2025"/>
  <c r="V2026"/>
  <c r="P2026"/>
  <c r="K2039"/>
  <c r="M2039" s="1"/>
  <c r="J2039"/>
  <c r="L2039" s="1"/>
  <c r="K2040"/>
  <c r="M2040" s="1"/>
  <c r="J2040"/>
  <c r="S2041"/>
  <c r="V2041"/>
  <c r="P2041"/>
  <c r="K2048"/>
  <c r="M2048" s="1"/>
  <c r="J2048"/>
  <c r="L2048" s="1"/>
  <c r="K2049"/>
  <c r="M2049" s="1"/>
  <c r="J2049"/>
  <c r="L2049" s="1"/>
  <c r="V2051"/>
  <c r="P2051"/>
  <c r="S2051"/>
  <c r="S2057"/>
  <c r="V2057"/>
  <c r="P2057"/>
  <c r="S2061"/>
  <c r="V2061"/>
  <c r="P2061"/>
  <c r="U2094"/>
  <c r="O2094"/>
  <c r="R2094"/>
  <c r="S2100"/>
  <c r="V2100"/>
  <c r="P2100"/>
  <c r="V2104"/>
  <c r="P2104"/>
  <c r="S2104"/>
  <c r="S2112"/>
  <c r="V2112"/>
  <c r="P2112"/>
  <c r="S2119"/>
  <c r="V2119"/>
  <c r="P2119"/>
  <c r="V2126"/>
  <c r="P2126"/>
  <c r="S2126"/>
  <c r="V2127"/>
  <c r="P2127"/>
  <c r="S2127"/>
  <c r="V2128"/>
  <c r="P2128"/>
  <c r="S2128"/>
  <c r="S2129"/>
  <c r="V2129"/>
  <c r="P2129"/>
  <c r="V2143"/>
  <c r="P2143"/>
  <c r="S2143"/>
  <c r="S2144"/>
  <c r="V2144"/>
  <c r="P2144"/>
  <c r="R2146"/>
  <c r="U2146"/>
  <c r="O2146"/>
  <c r="R2150"/>
  <c r="U2150"/>
  <c r="O2150"/>
  <c r="R2151"/>
  <c r="U2151"/>
  <c r="O2151"/>
  <c r="R2152"/>
  <c r="U2152"/>
  <c r="O2152"/>
  <c r="R2153"/>
  <c r="U2153"/>
  <c r="O2153"/>
  <c r="V2157"/>
  <c r="P2157"/>
  <c r="S2157"/>
  <c r="V2158"/>
  <c r="P2158"/>
  <c r="S2158"/>
  <c r="V2159"/>
  <c r="P2159"/>
  <c r="S2159"/>
  <c r="V2160"/>
  <c r="P2160"/>
  <c r="S2160"/>
  <c r="V2161"/>
  <c r="P2161"/>
  <c r="S2161"/>
  <c r="S2162"/>
  <c r="V2162"/>
  <c r="P2162"/>
  <c r="V2166"/>
  <c r="P2166"/>
  <c r="S2166"/>
  <c r="V2167"/>
  <c r="P2167"/>
  <c r="S2167"/>
  <c r="V2168"/>
  <c r="P2168"/>
  <c r="S2168"/>
  <c r="V2169"/>
  <c r="P2169"/>
  <c r="S2169"/>
  <c r="V2170"/>
  <c r="P2170"/>
  <c r="S2170"/>
  <c r="S2171"/>
  <c r="V2171"/>
  <c r="P2171"/>
  <c r="S2175"/>
  <c r="V2175"/>
  <c r="P2175"/>
  <c r="V2205"/>
  <c r="P2205"/>
  <c r="S2205"/>
  <c r="U2206"/>
  <c r="O2206"/>
  <c r="R2206"/>
  <c r="V2209"/>
  <c r="P2209"/>
  <c r="S2209"/>
  <c r="R2216"/>
  <c r="U2216"/>
  <c r="O2216"/>
  <c r="S2217"/>
  <c r="V2217"/>
  <c r="P2217"/>
  <c r="V2230"/>
  <c r="P2230"/>
  <c r="S2230"/>
  <c r="U2231"/>
  <c r="O2231"/>
  <c r="R2231"/>
  <c r="V2234"/>
  <c r="P2234"/>
  <c r="S2234"/>
  <c r="V2235"/>
  <c r="P2235"/>
  <c r="S2235"/>
  <c r="U2238"/>
  <c r="O2238"/>
  <c r="R2238"/>
  <c r="U2240"/>
  <c r="O2240"/>
  <c r="R2240"/>
  <c r="U2242"/>
  <c r="O2242"/>
  <c r="R2242"/>
  <c r="R2252"/>
  <c r="U2252"/>
  <c r="O2252"/>
  <c r="R1727"/>
  <c r="R1736"/>
  <c r="R1741"/>
  <c r="R1747"/>
  <c r="R1750"/>
  <c r="R1763"/>
  <c r="R1766"/>
  <c r="R1773"/>
  <c r="R1779"/>
  <c r="J1800"/>
  <c r="R1808"/>
  <c r="J1842"/>
  <c r="J1937" s="1"/>
  <c r="I2072"/>
  <c r="S1971"/>
  <c r="J1979"/>
  <c r="L1979" s="1"/>
  <c r="S1988"/>
  <c r="S1990"/>
  <c r="R1992"/>
  <c r="K1993"/>
  <c r="U1997"/>
  <c r="U1999"/>
  <c r="J2005"/>
  <c r="L2005" s="1"/>
  <c r="V2006"/>
  <c r="S2007"/>
  <c r="J2009"/>
  <c r="L2009" s="1"/>
  <c r="V2010"/>
  <c r="S2011"/>
  <c r="J2013"/>
  <c r="R2015"/>
  <c r="P2027"/>
  <c r="U2029"/>
  <c r="P2030"/>
  <c r="U2033"/>
  <c r="P2034"/>
  <c r="U2025"/>
  <c r="O2025"/>
  <c r="K2043"/>
  <c r="M2043" s="1"/>
  <c r="J2043"/>
  <c r="S2044"/>
  <c r="V2044"/>
  <c r="P2044"/>
  <c r="V2052"/>
  <c r="P2052"/>
  <c r="S2052"/>
  <c r="V2053"/>
  <c r="P2053"/>
  <c r="S2053"/>
  <c r="S2054"/>
  <c r="V2054"/>
  <c r="P2054"/>
  <c r="S2058"/>
  <c r="V2058"/>
  <c r="P2058"/>
  <c r="S2062"/>
  <c r="V2062"/>
  <c r="P2062"/>
  <c r="U2064"/>
  <c r="O2064"/>
  <c r="R2064"/>
  <c r="U2066"/>
  <c r="O2066"/>
  <c r="R2066"/>
  <c r="U2068"/>
  <c r="O2068"/>
  <c r="R2068"/>
  <c r="V2070"/>
  <c r="P2070"/>
  <c r="S2070"/>
  <c r="V2071"/>
  <c r="P2071"/>
  <c r="S2071"/>
  <c r="U2085"/>
  <c r="O2085"/>
  <c r="R2085"/>
  <c r="V2096"/>
  <c r="P2096"/>
  <c r="S2096"/>
  <c r="S2101"/>
  <c r="V2101"/>
  <c r="P2101"/>
  <c r="V2108"/>
  <c r="P2108"/>
  <c r="S2108"/>
  <c r="S2109"/>
  <c r="V2109"/>
  <c r="P2109"/>
  <c r="S2113"/>
  <c r="V2113"/>
  <c r="P2113"/>
  <c r="S2120"/>
  <c r="V2120"/>
  <c r="P2120"/>
  <c r="R2126"/>
  <c r="U2126"/>
  <c r="O2126"/>
  <c r="R2127"/>
  <c r="U2127"/>
  <c r="O2127"/>
  <c r="R2128"/>
  <c r="U2128"/>
  <c r="O2128"/>
  <c r="S2130"/>
  <c r="V2130"/>
  <c r="P2130"/>
  <c r="V2133"/>
  <c r="P2133"/>
  <c r="S2133"/>
  <c r="V2135"/>
  <c r="P2135"/>
  <c r="S2135"/>
  <c r="S2140"/>
  <c r="V2140"/>
  <c r="P2140"/>
  <c r="R2143"/>
  <c r="U2143"/>
  <c r="O2143"/>
  <c r="V2147"/>
  <c r="P2147"/>
  <c r="S2147"/>
  <c r="R2157"/>
  <c r="U2157"/>
  <c r="O2157"/>
  <c r="R2158"/>
  <c r="U2158"/>
  <c r="O2158"/>
  <c r="R2159"/>
  <c r="U2159"/>
  <c r="O2159"/>
  <c r="R2160"/>
  <c r="U2160"/>
  <c r="O2160"/>
  <c r="R2161"/>
  <c r="U2161"/>
  <c r="O2161"/>
  <c r="S2163"/>
  <c r="V2163"/>
  <c r="P2163"/>
  <c r="R2166"/>
  <c r="U2166"/>
  <c r="O2166"/>
  <c r="R2167"/>
  <c r="U2167"/>
  <c r="O2167"/>
  <c r="R2168"/>
  <c r="U2168"/>
  <c r="O2168"/>
  <c r="R2169"/>
  <c r="U2169"/>
  <c r="O2169"/>
  <c r="R2170"/>
  <c r="U2170"/>
  <c r="O2170"/>
  <c r="R2175"/>
  <c r="U2175"/>
  <c r="O2175"/>
  <c r="U2178"/>
  <c r="O2178"/>
  <c r="R2178"/>
  <c r="V2206"/>
  <c r="P2206"/>
  <c r="S2206"/>
  <c r="U2207"/>
  <c r="O2207"/>
  <c r="R2207"/>
  <c r="R2217"/>
  <c r="U2217"/>
  <c r="O2217"/>
  <c r="U2220"/>
  <c r="O2220"/>
  <c r="R2220"/>
  <c r="U2222"/>
  <c r="O2222"/>
  <c r="R2222"/>
  <c r="U2224"/>
  <c r="O2224"/>
  <c r="R2224"/>
  <c r="U2226"/>
  <c r="O2226"/>
  <c r="R2226"/>
  <c r="U2228"/>
  <c r="O2228"/>
  <c r="R2228"/>
  <c r="V2231"/>
  <c r="P2231"/>
  <c r="S2231"/>
  <c r="U2232"/>
  <c r="O2232"/>
  <c r="R2232"/>
  <c r="R2235"/>
  <c r="U2235"/>
  <c r="O2235"/>
  <c r="V2244"/>
  <c r="P2244"/>
  <c r="S2244"/>
  <c r="V2246"/>
  <c r="P2246"/>
  <c r="S2246"/>
  <c r="V2248"/>
  <c r="P2248"/>
  <c r="S2248"/>
  <c r="V2250"/>
  <c r="P2250"/>
  <c r="S2250"/>
  <c r="P1988"/>
  <c r="P1990"/>
  <c r="O2021"/>
  <c r="U2028"/>
  <c r="P2029"/>
  <c r="U2032"/>
  <c r="P2033"/>
  <c r="U2036"/>
  <c r="V2050"/>
  <c r="P2050"/>
  <c r="S2050"/>
  <c r="R2052"/>
  <c r="U2052"/>
  <c r="O2052"/>
  <c r="R2053"/>
  <c r="U2053"/>
  <c r="O2053"/>
  <c r="S2055"/>
  <c r="V2055"/>
  <c r="P2055"/>
  <c r="S2059"/>
  <c r="V2059"/>
  <c r="P2059"/>
  <c r="S2063"/>
  <c r="V2063"/>
  <c r="P2063"/>
  <c r="R2070"/>
  <c r="U2070"/>
  <c r="O2070"/>
  <c r="R2071"/>
  <c r="U2071"/>
  <c r="O2071"/>
  <c r="V2081"/>
  <c r="P2081"/>
  <c r="S2081"/>
  <c r="V2087"/>
  <c r="P2087"/>
  <c r="S2087"/>
  <c r="S2091"/>
  <c r="V2091"/>
  <c r="P2091"/>
  <c r="U2093"/>
  <c r="O2093"/>
  <c r="R2093"/>
  <c r="V2097"/>
  <c r="P2097"/>
  <c r="S2097"/>
  <c r="S2098"/>
  <c r="V2098"/>
  <c r="P2098"/>
  <c r="V2103"/>
  <c r="P2103"/>
  <c r="S2103"/>
  <c r="R2108"/>
  <c r="U2108"/>
  <c r="O2108"/>
  <c r="S2110"/>
  <c r="V2110"/>
  <c r="P2110"/>
  <c r="V2115"/>
  <c r="P2115"/>
  <c r="S2115"/>
  <c r="V2116"/>
  <c r="P2116"/>
  <c r="S2116"/>
  <c r="S2117"/>
  <c r="V2117"/>
  <c r="P2117"/>
  <c r="U2123"/>
  <c r="O2123"/>
  <c r="R2123"/>
  <c r="S2139"/>
  <c r="V2139"/>
  <c r="P2139"/>
  <c r="R2147"/>
  <c r="U2147"/>
  <c r="O2147"/>
  <c r="S2174"/>
  <c r="V2174"/>
  <c r="P2174"/>
  <c r="U2204"/>
  <c r="O2204"/>
  <c r="R2204"/>
  <c r="V2207"/>
  <c r="P2207"/>
  <c r="S2207"/>
  <c r="U2208"/>
  <c r="O2208"/>
  <c r="R2208"/>
  <c r="S2211"/>
  <c r="V2211"/>
  <c r="P2211"/>
  <c r="U2213"/>
  <c r="O2213"/>
  <c r="R2213"/>
  <c r="S2215"/>
  <c r="V2215"/>
  <c r="P2215"/>
  <c r="V2228"/>
  <c r="P2228"/>
  <c r="S2228"/>
  <c r="U2229"/>
  <c r="O2229"/>
  <c r="R2229"/>
  <c r="V2232"/>
  <c r="P2232"/>
  <c r="S2232"/>
  <c r="U2233"/>
  <c r="O2233"/>
  <c r="R2233"/>
  <c r="U2239"/>
  <c r="O2239"/>
  <c r="R2239"/>
  <c r="U2241"/>
  <c r="O2241"/>
  <c r="R2241"/>
  <c r="U2243"/>
  <c r="O2243"/>
  <c r="R2243"/>
  <c r="R2253"/>
  <c r="U2253"/>
  <c r="O2253"/>
  <c r="R2254"/>
  <c r="U2254"/>
  <c r="O2254"/>
  <c r="O1727"/>
  <c r="O1736"/>
  <c r="O1741"/>
  <c r="O1747"/>
  <c r="O1750"/>
  <c r="O1763"/>
  <c r="O1766"/>
  <c r="O1773"/>
  <c r="O1779"/>
  <c r="O1808"/>
  <c r="O1818" s="1"/>
  <c r="K1968"/>
  <c r="P1971"/>
  <c r="P1984"/>
  <c r="O1988"/>
  <c r="O1990"/>
  <c r="K1992"/>
  <c r="M1992" s="1"/>
  <c r="J2007"/>
  <c r="L2007" s="1"/>
  <c r="J2011"/>
  <c r="L2011" s="1"/>
  <c r="K2015"/>
  <c r="M2015" s="1"/>
  <c r="R2025"/>
  <c r="P2028"/>
  <c r="O2029"/>
  <c r="V2030"/>
  <c r="U2031"/>
  <c r="P2032"/>
  <c r="O2033"/>
  <c r="V2034"/>
  <c r="U2035"/>
  <c r="P2036"/>
  <c r="P2037"/>
  <c r="J2259"/>
  <c r="K2259"/>
  <c r="J2268"/>
  <c r="L2268" s="1"/>
  <c r="K2268"/>
  <c r="M2268" s="1"/>
  <c r="R2272"/>
  <c r="U2272"/>
  <c r="O2272"/>
  <c r="R2273"/>
  <c r="U2273"/>
  <c r="O2273"/>
  <c r="R2274"/>
  <c r="U2274"/>
  <c r="O2274"/>
  <c r="R2275"/>
  <c r="U2275"/>
  <c r="O2275"/>
  <c r="R2276"/>
  <c r="U2276"/>
  <c r="O2276"/>
  <c r="R2277"/>
  <c r="U2277"/>
  <c r="O2277"/>
  <c r="R2278"/>
  <c r="U2278"/>
  <c r="O2278"/>
  <c r="R2279"/>
  <c r="U2279"/>
  <c r="O2279"/>
  <c r="R2280"/>
  <c r="U2280"/>
  <c r="O2280"/>
  <c r="R2281"/>
  <c r="U2281"/>
  <c r="O2281"/>
  <c r="R2282"/>
  <c r="U2282"/>
  <c r="O2282"/>
  <c r="S2285"/>
  <c r="V2285"/>
  <c r="P2285"/>
  <c r="U2286"/>
  <c r="O2286"/>
  <c r="R2286"/>
  <c r="V2289"/>
  <c r="P2289"/>
  <c r="S2289"/>
  <c r="U2292"/>
  <c r="O2292"/>
  <c r="R2292"/>
  <c r="V2293"/>
  <c r="P2293"/>
  <c r="S2293"/>
  <c r="U2296"/>
  <c r="O2296"/>
  <c r="R2296"/>
  <c r="S2298"/>
  <c r="V2298"/>
  <c r="P2298"/>
  <c r="R2300"/>
  <c r="U2300"/>
  <c r="O2300"/>
  <c r="S2301"/>
  <c r="V2301"/>
  <c r="P2301"/>
  <c r="U2303"/>
  <c r="O2303"/>
  <c r="R2303"/>
  <c r="V2304"/>
  <c r="P2304"/>
  <c r="S2304"/>
  <c r="U2307"/>
  <c r="O2307"/>
  <c r="R2307"/>
  <c r="V2308"/>
  <c r="P2308"/>
  <c r="S2308"/>
  <c r="R2311"/>
  <c r="U2311"/>
  <c r="O2311"/>
  <c r="R2313"/>
  <c r="U2313"/>
  <c r="O2313"/>
  <c r="R2315"/>
  <c r="U2315"/>
  <c r="O2315"/>
  <c r="R2342"/>
  <c r="U2342"/>
  <c r="O2342"/>
  <c r="R2344"/>
  <c r="U2344"/>
  <c r="O2344"/>
  <c r="R2346"/>
  <c r="U2346"/>
  <c r="O2346"/>
  <c r="U2348"/>
  <c r="O2348"/>
  <c r="R2348"/>
  <c r="S2349"/>
  <c r="V2349"/>
  <c r="P2349"/>
  <c r="U2352"/>
  <c r="O2352"/>
  <c r="R2352"/>
  <c r="S2353"/>
  <c r="V2353"/>
  <c r="P2353"/>
  <c r="U2356"/>
  <c r="O2356"/>
  <c r="R2356"/>
  <c r="S2357"/>
  <c r="V2357"/>
  <c r="P2357"/>
  <c r="R2361"/>
  <c r="U2361"/>
  <c r="O2361"/>
  <c r="U2371"/>
  <c r="O2371"/>
  <c r="R2371"/>
  <c r="S2372"/>
  <c r="V2372"/>
  <c r="P2372"/>
  <c r="R2375"/>
  <c r="U2375"/>
  <c r="O2375"/>
  <c r="R2379"/>
  <c r="U2379"/>
  <c r="O2379"/>
  <c r="V2395"/>
  <c r="P2395"/>
  <c r="S2395"/>
  <c r="V2403"/>
  <c r="P2403"/>
  <c r="S2403"/>
  <c r="V2408"/>
  <c r="P2408"/>
  <c r="S2408"/>
  <c r="J2050"/>
  <c r="L2050" s="1"/>
  <c r="J2051"/>
  <c r="J2081"/>
  <c r="J2180" s="1"/>
  <c r="J2087"/>
  <c r="J2090"/>
  <c r="J2096"/>
  <c r="J2103"/>
  <c r="L2103" s="1"/>
  <c r="J2104"/>
  <c r="L2104" s="1"/>
  <c r="J2105"/>
  <c r="L2105" s="1"/>
  <c r="J2125"/>
  <c r="J2133"/>
  <c r="L2133" s="1"/>
  <c r="J2134"/>
  <c r="L2134" s="1"/>
  <c r="J2135"/>
  <c r="L2135" s="1"/>
  <c r="J2136"/>
  <c r="L2136" s="1"/>
  <c r="J2137"/>
  <c r="J2244"/>
  <c r="L2244" s="1"/>
  <c r="J2245"/>
  <c r="L2245" s="1"/>
  <c r="J2246"/>
  <c r="L2246" s="1"/>
  <c r="J2247"/>
  <c r="L2247" s="1"/>
  <c r="J2248"/>
  <c r="L2248" s="1"/>
  <c r="J2249"/>
  <c r="L2249" s="1"/>
  <c r="J2250"/>
  <c r="L2250" s="1"/>
  <c r="J2251"/>
  <c r="L2251" s="1"/>
  <c r="S2253"/>
  <c r="J2256"/>
  <c r="L2256" s="1"/>
  <c r="K2256"/>
  <c r="M2256" s="1"/>
  <c r="J2269"/>
  <c r="L2269" s="1"/>
  <c r="K2269"/>
  <c r="M2269" s="1"/>
  <c r="V2272"/>
  <c r="P2272"/>
  <c r="V2273"/>
  <c r="P2273"/>
  <c r="V2274"/>
  <c r="P2274"/>
  <c r="V2275"/>
  <c r="P2275"/>
  <c r="V2276"/>
  <c r="P2276"/>
  <c r="V2277"/>
  <c r="P2277"/>
  <c r="V2278"/>
  <c r="P2278"/>
  <c r="V2279"/>
  <c r="P2279"/>
  <c r="V2280"/>
  <c r="P2280"/>
  <c r="V2281"/>
  <c r="P2281"/>
  <c r="S2282"/>
  <c r="V2282"/>
  <c r="P2282"/>
  <c r="R2283"/>
  <c r="U2283"/>
  <c r="O2283"/>
  <c r="U2289"/>
  <c r="O2289"/>
  <c r="R2289"/>
  <c r="V2290"/>
  <c r="P2290"/>
  <c r="S2290"/>
  <c r="U2293"/>
  <c r="O2293"/>
  <c r="R2293"/>
  <c r="V2294"/>
  <c r="P2294"/>
  <c r="S2294"/>
  <c r="U2304"/>
  <c r="O2304"/>
  <c r="R2304"/>
  <c r="V2305"/>
  <c r="P2305"/>
  <c r="S2305"/>
  <c r="U2308"/>
  <c r="O2308"/>
  <c r="R2308"/>
  <c r="V2309"/>
  <c r="P2309"/>
  <c r="S2309"/>
  <c r="R2317"/>
  <c r="U2317"/>
  <c r="O2317"/>
  <c r="U2349"/>
  <c r="O2349"/>
  <c r="R2349"/>
  <c r="S2350"/>
  <c r="V2350"/>
  <c r="P2350"/>
  <c r="U2353"/>
  <c r="O2353"/>
  <c r="R2353"/>
  <c r="S2354"/>
  <c r="V2354"/>
  <c r="P2354"/>
  <c r="U2357"/>
  <c r="O2357"/>
  <c r="R2357"/>
  <c r="S2358"/>
  <c r="V2358"/>
  <c r="P2358"/>
  <c r="S2361"/>
  <c r="V2361"/>
  <c r="P2361"/>
  <c r="R2362"/>
  <c r="U2362"/>
  <c r="O2362"/>
  <c r="S2363"/>
  <c r="V2363"/>
  <c r="P2363"/>
  <c r="S2364"/>
  <c r="V2364"/>
  <c r="P2364"/>
  <c r="S2365"/>
  <c r="V2365"/>
  <c r="P2365"/>
  <c r="S2366"/>
  <c r="V2366"/>
  <c r="P2366"/>
  <c r="S2367"/>
  <c r="V2367"/>
  <c r="P2367"/>
  <c r="S2368"/>
  <c r="V2368"/>
  <c r="P2368"/>
  <c r="U2372"/>
  <c r="O2372"/>
  <c r="R2372"/>
  <c r="S2374"/>
  <c r="V2374"/>
  <c r="P2374"/>
  <c r="S2378"/>
  <c r="V2378"/>
  <c r="P2378"/>
  <c r="S2382"/>
  <c r="V2382"/>
  <c r="P2382"/>
  <c r="U2384"/>
  <c r="O2384"/>
  <c r="R2384"/>
  <c r="S2385"/>
  <c r="V2385"/>
  <c r="P2385"/>
  <c r="V2387"/>
  <c r="P2387"/>
  <c r="S2387"/>
  <c r="V2393"/>
  <c r="P2393"/>
  <c r="S2393"/>
  <c r="V2401"/>
  <c r="P2401"/>
  <c r="S2401"/>
  <c r="U2130"/>
  <c r="O2138"/>
  <c r="U2138"/>
  <c r="O2139"/>
  <c r="U2139"/>
  <c r="O2140"/>
  <c r="U2140"/>
  <c r="P2141"/>
  <c r="V2141"/>
  <c r="P2155"/>
  <c r="V2155"/>
  <c r="O2163"/>
  <c r="U2163"/>
  <c r="P2172"/>
  <c r="V2172"/>
  <c r="P2176"/>
  <c r="V2176"/>
  <c r="I2180"/>
  <c r="O2210"/>
  <c r="U2210"/>
  <c r="P2218"/>
  <c r="V2218"/>
  <c r="O2236"/>
  <c r="U2236"/>
  <c r="P2237"/>
  <c r="V2237"/>
  <c r="P2253"/>
  <c r="U2260"/>
  <c r="U2261"/>
  <c r="U2262"/>
  <c r="U2263"/>
  <c r="U2264"/>
  <c r="J2257"/>
  <c r="L2257" s="1"/>
  <c r="K2257"/>
  <c r="M2257" s="1"/>
  <c r="J2266"/>
  <c r="L2266" s="1"/>
  <c r="K2266"/>
  <c r="M2266" s="1"/>
  <c r="J2270"/>
  <c r="L2270" s="1"/>
  <c r="K2270"/>
  <c r="M2270" s="1"/>
  <c r="S2283"/>
  <c r="V2283"/>
  <c r="P2283"/>
  <c r="R2284"/>
  <c r="U2284"/>
  <c r="O2284"/>
  <c r="S2287"/>
  <c r="V2287"/>
  <c r="P2287"/>
  <c r="V2288"/>
  <c r="P2288"/>
  <c r="S2288"/>
  <c r="U2290"/>
  <c r="O2290"/>
  <c r="R2290"/>
  <c r="V2291"/>
  <c r="P2291"/>
  <c r="S2291"/>
  <c r="U2294"/>
  <c r="O2294"/>
  <c r="R2294"/>
  <c r="V2295"/>
  <c r="P2295"/>
  <c r="S2295"/>
  <c r="U2305"/>
  <c r="O2305"/>
  <c r="R2305"/>
  <c r="V2306"/>
  <c r="P2306"/>
  <c r="S2306"/>
  <c r="U2309"/>
  <c r="O2309"/>
  <c r="R2309"/>
  <c r="R2312"/>
  <c r="U2312"/>
  <c r="O2312"/>
  <c r="R2314"/>
  <c r="U2314"/>
  <c r="O2314"/>
  <c r="R2316"/>
  <c r="U2316"/>
  <c r="O2316"/>
  <c r="S2317"/>
  <c r="V2317"/>
  <c r="P2317"/>
  <c r="U2318"/>
  <c r="O2318"/>
  <c r="R2318"/>
  <c r="L2341"/>
  <c r="R2343"/>
  <c r="U2343"/>
  <c r="O2343"/>
  <c r="R2345"/>
  <c r="U2345"/>
  <c r="O2345"/>
  <c r="U2350"/>
  <c r="O2350"/>
  <c r="R2350"/>
  <c r="S2351"/>
  <c r="V2351"/>
  <c r="P2351"/>
  <c r="U2354"/>
  <c r="O2354"/>
  <c r="R2354"/>
  <c r="S2355"/>
  <c r="V2355"/>
  <c r="P2355"/>
  <c r="U2358"/>
  <c r="O2358"/>
  <c r="R2358"/>
  <c r="S2362"/>
  <c r="V2362"/>
  <c r="P2362"/>
  <c r="R2363"/>
  <c r="U2363"/>
  <c r="O2363"/>
  <c r="R2364"/>
  <c r="U2364"/>
  <c r="O2364"/>
  <c r="R2365"/>
  <c r="U2365"/>
  <c r="O2365"/>
  <c r="R2366"/>
  <c r="U2366"/>
  <c r="O2366"/>
  <c r="R2367"/>
  <c r="U2367"/>
  <c r="O2367"/>
  <c r="R2368"/>
  <c r="U2368"/>
  <c r="O2368"/>
  <c r="S2370"/>
  <c r="V2370"/>
  <c r="P2370"/>
  <c r="R2373"/>
  <c r="U2373"/>
  <c r="O2373"/>
  <c r="R2377"/>
  <c r="U2377"/>
  <c r="O2377"/>
  <c r="R2381"/>
  <c r="U2381"/>
  <c r="O2381"/>
  <c r="V2391"/>
  <c r="P2391"/>
  <c r="S2391"/>
  <c r="V2399"/>
  <c r="P2399"/>
  <c r="S2399"/>
  <c r="V2407"/>
  <c r="P2407"/>
  <c r="S2407"/>
  <c r="K2038"/>
  <c r="M2038" s="1"/>
  <c r="K2046"/>
  <c r="M2046" s="1"/>
  <c r="K2047"/>
  <c r="M2047" s="1"/>
  <c r="K2064"/>
  <c r="M2064" s="1"/>
  <c r="K2065"/>
  <c r="M2065" s="1"/>
  <c r="K2066"/>
  <c r="M2066" s="1"/>
  <c r="K2067"/>
  <c r="M2067" s="1"/>
  <c r="K2068"/>
  <c r="M2068" s="1"/>
  <c r="K2069"/>
  <c r="K2083"/>
  <c r="K2180" s="1"/>
  <c r="K2085"/>
  <c r="M2085" s="1"/>
  <c r="K2086"/>
  <c r="M2086" s="1"/>
  <c r="K2093"/>
  <c r="M2093" s="1"/>
  <c r="K2094"/>
  <c r="M2094" s="1"/>
  <c r="K2095"/>
  <c r="M2095" s="1"/>
  <c r="K2107"/>
  <c r="K2114"/>
  <c r="K2121"/>
  <c r="K2123"/>
  <c r="M2123" s="1"/>
  <c r="K2124"/>
  <c r="M2124" s="1"/>
  <c r="K2132"/>
  <c r="M2132" s="1"/>
  <c r="K2142"/>
  <c r="K2149"/>
  <c r="K2156"/>
  <c r="K2173"/>
  <c r="K2177"/>
  <c r="M2177" s="1"/>
  <c r="K2178"/>
  <c r="M2178" s="1"/>
  <c r="K2179"/>
  <c r="M2179" s="1"/>
  <c r="L2203"/>
  <c r="K2219"/>
  <c r="M2219" s="1"/>
  <c r="K2220"/>
  <c r="M2220" s="1"/>
  <c r="K2221"/>
  <c r="M2221" s="1"/>
  <c r="K2222"/>
  <c r="M2222" s="1"/>
  <c r="K2223"/>
  <c r="M2223" s="1"/>
  <c r="K2224"/>
  <c r="M2224" s="1"/>
  <c r="K2225"/>
  <c r="M2225" s="1"/>
  <c r="K2226"/>
  <c r="M2226" s="1"/>
  <c r="K2227"/>
  <c r="M2227" s="1"/>
  <c r="K2238"/>
  <c r="M2238" s="1"/>
  <c r="K2239"/>
  <c r="M2239" s="1"/>
  <c r="K2240"/>
  <c r="M2240" s="1"/>
  <c r="K2241"/>
  <c r="M2241" s="1"/>
  <c r="K2242"/>
  <c r="M2242" s="1"/>
  <c r="K2243"/>
  <c r="P2261"/>
  <c r="P2262"/>
  <c r="P2263"/>
  <c r="P2264"/>
  <c r="P2265"/>
  <c r="S2272"/>
  <c r="S2273"/>
  <c r="S2274"/>
  <c r="S2275"/>
  <c r="J2258"/>
  <c r="L2258" s="1"/>
  <c r="K2258"/>
  <c r="M2258" s="1"/>
  <c r="J2267"/>
  <c r="L2267" s="1"/>
  <c r="K2267"/>
  <c r="M2267" s="1"/>
  <c r="J2271"/>
  <c r="K2271"/>
  <c r="M2271" s="1"/>
  <c r="S2284"/>
  <c r="V2284"/>
  <c r="P2284"/>
  <c r="R2285"/>
  <c r="U2285"/>
  <c r="O2285"/>
  <c r="U2287"/>
  <c r="O2287"/>
  <c r="R2287"/>
  <c r="U2291"/>
  <c r="O2291"/>
  <c r="R2291"/>
  <c r="V2292"/>
  <c r="P2292"/>
  <c r="S2292"/>
  <c r="U2295"/>
  <c r="O2295"/>
  <c r="R2295"/>
  <c r="V2296"/>
  <c r="P2296"/>
  <c r="S2296"/>
  <c r="R2301"/>
  <c r="U2301"/>
  <c r="O2301"/>
  <c r="V2303"/>
  <c r="P2303"/>
  <c r="S2303"/>
  <c r="U2306"/>
  <c r="O2306"/>
  <c r="R2306"/>
  <c r="V2307"/>
  <c r="P2307"/>
  <c r="S2307"/>
  <c r="R2310"/>
  <c r="U2310"/>
  <c r="O2310"/>
  <c r="U2319"/>
  <c r="O2319"/>
  <c r="R2319"/>
  <c r="U2351"/>
  <c r="O2351"/>
  <c r="R2351"/>
  <c r="S2352"/>
  <c r="V2352"/>
  <c r="P2352"/>
  <c r="U2355"/>
  <c r="O2355"/>
  <c r="R2355"/>
  <c r="S2356"/>
  <c r="V2356"/>
  <c r="P2356"/>
  <c r="U2370"/>
  <c r="O2370"/>
  <c r="R2370"/>
  <c r="S2371"/>
  <c r="V2371"/>
  <c r="P2371"/>
  <c r="S2376"/>
  <c r="V2376"/>
  <c r="P2376"/>
  <c r="S2380"/>
  <c r="V2380"/>
  <c r="P2380"/>
  <c r="S2383"/>
  <c r="V2383"/>
  <c r="P2383"/>
  <c r="V2386"/>
  <c r="P2386"/>
  <c r="S2386"/>
  <c r="V2389"/>
  <c r="P2389"/>
  <c r="S2389"/>
  <c r="V2397"/>
  <c r="P2397"/>
  <c r="S2397"/>
  <c r="V2405"/>
  <c r="P2405"/>
  <c r="S2405"/>
  <c r="K2203"/>
  <c r="O2260"/>
  <c r="O2261"/>
  <c r="O2262"/>
  <c r="O2263"/>
  <c r="O2264"/>
  <c r="V2265"/>
  <c r="V2414"/>
  <c r="P2414"/>
  <c r="S2414"/>
  <c r="V2416"/>
  <c r="P2416"/>
  <c r="S2416"/>
  <c r="V2418"/>
  <c r="P2418"/>
  <c r="S2418"/>
  <c r="V2420"/>
  <c r="P2420"/>
  <c r="S2420"/>
  <c r="V2422"/>
  <c r="P2422"/>
  <c r="S2422"/>
  <c r="V2424"/>
  <c r="P2424"/>
  <c r="S2424"/>
  <c r="V2426"/>
  <c r="P2426"/>
  <c r="S2426"/>
  <c r="R2428"/>
  <c r="U2428"/>
  <c r="O2428"/>
  <c r="R2429"/>
  <c r="U2429"/>
  <c r="O2429"/>
  <c r="V2433"/>
  <c r="P2433"/>
  <c r="S2433"/>
  <c r="V2436"/>
  <c r="P2436"/>
  <c r="S2436"/>
  <c r="U2439"/>
  <c r="O2439"/>
  <c r="R2439"/>
  <c r="V2440"/>
  <c r="P2440"/>
  <c r="S2440"/>
  <c r="U2443"/>
  <c r="O2443"/>
  <c r="R2443"/>
  <c r="V2444"/>
  <c r="P2444"/>
  <c r="S2444"/>
  <c r="S2453"/>
  <c r="V2453"/>
  <c r="P2453"/>
  <c r="U2454"/>
  <c r="O2454"/>
  <c r="R2454"/>
  <c r="V2455"/>
  <c r="P2455"/>
  <c r="S2455"/>
  <c r="S2460"/>
  <c r="V2460"/>
  <c r="P2460"/>
  <c r="U2469"/>
  <c r="O2469"/>
  <c r="R2469"/>
  <c r="S2474"/>
  <c r="V2474"/>
  <c r="P2474"/>
  <c r="R2479"/>
  <c r="U2479"/>
  <c r="O2479"/>
  <c r="R2482"/>
  <c r="U2482"/>
  <c r="O2482"/>
  <c r="V2486"/>
  <c r="P2486"/>
  <c r="S2486"/>
  <c r="P2300"/>
  <c r="K2311"/>
  <c r="M2311" s="1"/>
  <c r="K2312"/>
  <c r="M2312" s="1"/>
  <c r="K2313"/>
  <c r="M2313" s="1"/>
  <c r="K2314"/>
  <c r="M2314" s="1"/>
  <c r="K2315"/>
  <c r="M2315" s="1"/>
  <c r="P2316"/>
  <c r="K2341"/>
  <c r="K2342"/>
  <c r="M2342" s="1"/>
  <c r="K2343"/>
  <c r="M2343" s="1"/>
  <c r="K2344"/>
  <c r="M2344" s="1"/>
  <c r="K2345"/>
  <c r="M2345" s="1"/>
  <c r="K2346"/>
  <c r="M2346" s="1"/>
  <c r="K2347"/>
  <c r="M2347" s="1"/>
  <c r="K2360"/>
  <c r="M2360" s="1"/>
  <c r="V2373"/>
  <c r="V2375"/>
  <c r="V2377"/>
  <c r="V2379"/>
  <c r="V2381"/>
  <c r="S2384"/>
  <c r="O2387"/>
  <c r="V2432"/>
  <c r="P2432"/>
  <c r="S2432"/>
  <c r="U2436"/>
  <c r="O2436"/>
  <c r="R2436"/>
  <c r="V2437"/>
  <c r="P2437"/>
  <c r="S2437"/>
  <c r="U2440"/>
  <c r="O2440"/>
  <c r="R2440"/>
  <c r="V2441"/>
  <c r="P2441"/>
  <c r="S2441"/>
  <c r="U2444"/>
  <c r="O2444"/>
  <c r="R2444"/>
  <c r="U2455"/>
  <c r="O2455"/>
  <c r="R2455"/>
  <c r="R2457"/>
  <c r="U2457"/>
  <c r="O2457"/>
  <c r="S2470"/>
  <c r="V2470"/>
  <c r="P2470"/>
  <c r="P2286"/>
  <c r="S2310"/>
  <c r="P2318"/>
  <c r="V2318"/>
  <c r="N2445"/>
  <c r="P2348"/>
  <c r="V2348"/>
  <c r="P2369"/>
  <c r="V2369"/>
  <c r="J2385"/>
  <c r="L2385" s="1"/>
  <c r="U2387"/>
  <c r="J2389"/>
  <c r="L2389" s="1"/>
  <c r="J2391"/>
  <c r="L2391" s="1"/>
  <c r="J2393"/>
  <c r="L2393" s="1"/>
  <c r="J2395"/>
  <c r="L2395" s="1"/>
  <c r="J2397"/>
  <c r="L2397" s="1"/>
  <c r="J2399"/>
  <c r="L2399" s="1"/>
  <c r="J2401"/>
  <c r="L2401" s="1"/>
  <c r="J2403"/>
  <c r="L2403" s="1"/>
  <c r="J2405"/>
  <c r="L2405" s="1"/>
  <c r="J2407"/>
  <c r="L2407" s="1"/>
  <c r="V2388"/>
  <c r="P2388"/>
  <c r="V2390"/>
  <c r="P2390"/>
  <c r="V2392"/>
  <c r="P2392"/>
  <c r="V2394"/>
  <c r="P2394"/>
  <c r="V2396"/>
  <c r="P2396"/>
  <c r="V2398"/>
  <c r="P2398"/>
  <c r="V2400"/>
  <c r="P2400"/>
  <c r="V2402"/>
  <c r="P2402"/>
  <c r="V2404"/>
  <c r="P2404"/>
  <c r="V2406"/>
  <c r="P2406"/>
  <c r="K2409"/>
  <c r="M2409" s="1"/>
  <c r="J2409"/>
  <c r="L2409" s="1"/>
  <c r="K2410"/>
  <c r="M2410" s="1"/>
  <c r="J2410"/>
  <c r="L2410" s="1"/>
  <c r="K2411"/>
  <c r="M2411" s="1"/>
  <c r="J2411"/>
  <c r="L2411" s="1"/>
  <c r="K2412"/>
  <c r="M2412" s="1"/>
  <c r="J2412"/>
  <c r="L2412" s="1"/>
  <c r="V2413"/>
  <c r="P2413"/>
  <c r="S2413"/>
  <c r="V2415"/>
  <c r="P2415"/>
  <c r="S2415"/>
  <c r="V2417"/>
  <c r="P2417"/>
  <c r="S2417"/>
  <c r="V2419"/>
  <c r="P2419"/>
  <c r="S2419"/>
  <c r="V2421"/>
  <c r="P2421"/>
  <c r="S2421"/>
  <c r="V2423"/>
  <c r="P2423"/>
  <c r="S2423"/>
  <c r="V2425"/>
  <c r="P2425"/>
  <c r="S2425"/>
  <c r="V2427"/>
  <c r="P2427"/>
  <c r="S2427"/>
  <c r="V2431"/>
  <c r="P2431"/>
  <c r="S2431"/>
  <c r="U2437"/>
  <c r="O2437"/>
  <c r="R2437"/>
  <c r="V2438"/>
  <c r="P2438"/>
  <c r="S2438"/>
  <c r="U2441"/>
  <c r="O2441"/>
  <c r="R2441"/>
  <c r="V2442"/>
  <c r="P2442"/>
  <c r="S2442"/>
  <c r="V2462"/>
  <c r="P2462"/>
  <c r="S2462"/>
  <c r="V2465"/>
  <c r="P2465"/>
  <c r="S2465"/>
  <c r="U2471"/>
  <c r="O2471"/>
  <c r="R2471"/>
  <c r="V2472"/>
  <c r="P2472"/>
  <c r="S2472"/>
  <c r="V2476"/>
  <c r="P2476"/>
  <c r="S2476"/>
  <c r="V2491"/>
  <c r="P2491"/>
  <c r="S2491"/>
  <c r="V2428"/>
  <c r="P2428"/>
  <c r="S2428"/>
  <c r="V2429"/>
  <c r="P2429"/>
  <c r="S2429"/>
  <c r="V2430"/>
  <c r="P2430"/>
  <c r="S2430"/>
  <c r="U2438"/>
  <c r="O2438"/>
  <c r="R2438"/>
  <c r="V2439"/>
  <c r="P2439"/>
  <c r="S2439"/>
  <c r="U2442"/>
  <c r="O2442"/>
  <c r="R2442"/>
  <c r="V2443"/>
  <c r="P2443"/>
  <c r="S2443"/>
  <c r="U2453"/>
  <c r="O2453"/>
  <c r="R2453"/>
  <c r="R2458"/>
  <c r="U2458"/>
  <c r="O2458"/>
  <c r="U2460"/>
  <c r="O2460"/>
  <c r="R2460"/>
  <c r="U2465"/>
  <c r="O2465"/>
  <c r="R2465"/>
  <c r="U2473"/>
  <c r="O2473"/>
  <c r="R2473"/>
  <c r="U2477"/>
  <c r="O2477"/>
  <c r="R2477"/>
  <c r="V2479"/>
  <c r="P2479"/>
  <c r="S2479"/>
  <c r="P2310"/>
  <c r="P2373"/>
  <c r="P2375"/>
  <c r="P2377"/>
  <c r="P2379"/>
  <c r="P2381"/>
  <c r="J2388"/>
  <c r="L2388" s="1"/>
  <c r="S2388"/>
  <c r="J2390"/>
  <c r="L2390" s="1"/>
  <c r="S2390"/>
  <c r="J2392"/>
  <c r="L2392" s="1"/>
  <c r="S2392"/>
  <c r="J2394"/>
  <c r="L2394" s="1"/>
  <c r="S2394"/>
  <c r="J2396"/>
  <c r="L2396" s="1"/>
  <c r="S2396"/>
  <c r="J2398"/>
  <c r="L2398" s="1"/>
  <c r="S2398"/>
  <c r="J2400"/>
  <c r="L2400" s="1"/>
  <c r="S2400"/>
  <c r="J2402"/>
  <c r="L2402" s="1"/>
  <c r="S2402"/>
  <c r="J2404"/>
  <c r="L2404" s="1"/>
  <c r="S2404"/>
  <c r="J2406"/>
  <c r="L2406" s="1"/>
  <c r="S2406"/>
  <c r="J2408"/>
  <c r="L2408" s="1"/>
  <c r="V2487"/>
  <c r="P2487"/>
  <c r="U2500"/>
  <c r="O2500"/>
  <c r="R2500"/>
  <c r="U2501"/>
  <c r="O2501"/>
  <c r="R2501"/>
  <c r="S2514"/>
  <c r="V2514"/>
  <c r="P2514"/>
  <c r="V2536"/>
  <c r="P2536"/>
  <c r="S2536"/>
  <c r="S2537"/>
  <c r="V2537"/>
  <c r="P2537"/>
  <c r="V2541"/>
  <c r="P2541"/>
  <c r="S2541"/>
  <c r="U2543"/>
  <c r="O2543"/>
  <c r="R2543"/>
  <c r="U2545"/>
  <c r="O2545"/>
  <c r="R2545"/>
  <c r="V2552"/>
  <c r="P2552"/>
  <c r="S2552"/>
  <c r="U2553"/>
  <c r="O2553"/>
  <c r="R2553"/>
  <c r="V2556"/>
  <c r="P2556"/>
  <c r="S2556"/>
  <c r="U2557"/>
  <c r="O2557"/>
  <c r="R2557"/>
  <c r="V2560"/>
  <c r="P2560"/>
  <c r="S2560"/>
  <c r="R2561"/>
  <c r="U2561"/>
  <c r="O2561"/>
  <c r="R2563"/>
  <c r="U2563"/>
  <c r="O2563"/>
  <c r="S2564"/>
  <c r="V2564"/>
  <c r="P2564"/>
  <c r="U2566"/>
  <c r="O2566"/>
  <c r="R2566"/>
  <c r="V2610"/>
  <c r="P2610"/>
  <c r="S2610"/>
  <c r="U2611"/>
  <c r="O2611"/>
  <c r="R2611"/>
  <c r="R2619"/>
  <c r="U2619"/>
  <c r="O2619"/>
  <c r="U2623"/>
  <c r="O2623"/>
  <c r="R2623"/>
  <c r="V2650"/>
  <c r="P2650"/>
  <c r="S2650"/>
  <c r="J2413"/>
  <c r="L2413" s="1"/>
  <c r="J2414"/>
  <c r="L2414" s="1"/>
  <c r="J2415"/>
  <c r="L2415" s="1"/>
  <c r="J2416"/>
  <c r="L2416" s="1"/>
  <c r="J2417"/>
  <c r="L2417" s="1"/>
  <c r="J2418"/>
  <c r="L2418" s="1"/>
  <c r="J2419"/>
  <c r="L2419" s="1"/>
  <c r="J2420"/>
  <c r="L2420" s="1"/>
  <c r="J2421"/>
  <c r="L2421" s="1"/>
  <c r="J2422"/>
  <c r="L2422" s="1"/>
  <c r="J2423"/>
  <c r="L2423" s="1"/>
  <c r="J2424"/>
  <c r="L2424" s="1"/>
  <c r="J2425"/>
  <c r="L2425" s="1"/>
  <c r="J2426"/>
  <c r="L2426" s="1"/>
  <c r="J2427"/>
  <c r="O2430"/>
  <c r="U2430"/>
  <c r="O2431"/>
  <c r="U2431"/>
  <c r="O2432"/>
  <c r="U2432"/>
  <c r="O2433"/>
  <c r="U2433"/>
  <c r="P2434"/>
  <c r="V2434"/>
  <c r="O2451"/>
  <c r="U2451"/>
  <c r="S2454"/>
  <c r="O2462"/>
  <c r="U2462"/>
  <c r="J2470"/>
  <c r="L2470" s="1"/>
  <c r="V2471"/>
  <c r="J2474"/>
  <c r="L2474" s="1"/>
  <c r="O2475"/>
  <c r="U2476"/>
  <c r="R2478"/>
  <c r="O2480"/>
  <c r="S2481"/>
  <c r="V2482"/>
  <c r="U2483"/>
  <c r="J2492"/>
  <c r="V2492"/>
  <c r="P2492"/>
  <c r="S2492"/>
  <c r="J2494"/>
  <c r="L2494" s="1"/>
  <c r="K2494"/>
  <c r="M2494" s="1"/>
  <c r="J2495"/>
  <c r="L2495" s="1"/>
  <c r="K2495"/>
  <c r="M2495" s="1"/>
  <c r="J2496"/>
  <c r="L2496" s="1"/>
  <c r="K2496"/>
  <c r="M2496" s="1"/>
  <c r="J2497"/>
  <c r="K2497"/>
  <c r="V2500"/>
  <c r="P2500"/>
  <c r="V2501"/>
  <c r="P2501"/>
  <c r="R2503"/>
  <c r="U2503"/>
  <c r="O2503"/>
  <c r="U2532"/>
  <c r="O2532"/>
  <c r="R2532"/>
  <c r="R2536"/>
  <c r="U2536"/>
  <c r="O2536"/>
  <c r="S2538"/>
  <c r="V2538"/>
  <c r="P2538"/>
  <c r="R2541"/>
  <c r="U2541"/>
  <c r="O2541"/>
  <c r="V2553"/>
  <c r="P2553"/>
  <c r="S2553"/>
  <c r="U2554"/>
  <c r="O2554"/>
  <c r="R2554"/>
  <c r="V2557"/>
  <c r="P2557"/>
  <c r="S2557"/>
  <c r="U2558"/>
  <c r="O2558"/>
  <c r="R2558"/>
  <c r="V2566"/>
  <c r="P2566"/>
  <c r="S2566"/>
  <c r="V2611"/>
  <c r="P2611"/>
  <c r="S2611"/>
  <c r="U2612"/>
  <c r="O2612"/>
  <c r="R2612"/>
  <c r="V2616"/>
  <c r="P2616"/>
  <c r="S2616"/>
  <c r="S2619"/>
  <c r="V2619"/>
  <c r="P2619"/>
  <c r="R2620"/>
  <c r="U2620"/>
  <c r="O2620"/>
  <c r="S2624"/>
  <c r="V2624"/>
  <c r="P2624"/>
  <c r="K2435"/>
  <c r="N2568"/>
  <c r="K2457"/>
  <c r="M2457" s="1"/>
  <c r="K2458"/>
  <c r="M2458" s="1"/>
  <c r="K2459"/>
  <c r="M2459" s="1"/>
  <c r="O2463"/>
  <c r="U2463"/>
  <c r="K2464"/>
  <c r="K2467"/>
  <c r="M2467" s="1"/>
  <c r="P2469"/>
  <c r="P2473"/>
  <c r="U2475"/>
  <c r="K2477"/>
  <c r="M2477" s="1"/>
  <c r="O2478"/>
  <c r="U2480"/>
  <c r="P2481"/>
  <c r="P2483"/>
  <c r="J2486"/>
  <c r="L2486" s="1"/>
  <c r="V2475"/>
  <c r="P2475"/>
  <c r="V2485"/>
  <c r="P2485"/>
  <c r="S2516"/>
  <c r="V2516"/>
  <c r="P2516"/>
  <c r="V2519"/>
  <c r="P2519"/>
  <c r="S2519"/>
  <c r="S2520"/>
  <c r="V2520"/>
  <c r="P2520"/>
  <c r="U2544"/>
  <c r="O2544"/>
  <c r="R2544"/>
  <c r="S2549"/>
  <c r="V2549"/>
  <c r="P2549"/>
  <c r="U2551"/>
  <c r="O2551"/>
  <c r="R2551"/>
  <c r="V2554"/>
  <c r="P2554"/>
  <c r="S2554"/>
  <c r="U2555"/>
  <c r="O2555"/>
  <c r="R2555"/>
  <c r="V2558"/>
  <c r="P2558"/>
  <c r="S2558"/>
  <c r="U2559"/>
  <c r="O2559"/>
  <c r="R2559"/>
  <c r="V2562"/>
  <c r="P2562"/>
  <c r="S2562"/>
  <c r="U2609"/>
  <c r="O2609"/>
  <c r="R2609"/>
  <c r="V2612"/>
  <c r="P2612"/>
  <c r="S2612"/>
  <c r="U2613"/>
  <c r="O2613"/>
  <c r="R2613"/>
  <c r="V2614"/>
  <c r="P2614"/>
  <c r="S2614"/>
  <c r="V2615"/>
  <c r="P2615"/>
  <c r="S2615"/>
  <c r="R2618"/>
  <c r="U2618"/>
  <c r="O2618"/>
  <c r="S2620"/>
  <c r="V2620"/>
  <c r="P2620"/>
  <c r="U2625"/>
  <c r="O2625"/>
  <c r="R2625"/>
  <c r="P2626"/>
  <c r="S2626"/>
  <c r="V2626"/>
  <c r="I2445"/>
  <c r="I2568"/>
  <c r="M2451"/>
  <c r="P2454"/>
  <c r="V2469"/>
  <c r="J2472"/>
  <c r="L2472" s="1"/>
  <c r="V2473"/>
  <c r="S2475"/>
  <c r="R2476"/>
  <c r="O2481"/>
  <c r="S2482"/>
  <c r="O2483"/>
  <c r="J2491"/>
  <c r="L2491" s="1"/>
  <c r="V2503"/>
  <c r="V2478"/>
  <c r="P2478"/>
  <c r="U2485"/>
  <c r="O2485"/>
  <c r="V2488"/>
  <c r="P2488"/>
  <c r="J2499"/>
  <c r="K2499"/>
  <c r="M2499" s="1"/>
  <c r="V2505"/>
  <c r="P2505"/>
  <c r="S2505"/>
  <c r="S2506"/>
  <c r="V2506"/>
  <c r="P2506"/>
  <c r="S2513"/>
  <c r="V2513"/>
  <c r="P2513"/>
  <c r="S2515"/>
  <c r="V2515"/>
  <c r="P2515"/>
  <c r="U2524"/>
  <c r="O2524"/>
  <c r="R2524"/>
  <c r="U2527"/>
  <c r="O2527"/>
  <c r="R2527"/>
  <c r="U2531"/>
  <c r="O2531"/>
  <c r="R2531"/>
  <c r="U2533"/>
  <c r="O2533"/>
  <c r="R2533"/>
  <c r="R2535"/>
  <c r="U2535"/>
  <c r="O2535"/>
  <c r="V2551"/>
  <c r="P2551"/>
  <c r="S2551"/>
  <c r="U2552"/>
  <c r="O2552"/>
  <c r="R2552"/>
  <c r="V2555"/>
  <c r="P2555"/>
  <c r="S2555"/>
  <c r="U2556"/>
  <c r="O2556"/>
  <c r="R2556"/>
  <c r="V2559"/>
  <c r="P2559"/>
  <c r="S2559"/>
  <c r="U2560"/>
  <c r="O2560"/>
  <c r="R2560"/>
  <c r="R2562"/>
  <c r="U2562"/>
  <c r="O2562"/>
  <c r="V2563"/>
  <c r="P2563"/>
  <c r="S2563"/>
  <c r="V2609"/>
  <c r="P2609"/>
  <c r="S2609"/>
  <c r="U2610"/>
  <c r="O2610"/>
  <c r="R2610"/>
  <c r="V2613"/>
  <c r="P2613"/>
  <c r="S2613"/>
  <c r="U2614"/>
  <c r="O2614"/>
  <c r="R2614"/>
  <c r="S2621"/>
  <c r="V2621"/>
  <c r="P2621"/>
  <c r="P2622"/>
  <c r="S2622"/>
  <c r="V2622"/>
  <c r="U2627"/>
  <c r="O2627"/>
  <c r="R2627"/>
  <c r="L2568"/>
  <c r="S2478"/>
  <c r="J2629"/>
  <c r="L2629" s="1"/>
  <c r="K2629"/>
  <c r="M2629" s="1"/>
  <c r="J2633"/>
  <c r="L2633" s="1"/>
  <c r="K2633"/>
  <c r="M2633" s="1"/>
  <c r="J2637"/>
  <c r="L2637" s="1"/>
  <c r="K2637"/>
  <c r="M2637" s="1"/>
  <c r="J2641"/>
  <c r="L2641" s="1"/>
  <c r="K2641"/>
  <c r="M2641" s="1"/>
  <c r="J2645"/>
  <c r="L2645" s="1"/>
  <c r="K2645"/>
  <c r="M2645" s="1"/>
  <c r="J2649"/>
  <c r="L2649" s="1"/>
  <c r="K2649"/>
  <c r="M2649" s="1"/>
  <c r="S2654"/>
  <c r="V2654"/>
  <c r="P2654"/>
  <c r="S2655"/>
  <c r="V2655"/>
  <c r="P2655"/>
  <c r="S2656"/>
  <c r="V2656"/>
  <c r="P2656"/>
  <c r="S2657"/>
  <c r="V2657"/>
  <c r="P2657"/>
  <c r="S2658"/>
  <c r="V2658"/>
  <c r="P2658"/>
  <c r="S2659"/>
  <c r="V2659"/>
  <c r="P2659"/>
  <c r="S2660"/>
  <c r="V2660"/>
  <c r="P2660"/>
  <c r="S2661"/>
  <c r="V2661"/>
  <c r="P2661"/>
  <c r="S2662"/>
  <c r="V2662"/>
  <c r="P2662"/>
  <c r="S2663"/>
  <c r="V2663"/>
  <c r="P2663"/>
  <c r="S2664"/>
  <c r="V2664"/>
  <c r="P2664"/>
  <c r="S2665"/>
  <c r="V2665"/>
  <c r="P2665"/>
  <c r="S2666"/>
  <c r="V2666"/>
  <c r="P2666"/>
  <c r="S2667"/>
  <c r="V2667"/>
  <c r="P2667"/>
  <c r="R2669"/>
  <c r="U2669"/>
  <c r="O2669"/>
  <c r="R2671"/>
  <c r="U2671"/>
  <c r="O2671"/>
  <c r="S2674"/>
  <c r="V2674"/>
  <c r="P2674"/>
  <c r="R2675"/>
  <c r="U2675"/>
  <c r="O2675"/>
  <c r="V2678"/>
  <c r="P2678"/>
  <c r="S2678"/>
  <c r="S2684"/>
  <c r="V2684"/>
  <c r="P2684"/>
  <c r="U2685"/>
  <c r="O2685"/>
  <c r="R2685"/>
  <c r="R2690"/>
  <c r="U2690"/>
  <c r="O2690"/>
  <c r="R2692"/>
  <c r="U2692"/>
  <c r="O2692"/>
  <c r="S2695"/>
  <c r="V2695"/>
  <c r="P2695"/>
  <c r="U2698"/>
  <c r="O2698"/>
  <c r="R2698"/>
  <c r="S2699"/>
  <c r="V2699"/>
  <c r="P2699"/>
  <c r="R2703"/>
  <c r="U2703"/>
  <c r="O2703"/>
  <c r="R2521"/>
  <c r="K2618"/>
  <c r="S2623"/>
  <c r="V2627"/>
  <c r="J2630"/>
  <c r="L2630" s="1"/>
  <c r="K2630"/>
  <c r="M2630" s="1"/>
  <c r="J2634"/>
  <c r="L2634" s="1"/>
  <c r="K2634"/>
  <c r="M2634" s="1"/>
  <c r="J2638"/>
  <c r="L2638" s="1"/>
  <c r="K2638"/>
  <c r="M2638" s="1"/>
  <c r="J2642"/>
  <c r="L2642" s="1"/>
  <c r="K2642"/>
  <c r="M2642" s="1"/>
  <c r="J2646"/>
  <c r="L2646" s="1"/>
  <c r="K2646"/>
  <c r="M2646" s="1"/>
  <c r="U2654"/>
  <c r="O2654"/>
  <c r="R2654"/>
  <c r="U2655"/>
  <c r="O2655"/>
  <c r="R2655"/>
  <c r="U2656"/>
  <c r="O2656"/>
  <c r="R2656"/>
  <c r="U2657"/>
  <c r="O2657"/>
  <c r="R2657"/>
  <c r="U2658"/>
  <c r="O2658"/>
  <c r="R2658"/>
  <c r="U2659"/>
  <c r="O2659"/>
  <c r="R2659"/>
  <c r="U2660"/>
  <c r="O2660"/>
  <c r="R2660"/>
  <c r="U2661"/>
  <c r="O2661"/>
  <c r="R2661"/>
  <c r="U2662"/>
  <c r="O2662"/>
  <c r="R2662"/>
  <c r="U2663"/>
  <c r="O2663"/>
  <c r="R2663"/>
  <c r="U2664"/>
  <c r="O2664"/>
  <c r="R2664"/>
  <c r="U2665"/>
  <c r="O2665"/>
  <c r="R2665"/>
  <c r="U2666"/>
  <c r="O2666"/>
  <c r="R2666"/>
  <c r="U2667"/>
  <c r="O2667"/>
  <c r="R2667"/>
  <c r="S2671"/>
  <c r="V2671"/>
  <c r="P2671"/>
  <c r="R2672"/>
  <c r="U2672"/>
  <c r="O2672"/>
  <c r="S2675"/>
  <c r="V2675"/>
  <c r="P2675"/>
  <c r="R2676"/>
  <c r="U2676"/>
  <c r="O2676"/>
  <c r="R2681"/>
  <c r="U2681"/>
  <c r="O2681"/>
  <c r="S2692"/>
  <c r="V2692"/>
  <c r="P2692"/>
  <c r="R2693"/>
  <c r="U2693"/>
  <c r="O2693"/>
  <c r="S2696"/>
  <c r="V2696"/>
  <c r="P2696"/>
  <c r="U2699"/>
  <c r="O2699"/>
  <c r="R2699"/>
  <c r="S2700"/>
  <c r="V2700"/>
  <c r="P2700"/>
  <c r="P2509"/>
  <c r="V2509"/>
  <c r="O2514"/>
  <c r="U2514"/>
  <c r="O2515"/>
  <c r="U2515"/>
  <c r="O2516"/>
  <c r="U2516"/>
  <c r="P2517"/>
  <c r="V2517"/>
  <c r="P2530"/>
  <c r="V2530"/>
  <c r="O2538"/>
  <c r="U2538"/>
  <c r="P2539"/>
  <c r="V2539"/>
  <c r="R2615"/>
  <c r="R2616"/>
  <c r="S2617"/>
  <c r="O2621"/>
  <c r="J2624"/>
  <c r="L2624" s="1"/>
  <c r="V2625"/>
  <c r="O2653"/>
  <c r="J2631"/>
  <c r="L2631" s="1"/>
  <c r="K2631"/>
  <c r="M2631" s="1"/>
  <c r="J2635"/>
  <c r="L2635" s="1"/>
  <c r="K2635"/>
  <c r="M2635" s="1"/>
  <c r="J2639"/>
  <c r="L2639" s="1"/>
  <c r="K2639"/>
  <c r="M2639" s="1"/>
  <c r="J2643"/>
  <c r="L2643" s="1"/>
  <c r="K2643"/>
  <c r="M2643" s="1"/>
  <c r="J2647"/>
  <c r="L2647" s="1"/>
  <c r="K2647"/>
  <c r="M2647" s="1"/>
  <c r="V2652"/>
  <c r="P2652"/>
  <c r="S2672"/>
  <c r="V2672"/>
  <c r="P2672"/>
  <c r="R2673"/>
  <c r="U2673"/>
  <c r="O2673"/>
  <c r="S2676"/>
  <c r="V2676"/>
  <c r="P2676"/>
  <c r="S2681"/>
  <c r="V2681"/>
  <c r="P2681"/>
  <c r="S2686"/>
  <c r="V2686"/>
  <c r="P2686"/>
  <c r="S2687"/>
  <c r="V2687"/>
  <c r="P2687"/>
  <c r="R2689"/>
  <c r="U2689"/>
  <c r="O2689"/>
  <c r="S2693"/>
  <c r="V2693"/>
  <c r="P2693"/>
  <c r="R2694"/>
  <c r="U2694"/>
  <c r="O2694"/>
  <c r="U2696"/>
  <c r="O2696"/>
  <c r="R2696"/>
  <c r="S2697"/>
  <c r="V2697"/>
  <c r="P2697"/>
  <c r="U2700"/>
  <c r="O2700"/>
  <c r="R2700"/>
  <c r="R2702"/>
  <c r="U2702"/>
  <c r="O2702"/>
  <c r="K2510"/>
  <c r="K2512"/>
  <c r="K2518"/>
  <c r="M2518" s="1"/>
  <c r="O2521"/>
  <c r="K2522"/>
  <c r="K2524"/>
  <c r="M2524" s="1"/>
  <c r="K2525"/>
  <c r="K2527"/>
  <c r="M2527" s="1"/>
  <c r="K2528"/>
  <c r="M2528" s="1"/>
  <c r="K2531"/>
  <c r="M2531" s="1"/>
  <c r="K2532"/>
  <c r="M2532" s="1"/>
  <c r="K2533"/>
  <c r="M2533" s="1"/>
  <c r="K2534"/>
  <c r="M2534" s="1"/>
  <c r="K2540"/>
  <c r="K2543"/>
  <c r="M2543" s="1"/>
  <c r="K2544"/>
  <c r="M2544" s="1"/>
  <c r="K2545"/>
  <c r="M2545" s="1"/>
  <c r="K2546"/>
  <c r="K2548"/>
  <c r="K2607"/>
  <c r="K2608"/>
  <c r="M2608" s="1"/>
  <c r="P2623"/>
  <c r="P2627"/>
  <c r="E2819"/>
  <c r="J2628"/>
  <c r="L2628" s="1"/>
  <c r="K2628"/>
  <c r="M2628" s="1"/>
  <c r="J2632"/>
  <c r="L2632" s="1"/>
  <c r="K2632"/>
  <c r="M2632" s="1"/>
  <c r="J2636"/>
  <c r="L2636" s="1"/>
  <c r="K2636"/>
  <c r="M2636" s="1"/>
  <c r="J2640"/>
  <c r="L2640" s="1"/>
  <c r="K2640"/>
  <c r="M2640" s="1"/>
  <c r="J2644"/>
  <c r="L2644" s="1"/>
  <c r="K2644"/>
  <c r="M2644" s="1"/>
  <c r="J2648"/>
  <c r="L2648" s="1"/>
  <c r="K2648"/>
  <c r="M2648" s="1"/>
  <c r="V2651"/>
  <c r="P2651"/>
  <c r="V2653"/>
  <c r="P2653"/>
  <c r="S2673"/>
  <c r="V2673"/>
  <c r="P2673"/>
  <c r="R2674"/>
  <c r="U2674"/>
  <c r="O2674"/>
  <c r="V2679"/>
  <c r="P2679"/>
  <c r="S2679"/>
  <c r="S2682"/>
  <c r="V2682"/>
  <c r="P2682"/>
  <c r="R2684"/>
  <c r="U2684"/>
  <c r="O2684"/>
  <c r="U2686"/>
  <c r="O2686"/>
  <c r="R2686"/>
  <c r="U2687"/>
  <c r="O2687"/>
  <c r="R2687"/>
  <c r="S2694"/>
  <c r="V2694"/>
  <c r="P2694"/>
  <c r="U2697"/>
  <c r="O2697"/>
  <c r="R2697"/>
  <c r="S2698"/>
  <c r="V2698"/>
  <c r="P2698"/>
  <c r="J2607"/>
  <c r="N2704"/>
  <c r="O2615"/>
  <c r="O2616"/>
  <c r="P2617"/>
  <c r="R2621"/>
  <c r="J2622"/>
  <c r="L2622" s="1"/>
  <c r="J2626"/>
  <c r="L2626" s="1"/>
  <c r="S2652"/>
  <c r="U2653"/>
  <c r="D2819"/>
  <c r="K2669"/>
  <c r="M2669" s="1"/>
  <c r="K2670"/>
  <c r="M2670" s="1"/>
  <c r="K2689"/>
  <c r="M2689" s="1"/>
  <c r="K2690"/>
  <c r="M2690" s="1"/>
  <c r="K2691"/>
  <c r="M2691" s="1"/>
  <c r="K2702"/>
  <c r="M2702" s="1"/>
  <c r="K2703"/>
  <c r="M2703" s="1"/>
  <c r="O2650"/>
  <c r="R2678"/>
  <c r="R2679"/>
  <c r="P2685"/>
  <c r="O2678"/>
  <c r="O2679"/>
  <c r="G2802" l="1"/>
  <c r="I2802" s="1"/>
  <c r="D2750"/>
  <c r="F2750" s="1"/>
  <c r="D2758"/>
  <c r="F2758" s="1"/>
  <c r="G2812"/>
  <c r="I2812" s="1"/>
  <c r="V2702"/>
  <c r="P2702"/>
  <c r="S2702"/>
  <c r="S2670"/>
  <c r="V2670"/>
  <c r="P2670"/>
  <c r="J2704"/>
  <c r="L2607"/>
  <c r="U2648"/>
  <c r="O2648"/>
  <c r="R2648"/>
  <c r="U2640"/>
  <c r="O2640"/>
  <c r="R2640"/>
  <c r="U2632"/>
  <c r="O2632"/>
  <c r="R2632"/>
  <c r="S2543"/>
  <c r="V2543"/>
  <c r="P2543"/>
  <c r="S2532"/>
  <c r="V2532"/>
  <c r="P2532"/>
  <c r="V2518"/>
  <c r="P2518"/>
  <c r="S2518"/>
  <c r="S2647"/>
  <c r="P2647"/>
  <c r="V2647"/>
  <c r="S2639"/>
  <c r="P2639"/>
  <c r="V2639"/>
  <c r="S2631"/>
  <c r="P2631"/>
  <c r="V2631"/>
  <c r="U2624"/>
  <c r="O2624"/>
  <c r="R2624"/>
  <c r="U2642"/>
  <c r="O2642"/>
  <c r="R2642"/>
  <c r="U2634"/>
  <c r="O2634"/>
  <c r="R2634"/>
  <c r="S2649"/>
  <c r="V2649"/>
  <c r="P2649"/>
  <c r="S2641"/>
  <c r="V2641"/>
  <c r="P2641"/>
  <c r="S2633"/>
  <c r="V2633"/>
  <c r="P2633"/>
  <c r="U2486"/>
  <c r="O2486"/>
  <c r="R2486"/>
  <c r="U2495"/>
  <c r="O2495"/>
  <c r="R2495"/>
  <c r="U2470"/>
  <c r="O2470"/>
  <c r="R2470"/>
  <c r="R2568" s="1"/>
  <c r="U2424"/>
  <c r="O2424"/>
  <c r="R2424"/>
  <c r="U2420"/>
  <c r="O2420"/>
  <c r="R2420"/>
  <c r="U2416"/>
  <c r="O2416"/>
  <c r="R2416"/>
  <c r="U2408"/>
  <c r="O2408"/>
  <c r="R2408"/>
  <c r="U2404"/>
  <c r="O2404"/>
  <c r="R2404"/>
  <c r="U2400"/>
  <c r="O2400"/>
  <c r="R2400"/>
  <c r="U2396"/>
  <c r="O2396"/>
  <c r="R2396"/>
  <c r="U2392"/>
  <c r="O2392"/>
  <c r="R2392"/>
  <c r="U2388"/>
  <c r="O2388"/>
  <c r="R2388"/>
  <c r="U2411"/>
  <c r="O2411"/>
  <c r="R2411"/>
  <c r="U2409"/>
  <c r="O2409"/>
  <c r="R2409"/>
  <c r="U2403"/>
  <c r="O2403"/>
  <c r="R2403"/>
  <c r="U2395"/>
  <c r="O2395"/>
  <c r="R2395"/>
  <c r="V2346"/>
  <c r="P2346"/>
  <c r="S2346"/>
  <c r="V2342"/>
  <c r="P2342"/>
  <c r="S2342"/>
  <c r="V2314"/>
  <c r="P2314"/>
  <c r="S2314"/>
  <c r="S2267"/>
  <c r="P2267"/>
  <c r="V2267"/>
  <c r="S2240"/>
  <c r="V2240"/>
  <c r="P2240"/>
  <c r="S2226"/>
  <c r="V2226"/>
  <c r="P2226"/>
  <c r="S2222"/>
  <c r="V2222"/>
  <c r="P2222"/>
  <c r="L2320"/>
  <c r="U2203"/>
  <c r="O2203"/>
  <c r="R2203"/>
  <c r="V2132"/>
  <c r="P2132"/>
  <c r="S2132"/>
  <c r="S2093"/>
  <c r="V2093"/>
  <c r="V2180" s="1"/>
  <c r="P2093"/>
  <c r="S2065"/>
  <c r="V2065"/>
  <c r="P2065"/>
  <c r="V2038"/>
  <c r="P2038"/>
  <c r="S2038"/>
  <c r="L2445"/>
  <c r="R2341"/>
  <c r="U2341"/>
  <c r="O2341"/>
  <c r="S2266"/>
  <c r="P2266"/>
  <c r="V2266"/>
  <c r="S2256"/>
  <c r="V2256"/>
  <c r="P2256"/>
  <c r="U2250"/>
  <c r="O2250"/>
  <c r="R2250"/>
  <c r="U2246"/>
  <c r="O2246"/>
  <c r="R2246"/>
  <c r="U2133"/>
  <c r="O2133"/>
  <c r="R2133"/>
  <c r="U2103"/>
  <c r="U2180" s="1"/>
  <c r="O2103"/>
  <c r="O2180" s="1"/>
  <c r="R2103"/>
  <c r="U2268"/>
  <c r="O2268"/>
  <c r="R2268"/>
  <c r="S2015"/>
  <c r="V2015"/>
  <c r="P2015"/>
  <c r="K2072"/>
  <c r="M1968"/>
  <c r="V2049"/>
  <c r="P2049"/>
  <c r="S2049"/>
  <c r="U2039"/>
  <c r="O2039"/>
  <c r="R2039"/>
  <c r="U2024"/>
  <c r="O2024"/>
  <c r="R2024"/>
  <c r="R2017"/>
  <c r="U2017"/>
  <c r="O2017"/>
  <c r="S2003"/>
  <c r="V2003"/>
  <c r="P2003"/>
  <c r="S1975"/>
  <c r="V1975"/>
  <c r="P1975"/>
  <c r="U1970"/>
  <c r="O1970"/>
  <c r="R1970"/>
  <c r="U1928"/>
  <c r="O1928"/>
  <c r="R1928"/>
  <c r="S1893"/>
  <c r="V1893"/>
  <c r="P1893"/>
  <c r="V1889"/>
  <c r="P1889"/>
  <c r="S1889"/>
  <c r="S1860"/>
  <c r="V1860"/>
  <c r="P1860"/>
  <c r="V1812"/>
  <c r="P1812"/>
  <c r="P1818" s="1"/>
  <c r="S1812"/>
  <c r="U1742"/>
  <c r="O1742"/>
  <c r="R1742"/>
  <c r="R1687"/>
  <c r="U1687"/>
  <c r="O1687"/>
  <c r="L1602"/>
  <c r="J1705"/>
  <c r="V1667"/>
  <c r="P1667"/>
  <c r="S1667"/>
  <c r="V1654"/>
  <c r="P1654"/>
  <c r="S1654"/>
  <c r="R1745"/>
  <c r="O1786" s="1"/>
  <c r="U1745"/>
  <c r="O1745"/>
  <c r="V1721"/>
  <c r="P1721"/>
  <c r="S1721"/>
  <c r="R1645"/>
  <c r="U1645"/>
  <c r="O1645"/>
  <c r="R1625"/>
  <c r="U1625"/>
  <c r="O1625"/>
  <c r="R1607"/>
  <c r="U1607"/>
  <c r="O1607"/>
  <c r="U1476"/>
  <c r="O1476"/>
  <c r="R1476"/>
  <c r="U1472"/>
  <c r="O1472"/>
  <c r="R1472"/>
  <c r="R1463"/>
  <c r="U1463"/>
  <c r="O1463"/>
  <c r="U1459"/>
  <c r="O1459"/>
  <c r="R1459"/>
  <c r="U1453"/>
  <c r="O1453"/>
  <c r="R1453"/>
  <c r="U1448"/>
  <c r="O1448"/>
  <c r="R1448"/>
  <c r="U1444"/>
  <c r="O1444"/>
  <c r="R1444"/>
  <c r="U1439"/>
  <c r="O1439"/>
  <c r="R1439"/>
  <c r="U1432"/>
  <c r="O1432"/>
  <c r="R1432"/>
  <c r="V1725"/>
  <c r="P1725"/>
  <c r="S1725"/>
  <c r="R1297"/>
  <c r="U1297"/>
  <c r="O1297"/>
  <c r="U1269"/>
  <c r="O1269"/>
  <c r="R1269"/>
  <c r="S1262"/>
  <c r="V1262"/>
  <c r="P1262"/>
  <c r="L1478"/>
  <c r="O1356"/>
  <c r="U1329"/>
  <c r="O1329"/>
  <c r="R1329"/>
  <c r="S1332"/>
  <c r="P1332"/>
  <c r="V1332"/>
  <c r="S1253"/>
  <c r="V1253"/>
  <c r="P1253"/>
  <c r="L1217"/>
  <c r="R1098"/>
  <c r="O1098"/>
  <c r="U1098"/>
  <c r="V1341"/>
  <c r="P1341"/>
  <c r="S1341"/>
  <c r="S1309"/>
  <c r="V1309"/>
  <c r="P1309"/>
  <c r="V1162"/>
  <c r="P1162"/>
  <c r="S1162"/>
  <c r="V1158"/>
  <c r="P1158"/>
  <c r="S1158"/>
  <c r="S1330"/>
  <c r="V1330"/>
  <c r="P1330"/>
  <c r="S987"/>
  <c r="V987"/>
  <c r="P987"/>
  <c r="V944"/>
  <c r="P944"/>
  <c r="S944"/>
  <c r="V897"/>
  <c r="P897"/>
  <c r="S897"/>
  <c r="V879"/>
  <c r="P879"/>
  <c r="S879"/>
  <c r="V857"/>
  <c r="P857"/>
  <c r="S857"/>
  <c r="V810"/>
  <c r="P810"/>
  <c r="S810"/>
  <c r="V790"/>
  <c r="P790"/>
  <c r="S790"/>
  <c r="V771"/>
  <c r="P771"/>
  <c r="S771"/>
  <c r="V753"/>
  <c r="P753"/>
  <c r="S753"/>
  <c r="S703"/>
  <c r="V703"/>
  <c r="P703"/>
  <c r="V1128"/>
  <c r="P1128"/>
  <c r="S1128"/>
  <c r="V1126"/>
  <c r="P1126"/>
  <c r="S1126"/>
  <c r="V1124"/>
  <c r="P1124"/>
  <c r="S1124"/>
  <c r="V1122"/>
  <c r="P1122"/>
  <c r="S1122"/>
  <c r="U1048"/>
  <c r="O1048"/>
  <c r="R1048"/>
  <c r="V1072"/>
  <c r="P1072"/>
  <c r="S1072"/>
  <c r="V1056"/>
  <c r="P1056"/>
  <c r="S1056"/>
  <c r="P1042"/>
  <c r="S1042"/>
  <c r="V1042"/>
  <c r="V1038"/>
  <c r="P1038"/>
  <c r="S1038"/>
  <c r="V1034"/>
  <c r="P1034"/>
  <c r="S1034"/>
  <c r="V1030"/>
  <c r="P1030"/>
  <c r="S1030"/>
  <c r="V1026"/>
  <c r="P1026"/>
  <c r="S1026"/>
  <c r="V1022"/>
  <c r="P1022"/>
  <c r="S1022"/>
  <c r="V1018"/>
  <c r="P1018"/>
  <c r="S1018"/>
  <c r="U1117"/>
  <c r="O1117"/>
  <c r="R1117"/>
  <c r="U1109"/>
  <c r="O1109"/>
  <c r="R1109"/>
  <c r="U667"/>
  <c r="O667"/>
  <c r="R667"/>
  <c r="U665"/>
  <c r="O665"/>
  <c r="R665"/>
  <c r="U663"/>
  <c r="O663"/>
  <c r="R663"/>
  <c r="U658"/>
  <c r="O658"/>
  <c r="O712" s="1"/>
  <c r="R658"/>
  <c r="U656"/>
  <c r="O656"/>
  <c r="R656"/>
  <c r="S634"/>
  <c r="V634"/>
  <c r="P634"/>
  <c r="V625"/>
  <c r="P625"/>
  <c r="S625"/>
  <c r="J579"/>
  <c r="L484"/>
  <c r="R716"/>
  <c r="R796" s="1"/>
  <c r="L796"/>
  <c r="U716"/>
  <c r="U796" s="1"/>
  <c r="O716"/>
  <c r="O796" s="1"/>
  <c r="K712"/>
  <c r="M599"/>
  <c r="S527"/>
  <c r="V527"/>
  <c r="P527"/>
  <c r="S517"/>
  <c r="V517"/>
  <c r="P517"/>
  <c r="S503"/>
  <c r="V503"/>
  <c r="P503"/>
  <c r="K579"/>
  <c r="M484"/>
  <c r="S468"/>
  <c r="V468"/>
  <c r="P468"/>
  <c r="S464"/>
  <c r="V464"/>
  <c r="P464"/>
  <c r="S422"/>
  <c r="V422"/>
  <c r="P422"/>
  <c r="S418"/>
  <c r="V418"/>
  <c r="P418"/>
  <c r="S320"/>
  <c r="N320"/>
  <c r="V320"/>
  <c r="P320"/>
  <c r="S307"/>
  <c r="V307"/>
  <c r="P307"/>
  <c r="S302"/>
  <c r="V302"/>
  <c r="P302"/>
  <c r="S293"/>
  <c r="V293"/>
  <c r="P293"/>
  <c r="S274"/>
  <c r="V274"/>
  <c r="P274"/>
  <c r="S270"/>
  <c r="V270"/>
  <c r="P270"/>
  <c r="P350" s="1"/>
  <c r="S636"/>
  <c r="V636"/>
  <c r="P636"/>
  <c r="S693"/>
  <c r="V693"/>
  <c r="P693"/>
  <c r="S691"/>
  <c r="V691"/>
  <c r="P691"/>
  <c r="S689"/>
  <c r="V689"/>
  <c r="P689"/>
  <c r="S687"/>
  <c r="V687"/>
  <c r="P687"/>
  <c r="U679"/>
  <c r="O679"/>
  <c r="R679"/>
  <c r="C2744"/>
  <c r="E2744" s="1"/>
  <c r="F2798"/>
  <c r="H2798" s="1"/>
  <c r="V177"/>
  <c r="P177"/>
  <c r="S177"/>
  <c r="V153"/>
  <c r="P153"/>
  <c r="S153"/>
  <c r="K252"/>
  <c r="M145"/>
  <c r="V105"/>
  <c r="P105"/>
  <c r="S105"/>
  <c r="V101"/>
  <c r="P101"/>
  <c r="S101"/>
  <c r="V97"/>
  <c r="P97"/>
  <c r="S97"/>
  <c r="V93"/>
  <c r="P93"/>
  <c r="S93"/>
  <c r="V62"/>
  <c r="P62"/>
  <c r="S62"/>
  <c r="V58"/>
  <c r="P58"/>
  <c r="S58"/>
  <c r="V54"/>
  <c r="P54"/>
  <c r="S54"/>
  <c r="V50"/>
  <c r="P50"/>
  <c r="S50"/>
  <c r="V46"/>
  <c r="P46"/>
  <c r="S46"/>
  <c r="J1217"/>
  <c r="K1217"/>
  <c r="R945"/>
  <c r="K476"/>
  <c r="K945"/>
  <c r="N274"/>
  <c r="N270"/>
  <c r="N350" s="1"/>
  <c r="N307"/>
  <c r="N302"/>
  <c r="N293"/>
  <c r="V2703"/>
  <c r="P2703"/>
  <c r="S2703"/>
  <c r="V2689"/>
  <c r="P2689"/>
  <c r="S2689"/>
  <c r="S2648"/>
  <c r="P2648"/>
  <c r="V2648"/>
  <c r="S2640"/>
  <c r="P2640"/>
  <c r="V2640"/>
  <c r="S2632"/>
  <c r="P2632"/>
  <c r="V2632"/>
  <c r="K2704"/>
  <c r="M2607"/>
  <c r="S2544"/>
  <c r="V2544"/>
  <c r="P2544"/>
  <c r="S2533"/>
  <c r="V2533"/>
  <c r="P2533"/>
  <c r="S2527"/>
  <c r="V2527"/>
  <c r="P2527"/>
  <c r="U2643"/>
  <c r="O2643"/>
  <c r="R2643"/>
  <c r="U2635"/>
  <c r="O2635"/>
  <c r="R2635"/>
  <c r="S2642"/>
  <c r="V2642"/>
  <c r="P2642"/>
  <c r="S2634"/>
  <c r="V2634"/>
  <c r="P2634"/>
  <c r="U2645"/>
  <c r="O2645"/>
  <c r="R2645"/>
  <c r="U2637"/>
  <c r="O2637"/>
  <c r="R2637"/>
  <c r="U2629"/>
  <c r="O2629"/>
  <c r="R2629"/>
  <c r="U2491"/>
  <c r="O2491"/>
  <c r="R2491"/>
  <c r="S2457"/>
  <c r="V2457"/>
  <c r="P2457"/>
  <c r="S2495"/>
  <c r="V2495"/>
  <c r="P2495"/>
  <c r="U2425"/>
  <c r="O2425"/>
  <c r="R2425"/>
  <c r="U2421"/>
  <c r="O2421"/>
  <c r="R2421"/>
  <c r="U2417"/>
  <c r="O2417"/>
  <c r="R2417"/>
  <c r="U2413"/>
  <c r="O2413"/>
  <c r="R2413"/>
  <c r="V2412"/>
  <c r="P2412"/>
  <c r="S2412"/>
  <c r="V2410"/>
  <c r="P2410"/>
  <c r="S2410"/>
  <c r="U2405"/>
  <c r="O2405"/>
  <c r="R2405"/>
  <c r="U2397"/>
  <c r="O2397"/>
  <c r="R2397"/>
  <c r="U2389"/>
  <c r="O2389"/>
  <c r="R2389"/>
  <c r="S2347"/>
  <c r="V2347"/>
  <c r="P2347"/>
  <c r="V2343"/>
  <c r="P2343"/>
  <c r="S2343"/>
  <c r="V2315"/>
  <c r="P2315"/>
  <c r="S2315"/>
  <c r="V2311"/>
  <c r="P2311"/>
  <c r="S2311"/>
  <c r="K2320"/>
  <c r="M2203"/>
  <c r="U2258"/>
  <c r="O2258"/>
  <c r="R2258"/>
  <c r="S2241"/>
  <c r="V2241"/>
  <c r="P2241"/>
  <c r="V2227"/>
  <c r="P2227"/>
  <c r="S2227"/>
  <c r="S2223"/>
  <c r="V2223"/>
  <c r="P2223"/>
  <c r="S2219"/>
  <c r="V2219"/>
  <c r="P2219"/>
  <c r="S2177"/>
  <c r="V2177"/>
  <c r="P2177"/>
  <c r="S2094"/>
  <c r="V2094"/>
  <c r="P2094"/>
  <c r="S2066"/>
  <c r="V2066"/>
  <c r="P2066"/>
  <c r="S2046"/>
  <c r="P2046"/>
  <c r="V2046"/>
  <c r="U2270"/>
  <c r="O2270"/>
  <c r="R2270"/>
  <c r="U2257"/>
  <c r="O2257"/>
  <c r="R2257"/>
  <c r="U2269"/>
  <c r="O2269"/>
  <c r="R2269"/>
  <c r="U2251"/>
  <c r="O2251"/>
  <c r="R2251"/>
  <c r="U2247"/>
  <c r="O2247"/>
  <c r="R2247"/>
  <c r="U2134"/>
  <c r="O2134"/>
  <c r="R2134"/>
  <c r="U2104"/>
  <c r="O2104"/>
  <c r="R2104"/>
  <c r="S2268"/>
  <c r="V2268"/>
  <c r="P2268"/>
  <c r="S1992"/>
  <c r="V1992"/>
  <c r="P1992"/>
  <c r="U2009"/>
  <c r="O2009"/>
  <c r="R2009"/>
  <c r="U2049"/>
  <c r="O2049"/>
  <c r="R2049"/>
  <c r="V2040"/>
  <c r="P2040"/>
  <c r="S2040"/>
  <c r="S2020"/>
  <c r="P2020"/>
  <c r="V2020"/>
  <c r="R1987"/>
  <c r="U1987"/>
  <c r="O1987"/>
  <c r="V1972"/>
  <c r="P1972"/>
  <c r="S1972"/>
  <c r="U1912"/>
  <c r="O1912"/>
  <c r="R1912"/>
  <c r="V1890"/>
  <c r="P1890"/>
  <c r="S1890"/>
  <c r="U1876"/>
  <c r="O1876"/>
  <c r="R1876"/>
  <c r="V1845"/>
  <c r="P1845"/>
  <c r="S1845"/>
  <c r="S1813"/>
  <c r="S1818" s="1"/>
  <c r="V1813"/>
  <c r="V1818" s="1"/>
  <c r="P1813"/>
  <c r="U1776"/>
  <c r="O1776"/>
  <c r="R1776"/>
  <c r="U1744"/>
  <c r="O1744"/>
  <c r="R1744"/>
  <c r="U1732"/>
  <c r="O1732"/>
  <c r="R1732"/>
  <c r="K1781"/>
  <c r="M1714"/>
  <c r="V1671"/>
  <c r="P1671"/>
  <c r="S1671"/>
  <c r="V1657"/>
  <c r="P1657"/>
  <c r="S1657"/>
  <c r="V1648"/>
  <c r="P1648"/>
  <c r="S1648"/>
  <c r="V1641"/>
  <c r="P1641"/>
  <c r="S1641"/>
  <c r="V1745"/>
  <c r="P1745"/>
  <c r="S1745"/>
  <c r="R1769"/>
  <c r="U1769"/>
  <c r="O1769"/>
  <c r="R1739"/>
  <c r="U1739"/>
  <c r="O1739"/>
  <c r="U1721"/>
  <c r="O1721"/>
  <c r="R1721"/>
  <c r="S1692"/>
  <c r="V1692"/>
  <c r="P1692"/>
  <c r="R1676"/>
  <c r="U1676"/>
  <c r="O1676"/>
  <c r="R1658"/>
  <c r="U1658"/>
  <c r="O1658"/>
  <c r="R1631"/>
  <c r="U1631"/>
  <c r="O1631"/>
  <c r="R1614"/>
  <c r="U1614"/>
  <c r="O1614"/>
  <c r="R1551"/>
  <c r="U1551"/>
  <c r="O1551"/>
  <c r="R1524"/>
  <c r="U1524"/>
  <c r="O1524"/>
  <c r="U1477"/>
  <c r="O1477"/>
  <c r="R1477"/>
  <c r="U1473"/>
  <c r="O1473"/>
  <c r="R1473"/>
  <c r="U1460"/>
  <c r="O1460"/>
  <c r="R1460"/>
  <c r="U1454"/>
  <c r="O1454"/>
  <c r="R1454"/>
  <c r="U1449"/>
  <c r="O1449"/>
  <c r="R1449"/>
  <c r="U1445"/>
  <c r="O1445"/>
  <c r="R1445"/>
  <c r="U1440"/>
  <c r="O1440"/>
  <c r="R1440"/>
  <c r="U1433"/>
  <c r="O1433"/>
  <c r="R1433"/>
  <c r="U1404"/>
  <c r="O1404"/>
  <c r="R1404"/>
  <c r="R1733"/>
  <c r="O1733"/>
  <c r="U1733"/>
  <c r="U1264"/>
  <c r="O1264"/>
  <c r="R1264"/>
  <c r="U1249"/>
  <c r="O1249"/>
  <c r="R1249"/>
  <c r="S1333"/>
  <c r="P1333"/>
  <c r="V1333"/>
  <c r="U1332"/>
  <c r="O1332"/>
  <c r="R1332"/>
  <c r="S1276"/>
  <c r="V1276"/>
  <c r="P1276"/>
  <c r="S1263"/>
  <c r="V1263"/>
  <c r="P1263"/>
  <c r="J1355"/>
  <c r="L1244"/>
  <c r="U1341"/>
  <c r="O1341"/>
  <c r="R1341"/>
  <c r="U1309"/>
  <c r="O1309"/>
  <c r="R1309"/>
  <c r="V1163"/>
  <c r="P1163"/>
  <c r="S1163"/>
  <c r="V1159"/>
  <c r="P1159"/>
  <c r="S1159"/>
  <c r="U1330"/>
  <c r="O1330"/>
  <c r="R1330"/>
  <c r="U1046"/>
  <c r="O1046"/>
  <c r="R1046"/>
  <c r="S988"/>
  <c r="V988"/>
  <c r="P988"/>
  <c r="V934"/>
  <c r="P934"/>
  <c r="S934"/>
  <c r="V926"/>
  <c r="P926"/>
  <c r="S926"/>
  <c r="V917"/>
  <c r="P917"/>
  <c r="S917"/>
  <c r="V910"/>
  <c r="P910"/>
  <c r="S910"/>
  <c r="V868"/>
  <c r="P868"/>
  <c r="S868"/>
  <c r="V851"/>
  <c r="P851"/>
  <c r="S851"/>
  <c r="V830"/>
  <c r="P830"/>
  <c r="S830"/>
  <c r="V773"/>
  <c r="P773"/>
  <c r="S773"/>
  <c r="V767"/>
  <c r="P767"/>
  <c r="S767"/>
  <c r="V757"/>
  <c r="P757"/>
  <c r="S757"/>
  <c r="V744"/>
  <c r="P744"/>
  <c r="S744"/>
  <c r="V735"/>
  <c r="P735"/>
  <c r="S735"/>
  <c r="V709"/>
  <c r="P709"/>
  <c r="S709"/>
  <c r="S704"/>
  <c r="V704"/>
  <c r="P704"/>
  <c r="S700"/>
  <c r="V700"/>
  <c r="P700"/>
  <c r="U1127"/>
  <c r="O1127"/>
  <c r="R1127"/>
  <c r="U1125"/>
  <c r="O1125"/>
  <c r="R1125"/>
  <c r="U1123"/>
  <c r="O1123"/>
  <c r="R1123"/>
  <c r="U1121"/>
  <c r="O1121"/>
  <c r="R1121"/>
  <c r="V1068"/>
  <c r="P1068"/>
  <c r="S1068"/>
  <c r="V1052"/>
  <c r="P1052"/>
  <c r="S1052"/>
  <c r="V1039"/>
  <c r="P1039"/>
  <c r="S1039"/>
  <c r="V1035"/>
  <c r="P1035"/>
  <c r="S1035"/>
  <c r="V1031"/>
  <c r="P1031"/>
  <c r="S1031"/>
  <c r="V1027"/>
  <c r="P1027"/>
  <c r="S1027"/>
  <c r="V1023"/>
  <c r="P1023"/>
  <c r="S1023"/>
  <c r="V1019"/>
  <c r="P1019"/>
  <c r="S1019"/>
  <c r="V973"/>
  <c r="P973"/>
  <c r="S973"/>
  <c r="V1117"/>
  <c r="P1117"/>
  <c r="S1117"/>
  <c r="V1109"/>
  <c r="P1109"/>
  <c r="S1109"/>
  <c r="S1098"/>
  <c r="M1217"/>
  <c r="V1098"/>
  <c r="P1098"/>
  <c r="S667"/>
  <c r="V667"/>
  <c r="P667"/>
  <c r="S665"/>
  <c r="V665"/>
  <c r="P665"/>
  <c r="S663"/>
  <c r="V663"/>
  <c r="P663"/>
  <c r="S656"/>
  <c r="V656"/>
  <c r="P656"/>
  <c r="V617"/>
  <c r="P617"/>
  <c r="S617"/>
  <c r="V609"/>
  <c r="P609"/>
  <c r="S609"/>
  <c r="S528"/>
  <c r="V528"/>
  <c r="P528"/>
  <c r="S518"/>
  <c r="V518"/>
  <c r="P518"/>
  <c r="S514"/>
  <c r="V514"/>
  <c r="P514"/>
  <c r="S485"/>
  <c r="V485"/>
  <c r="P485"/>
  <c r="S469"/>
  <c r="V469"/>
  <c r="P469"/>
  <c r="S465"/>
  <c r="V465"/>
  <c r="P465"/>
  <c r="S432"/>
  <c r="V432"/>
  <c r="P432"/>
  <c r="S419"/>
  <c r="V419"/>
  <c r="P419"/>
  <c r="S415"/>
  <c r="V415"/>
  <c r="P415"/>
  <c r="S393"/>
  <c r="N393"/>
  <c r="V393"/>
  <c r="P393"/>
  <c r="S299"/>
  <c r="V299"/>
  <c r="P299"/>
  <c r="S294"/>
  <c r="V294"/>
  <c r="P294"/>
  <c r="S290"/>
  <c r="V290"/>
  <c r="P290"/>
  <c r="S275"/>
  <c r="V275"/>
  <c r="P275"/>
  <c r="S271"/>
  <c r="V271"/>
  <c r="P271"/>
  <c r="L371"/>
  <c r="J476"/>
  <c r="U692"/>
  <c r="O692"/>
  <c r="R692"/>
  <c r="U690"/>
  <c r="O690"/>
  <c r="R690"/>
  <c r="U688"/>
  <c r="O688"/>
  <c r="R688"/>
  <c r="S679"/>
  <c r="V679"/>
  <c r="P679"/>
  <c r="V156"/>
  <c r="P156"/>
  <c r="S156"/>
  <c r="V179"/>
  <c r="P179"/>
  <c r="S179"/>
  <c r="V173"/>
  <c r="P173"/>
  <c r="S173"/>
  <c r="V169"/>
  <c r="P169"/>
  <c r="S169"/>
  <c r="V165"/>
  <c r="P165"/>
  <c r="S165"/>
  <c r="V161"/>
  <c r="P161"/>
  <c r="S161"/>
  <c r="V157"/>
  <c r="P157"/>
  <c r="S157"/>
  <c r="V106"/>
  <c r="P106"/>
  <c r="S106"/>
  <c r="V102"/>
  <c r="P102"/>
  <c r="S102"/>
  <c r="V98"/>
  <c r="P98"/>
  <c r="S98"/>
  <c r="V94"/>
  <c r="P94"/>
  <c r="S94"/>
  <c r="V63"/>
  <c r="P63"/>
  <c r="S63"/>
  <c r="V59"/>
  <c r="P59"/>
  <c r="S59"/>
  <c r="V55"/>
  <c r="P55"/>
  <c r="S55"/>
  <c r="V51"/>
  <c r="P51"/>
  <c r="S51"/>
  <c r="V47"/>
  <c r="P47"/>
  <c r="S47"/>
  <c r="V43"/>
  <c r="P43"/>
  <c r="S43"/>
  <c r="J2320"/>
  <c r="M1818"/>
  <c r="J2072"/>
  <c r="K1705"/>
  <c r="U945"/>
  <c r="K350"/>
  <c r="J1082"/>
  <c r="O1086"/>
  <c r="N422"/>
  <c r="N418"/>
  <c r="N62"/>
  <c r="N58"/>
  <c r="N54"/>
  <c r="N50"/>
  <c r="N46"/>
  <c r="K126"/>
  <c r="N63"/>
  <c r="N59"/>
  <c r="N55"/>
  <c r="N51"/>
  <c r="N47"/>
  <c r="N43"/>
  <c r="U2622"/>
  <c r="O2622"/>
  <c r="R2622"/>
  <c r="U2644"/>
  <c r="O2644"/>
  <c r="R2644"/>
  <c r="U2636"/>
  <c r="O2636"/>
  <c r="R2636"/>
  <c r="U2628"/>
  <c r="O2628"/>
  <c r="R2628"/>
  <c r="V2608"/>
  <c r="P2608"/>
  <c r="S2608"/>
  <c r="S2545"/>
  <c r="V2545"/>
  <c r="P2545"/>
  <c r="V2534"/>
  <c r="P2534"/>
  <c r="S2534"/>
  <c r="V2528"/>
  <c r="P2528"/>
  <c r="S2528"/>
  <c r="S2643"/>
  <c r="P2643"/>
  <c r="V2643"/>
  <c r="S2635"/>
  <c r="P2635"/>
  <c r="V2635"/>
  <c r="U2646"/>
  <c r="O2646"/>
  <c r="R2646"/>
  <c r="U2638"/>
  <c r="O2638"/>
  <c r="R2638"/>
  <c r="U2630"/>
  <c r="O2630"/>
  <c r="R2630"/>
  <c r="S2645"/>
  <c r="V2645"/>
  <c r="P2645"/>
  <c r="S2637"/>
  <c r="V2637"/>
  <c r="P2637"/>
  <c r="S2629"/>
  <c r="V2629"/>
  <c r="P2629"/>
  <c r="V2499"/>
  <c r="P2499"/>
  <c r="S2499"/>
  <c r="U2472"/>
  <c r="O2472"/>
  <c r="O2568" s="1"/>
  <c r="R2472"/>
  <c r="S2458"/>
  <c r="V2458"/>
  <c r="P2458"/>
  <c r="U2496"/>
  <c r="O2496"/>
  <c r="R2496"/>
  <c r="U2494"/>
  <c r="U2568" s="1"/>
  <c r="O2494"/>
  <c r="R2494"/>
  <c r="U2474"/>
  <c r="O2474"/>
  <c r="R2474"/>
  <c r="U2426"/>
  <c r="O2426"/>
  <c r="R2426"/>
  <c r="U2422"/>
  <c r="O2422"/>
  <c r="R2422"/>
  <c r="U2418"/>
  <c r="O2418"/>
  <c r="R2418"/>
  <c r="U2414"/>
  <c r="O2414"/>
  <c r="R2414"/>
  <c r="U2406"/>
  <c r="O2406"/>
  <c r="R2406"/>
  <c r="U2402"/>
  <c r="O2402"/>
  <c r="R2402"/>
  <c r="U2398"/>
  <c r="O2398"/>
  <c r="R2398"/>
  <c r="U2394"/>
  <c r="O2394"/>
  <c r="R2394"/>
  <c r="U2390"/>
  <c r="O2390"/>
  <c r="R2390"/>
  <c r="U2412"/>
  <c r="O2412"/>
  <c r="R2412"/>
  <c r="U2410"/>
  <c r="O2410"/>
  <c r="R2410"/>
  <c r="U2407"/>
  <c r="O2407"/>
  <c r="R2407"/>
  <c r="U2399"/>
  <c r="O2399"/>
  <c r="R2399"/>
  <c r="U2391"/>
  <c r="O2391"/>
  <c r="R2391"/>
  <c r="S2360"/>
  <c r="V2360"/>
  <c r="P2360"/>
  <c r="V2344"/>
  <c r="P2344"/>
  <c r="S2344"/>
  <c r="V2312"/>
  <c r="P2312"/>
  <c r="S2312"/>
  <c r="V2271"/>
  <c r="P2271"/>
  <c r="S2271"/>
  <c r="S2258"/>
  <c r="P2258"/>
  <c r="V2258"/>
  <c r="S2242"/>
  <c r="V2242"/>
  <c r="P2242"/>
  <c r="S2238"/>
  <c r="V2238"/>
  <c r="P2238"/>
  <c r="S2224"/>
  <c r="V2224"/>
  <c r="P2224"/>
  <c r="S2220"/>
  <c r="V2220"/>
  <c r="P2220"/>
  <c r="S2178"/>
  <c r="V2178"/>
  <c r="P2178"/>
  <c r="S2123"/>
  <c r="V2123"/>
  <c r="P2123"/>
  <c r="V2095"/>
  <c r="P2095"/>
  <c r="S2095"/>
  <c r="S2085"/>
  <c r="S2180" s="1"/>
  <c r="V2085"/>
  <c r="P2085"/>
  <c r="P2180" s="1"/>
  <c r="S2067"/>
  <c r="V2067"/>
  <c r="P2067"/>
  <c r="V2047"/>
  <c r="P2047"/>
  <c r="S2047"/>
  <c r="S2270"/>
  <c r="P2270"/>
  <c r="V2270"/>
  <c r="S2257"/>
  <c r="P2257"/>
  <c r="V2257"/>
  <c r="S2269"/>
  <c r="V2269"/>
  <c r="P2269"/>
  <c r="U2248"/>
  <c r="O2248"/>
  <c r="R2248"/>
  <c r="U2244"/>
  <c r="O2244"/>
  <c r="R2244"/>
  <c r="U2135"/>
  <c r="O2135"/>
  <c r="R2135"/>
  <c r="R2105"/>
  <c r="U2105"/>
  <c r="O2105"/>
  <c r="U2050"/>
  <c r="O2050"/>
  <c r="R2050"/>
  <c r="U2007"/>
  <c r="O2007"/>
  <c r="R2007"/>
  <c r="U2005"/>
  <c r="O2005"/>
  <c r="R2005"/>
  <c r="V2048"/>
  <c r="P2048"/>
  <c r="S2048"/>
  <c r="U2010"/>
  <c r="O2010"/>
  <c r="R2010"/>
  <c r="U2006"/>
  <c r="O2006"/>
  <c r="R2006"/>
  <c r="S2001"/>
  <c r="P2001"/>
  <c r="V2001"/>
  <c r="R1994"/>
  <c r="U1994"/>
  <c r="O1994"/>
  <c r="R1981"/>
  <c r="U1981"/>
  <c r="O1981"/>
  <c r="V1973"/>
  <c r="P1973"/>
  <c r="S1973"/>
  <c r="U1925"/>
  <c r="O1925"/>
  <c r="R1925"/>
  <c r="U1898"/>
  <c r="O1898"/>
  <c r="R1898"/>
  <c r="V1891"/>
  <c r="P1891"/>
  <c r="S1891"/>
  <c r="V1886"/>
  <c r="P1886"/>
  <c r="S1886"/>
  <c r="U1877"/>
  <c r="O1877"/>
  <c r="R1877"/>
  <c r="R1857"/>
  <c r="U1857"/>
  <c r="O1857"/>
  <c r="R1780"/>
  <c r="U1780"/>
  <c r="O1780"/>
  <c r="U1767"/>
  <c r="O1767"/>
  <c r="R1767"/>
  <c r="U1748"/>
  <c r="O1748"/>
  <c r="R1748"/>
  <c r="R1722"/>
  <c r="U1722"/>
  <c r="O1722"/>
  <c r="R1715"/>
  <c r="U1715"/>
  <c r="O1715"/>
  <c r="S1762"/>
  <c r="V1762"/>
  <c r="P1762"/>
  <c r="P1716"/>
  <c r="S1716"/>
  <c r="V1716"/>
  <c r="P1688"/>
  <c r="S1688"/>
  <c r="V1688"/>
  <c r="V1661"/>
  <c r="P1661"/>
  <c r="S1661"/>
  <c r="L2072"/>
  <c r="U1968"/>
  <c r="O1968"/>
  <c r="R1968"/>
  <c r="R2072" s="1"/>
  <c r="C2757"/>
  <c r="E2757" s="1"/>
  <c r="F2811"/>
  <c r="H2811" s="1"/>
  <c r="V1769"/>
  <c r="P1769"/>
  <c r="S1769"/>
  <c r="P1787" s="1"/>
  <c r="S1787" s="1"/>
  <c r="V1787" s="1"/>
  <c r="R1759"/>
  <c r="U1759"/>
  <c r="O1759"/>
  <c r="S1749"/>
  <c r="V1749"/>
  <c r="P1749"/>
  <c r="V1739"/>
  <c r="P1739"/>
  <c r="S1739"/>
  <c r="U1693"/>
  <c r="O1693"/>
  <c r="R1693"/>
  <c r="R1681"/>
  <c r="U1681"/>
  <c r="O1681"/>
  <c r="R1649"/>
  <c r="U1649"/>
  <c r="O1649"/>
  <c r="R1618"/>
  <c r="U1618"/>
  <c r="O1618"/>
  <c r="M1705"/>
  <c r="V1602"/>
  <c r="P1602"/>
  <c r="S1602"/>
  <c r="R1505"/>
  <c r="U1505"/>
  <c r="O1505"/>
  <c r="R1493"/>
  <c r="L1596"/>
  <c r="U1493"/>
  <c r="U1596" s="1"/>
  <c r="O1493"/>
  <c r="O1596" s="1"/>
  <c r="U1474"/>
  <c r="O1474"/>
  <c r="R1474"/>
  <c r="U1470"/>
  <c r="O1470"/>
  <c r="R1470"/>
  <c r="U1461"/>
  <c r="O1461"/>
  <c r="R1461"/>
  <c r="U1446"/>
  <c r="O1446"/>
  <c r="R1446"/>
  <c r="U1441"/>
  <c r="O1441"/>
  <c r="R1441"/>
  <c r="R1434"/>
  <c r="U1434"/>
  <c r="O1434"/>
  <c r="U1405"/>
  <c r="O1405"/>
  <c r="R1405"/>
  <c r="U1398"/>
  <c r="O1398"/>
  <c r="R1398"/>
  <c r="U1383"/>
  <c r="O1383"/>
  <c r="R1383"/>
  <c r="R1478" s="1"/>
  <c r="V1356"/>
  <c r="V1478" s="1"/>
  <c r="M1478"/>
  <c r="P1356"/>
  <c r="S1356"/>
  <c r="S1478" s="1"/>
  <c r="V1254"/>
  <c r="P1254"/>
  <c r="S1254"/>
  <c r="D2755"/>
  <c r="F2755" s="1"/>
  <c r="G2808"/>
  <c r="I2808" s="1"/>
  <c r="U1333"/>
  <c r="O1333"/>
  <c r="R1333"/>
  <c r="U1304"/>
  <c r="O1304"/>
  <c r="R1304"/>
  <c r="V1310"/>
  <c r="P1310"/>
  <c r="S1310"/>
  <c r="S1295"/>
  <c r="P1295"/>
  <c r="V1295"/>
  <c r="V1342"/>
  <c r="P1342"/>
  <c r="S1342"/>
  <c r="V1340"/>
  <c r="P1340"/>
  <c r="S1340"/>
  <c r="S1331"/>
  <c r="V1331"/>
  <c r="P1331"/>
  <c r="S1294"/>
  <c r="V1294"/>
  <c r="P1294"/>
  <c r="V1256"/>
  <c r="P1256"/>
  <c r="S1256"/>
  <c r="V1160"/>
  <c r="P1160"/>
  <c r="S1160"/>
  <c r="V1334"/>
  <c r="P1334"/>
  <c r="S1334"/>
  <c r="S1325"/>
  <c r="V1325"/>
  <c r="P1325"/>
  <c r="U1050"/>
  <c r="O1050"/>
  <c r="R1050"/>
  <c r="K1082"/>
  <c r="M962"/>
  <c r="V936"/>
  <c r="P936"/>
  <c r="S936"/>
  <c r="V903"/>
  <c r="P903"/>
  <c r="S903"/>
  <c r="V890"/>
  <c r="P890"/>
  <c r="S890"/>
  <c r="V883"/>
  <c r="P883"/>
  <c r="S883"/>
  <c r="V861"/>
  <c r="P861"/>
  <c r="S861"/>
  <c r="V845"/>
  <c r="P845"/>
  <c r="S845"/>
  <c r="V833"/>
  <c r="P833"/>
  <c r="S833"/>
  <c r="V823"/>
  <c r="P823"/>
  <c r="S823"/>
  <c r="V775"/>
  <c r="P775"/>
  <c r="S775"/>
  <c r="V747"/>
  <c r="V796" s="1"/>
  <c r="P747"/>
  <c r="S747"/>
  <c r="V726"/>
  <c r="P726"/>
  <c r="P796" s="1"/>
  <c r="S726"/>
  <c r="V721"/>
  <c r="P721"/>
  <c r="S721"/>
  <c r="S796" s="1"/>
  <c r="S705"/>
  <c r="V705"/>
  <c r="P705"/>
  <c r="S701"/>
  <c r="V701"/>
  <c r="P701"/>
  <c r="V1127"/>
  <c r="P1127"/>
  <c r="S1127"/>
  <c r="V1125"/>
  <c r="P1125"/>
  <c r="S1125"/>
  <c r="V1123"/>
  <c r="P1123"/>
  <c r="S1123"/>
  <c r="V1121"/>
  <c r="P1121"/>
  <c r="S1121"/>
  <c r="U1044"/>
  <c r="O1044"/>
  <c r="R1044"/>
  <c r="V1064"/>
  <c r="P1064"/>
  <c r="S1064"/>
  <c r="V1040"/>
  <c r="P1040"/>
  <c r="S1040"/>
  <c r="V1036"/>
  <c r="P1036"/>
  <c r="S1036"/>
  <c r="V1032"/>
  <c r="P1032"/>
  <c r="S1032"/>
  <c r="V1028"/>
  <c r="P1028"/>
  <c r="S1028"/>
  <c r="V1024"/>
  <c r="P1024"/>
  <c r="S1024"/>
  <c r="V1020"/>
  <c r="P1020"/>
  <c r="S1020"/>
  <c r="V1016"/>
  <c r="P1016"/>
  <c r="S1016"/>
  <c r="U1116"/>
  <c r="O1116"/>
  <c r="R1116"/>
  <c r="U666"/>
  <c r="O666"/>
  <c r="R666"/>
  <c r="U664"/>
  <c r="O664"/>
  <c r="R664"/>
  <c r="U662"/>
  <c r="O662"/>
  <c r="R662"/>
  <c r="U657"/>
  <c r="U712" s="1"/>
  <c r="O657"/>
  <c r="R657"/>
  <c r="R712" s="1"/>
  <c r="V615"/>
  <c r="P615"/>
  <c r="S615"/>
  <c r="S529"/>
  <c r="V529"/>
  <c r="P529"/>
  <c r="S525"/>
  <c r="V525"/>
  <c r="P525"/>
  <c r="S515"/>
  <c r="V515"/>
  <c r="P515"/>
  <c r="S486"/>
  <c r="V486"/>
  <c r="P486"/>
  <c r="S470"/>
  <c r="V470"/>
  <c r="P470"/>
  <c r="S466"/>
  <c r="V466"/>
  <c r="P466"/>
  <c r="S462"/>
  <c r="V462"/>
  <c r="P462"/>
  <c r="S433"/>
  <c r="N433"/>
  <c r="V433"/>
  <c r="P433"/>
  <c r="S420"/>
  <c r="V420"/>
  <c r="P420"/>
  <c r="S416"/>
  <c r="V416"/>
  <c r="P416"/>
  <c r="S385"/>
  <c r="V385"/>
  <c r="P385"/>
  <c r="S310"/>
  <c r="V310"/>
  <c r="P310"/>
  <c r="S305"/>
  <c r="V305"/>
  <c r="P305"/>
  <c r="S300"/>
  <c r="V300"/>
  <c r="P300"/>
  <c r="S295"/>
  <c r="V295"/>
  <c r="P295"/>
  <c r="S291"/>
  <c r="V291"/>
  <c r="P291"/>
  <c r="S276"/>
  <c r="V276"/>
  <c r="P276"/>
  <c r="S272"/>
  <c r="V272"/>
  <c r="P272"/>
  <c r="S268"/>
  <c r="V268"/>
  <c r="V350" s="1"/>
  <c r="P268"/>
  <c r="S692"/>
  <c r="V692"/>
  <c r="P692"/>
  <c r="S690"/>
  <c r="V690"/>
  <c r="P690"/>
  <c r="S688"/>
  <c r="V688"/>
  <c r="P688"/>
  <c r="U680"/>
  <c r="O680"/>
  <c r="R680"/>
  <c r="V149"/>
  <c r="P149"/>
  <c r="S149"/>
  <c r="V103"/>
  <c r="P103"/>
  <c r="S103"/>
  <c r="V99"/>
  <c r="P99"/>
  <c r="S99"/>
  <c r="V95"/>
  <c r="P95"/>
  <c r="S95"/>
  <c r="V60"/>
  <c r="P60"/>
  <c r="S60"/>
  <c r="V56"/>
  <c r="P56"/>
  <c r="S56"/>
  <c r="V52"/>
  <c r="P52"/>
  <c r="S52"/>
  <c r="V48"/>
  <c r="P48"/>
  <c r="S48"/>
  <c r="V44"/>
  <c r="P44"/>
  <c r="S44"/>
  <c r="S6"/>
  <c r="V6"/>
  <c r="P6"/>
  <c r="M126"/>
  <c r="K2568"/>
  <c r="M2180"/>
  <c r="L2180"/>
  <c r="O1787"/>
  <c r="J1596"/>
  <c r="K796"/>
  <c r="O945"/>
  <c r="N470"/>
  <c r="N466"/>
  <c r="N462"/>
  <c r="N385"/>
  <c r="N173"/>
  <c r="N169"/>
  <c r="N165"/>
  <c r="N161"/>
  <c r="N157"/>
  <c r="N310"/>
  <c r="N305"/>
  <c r="N300"/>
  <c r="N295"/>
  <c r="N291"/>
  <c r="M350"/>
  <c r="N468"/>
  <c r="N464"/>
  <c r="N469"/>
  <c r="N465"/>
  <c r="N153"/>
  <c r="N103"/>
  <c r="N99"/>
  <c r="N95"/>
  <c r="V2690"/>
  <c r="P2690"/>
  <c r="S2690"/>
  <c r="S2691"/>
  <c r="V2691"/>
  <c r="P2691"/>
  <c r="V2669"/>
  <c r="P2669"/>
  <c r="S2669"/>
  <c r="U2626"/>
  <c r="O2626"/>
  <c r="R2626"/>
  <c r="S2644"/>
  <c r="P2644"/>
  <c r="V2644"/>
  <c r="S2636"/>
  <c r="P2636"/>
  <c r="V2636"/>
  <c r="S2628"/>
  <c r="P2628"/>
  <c r="V2628"/>
  <c r="S2531"/>
  <c r="V2531"/>
  <c r="P2531"/>
  <c r="S2524"/>
  <c r="V2524"/>
  <c r="P2524"/>
  <c r="U2647"/>
  <c r="O2647"/>
  <c r="R2647"/>
  <c r="U2639"/>
  <c r="O2639"/>
  <c r="R2639"/>
  <c r="U2631"/>
  <c r="O2631"/>
  <c r="R2631"/>
  <c r="S2646"/>
  <c r="V2646"/>
  <c r="P2646"/>
  <c r="S2638"/>
  <c r="V2638"/>
  <c r="P2638"/>
  <c r="S2630"/>
  <c r="V2630"/>
  <c r="P2630"/>
  <c r="U2649"/>
  <c r="O2649"/>
  <c r="R2649"/>
  <c r="U2641"/>
  <c r="O2641"/>
  <c r="R2641"/>
  <c r="U2633"/>
  <c r="O2633"/>
  <c r="R2633"/>
  <c r="C2746"/>
  <c r="E2746" s="1"/>
  <c r="F2817"/>
  <c r="H2817" s="1"/>
  <c r="M2568"/>
  <c r="V2451"/>
  <c r="P2451"/>
  <c r="P2568" s="1"/>
  <c r="S2451"/>
  <c r="V2477"/>
  <c r="P2477"/>
  <c r="S2477"/>
  <c r="S2467"/>
  <c r="V2467"/>
  <c r="P2467"/>
  <c r="S2459"/>
  <c r="V2459"/>
  <c r="P2459"/>
  <c r="S2496"/>
  <c r="V2496"/>
  <c r="P2496"/>
  <c r="S2494"/>
  <c r="V2494"/>
  <c r="P2494"/>
  <c r="U2423"/>
  <c r="O2423"/>
  <c r="R2423"/>
  <c r="U2419"/>
  <c r="O2419"/>
  <c r="R2419"/>
  <c r="U2415"/>
  <c r="O2415"/>
  <c r="R2415"/>
  <c r="V2411"/>
  <c r="P2411"/>
  <c r="S2411"/>
  <c r="V2409"/>
  <c r="P2409"/>
  <c r="S2409"/>
  <c r="U2401"/>
  <c r="O2401"/>
  <c r="R2401"/>
  <c r="U2393"/>
  <c r="O2393"/>
  <c r="R2393"/>
  <c r="U2385"/>
  <c r="O2385"/>
  <c r="R2385"/>
  <c r="V2345"/>
  <c r="P2345"/>
  <c r="S2345"/>
  <c r="K2445"/>
  <c r="M2341"/>
  <c r="V2313"/>
  <c r="P2313"/>
  <c r="S2313"/>
  <c r="U2267"/>
  <c r="O2267"/>
  <c r="R2267"/>
  <c r="S2239"/>
  <c r="V2239"/>
  <c r="P2239"/>
  <c r="S2225"/>
  <c r="V2225"/>
  <c r="P2225"/>
  <c r="S2221"/>
  <c r="V2221"/>
  <c r="P2221"/>
  <c r="S2179"/>
  <c r="V2179"/>
  <c r="P2179"/>
  <c r="V2124"/>
  <c r="P2124"/>
  <c r="S2124"/>
  <c r="V2086"/>
  <c r="P2086"/>
  <c r="S2086"/>
  <c r="S2068"/>
  <c r="V2068"/>
  <c r="P2068"/>
  <c r="S2064"/>
  <c r="V2064"/>
  <c r="P2064"/>
  <c r="U2266"/>
  <c r="O2266"/>
  <c r="R2266"/>
  <c r="U2256"/>
  <c r="O2256"/>
  <c r="R2256"/>
  <c r="U2249"/>
  <c r="O2249"/>
  <c r="R2249"/>
  <c r="U2245"/>
  <c r="O2245"/>
  <c r="R2245"/>
  <c r="U2136"/>
  <c r="O2136"/>
  <c r="R2136"/>
  <c r="U2011"/>
  <c r="O2011"/>
  <c r="R2011"/>
  <c r="V2043"/>
  <c r="P2043"/>
  <c r="S2043"/>
  <c r="U1979"/>
  <c r="O1979"/>
  <c r="R1979"/>
  <c r="U2048"/>
  <c r="O2048"/>
  <c r="R2048"/>
  <c r="V2039"/>
  <c r="P2039"/>
  <c r="S2039"/>
  <c r="S2022"/>
  <c r="P2022"/>
  <c r="V2022"/>
  <c r="V1974"/>
  <c r="P1974"/>
  <c r="S1974"/>
  <c r="U1969"/>
  <c r="O1969"/>
  <c r="R1969"/>
  <c r="S1917"/>
  <c r="V1917"/>
  <c r="P1917"/>
  <c r="V1892"/>
  <c r="P1892"/>
  <c r="S1892"/>
  <c r="U1870"/>
  <c r="O1870"/>
  <c r="R1870"/>
  <c r="U1851"/>
  <c r="U1937" s="1"/>
  <c r="O1851"/>
  <c r="O1937" s="1"/>
  <c r="R1851"/>
  <c r="R1937" s="1"/>
  <c r="S1686"/>
  <c r="V1686"/>
  <c r="P1686"/>
  <c r="V1675"/>
  <c r="P1675"/>
  <c r="S1675"/>
  <c r="V1652"/>
  <c r="P1652"/>
  <c r="S1652"/>
  <c r="V1644"/>
  <c r="P1644"/>
  <c r="S1644"/>
  <c r="V1634"/>
  <c r="P1634"/>
  <c r="S1634"/>
  <c r="V1759"/>
  <c r="P1759"/>
  <c r="S1759"/>
  <c r="R1694"/>
  <c r="U1694"/>
  <c r="O1694"/>
  <c r="U1690"/>
  <c r="O1690"/>
  <c r="R1690"/>
  <c r="R1672"/>
  <c r="U1672"/>
  <c r="O1672"/>
  <c r="R1664"/>
  <c r="U1664"/>
  <c r="O1664"/>
  <c r="R1622"/>
  <c r="U1622"/>
  <c r="O1622"/>
  <c r="R1603"/>
  <c r="U1603"/>
  <c r="O1603"/>
  <c r="U1475"/>
  <c r="O1475"/>
  <c r="R1475"/>
  <c r="U1471"/>
  <c r="O1471"/>
  <c r="R1471"/>
  <c r="U1462"/>
  <c r="O1462"/>
  <c r="R1462"/>
  <c r="U1452"/>
  <c r="O1452"/>
  <c r="R1452"/>
  <c r="U1447"/>
  <c r="O1447"/>
  <c r="R1447"/>
  <c r="U1438"/>
  <c r="O1438"/>
  <c r="R1438"/>
  <c r="U1431"/>
  <c r="O1431"/>
  <c r="R1431"/>
  <c r="U1406"/>
  <c r="O1406"/>
  <c r="R1406"/>
  <c r="J1781"/>
  <c r="L1714"/>
  <c r="S1329"/>
  <c r="P1329"/>
  <c r="V1329"/>
  <c r="V1296"/>
  <c r="P1296"/>
  <c r="S1296"/>
  <c r="U1295"/>
  <c r="O1295"/>
  <c r="R1295"/>
  <c r="U1271"/>
  <c r="O1271"/>
  <c r="R1271"/>
  <c r="U1342"/>
  <c r="O1342"/>
  <c r="R1342"/>
  <c r="U1340"/>
  <c r="O1340"/>
  <c r="R1340"/>
  <c r="U1331"/>
  <c r="O1331"/>
  <c r="R1331"/>
  <c r="U1294"/>
  <c r="O1294"/>
  <c r="R1294"/>
  <c r="K1355"/>
  <c r="M1244"/>
  <c r="V1161"/>
  <c r="P1161"/>
  <c r="S1161"/>
  <c r="V1157"/>
  <c r="P1157"/>
  <c r="S1157"/>
  <c r="U1325"/>
  <c r="O1325"/>
  <c r="R1325"/>
  <c r="S986"/>
  <c r="V986"/>
  <c r="P986"/>
  <c r="V922"/>
  <c r="P922"/>
  <c r="S922"/>
  <c r="V913"/>
  <c r="P913"/>
  <c r="S913"/>
  <c r="V905"/>
  <c r="P905"/>
  <c r="S905"/>
  <c r="V872"/>
  <c r="P872"/>
  <c r="S872"/>
  <c r="V848"/>
  <c r="P848"/>
  <c r="S848"/>
  <c r="V826"/>
  <c r="P826"/>
  <c r="S826"/>
  <c r="V815"/>
  <c r="P815"/>
  <c r="S815"/>
  <c r="V761"/>
  <c r="P761"/>
  <c r="S761"/>
  <c r="V751"/>
  <c r="P751"/>
  <c r="S751"/>
  <c r="V738"/>
  <c r="P738"/>
  <c r="S738"/>
  <c r="S706"/>
  <c r="V706"/>
  <c r="P706"/>
  <c r="S702"/>
  <c r="V702"/>
  <c r="P702"/>
  <c r="U1126"/>
  <c r="O1126"/>
  <c r="R1126"/>
  <c r="U1124"/>
  <c r="O1124"/>
  <c r="R1124"/>
  <c r="U1122"/>
  <c r="O1122"/>
  <c r="R1122"/>
  <c r="L1082"/>
  <c r="F2804" s="1"/>
  <c r="H2804" s="1"/>
  <c r="U961"/>
  <c r="U1082" s="1"/>
  <c r="O961"/>
  <c r="R961"/>
  <c r="V1060"/>
  <c r="P1060"/>
  <c r="S1060"/>
  <c r="V1041"/>
  <c r="P1041"/>
  <c r="S1041"/>
  <c r="V1037"/>
  <c r="P1037"/>
  <c r="S1037"/>
  <c r="V1033"/>
  <c r="P1033"/>
  <c r="S1033"/>
  <c r="V1029"/>
  <c r="P1029"/>
  <c r="S1029"/>
  <c r="V1025"/>
  <c r="P1025"/>
  <c r="S1025"/>
  <c r="V1021"/>
  <c r="P1021"/>
  <c r="S1021"/>
  <c r="V1017"/>
  <c r="P1017"/>
  <c r="S1017"/>
  <c r="V1116"/>
  <c r="P1116"/>
  <c r="S1116"/>
  <c r="C2751"/>
  <c r="E2751" s="1"/>
  <c r="F2803"/>
  <c r="H2803" s="1"/>
  <c r="V668"/>
  <c r="P668"/>
  <c r="S668"/>
  <c r="S666"/>
  <c r="V666"/>
  <c r="P666"/>
  <c r="S664"/>
  <c r="V664"/>
  <c r="P664"/>
  <c r="S662"/>
  <c r="V662"/>
  <c r="P662"/>
  <c r="S657"/>
  <c r="V657"/>
  <c r="P657"/>
  <c r="V563"/>
  <c r="P563"/>
  <c r="S563"/>
  <c r="S526"/>
  <c r="V526"/>
  <c r="P526"/>
  <c r="S516"/>
  <c r="V516"/>
  <c r="P516"/>
  <c r="S487"/>
  <c r="V487"/>
  <c r="P487"/>
  <c r="S467"/>
  <c r="V467"/>
  <c r="P467"/>
  <c r="S463"/>
  <c r="V463"/>
  <c r="P463"/>
  <c r="S421"/>
  <c r="V421"/>
  <c r="P421"/>
  <c r="S417"/>
  <c r="V417"/>
  <c r="P417"/>
  <c r="S386"/>
  <c r="V386"/>
  <c r="P386"/>
  <c r="S325"/>
  <c r="N325"/>
  <c r="V325"/>
  <c r="P325"/>
  <c r="S319"/>
  <c r="V319"/>
  <c r="P319"/>
  <c r="S306"/>
  <c r="V306"/>
  <c r="P306"/>
  <c r="S301"/>
  <c r="V301"/>
  <c r="P301"/>
  <c r="S296"/>
  <c r="V296"/>
  <c r="P296"/>
  <c r="S292"/>
  <c r="V292"/>
  <c r="P292"/>
  <c r="S277"/>
  <c r="N277"/>
  <c r="V277"/>
  <c r="P277"/>
  <c r="S273"/>
  <c r="V273"/>
  <c r="P273"/>
  <c r="S269"/>
  <c r="V269"/>
  <c r="P269"/>
  <c r="V807"/>
  <c r="V945" s="1"/>
  <c r="P807"/>
  <c r="M945"/>
  <c r="S807"/>
  <c r="U693"/>
  <c r="O693"/>
  <c r="R693"/>
  <c r="U691"/>
  <c r="O691"/>
  <c r="R691"/>
  <c r="U689"/>
  <c r="O689"/>
  <c r="R689"/>
  <c r="U687"/>
  <c r="O687"/>
  <c r="R687"/>
  <c r="J126"/>
  <c r="L6"/>
  <c r="V175"/>
  <c r="P175"/>
  <c r="S175"/>
  <c r="V171"/>
  <c r="P171"/>
  <c r="S171"/>
  <c r="V167"/>
  <c r="P167"/>
  <c r="S167"/>
  <c r="V163"/>
  <c r="P163"/>
  <c r="S163"/>
  <c r="V159"/>
  <c r="P159"/>
  <c r="S159"/>
  <c r="V155"/>
  <c r="P155"/>
  <c r="S155"/>
  <c r="J252"/>
  <c r="L145"/>
  <c r="V104"/>
  <c r="P104"/>
  <c r="S104"/>
  <c r="V100"/>
  <c r="P100"/>
  <c r="S100"/>
  <c r="V96"/>
  <c r="P96"/>
  <c r="S96"/>
  <c r="V92"/>
  <c r="P92"/>
  <c r="S92"/>
  <c r="V61"/>
  <c r="P61"/>
  <c r="S61"/>
  <c r="V57"/>
  <c r="P57"/>
  <c r="S57"/>
  <c r="V53"/>
  <c r="P53"/>
  <c r="S53"/>
  <c r="V49"/>
  <c r="P49"/>
  <c r="S49"/>
  <c r="V45"/>
  <c r="P45"/>
  <c r="S45"/>
  <c r="J2568"/>
  <c r="J2445"/>
  <c r="K1937"/>
  <c r="L1937"/>
  <c r="R1818"/>
  <c r="P1086"/>
  <c r="N319"/>
  <c r="N299"/>
  <c r="N294"/>
  <c r="N290"/>
  <c r="L712"/>
  <c r="M476"/>
  <c r="N419"/>
  <c r="N415"/>
  <c r="N306"/>
  <c r="N301"/>
  <c r="N296"/>
  <c r="N292"/>
  <c r="N156"/>
  <c r="N432"/>
  <c r="N275"/>
  <c r="N271"/>
  <c r="N149"/>
  <c r="N105"/>
  <c r="N101"/>
  <c r="N97"/>
  <c r="N93"/>
  <c r="N106"/>
  <c r="N102"/>
  <c r="N98"/>
  <c r="N94"/>
  <c r="Q1787" l="1"/>
  <c r="R1787"/>
  <c r="G2805"/>
  <c r="I2805" s="1"/>
  <c r="D2752"/>
  <c r="F2752" s="1"/>
  <c r="M1781"/>
  <c r="G2810" s="1"/>
  <c r="I2810" s="1"/>
  <c r="S1714"/>
  <c r="V1714"/>
  <c r="V1781" s="1"/>
  <c r="P1714"/>
  <c r="P1781" s="1"/>
  <c r="Q1786"/>
  <c r="R1786"/>
  <c r="U1602"/>
  <c r="O1602"/>
  <c r="L1705"/>
  <c r="R1602"/>
  <c r="C2758"/>
  <c r="E2758" s="1"/>
  <c r="F2812"/>
  <c r="H2812" s="1"/>
  <c r="M2445"/>
  <c r="D2762" s="1"/>
  <c r="F2762" s="1"/>
  <c r="V2341"/>
  <c r="V2445" s="1"/>
  <c r="P2341"/>
  <c r="P2445" s="1"/>
  <c r="S2341"/>
  <c r="S2445" s="1"/>
  <c r="G2798"/>
  <c r="I2798" s="1"/>
  <c r="D2744"/>
  <c r="F2744" s="1"/>
  <c r="F2813"/>
  <c r="H2813" s="1"/>
  <c r="D2757"/>
  <c r="F2757" s="1"/>
  <c r="G2811"/>
  <c r="I2811" s="1"/>
  <c r="S484"/>
  <c r="S579" s="1"/>
  <c r="M579"/>
  <c r="V484"/>
  <c r="V579" s="1"/>
  <c r="P484"/>
  <c r="P579" s="1"/>
  <c r="F2805"/>
  <c r="H2805" s="1"/>
  <c r="C2752"/>
  <c r="E2752" s="1"/>
  <c r="M2072"/>
  <c r="V1968"/>
  <c r="V2072" s="1"/>
  <c r="P1968"/>
  <c r="P2072" s="1"/>
  <c r="S1968"/>
  <c r="S2072" s="1"/>
  <c r="L2704"/>
  <c r="U2607"/>
  <c r="U2704" s="1"/>
  <c r="O2607"/>
  <c r="O2704" s="1"/>
  <c r="R2607"/>
  <c r="R2704" s="1"/>
  <c r="P945"/>
  <c r="S2568"/>
  <c r="S126"/>
  <c r="V1217"/>
  <c r="P1937"/>
  <c r="R2180"/>
  <c r="R2445"/>
  <c r="U2320"/>
  <c r="S962"/>
  <c r="V962"/>
  <c r="V1082" s="1"/>
  <c r="P962"/>
  <c r="P1082" s="1"/>
  <c r="M1082"/>
  <c r="G2804" s="1"/>
  <c r="I2804" s="1"/>
  <c r="L252"/>
  <c r="U145"/>
  <c r="U252" s="1"/>
  <c r="N145"/>
  <c r="N252" s="1"/>
  <c r="O145"/>
  <c r="O252" s="1"/>
  <c r="R145"/>
  <c r="R252" s="1"/>
  <c r="L126"/>
  <c r="N6"/>
  <c r="N126" s="1"/>
  <c r="U6"/>
  <c r="U126" s="1"/>
  <c r="O6"/>
  <c r="O126" s="1"/>
  <c r="R6"/>
  <c r="R126" s="1"/>
  <c r="F2801"/>
  <c r="H2801" s="1"/>
  <c r="C2749"/>
  <c r="E2749" s="1"/>
  <c r="D2751"/>
  <c r="F2751" s="1"/>
  <c r="G2803"/>
  <c r="I2803" s="1"/>
  <c r="M1355"/>
  <c r="V1244"/>
  <c r="V1355" s="1"/>
  <c r="P1244"/>
  <c r="P1355" s="1"/>
  <c r="S1244"/>
  <c r="S1355" s="1"/>
  <c r="D2746"/>
  <c r="F2746" s="1"/>
  <c r="G2817"/>
  <c r="I2817" s="1"/>
  <c r="G2814"/>
  <c r="I2814" s="1"/>
  <c r="D2760"/>
  <c r="F2760" s="1"/>
  <c r="G2807"/>
  <c r="I2807" s="1"/>
  <c r="P1478"/>
  <c r="M2320"/>
  <c r="V2203"/>
  <c r="V2320" s="1"/>
  <c r="P2203"/>
  <c r="P2320" s="1"/>
  <c r="S2203"/>
  <c r="S2320" s="1"/>
  <c r="M2704"/>
  <c r="S2607"/>
  <c r="S2704" s="1"/>
  <c r="V2607"/>
  <c r="V2704" s="1"/>
  <c r="P2607"/>
  <c r="P2704" s="1"/>
  <c r="M712"/>
  <c r="S599"/>
  <c r="S712" s="1"/>
  <c r="V599"/>
  <c r="V712" s="1"/>
  <c r="P599"/>
  <c r="P712" s="1"/>
  <c r="C2750"/>
  <c r="E2750" s="1"/>
  <c r="F2802"/>
  <c r="H2802" s="1"/>
  <c r="F2807"/>
  <c r="H2807" s="1"/>
  <c r="O1478"/>
  <c r="V1937"/>
  <c r="O1082"/>
  <c r="V126"/>
  <c r="U1478"/>
  <c r="R1596"/>
  <c r="U2072"/>
  <c r="P1217"/>
  <c r="S1937"/>
  <c r="R1217"/>
  <c r="U2445"/>
  <c r="O2320"/>
  <c r="V1086"/>
  <c r="D2756" s="1"/>
  <c r="F2756" s="1"/>
  <c r="S1086"/>
  <c r="L1781"/>
  <c r="F2810" s="1"/>
  <c r="H2810" s="1"/>
  <c r="U1714"/>
  <c r="U1781" s="1"/>
  <c r="O1714"/>
  <c r="O1781" s="1"/>
  <c r="R1714"/>
  <c r="D2742"/>
  <c r="G2796"/>
  <c r="R1086"/>
  <c r="U1086"/>
  <c r="Q1086"/>
  <c r="M252"/>
  <c r="V145"/>
  <c r="V252" s="1"/>
  <c r="P145"/>
  <c r="P252" s="1"/>
  <c r="S145"/>
  <c r="S252" s="1"/>
  <c r="R484"/>
  <c r="R579" s="1"/>
  <c r="L579"/>
  <c r="U484"/>
  <c r="U579" s="1"/>
  <c r="O484"/>
  <c r="O579" s="1"/>
  <c r="F2816"/>
  <c r="H2816" s="1"/>
  <c r="C2762"/>
  <c r="E2762" s="1"/>
  <c r="D2745"/>
  <c r="F2745" s="1"/>
  <c r="G2799"/>
  <c r="I2799" s="1"/>
  <c r="S476"/>
  <c r="V476"/>
  <c r="P476"/>
  <c r="O1087"/>
  <c r="O1088" s="1"/>
  <c r="R1082"/>
  <c r="C2760"/>
  <c r="E2760" s="1"/>
  <c r="F2814"/>
  <c r="H2814" s="1"/>
  <c r="C2755"/>
  <c r="E2755" s="1"/>
  <c r="F2808"/>
  <c r="H2808" s="1"/>
  <c r="G2809"/>
  <c r="I2809" s="1"/>
  <c r="S1705"/>
  <c r="V1705"/>
  <c r="P1705"/>
  <c r="L476"/>
  <c r="U371"/>
  <c r="O371"/>
  <c r="R371"/>
  <c r="N371"/>
  <c r="L1355"/>
  <c r="R1244"/>
  <c r="R1355" s="1"/>
  <c r="U1244"/>
  <c r="U1355" s="1"/>
  <c r="O1244"/>
  <c r="O1355" s="1"/>
  <c r="U1217"/>
  <c r="S945"/>
  <c r="V2568"/>
  <c r="P126"/>
  <c r="S350"/>
  <c r="O2072"/>
  <c r="S1217"/>
  <c r="P1786"/>
  <c r="O1217"/>
  <c r="O2445"/>
  <c r="R2320"/>
  <c r="T1086" l="1"/>
  <c r="C2747"/>
  <c r="E2747" s="1"/>
  <c r="F2800"/>
  <c r="H2800" s="1"/>
  <c r="O1788"/>
  <c r="R1781"/>
  <c r="C2748"/>
  <c r="E2748" s="1"/>
  <c r="F2818"/>
  <c r="H2818" s="1"/>
  <c r="G2813"/>
  <c r="I2813" s="1"/>
  <c r="F2809"/>
  <c r="H2809" s="1"/>
  <c r="C2756"/>
  <c r="E2756" s="1"/>
  <c r="R1705"/>
  <c r="U1705"/>
  <c r="O1705"/>
  <c r="S1781"/>
  <c r="P1788"/>
  <c r="S1788" s="1"/>
  <c r="V1788" s="1"/>
  <c r="T1787"/>
  <c r="U1787"/>
  <c r="G2806"/>
  <c r="I2806" s="1"/>
  <c r="D2753"/>
  <c r="F2753" s="1"/>
  <c r="S1786"/>
  <c r="C2745"/>
  <c r="E2745" s="1"/>
  <c r="F2799"/>
  <c r="H2799" s="1"/>
  <c r="R476"/>
  <c r="U476"/>
  <c r="O476"/>
  <c r="F2742"/>
  <c r="F2797"/>
  <c r="H2797" s="1"/>
  <c r="S1082"/>
  <c r="P1087"/>
  <c r="T1786"/>
  <c r="U1786"/>
  <c r="G2797"/>
  <c r="I2797" s="1"/>
  <c r="D2747"/>
  <c r="F2747" s="1"/>
  <c r="G2800"/>
  <c r="I2800" s="1"/>
  <c r="C2753"/>
  <c r="E2753" s="1"/>
  <c r="F2806"/>
  <c r="H2806" s="1"/>
  <c r="R1087"/>
  <c r="U1087"/>
  <c r="I2796"/>
  <c r="G2801"/>
  <c r="I2801" s="1"/>
  <c r="D2749"/>
  <c r="F2749" s="1"/>
  <c r="D2748"/>
  <c r="F2748" s="1"/>
  <c r="G2818"/>
  <c r="I2818" s="1"/>
  <c r="D2761"/>
  <c r="F2761" s="1"/>
  <c r="G2815"/>
  <c r="I2815" s="1"/>
  <c r="C2742"/>
  <c r="F2796"/>
  <c r="E2742" l="1"/>
  <c r="S1789"/>
  <c r="V1786"/>
  <c r="V1789" s="1"/>
  <c r="D2754"/>
  <c r="F2754" s="1"/>
  <c r="I2819"/>
  <c r="D2743"/>
  <c r="F2819"/>
  <c r="H2796"/>
  <c r="H2819" s="1"/>
  <c r="C2759"/>
  <c r="E2759" s="1"/>
  <c r="R1788"/>
  <c r="Q1788"/>
  <c r="Q1789" s="1"/>
  <c r="O1789"/>
  <c r="G2819"/>
  <c r="W1786"/>
  <c r="C2754"/>
  <c r="E2754" s="1"/>
  <c r="Q1087"/>
  <c r="R1088"/>
  <c r="V1087"/>
  <c r="S1087"/>
  <c r="S1088" s="1"/>
  <c r="V1088" s="1"/>
  <c r="P1088"/>
  <c r="Q1088" s="1"/>
  <c r="W1787"/>
  <c r="C2761"/>
  <c r="E2761" s="1"/>
  <c r="P1789"/>
  <c r="F2743" l="1"/>
  <c r="T1087"/>
  <c r="D2759"/>
  <c r="F2759" s="1"/>
  <c r="T1788"/>
  <c r="T1789" s="1"/>
  <c r="U1788"/>
  <c r="R1789"/>
  <c r="T1088"/>
  <c r="U1088"/>
  <c r="F2763" l="1"/>
  <c r="W1788"/>
  <c r="U1789"/>
  <c r="W1789" s="1"/>
  <c r="D2763"/>
  <c r="D2768" s="1"/>
  <c r="C2743"/>
  <c r="E2743" l="1"/>
  <c r="E2763" s="1"/>
  <c r="C2763"/>
  <c r="C2768" s="1"/>
</calcChain>
</file>

<file path=xl/sharedStrings.xml><?xml version="1.0" encoding="utf-8"?>
<sst xmlns="http://schemas.openxmlformats.org/spreadsheetml/2006/main" count="11372" uniqueCount="5163">
  <si>
    <t xml:space="preserve"> e/;kUg Hkkstu ;kstukUrxZr ekg Qjojh]2015 o ekpZ]2015 ds fy, [kk|kUu dk vkoaVu</t>
  </si>
  <si>
    <t>tuin &amp; vktex&lt;+</t>
  </si>
  <si>
    <t>¼ek=k&amp; dqUry esa½</t>
  </si>
  <si>
    <t>dz0la0</t>
  </si>
  <si>
    <t>fodkl [k.M</t>
  </si>
  <si>
    <t>xzke iapk;r dk uke</t>
  </si>
  <si>
    <t>izkFkfed fo|ky; dk uke</t>
  </si>
  <si>
    <t>30 flrEcj]14 dh Nk= la0</t>
  </si>
  <si>
    <t>fnlEcj]14 ds vUr esa fo|ky; ij vo'ks"k cpk [kk|kUu</t>
  </si>
  <si>
    <t xml:space="preserve">03 ekg gsrq vkoafVr dqy [kk|kUu </t>
  </si>
  <si>
    <t>03 ekg dk dqy okafNr [kk|kUu</t>
  </si>
  <si>
    <t>fnlEcj]14 ds vUr esa fo|ky; ij vo'ks"k [kk|kUu ds lek;kstu ds mijkUr 03 ekg dk dqy izLrkfor okLrfod vkoaVu</t>
  </si>
  <si>
    <t>;ksx</t>
  </si>
  <si>
    <t>ekg tuojh]15 gsrq [kk|kUu dk vkoaVu</t>
  </si>
  <si>
    <t xml:space="preserve">dksVsnkj ds izkfIr ds gLrk{kj </t>
  </si>
  <si>
    <t>ekg Qjojh]15 gsrq vkoaVu</t>
  </si>
  <si>
    <t>ekg ekpZ]15 gsrq vkoaVu</t>
  </si>
  <si>
    <t>xsgwa</t>
  </si>
  <si>
    <t>pkoy</t>
  </si>
  <si>
    <t xml:space="preserve">xsgwa </t>
  </si>
  <si>
    <t>iobZ</t>
  </si>
  <si>
    <t>cgkmn~nhuiqj</t>
  </si>
  <si>
    <t>izk0fo0]cgkmn~nhuiqj&amp;AA</t>
  </si>
  <si>
    <t>izk0fo0]Qnxqfn;k</t>
  </si>
  <si>
    <t>bVdksfg;k</t>
  </si>
  <si>
    <t>izk0fo0]bVdksfg;k</t>
  </si>
  <si>
    <t>izk0fo0]iwjk xM+sfj;k</t>
  </si>
  <si>
    <t>vkyeiqj</t>
  </si>
  <si>
    <t>izk0fo0]bczkfgeiqj</t>
  </si>
  <si>
    <t>dq'kgk</t>
  </si>
  <si>
    <t>izk0fo0]dq'kgk</t>
  </si>
  <si>
    <t>ljS;k[kqnZ</t>
  </si>
  <si>
    <t>izk0fo0]ljS;k HkViqjk</t>
  </si>
  <si>
    <t>eqLrQkckn</t>
  </si>
  <si>
    <t>izk0fo0]eqLrQkckn</t>
  </si>
  <si>
    <t>vEckjh</t>
  </si>
  <si>
    <t>izk0fo0]vEckjh&amp;A</t>
  </si>
  <si>
    <t>izk0fo0]vEckjh&amp;AA</t>
  </si>
  <si>
    <t>izk0fo0]'kkgiqj</t>
  </si>
  <si>
    <t>tekyiqj</t>
  </si>
  <si>
    <t>izk0fo0]tekyiqj</t>
  </si>
  <si>
    <t>csyfl;k</t>
  </si>
  <si>
    <t>izk0fo0]csyfl;k</t>
  </si>
  <si>
    <t>edlwfn;k</t>
  </si>
  <si>
    <t>izk0fo0]edlwfn;k</t>
  </si>
  <si>
    <t>vka/khiqj</t>
  </si>
  <si>
    <t>izk0fo0]vka/khiqj</t>
  </si>
  <si>
    <t>clgh v'kjQiqj</t>
  </si>
  <si>
    <t xml:space="preserve">izk0fo0]clgh </t>
  </si>
  <si>
    <t>dNjk</t>
  </si>
  <si>
    <t>izk0fo0]dNjk</t>
  </si>
  <si>
    <t>xn~nksiqj</t>
  </si>
  <si>
    <t>izk0fo0]xn~nksiqj</t>
  </si>
  <si>
    <t>izrkiiqj</t>
  </si>
  <si>
    <t>izk0fo0]izrkiiqj</t>
  </si>
  <si>
    <t>lqEgkMhg</t>
  </si>
  <si>
    <t>izk0fo0]lqEgkMhg</t>
  </si>
  <si>
    <t>vf.Mdk</t>
  </si>
  <si>
    <t>izk0fo0]vf.Mdk</t>
  </si>
  <si>
    <t>izk0fo0]xks[koy</t>
  </si>
  <si>
    <t>e&gt;kSjk</t>
  </si>
  <si>
    <t>izk0fo0]e&gt;kSjk</t>
  </si>
  <si>
    <t>cgkmn~nhuqij</t>
  </si>
  <si>
    <t>izk0fo0]cgkmn~nhuqij</t>
  </si>
  <si>
    <t>yXxwiqj</t>
  </si>
  <si>
    <t>izk0fo0]yXxwiqj</t>
  </si>
  <si>
    <t>ljk;iqy</t>
  </si>
  <si>
    <t>izk0fo0]ljk;iqy</t>
  </si>
  <si>
    <t>jkeuxj</t>
  </si>
  <si>
    <t>izk0fo0]lykjiqj</t>
  </si>
  <si>
    <t>eqrdYyhiqj</t>
  </si>
  <si>
    <t>izk0fo0]eqrdYyhiqj</t>
  </si>
  <si>
    <t>u'kkSiqj</t>
  </si>
  <si>
    <t>izk0fo0]u'kkSiqj</t>
  </si>
  <si>
    <t>izk0fo0]Hkkuhiqj</t>
  </si>
  <si>
    <t>[kS:n~nhuiqj</t>
  </si>
  <si>
    <t>izk0fo0][kS:n~nhuiqj&amp;A</t>
  </si>
  <si>
    <t>izk0fo0][kS:n~nhuiqj&amp;AA</t>
  </si>
  <si>
    <t>[ksehiqj</t>
  </si>
  <si>
    <t>izk0fo0][ksehiqj</t>
  </si>
  <si>
    <t>ykjiqj xkSgj</t>
  </si>
  <si>
    <t>izk0fo0]ykjiqj xkSgj</t>
  </si>
  <si>
    <t>izk0fo0]fldUnjiV~Vh</t>
  </si>
  <si>
    <t>?kq?kqjh</t>
  </si>
  <si>
    <t>izk0fo0]?kq?kqjh</t>
  </si>
  <si>
    <t>ckxcgkj</t>
  </si>
  <si>
    <t>izk0fo0]ckxcgkj</t>
  </si>
  <si>
    <t>feRrwiqj</t>
  </si>
  <si>
    <t>izk0fo0]feRrwiqj</t>
  </si>
  <si>
    <t>izk0fo0]jkeiqj [kkl</t>
  </si>
  <si>
    <t>cybZiqj</t>
  </si>
  <si>
    <t>izk0fo0]cybZiqj</t>
  </si>
  <si>
    <t>fHkVkSjk</t>
  </si>
  <si>
    <t>izk0fo0]jktkiqj</t>
  </si>
  <si>
    <t>igkM+iqj</t>
  </si>
  <si>
    <t>izk0fo0]igkM+iqj</t>
  </si>
  <si>
    <t>izk0fo0]n'kuoy</t>
  </si>
  <si>
    <t>gfM+;k</t>
  </si>
  <si>
    <t>izk0fo0]gfM+;k</t>
  </si>
  <si>
    <t>Hkjpfd;k</t>
  </si>
  <si>
    <t>izk0fo0]Hkjpfd;k&amp;A</t>
  </si>
  <si>
    <t>izk0fo0]Hkjpfd;k&amp;AA</t>
  </si>
  <si>
    <t>unslj</t>
  </si>
  <si>
    <t>izk0fo0]unslj</t>
  </si>
  <si>
    <t>lkSnek</t>
  </si>
  <si>
    <t>izk0fo0]lkSnek</t>
  </si>
  <si>
    <t>nRrkiqj</t>
  </si>
  <si>
    <t>izk0fo0]nRrkiqj</t>
  </si>
  <si>
    <t>eqgEeniqj</t>
  </si>
  <si>
    <t>izk0fo0]eksfgmn~nhuiqj</t>
  </si>
  <si>
    <t>[k.MkSjk</t>
  </si>
  <si>
    <t>izk0fo0][k.MkSjk</t>
  </si>
  <si>
    <t>dykQriqj</t>
  </si>
  <si>
    <t>izk0fo0]dykQriqj</t>
  </si>
  <si>
    <t>gehjiqj</t>
  </si>
  <si>
    <t>izk0fo0]gehjiqj</t>
  </si>
  <si>
    <t>ukVh</t>
  </si>
  <si>
    <t>izk0fo0]ukVh</t>
  </si>
  <si>
    <t>xqedksBh</t>
  </si>
  <si>
    <t>izk0fo0]xqedksBh</t>
  </si>
  <si>
    <t>izk0fo0]bekex&lt;+</t>
  </si>
  <si>
    <t>'kkgjktk</t>
  </si>
  <si>
    <t>izk0fo0]'kkgjktk</t>
  </si>
  <si>
    <t>Qrrsiqj 'ksjvyh</t>
  </si>
  <si>
    <t>izk0fo0]jktkiqj ekQh</t>
  </si>
  <si>
    <t>ukgjiqj</t>
  </si>
  <si>
    <t>izk0fo0]ukgjiqj</t>
  </si>
  <si>
    <t>jSnk</t>
  </si>
  <si>
    <t>izk0fo0]jSnk</t>
  </si>
  <si>
    <t>bfeyh egqok</t>
  </si>
  <si>
    <t>izk0fo0]bfeyh egqok</t>
  </si>
  <si>
    <t>NTtksiV~Vh</t>
  </si>
  <si>
    <t>izk0fo0]NTtksiV~Vh</t>
  </si>
  <si>
    <t>jkekiqj</t>
  </si>
  <si>
    <t>izk0fo0]jkekiqj</t>
  </si>
  <si>
    <t>futkeiqj</t>
  </si>
  <si>
    <t>izk0fo0]futkeiqj</t>
  </si>
  <si>
    <t>Qrruiqj</t>
  </si>
  <si>
    <t>izk0fo0]Qrruiqj</t>
  </si>
  <si>
    <t>izk0fo0]jTtkdsiqj</t>
  </si>
  <si>
    <t>e[knweiqj</t>
  </si>
  <si>
    <t>izk0fo0]e[knweiqj</t>
  </si>
  <si>
    <t>Mf&lt;;k</t>
  </si>
  <si>
    <t>izk0fo0]Mf&lt;;k</t>
  </si>
  <si>
    <t>iwjk jketh</t>
  </si>
  <si>
    <t>izk0fo0]iwjk jketh</t>
  </si>
  <si>
    <t>izk0fo0]iobZ</t>
  </si>
  <si>
    <t>csyokbZ</t>
  </si>
  <si>
    <t>izk0fo0]csyokbZ</t>
  </si>
  <si>
    <t>egqok</t>
  </si>
  <si>
    <t>izk0fo0]egqok</t>
  </si>
  <si>
    <t>[kqjpUnk</t>
  </si>
  <si>
    <t>izk0fo0][kqjpUnk</t>
  </si>
  <si>
    <t>lqysekiqj</t>
  </si>
  <si>
    <t>izk0fo0]lqysekiqj</t>
  </si>
  <si>
    <t>cLrh</t>
  </si>
  <si>
    <t>izk0fo0]cLrh</t>
  </si>
  <si>
    <t>'kkgenkZuqij</t>
  </si>
  <si>
    <t>izk0fo0]'kkgenkZuqij</t>
  </si>
  <si>
    <t>izk0fo0]jkeiqj dyk</t>
  </si>
  <si>
    <t>izk0fo0]ejgV</t>
  </si>
  <si>
    <t>vyhuxj</t>
  </si>
  <si>
    <t>izk0fo0]vyhuxj</t>
  </si>
  <si>
    <t>izk0fo0]xkfyciqj</t>
  </si>
  <si>
    <t>feYdhiqj</t>
  </si>
  <si>
    <t>izk0fo0]feYdhiqj</t>
  </si>
  <si>
    <t>dknhiqj</t>
  </si>
  <si>
    <t>izk0fo0]dknhiqj</t>
  </si>
  <si>
    <t>eSuqn~nhuiqj</t>
  </si>
  <si>
    <t>izk0fo0]eSuqn~nhuiqj</t>
  </si>
  <si>
    <t>izk0fo0]ekSykuhiqj</t>
  </si>
  <si>
    <t>c[kfj;k</t>
  </si>
  <si>
    <t>izk0fo0]c[kfj;k</t>
  </si>
  <si>
    <t>tYnhiqj</t>
  </si>
  <si>
    <t>izk0fo0]tYnhiqj</t>
  </si>
  <si>
    <t>bczkfgeiqj</t>
  </si>
  <si>
    <t>izk0fo0]ujiriqj bczkfgeiqj</t>
  </si>
  <si>
    <t>izk0fo0]lnjiqj</t>
  </si>
  <si>
    <t>Hkheyiqj</t>
  </si>
  <si>
    <t>izk0fo0]Hkheyiqj</t>
  </si>
  <si>
    <t>lqYrkuiqj</t>
  </si>
  <si>
    <t>izk0fo0]Hkqysljk</t>
  </si>
  <si>
    <t>xks/kuk</t>
  </si>
  <si>
    <t>izk0fo0]xks/kuk</t>
  </si>
  <si>
    <t>djkStk</t>
  </si>
  <si>
    <t>izk0fo0]djkStk</t>
  </si>
  <si>
    <t>gkthiqj dqnjr</t>
  </si>
  <si>
    <t>izk0fo0]gkthiqj dqnjr</t>
  </si>
  <si>
    <t>nfu;kyiqj</t>
  </si>
  <si>
    <t>izk0fo0]nfu;kyiqj</t>
  </si>
  <si>
    <t>Msgjh</t>
  </si>
  <si>
    <t>izk0fo0]Msgjh</t>
  </si>
  <si>
    <t>dksgM+k</t>
  </si>
  <si>
    <t>izk0fo0]dksgM+k</t>
  </si>
  <si>
    <t>tkQjiqj dFkdku</t>
  </si>
  <si>
    <t>izk0fo0]tkQjiqj dFkdku</t>
  </si>
  <si>
    <t>ip:[koka</t>
  </si>
  <si>
    <t>izk0fo0]eSxuk</t>
  </si>
  <si>
    <t>'ksjtgkaiqj</t>
  </si>
  <si>
    <t>izk0fo0]'ksjtgkaiqj</t>
  </si>
  <si>
    <t>ify;kekQh</t>
  </si>
  <si>
    <t>izk0fo0]ify;kekQh</t>
  </si>
  <si>
    <t>y[kekiqj</t>
  </si>
  <si>
    <t>cgjkeiqj</t>
  </si>
  <si>
    <t>mQjh</t>
  </si>
  <si>
    <t>iwjk /kUuh</t>
  </si>
  <si>
    <t>pdjke xjhc</t>
  </si>
  <si>
    <t>csyk'kghn</t>
  </si>
  <si>
    <t>pfd;k</t>
  </si>
  <si>
    <t>pd/kq/kqjh</t>
  </si>
  <si>
    <t>[kqjpUnk NksVk iwjk</t>
  </si>
  <si>
    <t>gsorh</t>
  </si>
  <si>
    <t>eksfgmn~nhuiqj</t>
  </si>
  <si>
    <t>esnuhiqj</t>
  </si>
  <si>
    <t>lksgk;y</t>
  </si>
  <si>
    <t>deYnh</t>
  </si>
  <si>
    <t>iap:[kok</t>
  </si>
  <si>
    <t>'ksjtgkiqj</t>
  </si>
  <si>
    <t>dqdqjhiqj</t>
  </si>
  <si>
    <t>nyhiiqj</t>
  </si>
  <si>
    <t>lykjiqj</t>
  </si>
  <si>
    <t>Vsuh</t>
  </si>
  <si>
    <t>clgh</t>
  </si>
  <si>
    <t>iwjk f'kojke</t>
  </si>
  <si>
    <t>iz/kkuiqj</t>
  </si>
  <si>
    <t>;ksx%&amp;</t>
  </si>
  <si>
    <t>esguxj</t>
  </si>
  <si>
    <t>xgquh</t>
  </si>
  <si>
    <t>izk0fo0]xgquh</t>
  </si>
  <si>
    <t>gVok</t>
  </si>
  <si>
    <t>izk0fo0]gVok</t>
  </si>
  <si>
    <t>jlwyiqj</t>
  </si>
  <si>
    <t>izk0fo0]jlwyiqj</t>
  </si>
  <si>
    <t>izk0fo0]iVuk</t>
  </si>
  <si>
    <t>'ks[kwnkliqj</t>
  </si>
  <si>
    <t>izk0fo0]'ks[kwiqj</t>
  </si>
  <si>
    <t>jkuhiqjidfM+;k</t>
  </si>
  <si>
    <t>izk0fo0]jkuhiqjidfM+;k</t>
  </si>
  <si>
    <t>izk0fo0]ujflagiqj</t>
  </si>
  <si>
    <t>nsobr</t>
  </si>
  <si>
    <t>izk0fo0]nsobr</t>
  </si>
  <si>
    <t>nkek</t>
  </si>
  <si>
    <t>izk0fo0]nkek</t>
  </si>
  <si>
    <t>[kqVok</t>
  </si>
  <si>
    <t>izk0fo0][kqVok</t>
  </si>
  <si>
    <t>ljnkjxat</t>
  </si>
  <si>
    <t>izk0fo0]ljnkjxat</t>
  </si>
  <si>
    <t>cjok lkxj</t>
  </si>
  <si>
    <t>izk0fo0]cjok lkxj</t>
  </si>
  <si>
    <t>izk0fo0]eq0fu;keriqj</t>
  </si>
  <si>
    <t>cNoy</t>
  </si>
  <si>
    <t>izk0fo0]cNoy</t>
  </si>
  <si>
    <t>izk0fo0]dk'khiqj</t>
  </si>
  <si>
    <t>djkSrh</t>
  </si>
  <si>
    <t>izk0fo0]djkSrh</t>
  </si>
  <si>
    <t>izk0fo0]dqleqfy;k</t>
  </si>
  <si>
    <t>izk0fo0][ksolhiqj</t>
  </si>
  <si>
    <t>djusgqoka</t>
  </si>
  <si>
    <t>izk0fo0]djusgqoka</t>
  </si>
  <si>
    <t>buoypd</t>
  </si>
  <si>
    <t>izk0fo0]buoypd</t>
  </si>
  <si>
    <t>tedh</t>
  </si>
  <si>
    <t>izk0fo0]tedh</t>
  </si>
  <si>
    <t>nkSyriqj</t>
  </si>
  <si>
    <t>izk0fo0]nkSyriqj</t>
  </si>
  <si>
    <t>leLrhiqj</t>
  </si>
  <si>
    <t>izk0fo0]lelqn~nhuiqj</t>
  </si>
  <si>
    <t>xatksj</t>
  </si>
  <si>
    <t>izk0fo0]xatksj</t>
  </si>
  <si>
    <t>ohjHkkuiqj</t>
  </si>
  <si>
    <t>izk0fo0]ohjHkkuiqj</t>
  </si>
  <si>
    <t>BksfB;k</t>
  </si>
  <si>
    <t>izk0fo0]BksfB;k</t>
  </si>
  <si>
    <t>xn~nhiqj</t>
  </si>
  <si>
    <t>izk0fo0]xn~nhiqj</t>
  </si>
  <si>
    <t>izk0fo0]frylM+k&amp;A</t>
  </si>
  <si>
    <t>izk0fo0]frylM+k&amp;AA</t>
  </si>
  <si>
    <t>gFkkSMh</t>
  </si>
  <si>
    <t>izk0fo0]gFkkSMh</t>
  </si>
  <si>
    <t>izk0fo0]pdfQjkst</t>
  </si>
  <si>
    <t>Hkksjeiqj</t>
  </si>
  <si>
    <t>izk0fo0]Hkksjeiqj</t>
  </si>
  <si>
    <t>izk0fo0]vfg;kbZ</t>
  </si>
  <si>
    <t>iUngk</t>
  </si>
  <si>
    <t>izk0fo0]iUngk</t>
  </si>
  <si>
    <t>izk0fo0]lSniqj</t>
  </si>
  <si>
    <t>nsofj;k</t>
  </si>
  <si>
    <t>izk0fo0]nsofj;k</t>
  </si>
  <si>
    <t>izk0fo0]jkt/kjiqj</t>
  </si>
  <si>
    <t>xksikyiqj</t>
  </si>
  <si>
    <t>izk0fo0]xksikyiqj</t>
  </si>
  <si>
    <t>izk0fo0]vfrcyiV~Vh</t>
  </si>
  <si>
    <t>liugj</t>
  </si>
  <si>
    <t>izk0fo0]liugj</t>
  </si>
  <si>
    <t>ubZ</t>
  </si>
  <si>
    <t>izk0fo0]ubZ&amp;aA</t>
  </si>
  <si>
    <t>izk0fo0]ubZ&amp;aAA</t>
  </si>
  <si>
    <t>fot;hiqj</t>
  </si>
  <si>
    <t>izk0fo0]fot;hiqj</t>
  </si>
  <si>
    <t>dVkar</t>
  </si>
  <si>
    <t>izk0fo0]dVkar</t>
  </si>
  <si>
    <t>oflyk</t>
  </si>
  <si>
    <t>izk0fo0]oflyk</t>
  </si>
  <si>
    <t>jfgyk</t>
  </si>
  <si>
    <t>izk0fo0]jfgyk</t>
  </si>
  <si>
    <t>izk0fo0]&lt;ksykiV~Vh</t>
  </si>
  <si>
    <t>ykSngbekniqj</t>
  </si>
  <si>
    <t>izk0fo0]ykSng</t>
  </si>
  <si>
    <t>izk0fo0]ykSng bekniqj</t>
  </si>
  <si>
    <t>f?kugkiqj</t>
  </si>
  <si>
    <t>izk0fo0]f?kugkiqj</t>
  </si>
  <si>
    <t>[kfjgkuh</t>
  </si>
  <si>
    <t>izk0fo0][kfjgkuh</t>
  </si>
  <si>
    <t>lsjkZ</t>
  </si>
  <si>
    <t>izk0fo0]lsjkZ</t>
  </si>
  <si>
    <t>fo'kquiqj</t>
  </si>
  <si>
    <t>izk0fo0]fo".kqiqj</t>
  </si>
  <si>
    <t>jkeiqj fclkuh</t>
  </si>
  <si>
    <t>izk0fo0]fclkuh</t>
  </si>
  <si>
    <t>izk0fo0]Vk.MkMhg</t>
  </si>
  <si>
    <t>izk0fo0]galjktiqj</t>
  </si>
  <si>
    <t>fiy[kqoka</t>
  </si>
  <si>
    <t>izk0fo0]fiy[kqoka</t>
  </si>
  <si>
    <t>izk0fo0]pUnuh</t>
  </si>
  <si>
    <t>dEgfj;k</t>
  </si>
  <si>
    <t>izk0fo0]dEgfj;k&amp;aA</t>
  </si>
  <si>
    <t>izk0fo0]dEgfj;k&amp;aAA</t>
  </si>
  <si>
    <t>jks'kuiqj</t>
  </si>
  <si>
    <t>izk0fo0]jks'kuiqj</t>
  </si>
  <si>
    <t>dVgu</t>
  </si>
  <si>
    <t>izk0fo0]dVgu</t>
  </si>
  <si>
    <t>ljk;Hkknh</t>
  </si>
  <si>
    <t>izk0fo0]ljk;Hkknh</t>
  </si>
  <si>
    <t>QqykbZp</t>
  </si>
  <si>
    <t>izk0fo0]QqykbZp</t>
  </si>
  <si>
    <t>f'kojkeiqj</t>
  </si>
  <si>
    <t>izk0fo0]f'kojkeiqj</t>
  </si>
  <si>
    <t>ekuiqj</t>
  </si>
  <si>
    <t>izk0fo0]ekuiqj</t>
  </si>
  <si>
    <t>jk;iqj iV~Vh</t>
  </si>
  <si>
    <t>izk0fo0]jk;iqj iV~Vh</t>
  </si>
  <si>
    <t>izk0fo0]jk;iqj</t>
  </si>
  <si>
    <t>fQfufguh</t>
  </si>
  <si>
    <t>izk0fo0]fQfufguh</t>
  </si>
  <si>
    <t>txnh'kiqj</t>
  </si>
  <si>
    <t>izk0fo0]txnh'kiqj</t>
  </si>
  <si>
    <t>izk0fo0]Qjhniqj</t>
  </si>
  <si>
    <t>nsodyh</t>
  </si>
  <si>
    <t>izk0fo0]nsodyh</t>
  </si>
  <si>
    <t>izk0fo0]j?kqukFkiqj</t>
  </si>
  <si>
    <t>ekSfy;k</t>
  </si>
  <si>
    <t>izk0fo0]ekSfy;k</t>
  </si>
  <si>
    <t>izk0fo0]&gt;moka</t>
  </si>
  <si>
    <t>uxj{ks=</t>
  </si>
  <si>
    <t>izk0fo0]esguxj&amp;A</t>
  </si>
  <si>
    <t>izk0fo0]esguxj&amp;AA</t>
  </si>
  <si>
    <t>Mhgk</t>
  </si>
  <si>
    <t>izk0fo0]Mhgk</t>
  </si>
  <si>
    <t>pdokjk</t>
  </si>
  <si>
    <t>izk0fo0]pdokjk</t>
  </si>
  <si>
    <t>xkSjk</t>
  </si>
  <si>
    <t>izk0fo0]xkSjk&amp;A</t>
  </si>
  <si>
    <t>izk0fo0]xkSjk&amp;AA</t>
  </si>
  <si>
    <t>izk0fo0]b0esguxj</t>
  </si>
  <si>
    <t>g0tw0cs0fo0]BksfB;k</t>
  </si>
  <si>
    <t>buoy pd</t>
  </si>
  <si>
    <t>vuq0ikz0fo0]ft;klM+</t>
  </si>
  <si>
    <t>cky fo0efUnj]esguxj</t>
  </si>
  <si>
    <t>da&gt;kjh</t>
  </si>
  <si>
    <t>izk0fo0]da&gt;kjh</t>
  </si>
  <si>
    <t>yksgkuiqj</t>
  </si>
  <si>
    <t>izk0fo0]yksgkuiqj</t>
  </si>
  <si>
    <t>izk0fo0]e/kqcu</t>
  </si>
  <si>
    <t>jkex&lt;</t>
  </si>
  <si>
    <t>izk0fo0]jkex&lt;</t>
  </si>
  <si>
    <t>mEejiqj</t>
  </si>
  <si>
    <t>izk0fo0]mEejiqj</t>
  </si>
  <si>
    <t>xqjsgFkk</t>
  </si>
  <si>
    <t>izk0fo0]xqjsgFkk</t>
  </si>
  <si>
    <t>?kfV;k</t>
  </si>
  <si>
    <t>izk0fo0]?kfV;k</t>
  </si>
  <si>
    <t>[kjxiqj</t>
  </si>
  <si>
    <t>izk0fo0][kjxiqj&amp;A</t>
  </si>
  <si>
    <t>izk0fo0][kjxiqj&amp;AA</t>
  </si>
  <si>
    <t>flagiqj</t>
  </si>
  <si>
    <t>izk0fo0]flagiqj</t>
  </si>
  <si>
    <t>efugk</t>
  </si>
  <si>
    <t>izk0fo0]efugk</t>
  </si>
  <si>
    <t>izk0fo0]f/kjthiqj</t>
  </si>
  <si>
    <t>fllok</t>
  </si>
  <si>
    <t>izk0fo0]fllok</t>
  </si>
  <si>
    <t>vuq0izk0fo0]cyHknziqj</t>
  </si>
  <si>
    <t>ify;k lksQhxat</t>
  </si>
  <si>
    <t>izk0fo0]ify;k</t>
  </si>
  <si>
    <t>gfj0izk0fo0]f'kojkeiqj</t>
  </si>
  <si>
    <t>Hkfn;k</t>
  </si>
  <si>
    <t>izk0fo0]Hkfn;k</t>
  </si>
  <si>
    <t>vekjh</t>
  </si>
  <si>
    <t>izk0fo0]vekjh</t>
  </si>
  <si>
    <t>Qrsgiqj HkVkSyh</t>
  </si>
  <si>
    <t>izk0fo0]jsMk</t>
  </si>
  <si>
    <t>izk0fo0]HkVkSyh</t>
  </si>
  <si>
    <t>v0m0e0]nkSyriqj</t>
  </si>
  <si>
    <t>jkuh dh ljk;</t>
  </si>
  <si>
    <t>lsBoy</t>
  </si>
  <si>
    <t>izk0fo0] jkuh dh ljk;&amp;A</t>
  </si>
  <si>
    <t>izk0fo0]jkuh dh ljk;&amp;AA</t>
  </si>
  <si>
    <t>e&gt;xkaok</t>
  </si>
  <si>
    <t>izk0fo0]e&gt;xkaok&amp;A</t>
  </si>
  <si>
    <t>izk0fo0]e&gt;xkaok&amp;AA</t>
  </si>
  <si>
    <t>c&lt;+;k</t>
  </si>
  <si>
    <t>izk0fo0]c&lt;+;k</t>
  </si>
  <si>
    <t>lksuokjk</t>
  </si>
  <si>
    <t>izk0fo0]lksuokjk</t>
  </si>
  <si>
    <t>nkmniqj</t>
  </si>
  <si>
    <t>izk0fo0]nkmniqj</t>
  </si>
  <si>
    <t>dksVok</t>
  </si>
  <si>
    <t>izk0fo0]dksVok</t>
  </si>
  <si>
    <t>lsejgk</t>
  </si>
  <si>
    <t>izk0fo0]lsejgk</t>
  </si>
  <si>
    <t>izk0fo0]txjukFk ljk;</t>
  </si>
  <si>
    <t>fe=lsuiqj</t>
  </si>
  <si>
    <t>izk0fo0]fe=lsuiqj</t>
  </si>
  <si>
    <t>izk0fo0]'kkgdqUnuiqj</t>
  </si>
  <si>
    <t>gluiqj</t>
  </si>
  <si>
    <t>izk0fo0]gluiqj</t>
  </si>
  <si>
    <t>cadhiqj</t>
  </si>
  <si>
    <t>izk0fo0]cakdhiqj</t>
  </si>
  <si>
    <t>teqjiqj</t>
  </si>
  <si>
    <t>izk0fo0]teqjiqj</t>
  </si>
  <si>
    <t>vukSjk</t>
  </si>
  <si>
    <t>izk0fo0]vukSjk&amp;A</t>
  </si>
  <si>
    <t>izk0fo0]lEeksiqj vkbek</t>
  </si>
  <si>
    <t>bZ'ojiqj</t>
  </si>
  <si>
    <t>izk0fo0]bZ'ojiqj</t>
  </si>
  <si>
    <t>lEeksiqj [kkylk</t>
  </si>
  <si>
    <t>izk0fo0]lEeksiqj [kkylk&amp;A</t>
  </si>
  <si>
    <t>usojgh</t>
  </si>
  <si>
    <t>izk0fo0]usojgh&amp;A</t>
  </si>
  <si>
    <t>izk0fo0]pkanhVhdj</t>
  </si>
  <si>
    <t>izk0fo0]xkgw[kksj</t>
  </si>
  <si>
    <t>tykyiqj</t>
  </si>
  <si>
    <t>izk0fo0]tykyiqj</t>
  </si>
  <si>
    <t>[kSjiqj txthou</t>
  </si>
  <si>
    <t>izk0fo0]e;jkeiqj</t>
  </si>
  <si>
    <t>izk0fo0][kSjiqj txthou</t>
  </si>
  <si>
    <t>?kVhiV~Vh</t>
  </si>
  <si>
    <t>izk0fo0]pwgM+iqj</t>
  </si>
  <si>
    <t>dksfB;k</t>
  </si>
  <si>
    <t>izk0fo0]pd dksfB;k</t>
  </si>
  <si>
    <t>eksekfjtiqj</t>
  </si>
  <si>
    <t>izk0fo0]eksekfjtiqj</t>
  </si>
  <si>
    <t>fnykSjh</t>
  </si>
  <si>
    <t>izk0fo0]fnykSjh</t>
  </si>
  <si>
    <t>izk0fo0]clgh</t>
  </si>
  <si>
    <t>unkSyh</t>
  </si>
  <si>
    <t>izk0fo0]unkSyh</t>
  </si>
  <si>
    <t>izk0fo0]vuUriqj</t>
  </si>
  <si>
    <t>eqb;k</t>
  </si>
  <si>
    <t>izk0fo0]eqb;k</t>
  </si>
  <si>
    <t>[krhjiqj</t>
  </si>
  <si>
    <t>izk0fo0][krhjiqj</t>
  </si>
  <si>
    <t>izk0fo0]ulhjiqj [kkylk</t>
  </si>
  <si>
    <t>vluh</t>
  </si>
  <si>
    <t>izk0fo0]vluh</t>
  </si>
  <si>
    <t>g0izk0fo0] dkfle vyh</t>
  </si>
  <si>
    <t>feV~Buiqj</t>
  </si>
  <si>
    <t>izk0fo0]feV~Buiqj</t>
  </si>
  <si>
    <t>lq[khiqj</t>
  </si>
  <si>
    <t>izk0fo0]HkSjksiqj dyk</t>
  </si>
  <si>
    <t>izk0fo0]/kwjhiqj</t>
  </si>
  <si>
    <t>lgfj;k</t>
  </si>
  <si>
    <t>izk0fo0]lgfj;k</t>
  </si>
  <si>
    <t>MksMksiqj</t>
  </si>
  <si>
    <t>izk0fo0]MksMksiqj</t>
  </si>
  <si>
    <t>gfj0izk0fo0]MksMksiqj</t>
  </si>
  <si>
    <t>JhdkUriqj</t>
  </si>
  <si>
    <t>izk0fo0]ljhdriqj</t>
  </si>
  <si>
    <t>lkysgiqj</t>
  </si>
  <si>
    <t>izk0fo0];fg;kiqj</t>
  </si>
  <si>
    <t>futkekckn</t>
  </si>
  <si>
    <t>izk0fo0]futkekckn&amp;A</t>
  </si>
  <si>
    <t>izk0fo0]futkekckn&amp;AA</t>
  </si>
  <si>
    <t>:njh</t>
  </si>
  <si>
    <t>izk0fo0]Hkxokuiqj V.Mok</t>
  </si>
  <si>
    <t>izk0fo0]:njh</t>
  </si>
  <si>
    <t>'kkg[ktqjk</t>
  </si>
  <si>
    <t>izk0fo0]'kkg[ktqjk</t>
  </si>
  <si>
    <t>math tykbZ</t>
  </si>
  <si>
    <t>izk0fo0]math tykbZ</t>
  </si>
  <si>
    <t>[kSjk</t>
  </si>
  <si>
    <t>izk0fo0][kSjk</t>
  </si>
  <si>
    <t>gfj0] [kSjk</t>
  </si>
  <si>
    <t>yfNjkeiqj</t>
  </si>
  <si>
    <t>izk0fo0]yfNjkeiqj</t>
  </si>
  <si>
    <t>cjkeniqj</t>
  </si>
  <si>
    <t>izk0fo0]cjkeniqj</t>
  </si>
  <si>
    <t>pdyky/kj</t>
  </si>
  <si>
    <t>izk0fo0]pdyky/kj</t>
  </si>
  <si>
    <t>fryekiqj</t>
  </si>
  <si>
    <t>izk0fo0]fryekiqj</t>
  </si>
  <si>
    <t>dkthHkhVh</t>
  </si>
  <si>
    <t>izk0fo0]dkthHkhVh</t>
  </si>
  <si>
    <t>Vsaxjiqj</t>
  </si>
  <si>
    <t>izk0fo0]Vsaxjiqj</t>
  </si>
  <si>
    <t>xU/kqobZ</t>
  </si>
  <si>
    <t>izk0fo0]xU/kqobZ</t>
  </si>
  <si>
    <t>jkuhiqj</t>
  </si>
  <si>
    <t>izk0fo0]jkuhiqj</t>
  </si>
  <si>
    <t>vYyhiqj</t>
  </si>
  <si>
    <t>izk0fo0]vYyhiqj</t>
  </si>
  <si>
    <t>eqgEenYyk</t>
  </si>
  <si>
    <t>izk0fo0]eqgEenYyk</t>
  </si>
  <si>
    <t>eqjknkckn</t>
  </si>
  <si>
    <t>izk0fo0]eqjknkckn</t>
  </si>
  <si>
    <t>izk0fo0]efyd'kkgiqj</t>
  </si>
  <si>
    <t>izk0fo0]Vsadeyiqj</t>
  </si>
  <si>
    <t>tehu dV?kj</t>
  </si>
  <si>
    <t>izk0fo0]cq&lt;kuiV~Vh</t>
  </si>
  <si>
    <t>f'koyh</t>
  </si>
  <si>
    <t>izk0fo0]f'koyh</t>
  </si>
  <si>
    <t>[kk&gt;siqj</t>
  </si>
  <si>
    <t>izk0fo0][kk&gt;siqj</t>
  </si>
  <si>
    <t>pM+bZ</t>
  </si>
  <si>
    <t>izk0fo0]pM+bZ</t>
  </si>
  <si>
    <t>tgkaxhjiqj</t>
  </si>
  <si>
    <t>izk0fo0]fo'ks"kjiqj</t>
  </si>
  <si>
    <t>fcV~Byiqj</t>
  </si>
  <si>
    <t>izk0fo0]fcV~Byiqj</t>
  </si>
  <si>
    <t>dksfVyk</t>
  </si>
  <si>
    <t>izk0fo0]dksfVyk</t>
  </si>
  <si>
    <t>vEcs0]dksfVyk</t>
  </si>
  <si>
    <t>xEHkhjcu</t>
  </si>
  <si>
    <t>izk0fo0]xEHkhjcu&amp;A</t>
  </si>
  <si>
    <t>izk0fo0]xEHkhjcu&amp;AA</t>
  </si>
  <si>
    <t>izk0fo0]pdoy</t>
  </si>
  <si>
    <t>izk0fo0]u[kqvk</t>
  </si>
  <si>
    <t>csygFkk</t>
  </si>
  <si>
    <t>izk0fo0]nsojkMhg</t>
  </si>
  <si>
    <t>izk0fo0]csygFkk</t>
  </si>
  <si>
    <t>lqEHkh</t>
  </si>
  <si>
    <t>izk0fo0]lqEHkh</t>
  </si>
  <si>
    <t>[kYyksiqj</t>
  </si>
  <si>
    <t>izk0fo0][kYyksiqj</t>
  </si>
  <si>
    <t>Qfjgka</t>
  </si>
  <si>
    <t>izk0fo0]Qfjgka</t>
  </si>
  <si>
    <t>cM+kxkao</t>
  </si>
  <si>
    <t>izk0fo0]cM+kxkao&amp;A</t>
  </si>
  <si>
    <t>izk0fo0]cM+kxkao&amp;AA</t>
  </si>
  <si>
    <t>eSuikjiqj</t>
  </si>
  <si>
    <t>izk0fo0]eSuikjiqj</t>
  </si>
  <si>
    <t>c?kkSjk bukeHkkj</t>
  </si>
  <si>
    <t>izk0fo0]c?kkSjk bukeHkkj</t>
  </si>
  <si>
    <t>izk0fo0]iqjSfu;k</t>
  </si>
  <si>
    <t>izk0fo0]pdlsBoy</t>
  </si>
  <si>
    <t>izk0fo0 lqjfg;k</t>
  </si>
  <si>
    <t>ekVhZuxat</t>
  </si>
  <si>
    <t>fyykbZ</t>
  </si>
  <si>
    <t>izk0fo0]fyykbZ</t>
  </si>
  <si>
    <t>izk0fo0]mljxkaok</t>
  </si>
  <si>
    <t>nqcjk 'ks[kiqjk</t>
  </si>
  <si>
    <t xml:space="preserve">izk0fo0]nqcjk </t>
  </si>
  <si>
    <t>izk0fo0]csygjh gluiqj</t>
  </si>
  <si>
    <t>jlwyiqj raqxh</t>
  </si>
  <si>
    <t>izk0fo0]raqxh</t>
  </si>
  <si>
    <t>pdbLyke</t>
  </si>
  <si>
    <t>izk0fo0]pdpksjkZ</t>
  </si>
  <si>
    <t>lksgkSyh</t>
  </si>
  <si>
    <t>izk0fo0]lksgkSyh</t>
  </si>
  <si>
    <t>lrSuh</t>
  </si>
  <si>
    <t>izk0fo0]lrSuh</t>
  </si>
  <si>
    <t>izk0fo0]t[kkaok</t>
  </si>
  <si>
    <t>dksngjk</t>
  </si>
  <si>
    <t>izk0fo0]dksngjk</t>
  </si>
  <si>
    <t>cjkSukiV~Vh</t>
  </si>
  <si>
    <t>izk0fo0]cjkSukiV~Vh</t>
  </si>
  <si>
    <t>cjkZ</t>
  </si>
  <si>
    <t>izk0fo0]cjkZ&amp;A</t>
  </si>
  <si>
    <t>izk0fo0]cjkZ&amp;AA</t>
  </si>
  <si>
    <t>n'keM+k</t>
  </si>
  <si>
    <t>izk0fo0]n'keM+k</t>
  </si>
  <si>
    <t>cSjh</t>
  </si>
  <si>
    <t>izk0fo0]cSjh</t>
  </si>
  <si>
    <t>izk0fo0]fpdlkaok</t>
  </si>
  <si>
    <t>dq:Fkqoka</t>
  </si>
  <si>
    <t>l0d0dq:Fkqoka</t>
  </si>
  <si>
    <t>Hkknksa</t>
  </si>
  <si>
    <t>izk0fo0]Hkknksa</t>
  </si>
  <si>
    <t>dksgjkSyh</t>
  </si>
  <si>
    <t>izk0fo0]dksgjkSyh</t>
  </si>
  <si>
    <t>fiNkSjk</t>
  </si>
  <si>
    <t>izk0fo0]fiNkSjk</t>
  </si>
  <si>
    <t>izk0fo0][ktqjk</t>
  </si>
  <si>
    <t>nsgnqvkj</t>
  </si>
  <si>
    <t>izk0fo0]nsgnqvkj</t>
  </si>
  <si>
    <t>izk0fo0]lqUnjiqj dSFkkSyh</t>
  </si>
  <si>
    <t>fudklhiqj</t>
  </si>
  <si>
    <t>izk0fo0]fudklhiqj</t>
  </si>
  <si>
    <t>izk0fo0]nfj;kiqj</t>
  </si>
  <si>
    <t>ykjiqj cDlw</t>
  </si>
  <si>
    <t>izk0fo0]ykjiqj tks[kw</t>
  </si>
  <si>
    <t>vtkmj</t>
  </si>
  <si>
    <t>izk0fo0]vtkmj</t>
  </si>
  <si>
    <t>dqEHk</t>
  </si>
  <si>
    <t>izk0fo0]dqEHk</t>
  </si>
  <si>
    <t>Qrqgh</t>
  </si>
  <si>
    <t>izk0fo0]Qrqgh</t>
  </si>
  <si>
    <t>izk0fo0]yqokMh</t>
  </si>
  <si>
    <t>ylM+k[kqnZ</t>
  </si>
  <si>
    <t>izk0fo0]ylM+k[kqnZ</t>
  </si>
  <si>
    <t>ylM+kdyk</t>
  </si>
  <si>
    <t>izk0fo0]ylM+kdyk</t>
  </si>
  <si>
    <t>tsBgjh</t>
  </si>
  <si>
    <t>izk0fo0]tsBgjh</t>
  </si>
  <si>
    <t>cLrh diwjh</t>
  </si>
  <si>
    <t>izk0fo0]cLrh diwjh</t>
  </si>
  <si>
    <t>ujosa</t>
  </si>
  <si>
    <t>izk0fo0]ujosa&amp;A</t>
  </si>
  <si>
    <t>izk0fo0]ujosa&amp;AA</t>
  </si>
  <si>
    <t>fllokjk</t>
  </si>
  <si>
    <t>izk0fo0]fllokjk</t>
  </si>
  <si>
    <t>l0d0ek0izk0]fllokjk</t>
  </si>
  <si>
    <t>lqjgu</t>
  </si>
  <si>
    <t>izk0fo0]lqjgu&amp;A</t>
  </si>
  <si>
    <t>izk0fo0]lqjgu&amp;AA</t>
  </si>
  <si>
    <t>fprkjk egewniqj</t>
  </si>
  <si>
    <t>izk0fo0]fprkjk egewniqj</t>
  </si>
  <si>
    <t>dkysiqj</t>
  </si>
  <si>
    <t>izk0fo0]dkysiqj</t>
  </si>
  <si>
    <t>dq'koka</t>
  </si>
  <si>
    <t>izk0fo0]dq'koka</t>
  </si>
  <si>
    <t>idjkSy</t>
  </si>
  <si>
    <t>izk0fo0]idjkSy</t>
  </si>
  <si>
    <t>ykjiqj lkgcvyh</t>
  </si>
  <si>
    <t>izk0fo0]ykjiqj lkgcvyh</t>
  </si>
  <si>
    <t>izk0fo0]dknuiqj</t>
  </si>
  <si>
    <t>[kklMhg</t>
  </si>
  <si>
    <t>izk0fo0][kklMhg</t>
  </si>
  <si>
    <t>ysMqvkoj</t>
  </si>
  <si>
    <t>izk0fo0]ysMqvkoj</t>
  </si>
  <si>
    <t>izk0fo0]f'kojktiqj</t>
  </si>
  <si>
    <t>izk0fo0]/kaxoy</t>
  </si>
  <si>
    <t>uksukjh</t>
  </si>
  <si>
    <t>izk0fo0]uksukjh</t>
  </si>
  <si>
    <t>fNRrsiqj</t>
  </si>
  <si>
    <t>izk0fo0]fNRrsiqj</t>
  </si>
  <si>
    <t>cuxkao</t>
  </si>
  <si>
    <t>izk0fo0]cuxkao</t>
  </si>
  <si>
    <t>izk0fo0]ekVhZuxat</t>
  </si>
  <si>
    <t>csyokuk</t>
  </si>
  <si>
    <t>izk0fo0]csyokuk</t>
  </si>
  <si>
    <t>lS;ncgkmn~nhuqij</t>
  </si>
  <si>
    <t>izk0fo0]lS;ncgkmn~nhuqij</t>
  </si>
  <si>
    <t>l0d0izk0fo0]lksugjk</t>
  </si>
  <si>
    <t>egqtk usoknk</t>
  </si>
  <si>
    <t>izk0fo0]egqtk usoknk</t>
  </si>
  <si>
    <t>izk0fo0]f'koiqj</t>
  </si>
  <si>
    <t>bjuk xksdqyiqj</t>
  </si>
  <si>
    <t>izk0fo0]bjuk xksdqyiqj</t>
  </si>
  <si>
    <t>izk0fo0]vkSjaxkckn</t>
  </si>
  <si>
    <t>izk0fo0]veukosa</t>
  </si>
  <si>
    <t>dojk xguh</t>
  </si>
  <si>
    <t>izk0fo0]dojk xguh</t>
  </si>
  <si>
    <t>ikjk</t>
  </si>
  <si>
    <t>izk0fo0]ikjk</t>
  </si>
  <si>
    <t>jaxMhg</t>
  </si>
  <si>
    <t>izk0fo0]jaxMhg</t>
  </si>
  <si>
    <t>izk0fo0]Qjgkem</t>
  </si>
  <si>
    <t>Vso[kj</t>
  </si>
  <si>
    <t>izk0fo0]Vso[kj</t>
  </si>
  <si>
    <t>ujbZ lqYrkuiqj</t>
  </si>
  <si>
    <t xml:space="preserve">izk0fo0]ujbZiqj </t>
  </si>
  <si>
    <t>izk0fo0]rstiqj lqYrkuiqj</t>
  </si>
  <si>
    <t>dqfj;kaok</t>
  </si>
  <si>
    <t>izk0fo0]dqfj;kaok</t>
  </si>
  <si>
    <t>dLck Qrsgiqj</t>
  </si>
  <si>
    <t>izk0fo0]dLck Qrsgiqj</t>
  </si>
  <si>
    <t>iqjUnjiqj</t>
  </si>
  <si>
    <t>izk0fo0]iqjUnjiqj</t>
  </si>
  <si>
    <t>vlbZ eksyukiqj</t>
  </si>
  <si>
    <t>izk0fo0]vlbZ eksyukiqj</t>
  </si>
  <si>
    <t>fldjkSj</t>
  </si>
  <si>
    <t>izk0fo0]fldjkSj</t>
  </si>
  <si>
    <t>;qlqQiqj [kkuiqj</t>
  </si>
  <si>
    <t>izk0fo0];qlqQiqj [kkuiqj</t>
  </si>
  <si>
    <t>HkkfVuikjk</t>
  </si>
  <si>
    <t>izk0fo0]HkkfVuikjk</t>
  </si>
  <si>
    <t>cwank</t>
  </si>
  <si>
    <t>izk0fo0]cwank</t>
  </si>
  <si>
    <t>izk0fo0]gSnjkckn</t>
  </si>
  <si>
    <t>lfgtuk</t>
  </si>
  <si>
    <t>izk0fo0]lfgtuk</t>
  </si>
  <si>
    <t>fiijkSyk</t>
  </si>
  <si>
    <t>izk0fo0]fiijkSyk</t>
  </si>
  <si>
    <t>izk0fo0]xEghjh</t>
  </si>
  <si>
    <t>vkexkao</t>
  </si>
  <si>
    <t>izk0fo0]vkexkao</t>
  </si>
  <si>
    <t>Qqys'k</t>
  </si>
  <si>
    <t>izk0fo0]Qqys'k</t>
  </si>
  <si>
    <t>lw/kjiqj</t>
  </si>
  <si>
    <t>izk0fo0]lw/kjiqj</t>
  </si>
  <si>
    <t>d:bZ</t>
  </si>
  <si>
    <t>izk0fo0]d:bZ</t>
  </si>
  <si>
    <t>lqjgu g0 cLrh</t>
  </si>
  <si>
    <t>dksfV;kiqj</t>
  </si>
  <si>
    <t>egewniqj</t>
  </si>
  <si>
    <t>fcfN;kiqj</t>
  </si>
  <si>
    <t>ykjiqj cD'kw</t>
  </si>
  <si>
    <t>Qrsgiqj</t>
  </si>
  <si>
    <t>pdjks'ku</t>
  </si>
  <si>
    <t>pdVso[kj</t>
  </si>
  <si>
    <t>dekyiqj</t>
  </si>
  <si>
    <t>vtkmj vfgjkuk</t>
  </si>
  <si>
    <t>jaxMhg n0g0 cLrh</t>
  </si>
  <si>
    <t>iSxwikj</t>
  </si>
  <si>
    <t>Hkknksa n0g0 cLrh</t>
  </si>
  <si>
    <t>dkSjk xguh</t>
  </si>
  <si>
    <t>dkSjkxguh g0 cLrh</t>
  </si>
  <si>
    <t>nsokiqj</t>
  </si>
  <si>
    <t>'ks[kiqjk</t>
  </si>
  <si>
    <t>efgcqYykxat</t>
  </si>
  <si>
    <t>fetkZiqj</t>
  </si>
  <si>
    <t>latjiqj</t>
  </si>
  <si>
    <t>izk0fo0]latjiqj</t>
  </si>
  <si>
    <t>ehjiqj</t>
  </si>
  <si>
    <t>izk0fo0]ehjiqj&amp;A</t>
  </si>
  <si>
    <t>cM+gfj;k</t>
  </si>
  <si>
    <t>izk0fo0]cM+gfj;k</t>
  </si>
  <si>
    <t>usoknk</t>
  </si>
  <si>
    <t>izk0fo0]usoknk</t>
  </si>
  <si>
    <t>dqft;kjh</t>
  </si>
  <si>
    <t>izk0fo0]dqft;kjh</t>
  </si>
  <si>
    <t>Qjhbuiqj</t>
  </si>
  <si>
    <t>izk0fo0]eqfu'ojxat</t>
  </si>
  <si>
    <t>izk0fo0]dksfB;k</t>
  </si>
  <si>
    <t>izk0fo0][kyhykckn</t>
  </si>
  <si>
    <t>[k.Mokjh</t>
  </si>
  <si>
    <t>izk0fo0][k.Mokjh</t>
  </si>
  <si>
    <t>[kqVguk</t>
  </si>
  <si>
    <t>izk0fo0][kqVguk</t>
  </si>
  <si>
    <t>duSFkk</t>
  </si>
  <si>
    <t>izk0fo0]duSFkk</t>
  </si>
  <si>
    <t>[kkuiqj</t>
  </si>
  <si>
    <t>izk0fo0][kkuiqj nksLr</t>
  </si>
  <si>
    <t>dksjkSyh cqtqxZ</t>
  </si>
  <si>
    <t>izk0fo0]dksjkSyh cqtqxZ</t>
  </si>
  <si>
    <t>izk0fo0]egewniqj dksykSjh</t>
  </si>
  <si>
    <t>vuq0]cM+h dksjkSyh</t>
  </si>
  <si>
    <t>vlxM+k eqLrQkckn</t>
  </si>
  <si>
    <t>vuq0 vlxM+k eqLrQkckn</t>
  </si>
  <si>
    <t>nfj[kk'ks[k</t>
  </si>
  <si>
    <t>izk0fo0]nfj[kk</t>
  </si>
  <si>
    <t>[kksnknkniqj</t>
  </si>
  <si>
    <t>izk0fo0][kksnknkniqj</t>
  </si>
  <si>
    <t>lqjgh cqtqxZ</t>
  </si>
  <si>
    <t>izk0fo0]lqjgh cqtqxZ</t>
  </si>
  <si>
    <t>izk0fo0]jkejk;iqj</t>
  </si>
  <si>
    <t>bljkSyh</t>
  </si>
  <si>
    <t>izk0fo0]bljkSyh</t>
  </si>
  <si>
    <t>isM+jk</t>
  </si>
  <si>
    <t>izk0fo0]isM+jk xaxkiqj</t>
  </si>
  <si>
    <t>vuq0]isM+jk</t>
  </si>
  <si>
    <t>xaxkiqj fotkSjk</t>
  </si>
  <si>
    <t>izk0fo0]vpyiqj</t>
  </si>
  <si>
    <t>'ksjoka</t>
  </si>
  <si>
    <t>izk0fo0]'ksjoka</t>
  </si>
  <si>
    <t>jktkiqj fldjkSj</t>
  </si>
  <si>
    <t>izk0fo0]jktkiqj fldjkSj</t>
  </si>
  <si>
    <t>eathjiV~Vh</t>
  </si>
  <si>
    <t>izk0fo0]eathjiV~Vh</t>
  </si>
  <si>
    <t>[kkudkg</t>
  </si>
  <si>
    <t>izk0fo0][kkudkg</t>
  </si>
  <si>
    <t>izk0fo0]pdgosyh</t>
  </si>
  <si>
    <t>Qruiqj</t>
  </si>
  <si>
    <t>izk0fo0]Qruiqj</t>
  </si>
  <si>
    <t>izk0fo0]gkthiqj</t>
  </si>
  <si>
    <t>uxj{ks= ljk;ehj</t>
  </si>
  <si>
    <t>izk0fo0]ljk;ehj&amp;A</t>
  </si>
  <si>
    <t>vuq0] [kqnekLrk</t>
  </si>
  <si>
    <t>chukikj</t>
  </si>
  <si>
    <t>izk0fo0]chukikj</t>
  </si>
  <si>
    <t>vcMhgk</t>
  </si>
  <si>
    <t>izk0fo0]vcMhgk</t>
  </si>
  <si>
    <t>izk0fo0]:dquqn~nhuiqj</t>
  </si>
  <si>
    <t>vksgniqj</t>
  </si>
  <si>
    <t>izk0fo0]vksgniqj</t>
  </si>
  <si>
    <t>vuq0dV?kj dekyiqj</t>
  </si>
  <si>
    <t>izk0fo0]dM+Nk</t>
  </si>
  <si>
    <t>izk0fo0]dV?kj tyky</t>
  </si>
  <si>
    <t>fVdfj;k</t>
  </si>
  <si>
    <t>izk0fo0]dknuiV~Vh</t>
  </si>
  <si>
    <t>eujk</t>
  </si>
  <si>
    <t>izk0fo0]eujk</t>
  </si>
  <si>
    <t>izk0fo0]vfgjhiqj</t>
  </si>
  <si>
    <t>lqjgh [kqnZ</t>
  </si>
  <si>
    <t>izk0fo0]lqjgh [kqnZ</t>
  </si>
  <si>
    <t xml:space="preserve">jlwyiqj </t>
  </si>
  <si>
    <t>izk0fo0]jlwyiqj cjoka</t>
  </si>
  <si>
    <t>izk0fo0]vksLrh</t>
  </si>
  <si>
    <t>[kkuiqj fprjkoy</t>
  </si>
  <si>
    <t>izk0fo0][kkuiqj fprjkoy</t>
  </si>
  <si>
    <t>vuq0] eqfM+;kj</t>
  </si>
  <si>
    <t>fldgqyk</t>
  </si>
  <si>
    <t>izk0fo0]fldgqyk</t>
  </si>
  <si>
    <t>iobZ ykM+iqj</t>
  </si>
  <si>
    <t>izk0fo0]ljk;ehj&amp;AA</t>
  </si>
  <si>
    <t>[kjsoka</t>
  </si>
  <si>
    <t>izk0fo0][kjsoka</t>
  </si>
  <si>
    <t>ehjcDliqj</t>
  </si>
  <si>
    <t>izk0fo0]ehjiqj&amp;AA</t>
  </si>
  <si>
    <t>vuq0]cDliqj rksok</t>
  </si>
  <si>
    <t>dkSfM+;k</t>
  </si>
  <si>
    <t>izk0fo0]dkSfM+;k</t>
  </si>
  <si>
    <t>[kqVkSyh</t>
  </si>
  <si>
    <t>izk0fo0][kqVkSyh</t>
  </si>
  <si>
    <t>Mqcdh</t>
  </si>
  <si>
    <t>izk0fo0]fcjknj</t>
  </si>
  <si>
    <t>fu;kmt</t>
  </si>
  <si>
    <t>izk0fo0]fu;kmt</t>
  </si>
  <si>
    <t>izk0fo0]datjkdksy</t>
  </si>
  <si>
    <t>rksok</t>
  </si>
  <si>
    <t>izk0fo0]rksok</t>
  </si>
  <si>
    <t>vuq0]xguh [kqnZ</t>
  </si>
  <si>
    <t>gtkjseyiqj</t>
  </si>
  <si>
    <t>izk0fo0]gtkjseyiqj</t>
  </si>
  <si>
    <t>izk0fo0]fo".kqqiqj&amp;A</t>
  </si>
  <si>
    <t>izk0fo0]fo".kqqiqj&amp;AA</t>
  </si>
  <si>
    <t>izk0fo0][kS:n~nhuiqj</t>
  </si>
  <si>
    <t>/kUuhiqj cgko</t>
  </si>
  <si>
    <t>izk0fo0]djheiqj</t>
  </si>
  <si>
    <t>vuq0 fo|kouiqj</t>
  </si>
  <si>
    <t>lh/kk lqYrkuiqj</t>
  </si>
  <si>
    <t>izk0fo0]lh/kk lqYrkuiqj</t>
  </si>
  <si>
    <t>vgenkckn</t>
  </si>
  <si>
    <t>izk0fo0]vgenkckn</t>
  </si>
  <si>
    <t>pejkMhg</t>
  </si>
  <si>
    <t>izk0fo0]pejkMhg</t>
  </si>
  <si>
    <t>eksguiqj</t>
  </si>
  <si>
    <t>izk0fo0]eksguiqj</t>
  </si>
  <si>
    <t>izk0fo0][kknk</t>
  </si>
  <si>
    <t>[kSjk ijostiqj</t>
  </si>
  <si>
    <t>izk0fo0]fotgj eSuqn~nhuiqj</t>
  </si>
  <si>
    <t>othjeyiqj</t>
  </si>
  <si>
    <t>vuq0 ]othjeyiqj</t>
  </si>
  <si>
    <t>xkSliqj</t>
  </si>
  <si>
    <t>izk0fo0]xkSliqj</t>
  </si>
  <si>
    <t>izk0fo0]fMgokckjh</t>
  </si>
  <si>
    <t>eksyukiqj</t>
  </si>
  <si>
    <t>izk0fo0]eksyukiqj</t>
  </si>
  <si>
    <t>cq)lsuiqj</t>
  </si>
  <si>
    <t>izk0fo0]cq)lsuiqj</t>
  </si>
  <si>
    <t>ijostkckn</t>
  </si>
  <si>
    <t>izk0fo0]ijostkckn</t>
  </si>
  <si>
    <t>izk0fo0]fetkZiqj</t>
  </si>
  <si>
    <t>izk0fo0]lqYrkuiqj</t>
  </si>
  <si>
    <t>cuohjiqj</t>
  </si>
  <si>
    <t>izk0fo0]cuohjiqj</t>
  </si>
  <si>
    <t>nqokZlk</t>
  </si>
  <si>
    <t>izk0fo0]nqokZlk</t>
  </si>
  <si>
    <t>pddej vyh</t>
  </si>
  <si>
    <t>izk0fo0]pddej vyh</t>
  </si>
  <si>
    <t>ekSuk</t>
  </si>
  <si>
    <t>izk0fo0]ekSuk&amp;A</t>
  </si>
  <si>
    <t>izk0fo0]ekSuk&amp;AA</t>
  </si>
  <si>
    <t>izk0fo0]dksy</t>
  </si>
  <si>
    <t>eqfM+;kj</t>
  </si>
  <si>
    <t>izk0fo0]eqfM+;kj</t>
  </si>
  <si>
    <t>izk0fo0]txnh'kiqj&amp;A</t>
  </si>
  <si>
    <t>izk0fo0]txnh'kiqj&amp;AA</t>
  </si>
  <si>
    <t>e)wiqj</t>
  </si>
  <si>
    <t>izk0fo0]e)wiqj</t>
  </si>
  <si>
    <t>mRrek</t>
  </si>
  <si>
    <t>izk0fo0]mRrek</t>
  </si>
  <si>
    <t>tgkukxat</t>
  </si>
  <si>
    <t>lksukiqj</t>
  </si>
  <si>
    <t>izk0fo0]lksukiqj</t>
  </si>
  <si>
    <t>/kjokjk</t>
  </si>
  <si>
    <t>izk0fo0]/kjokjk&amp;A</t>
  </si>
  <si>
    <t>izk0fo0]/kjokjk&amp;AA</t>
  </si>
  <si>
    <t>vrjkjh</t>
  </si>
  <si>
    <t>izk0fo0]vrjkjh</t>
  </si>
  <si>
    <t>dkjhlkr</t>
  </si>
  <si>
    <t>izk0fo0]dkjhlkr</t>
  </si>
  <si>
    <t>ohjHknziqj</t>
  </si>
  <si>
    <t>izk0fo0]ohjHknziqj</t>
  </si>
  <si>
    <t>gFkkSVk</t>
  </si>
  <si>
    <t>izk0fo0]gFkkSVk</t>
  </si>
  <si>
    <t>ctgka</t>
  </si>
  <si>
    <t>izk0fo0]ctgka</t>
  </si>
  <si>
    <t>ij'kwiqj</t>
  </si>
  <si>
    <t>izk0fo0]ij'kwiqj</t>
  </si>
  <si>
    <t>vuq0izk0fo0]ij'kwiqj</t>
  </si>
  <si>
    <t>vengh</t>
  </si>
  <si>
    <t>izk0fo0]vengh</t>
  </si>
  <si>
    <t>izk0fo0]Hkkstiqj</t>
  </si>
  <si>
    <t>bfnyiqj</t>
  </si>
  <si>
    <t>izk0fo0]bfnyiqj</t>
  </si>
  <si>
    <t>/kukjcka/k</t>
  </si>
  <si>
    <t>izk0fo0]/kukjcka/k</t>
  </si>
  <si>
    <t>vktecka/k</t>
  </si>
  <si>
    <t>izk0fo0]fcjnbZ;k [kkylk</t>
  </si>
  <si>
    <t>vEcsMdj]vktecka/k</t>
  </si>
  <si>
    <t>VMoka</t>
  </si>
  <si>
    <t>izk0fo0]VMoka</t>
  </si>
  <si>
    <t>izk0fo0]/keZiqj</t>
  </si>
  <si>
    <t>cksguk</t>
  </si>
  <si>
    <t>izk0fo0]cksguk&amp;A</t>
  </si>
  <si>
    <t>izk0fo0]cksguk&amp;AA</t>
  </si>
  <si>
    <t>'kkgiqj</t>
  </si>
  <si>
    <t>cjgfrj txnh'kiqj</t>
  </si>
  <si>
    <t>izk0fo0]cjgfrj txnh'kiqj</t>
  </si>
  <si>
    <t>izk0fo0]cj0txnh0 pkS0cLrh</t>
  </si>
  <si>
    <t>izk0fo0]dzeks0tgkukxat</t>
  </si>
  <si>
    <t>izk0fo0]feRrwiqj lqjtqoka</t>
  </si>
  <si>
    <t>izk0fo0]feRrwiqj pkSgku cLrh</t>
  </si>
  <si>
    <t>clfxr</t>
  </si>
  <si>
    <t>izk0fo0]cudVk</t>
  </si>
  <si>
    <t>djmr</t>
  </si>
  <si>
    <t>izk0fo0]djmr</t>
  </si>
  <si>
    <t>izk0fo0]Hkh[keiqj</t>
  </si>
  <si>
    <t>izk0fo0]pkScsiqj efV;ouk</t>
  </si>
  <si>
    <t>vuq0]djmr</t>
  </si>
  <si>
    <t>iquthZ</t>
  </si>
  <si>
    <t>izk0fo0]iquthZ</t>
  </si>
  <si>
    <t>HkokuUn] iquthZ</t>
  </si>
  <si>
    <t>dqUth</t>
  </si>
  <si>
    <t>izk0fo0]dqUth</t>
  </si>
  <si>
    <t>iVgqoka</t>
  </si>
  <si>
    <t>izk0fo0]iVgqoka</t>
  </si>
  <si>
    <t>jkeiqj</t>
  </si>
  <si>
    <t>izk0fo0]jkeiqj nfj;k</t>
  </si>
  <si>
    <t>xks/kkSjk</t>
  </si>
  <si>
    <t>izk0fo0]xks/kkSjk&amp;A</t>
  </si>
  <si>
    <t>izk0fo0]xks/kkSjk&amp;AA</t>
  </si>
  <si>
    <t>izk0fo0]tgkukxat</t>
  </si>
  <si>
    <t>dksYgw[kksj</t>
  </si>
  <si>
    <t>izk0fo0]dksYgw[kksj</t>
  </si>
  <si>
    <t>cgqtu] dksYgw[kksj</t>
  </si>
  <si>
    <t>izk0fo0]';kepd</t>
  </si>
  <si>
    <t>dqljuk</t>
  </si>
  <si>
    <t>izk0fo0]dqljuk</t>
  </si>
  <si>
    <t>fVlkSjk ekQh</t>
  </si>
  <si>
    <t>izk0fo0]fVlkSjk ekQh</t>
  </si>
  <si>
    <t>izk0fo0]elmniqj</t>
  </si>
  <si>
    <t>csykdksV</t>
  </si>
  <si>
    <t>izk0fo0]csykdksV</t>
  </si>
  <si>
    <t>izk0fo0]'ksjiqj</t>
  </si>
  <si>
    <t>lyseiqj</t>
  </si>
  <si>
    <t>izk0fo0]lyseiqj</t>
  </si>
  <si>
    <t>izk0fo0]vQtyiqj</t>
  </si>
  <si>
    <t>Nrmj</t>
  </si>
  <si>
    <t>izk0fo0]Hkkxor</t>
  </si>
  <si>
    <t>izk0fo0]Nrmj</t>
  </si>
  <si>
    <t>izk0fo0]dM+klj</t>
  </si>
  <si>
    <t>usriqj</t>
  </si>
  <si>
    <t>izk0fo0]usriqj</t>
  </si>
  <si>
    <t>uokiqjk [kkylk</t>
  </si>
  <si>
    <t>izk0fo0]lqgoy</t>
  </si>
  <si>
    <t>cM+gyxat</t>
  </si>
  <si>
    <t>izk0fo0]dzeks0cM+gyxat</t>
  </si>
  <si>
    <t>izk0fo0]cM+gyxat</t>
  </si>
  <si>
    <t>Hkksiriqj</t>
  </si>
  <si>
    <t>izk0fo0]Hkksiriqj</t>
  </si>
  <si>
    <t>izk0fo0]ljk;jUuk</t>
  </si>
  <si>
    <t>izk0fo0]nsolhiqj</t>
  </si>
  <si>
    <t>izk0fo0]nsolhgkliqj</t>
  </si>
  <si>
    <t>izk0fo0]eksyukehjiqj</t>
  </si>
  <si>
    <t>VsYgqvk</t>
  </si>
  <si>
    <t>izk0fo0]VsYgqvk</t>
  </si>
  <si>
    <t>izk0fo0]ckjhxkao</t>
  </si>
  <si>
    <t>/kugqoka</t>
  </si>
  <si>
    <t>izk0fo0]ccqjk /kugqoka</t>
  </si>
  <si>
    <t>izk0fo0]elhohj emoka</t>
  </si>
  <si>
    <t>lsoVk</t>
  </si>
  <si>
    <t>izk0fo0]lsoVk</t>
  </si>
  <si>
    <t>izk0fo0]vdcsyiqj</t>
  </si>
  <si>
    <t>pdzikuiqj</t>
  </si>
  <si>
    <t>izk0fo0]pdzikuiqj</t>
  </si>
  <si>
    <t>izk0fo0],dkSuk</t>
  </si>
  <si>
    <t>ujsgFkk</t>
  </si>
  <si>
    <t>izk0fo0]ujsgFkk</t>
  </si>
  <si>
    <t>[kqnoy</t>
  </si>
  <si>
    <t>izk0fo0][kqnoy</t>
  </si>
  <si>
    <t>izk0fo0]dyhtiqj</t>
  </si>
  <si>
    <t>izk0fo0]fnyeuiqj</t>
  </si>
  <si>
    <t>rkM+h</t>
  </si>
  <si>
    <t>izk0fo0]rkM+h</t>
  </si>
  <si>
    <t>izk0fo0]eksgcYyhiqj</t>
  </si>
  <si>
    <t>izk0fo0]cM+kSjk [kqnZ</t>
  </si>
  <si>
    <t>cM+Skjk cqtqxZ</t>
  </si>
  <si>
    <t>izk0fo0]cM+Skjk cqtqxZ</t>
  </si>
  <si>
    <t>fd'kquiqj</t>
  </si>
  <si>
    <t>izk0fo0]fd'kquiqj</t>
  </si>
  <si>
    <t>izk0fo0]dzeks0futkeqn~nhuiqj</t>
  </si>
  <si>
    <t>nkSyrkckn</t>
  </si>
  <si>
    <t>izk0fo0]nkSyrkckn</t>
  </si>
  <si>
    <t>HkVxkaok</t>
  </si>
  <si>
    <t>izk0fo0]Hkn;ka</t>
  </si>
  <si>
    <t>ftxjl.Mh</t>
  </si>
  <si>
    <t>izk0fo0]ljS;k</t>
  </si>
  <si>
    <t>izk0fo0]ftxjl.Mh</t>
  </si>
  <si>
    <t>vk0f'k0i0ftxjl.Mh</t>
  </si>
  <si>
    <t>vusbZ rj{kk</t>
  </si>
  <si>
    <t>izk0fo0]vusbZ rj{kk</t>
  </si>
  <si>
    <t>elqvk</t>
  </si>
  <si>
    <t>izk0fo0]vkgksiqj</t>
  </si>
  <si>
    <t>izk0fo0]elqvk</t>
  </si>
  <si>
    <t>izk0fo0]t;jkeiqj</t>
  </si>
  <si>
    <t>ijklh</t>
  </si>
  <si>
    <t>izk0fo0]ijklh</t>
  </si>
  <si>
    <t>izk0fo0][kkuiqj</t>
  </si>
  <si>
    <t>eUns</t>
  </si>
  <si>
    <t>izk0fo0]eUns</t>
  </si>
  <si>
    <t>lsejkSy</t>
  </si>
  <si>
    <t>izk0fo0]lsejkSy</t>
  </si>
  <si>
    <t>isoBk</t>
  </si>
  <si>
    <t>izk0fo0]isoBk</t>
  </si>
  <si>
    <t>izk0fo0]ohjeiqj</t>
  </si>
  <si>
    <t>Hkqtgh</t>
  </si>
  <si>
    <t>izk0fo0]Hkqtgh&amp;A</t>
  </si>
  <si>
    <t>izk0fo0]Hkqtgh&amp;AA</t>
  </si>
  <si>
    <t>izk0fo0]vfHkyk"k.k</t>
  </si>
  <si>
    <t>yilhiqj</t>
  </si>
  <si>
    <t>izk0fo0]yilhiqj</t>
  </si>
  <si>
    <t>izk0fo0]rS;ciqj</t>
  </si>
  <si>
    <t>enjlk vjfc;k ft;kmy mywe]eUns tkQjiqj</t>
  </si>
  <si>
    <t>izk0fo0]ikM+jcks&gt;</t>
  </si>
  <si>
    <t>izk0fo0]ccqjk gfjtu cLrh</t>
  </si>
  <si>
    <t>izk0fo0]cjgh</t>
  </si>
  <si>
    <t>izk0fo0]duSyk duZgV</t>
  </si>
  <si>
    <t>izk0fo0]egqvklhu</t>
  </si>
  <si>
    <t>izk0fo0]y{ehiqj</t>
  </si>
  <si>
    <t>izk0fo0]xks/kkSjk pkSgku cLrh</t>
  </si>
  <si>
    <t>izk0fo0]clkfj[kiqj</t>
  </si>
  <si>
    <t>vrjkSfy;k</t>
  </si>
  <si>
    <t>u0ia0 vrjkSfy;k</t>
  </si>
  <si>
    <t>izk0fo0]vrjkSfy;k&amp;A</t>
  </si>
  <si>
    <t>izk0fo0]vrjkSfy;k&amp;AA</t>
  </si>
  <si>
    <t>xzk0ia0 fFkjbZiV~Vh</t>
  </si>
  <si>
    <t>izk0fo0]fFkjbZiV~Vh</t>
  </si>
  <si>
    <t>:deyiqj</t>
  </si>
  <si>
    <t>izk0fo0]:deyiqj</t>
  </si>
  <si>
    <t>izk0fo0]ehjiqj</t>
  </si>
  <si>
    <t>izk0fo0]puSrk</t>
  </si>
  <si>
    <t>idjMhgk</t>
  </si>
  <si>
    <t>izk0fo0]idjMhgk</t>
  </si>
  <si>
    <t>xksfoUniqj</t>
  </si>
  <si>
    <t>izk0fo0]xksfoUniqj</t>
  </si>
  <si>
    <t>izk0fo0]Hkokuhiqj</t>
  </si>
  <si>
    <t>ipjh</t>
  </si>
  <si>
    <t>izk0fo0]ipjh</t>
  </si>
  <si>
    <t>izk0fo0]vrjkSfy;k iqjok</t>
  </si>
  <si>
    <t>fHkmjk</t>
  </si>
  <si>
    <t>izk0fo0]fHkmjk</t>
  </si>
  <si>
    <t>nsgqyk lYrur</t>
  </si>
  <si>
    <t>izk0fo0]nsgqyk lYrur</t>
  </si>
  <si>
    <t>Hkxriqj</t>
  </si>
  <si>
    <t>izk0fo0]Hkxriqj</t>
  </si>
  <si>
    <t>lsYgjk iV~Vh</t>
  </si>
  <si>
    <t>izk0fo0]lsYgjk iV~Vh</t>
  </si>
  <si>
    <t>gSnjiqj [kkl</t>
  </si>
  <si>
    <t>izk0fo0]xksjgjiqj</t>
  </si>
  <si>
    <t>xuiriqj</t>
  </si>
  <si>
    <t>izk0fo0]izsekiqj</t>
  </si>
  <si>
    <t>uUnuk</t>
  </si>
  <si>
    <t>izk0fo0]uUnuk</t>
  </si>
  <si>
    <t>eafxriqj</t>
  </si>
  <si>
    <t>izk0fo0]eafxriqj</t>
  </si>
  <si>
    <t>izk0fo0]lq[khiqj</t>
  </si>
  <si>
    <t>izk0fo0]vx;k</t>
  </si>
  <si>
    <t>fNrkSuh</t>
  </si>
  <si>
    <t>izk0fo0]fNrkSuh</t>
  </si>
  <si>
    <t>ckalsiqj MaMok</t>
  </si>
  <si>
    <t>izk0fo0]MaMok</t>
  </si>
  <si>
    <t>V.Mok</t>
  </si>
  <si>
    <t>izk0fo0][kkuiqj V.Mok</t>
  </si>
  <si>
    <t>izk0fo0][kkuiqj juk</t>
  </si>
  <si>
    <t>tehu uUnuk</t>
  </si>
  <si>
    <t>izk0fo0]tehu uUnuk</t>
  </si>
  <si>
    <t>izk0fo0]iy;k</t>
  </si>
  <si>
    <t>dUrkyiqj</t>
  </si>
  <si>
    <t>izk0fo0]dUrkyiqj</t>
  </si>
  <si>
    <t>cks/khiV~Vh</t>
  </si>
  <si>
    <t>izk0fo0]cks/khiV~Vh</t>
  </si>
  <si>
    <t>izk0fo0]efu;kjiqj</t>
  </si>
  <si>
    <t>fpLrhiqj</t>
  </si>
  <si>
    <t>izk0fo0]fpLrhiqj</t>
  </si>
  <si>
    <t>eMksgh</t>
  </si>
  <si>
    <t>izk0fo0]eMksgh</t>
  </si>
  <si>
    <t>Hkh[kiqj</t>
  </si>
  <si>
    <t>izk0fo0]Hkh[kiqj</t>
  </si>
  <si>
    <t>izrkiiqj NrkSjk</t>
  </si>
  <si>
    <t>izk0fo0] NrkSjk</t>
  </si>
  <si>
    <t>edjgka</t>
  </si>
  <si>
    <t>izk0fo0]duSyk</t>
  </si>
  <si>
    <t>izk0fo0]edjgka</t>
  </si>
  <si>
    <t>jrqvkikj</t>
  </si>
  <si>
    <t>izk0fo0]jrqvkikj</t>
  </si>
  <si>
    <t>fldUnjiqj</t>
  </si>
  <si>
    <t>izk0fo0]Hkjlkuh</t>
  </si>
  <si>
    <t>rstkiqj</t>
  </si>
  <si>
    <t>izk0fo0][kkfyliqj</t>
  </si>
  <si>
    <t>yksgjk</t>
  </si>
  <si>
    <t>izk0fo0]yksgjk&amp;A</t>
  </si>
  <si>
    <t>izk0fo0]yksgjk&amp;AA</t>
  </si>
  <si>
    <t>/;kuhiqj</t>
  </si>
  <si>
    <t>izk0fo0]/;kuhiqj</t>
  </si>
  <si>
    <t>oS'kiqj</t>
  </si>
  <si>
    <t>izk0fo0]oS'kiqj</t>
  </si>
  <si>
    <t>eagxwiqj /kkgj</t>
  </si>
  <si>
    <t>izk0fo0]eagxwiqj /kkgj</t>
  </si>
  <si>
    <t>pRrqjiqj [kkl</t>
  </si>
  <si>
    <t>izk0fo0]pRrqjiqj [kkl</t>
  </si>
  <si>
    <t>izk0fo0]clfg;k</t>
  </si>
  <si>
    <t>ckSM+jky yfNjkeiqj</t>
  </si>
  <si>
    <t>izk0fo0]ckSM+jky yfNjkeiqj</t>
  </si>
  <si>
    <t>pRrqjiqj e/kbZiV~Vh</t>
  </si>
  <si>
    <t>izk0fo0]pRrqjiqj e/kbZiV~Vh</t>
  </si>
  <si>
    <t>eq.Msjk</t>
  </si>
  <si>
    <t>izk0fo0]eq.Msjk</t>
  </si>
  <si>
    <t>;ksxhiqj</t>
  </si>
  <si>
    <t>izk0fo0];ksxhiqj</t>
  </si>
  <si>
    <t>,fnyiqj</t>
  </si>
  <si>
    <t>izk0fo0],fnyiqj</t>
  </si>
  <si>
    <t>izk0fo0]gjfn;k</t>
  </si>
  <si>
    <t>egknsoiqj</t>
  </si>
  <si>
    <t>izk0fo0]egknsoiqj</t>
  </si>
  <si>
    <t>izk0fo0]xaxkiqj ikukikj</t>
  </si>
  <si>
    <t>foykjh eq0 vtxjk</t>
  </si>
  <si>
    <t>izk0fo0]foykjh eq0 vtxjk</t>
  </si>
  <si>
    <t>c&lt;;k</t>
  </si>
  <si>
    <t>izk0fo0]c&lt;;k&amp;A</t>
  </si>
  <si>
    <t>izk0fo0]c&lt;;k&amp;AA</t>
  </si>
  <si>
    <t>Hknsok e&gt;kSyh</t>
  </si>
  <si>
    <t>izk0fo0]Hknsok Hkxokuiqj</t>
  </si>
  <si>
    <t>enuiV~Vh</t>
  </si>
  <si>
    <t>izk0fo0]enuiV~Vh</t>
  </si>
  <si>
    <t>izk0fo0]nsoMhg</t>
  </si>
  <si>
    <t>izk0fo0]isM+jk HkqM+dqM+k</t>
  </si>
  <si>
    <t>fl;kjiV~Vh</t>
  </si>
  <si>
    <t>izk0fo0]cuokjh iV~Vh</t>
  </si>
  <si>
    <t>vuUriqj</t>
  </si>
  <si>
    <t>xksjFkkuh</t>
  </si>
  <si>
    <t>izk0fo0]xksjFkkuh</t>
  </si>
  <si>
    <t>izk0fo0]Hkksjktiqj</t>
  </si>
  <si>
    <t>ckalxkao</t>
  </si>
  <si>
    <t>izk0fo0]ckalxkao</t>
  </si>
  <si>
    <t>izk0fo0]efB;k tIrh ekQh</t>
  </si>
  <si>
    <t>/kkSjgjk</t>
  </si>
  <si>
    <t>izk0fo0]vpyhiqj</t>
  </si>
  <si>
    <t>vkesiqj</t>
  </si>
  <si>
    <t>izk0fo0]vkesiqj</t>
  </si>
  <si>
    <t>tehu nlkao</t>
  </si>
  <si>
    <t>izk0fo0]'ks[kiqj nlkao</t>
  </si>
  <si>
    <t>dM+ljk</t>
  </si>
  <si>
    <t>izk0fo0]dM+ljk</t>
  </si>
  <si>
    <t>izk0fo0]fcykjh</t>
  </si>
  <si>
    <t>izk0fo0]lqYrkuiqj izrkiiV~Vh</t>
  </si>
  <si>
    <t>[khjhMhg</t>
  </si>
  <si>
    <t>izk0fo0][khjhMhg</t>
  </si>
  <si>
    <t>jhfB;k</t>
  </si>
  <si>
    <t>izk0fo0]nqjktiqj</t>
  </si>
  <si>
    <t>eaagxwiqj /kkgj</t>
  </si>
  <si>
    <t>izk0fo0]gkFkhiqj</t>
  </si>
  <si>
    <t>izk0fo0]fldUnjiqj</t>
  </si>
  <si>
    <t>ek:fr fo0b0dk0fnyiqj</t>
  </si>
  <si>
    <t>fFkjbZiV~Vh</t>
  </si>
  <si>
    <t>izk0fo0]HkViqjok eq0 iV[kkSyh</t>
  </si>
  <si>
    <t>izk0fo0] nqxkZiqj</t>
  </si>
  <si>
    <t>vterx&lt;+</t>
  </si>
  <si>
    <t>Nrrjiqj [kq'kgky</t>
  </si>
  <si>
    <t>izk0fo0],suiqj</t>
  </si>
  <si>
    <t>tehu gj[kksjh</t>
  </si>
  <si>
    <t>izk0fo0]/kuNqyk</t>
  </si>
  <si>
    <t>ykV?kkV</t>
  </si>
  <si>
    <t>izk0fo0]?kk?kjk</t>
  </si>
  <si>
    <t>[kkfyliqj</t>
  </si>
  <si>
    <t>[krhciqj</t>
  </si>
  <si>
    <t>izk0fo0][krhciqj</t>
  </si>
  <si>
    <t>&lt;ksyhiqj</t>
  </si>
  <si>
    <t>izk0fo0]&lt;ksyhiqj</t>
  </si>
  <si>
    <t>lqUnj l0cYyks</t>
  </si>
  <si>
    <t>izk0fo0]beyhiqj</t>
  </si>
  <si>
    <t>bfefy;k</t>
  </si>
  <si>
    <t>izk0fo0]bfefy;k</t>
  </si>
  <si>
    <t>HkjkSyh</t>
  </si>
  <si>
    <t>izk0fo0]b'kjgka</t>
  </si>
  <si>
    <t>izk0fo0]cDluiqj</t>
  </si>
  <si>
    <t>vrjdPNk</t>
  </si>
  <si>
    <t>izk0fo0]cjMhgk</t>
  </si>
  <si>
    <t>cklwiqj cudV</t>
  </si>
  <si>
    <t>izk0fo0]cklwiqj cudV</t>
  </si>
  <si>
    <t>dksMjk</t>
  </si>
  <si>
    <t>izk0fo0]ckyhiqj</t>
  </si>
  <si>
    <t>csjek</t>
  </si>
  <si>
    <t>izk0fo0]csjek</t>
  </si>
  <si>
    <t>cSjhMkaM</t>
  </si>
  <si>
    <t>izk0fo0]cSjhMkaM</t>
  </si>
  <si>
    <t>czEgkSyh csuh</t>
  </si>
  <si>
    <t>izk0fo0]csuh czEgkSyh</t>
  </si>
  <si>
    <t>csylj tehu csylj</t>
  </si>
  <si>
    <t>izk0fo0]csylj tehu csylj</t>
  </si>
  <si>
    <t>izk0fo0]csyofu;k</t>
  </si>
  <si>
    <t>cudfV;k</t>
  </si>
  <si>
    <t>izk0fo0]cudfV;k</t>
  </si>
  <si>
    <t>cukSjk eSukFkiV~Vh</t>
  </si>
  <si>
    <t>izk0fo0]cukSjk eSukFkiV~Vh</t>
  </si>
  <si>
    <t>Hknkao</t>
  </si>
  <si>
    <t>izk0fo0]cVljk</t>
  </si>
  <si>
    <t>lqjSuk</t>
  </si>
  <si>
    <t>izk0fo0]cyiqj</t>
  </si>
  <si>
    <t>cyqok</t>
  </si>
  <si>
    <t>izk0fo0]cyqok</t>
  </si>
  <si>
    <t>u0ia0] vterx&lt;+</t>
  </si>
  <si>
    <t>izk0fo0]d0dzeks0vterx&lt;+</t>
  </si>
  <si>
    <t>datjk fny'kkniqj</t>
  </si>
  <si>
    <t>izk0fo0]datjk fny'kkniqj</t>
  </si>
  <si>
    <t>ik.Mjdq.Mk</t>
  </si>
  <si>
    <t>izk0fo0]dbrk</t>
  </si>
  <si>
    <t>dBSpk</t>
  </si>
  <si>
    <t>izk0fo0]dBSpk</t>
  </si>
  <si>
    <t>rqjdkSyh</t>
  </si>
  <si>
    <t>izk0fo0]dfydkiqj</t>
  </si>
  <si>
    <t>izk0fo0]djuiqj ljS;k</t>
  </si>
  <si>
    <t>dka[kHkkj</t>
  </si>
  <si>
    <t>izk0fo0]dka[kHkkj</t>
  </si>
  <si>
    <t>dksfdyikj</t>
  </si>
  <si>
    <t>izk0fo0]dksfdyikj</t>
  </si>
  <si>
    <t>izk0fo0]dksMjk</t>
  </si>
  <si>
    <t>fM?kofu;k dkth</t>
  </si>
  <si>
    <t xml:space="preserve">izk0fo0]dkth dh fM?kofu;k </t>
  </si>
  <si>
    <t>dlM+k vkbek</t>
  </si>
  <si>
    <t>izk0fo0]dlM+k vkbek</t>
  </si>
  <si>
    <t>izk0fo0]dqMok xksMkjh</t>
  </si>
  <si>
    <t>dqnkju frokjh</t>
  </si>
  <si>
    <t>izk0fo0]dqnkju cjdksBk</t>
  </si>
  <si>
    <t>iq:"kksRreiqj</t>
  </si>
  <si>
    <t>izk0fo0]dSFkkSyh</t>
  </si>
  <si>
    <t>Hkqouk [kqnZ</t>
  </si>
  <si>
    <t>izk0fo0]dVkbZ fny'kkniqj</t>
  </si>
  <si>
    <t>tehu NhMh</t>
  </si>
  <si>
    <t>izk0fo0]dY;kuiqj</t>
  </si>
  <si>
    <t>izk0fo0]e.Muiqj</t>
  </si>
  <si>
    <t>feJiqj</t>
  </si>
  <si>
    <t>izk0fo0]e&gt;kSok ek0 eqgEeniqj</t>
  </si>
  <si>
    <t>egkorx&lt;</t>
  </si>
  <si>
    <t>izk0fo0]egkorx&lt;</t>
  </si>
  <si>
    <t>egqfy;k</t>
  </si>
  <si>
    <t>izk0fo0]egqfy;k cksf&gt;;k</t>
  </si>
  <si>
    <t>egqyk</t>
  </si>
  <si>
    <t>izk0fo0]egqyk</t>
  </si>
  <si>
    <t>ljk; lkxj ekyVkjh</t>
  </si>
  <si>
    <t>izk0fo0]ekyVkjh&amp;A</t>
  </si>
  <si>
    <t>izk0fo0]ekyVkjh&amp;AA</t>
  </si>
  <si>
    <t>elksuk</t>
  </si>
  <si>
    <t>izk0fo0]elksuk</t>
  </si>
  <si>
    <t>th;uiqj</t>
  </si>
  <si>
    <t>enjlk vjfc;k vuok:y my mywe] th;uiqj</t>
  </si>
  <si>
    <t>izk0fo0]eqgEeniqj</t>
  </si>
  <si>
    <t>lksdguk [kkylk</t>
  </si>
  <si>
    <t>izk0fo0]eqjkjiqj</t>
  </si>
  <si>
    <t>es?kbZ[kkl</t>
  </si>
  <si>
    <t>izk0fo0]es?kbZ[kkl</t>
  </si>
  <si>
    <t>izk0fo0]es?kiqj</t>
  </si>
  <si>
    <t>izk0fo0]fiijh</t>
  </si>
  <si>
    <t>fM?kofu;k e&gt;kSok</t>
  </si>
  <si>
    <t xml:space="preserve">izk0fo0]fM?kofu;k </t>
  </si>
  <si>
    <t>fo'kquiqjk</t>
  </si>
  <si>
    <t>izk0fo0]fo'kquiqjk</t>
  </si>
  <si>
    <t>vksyekiqj</t>
  </si>
  <si>
    <t>izk0fo0]gjflaiqj</t>
  </si>
  <si>
    <t>fldjkSjk</t>
  </si>
  <si>
    <t>izk0fo0]gjubZ</t>
  </si>
  <si>
    <t>vfy;kckn dVkbZ</t>
  </si>
  <si>
    <t>guq0gfj0]dVkbZ fny'kkniqj</t>
  </si>
  <si>
    <t>Hkhe jko vEcs]eqdqUnxzke</t>
  </si>
  <si>
    <t>izk0fo0]HkjkSyh&amp;A</t>
  </si>
  <si>
    <t>izk0fo0]HkjkSyh&amp;AA</t>
  </si>
  <si>
    <t>izk0fo0]Hknkao</t>
  </si>
  <si>
    <t>Hkqouk cqtqxZ</t>
  </si>
  <si>
    <t>izk0fo0]Hkqouk cqtqxZ</t>
  </si>
  <si>
    <t>HkVkSyh bczkfgeiqj</t>
  </si>
  <si>
    <t>izk0fo0]HkVkSyh bczkfgeiqj</t>
  </si>
  <si>
    <t>izk0fo0]ik.Mjdq.Mk</t>
  </si>
  <si>
    <t>izk0fo0]iu'kCnk</t>
  </si>
  <si>
    <t>iwukikj</t>
  </si>
  <si>
    <t>izk0fo0]iwukikj</t>
  </si>
  <si>
    <t>izk0fo0]vterx&lt;+</t>
  </si>
  <si>
    <t>Vsduxk&lt;k</t>
  </si>
  <si>
    <t>izk0fo0]jkeiqj</t>
  </si>
  <si>
    <t>ikjhiV~Vh</t>
  </si>
  <si>
    <t>izk0fo0]jktwiV~Vh</t>
  </si>
  <si>
    <t>izk0fo0]jtknsiqj dknhiqj</t>
  </si>
  <si>
    <t>l0d0ck0fo0Hknkao</t>
  </si>
  <si>
    <t>lao:iqj</t>
  </si>
  <si>
    <t>izk0fo0]lao:iqj</t>
  </si>
  <si>
    <t>izk0fo0]lksdguk [kkylk</t>
  </si>
  <si>
    <t>lks0eq0cjMhgk</t>
  </si>
  <si>
    <t>izk0fo0]lksgjkHkkj</t>
  </si>
  <si>
    <t>lq[kenRruxj</t>
  </si>
  <si>
    <t>izk0fo0]lq[kenRruxj</t>
  </si>
  <si>
    <t>izk0fo0]lqjSuk</t>
  </si>
  <si>
    <t>izk0fo0]lqUnj ljk; cDlu</t>
  </si>
  <si>
    <t>dLck lxM+h</t>
  </si>
  <si>
    <t>izk0fo0]lxM+h</t>
  </si>
  <si>
    <t>Nijk lqYrkuiqj</t>
  </si>
  <si>
    <t>izk0fo0]Nijk lqYrkuiqj&amp;A</t>
  </si>
  <si>
    <t>izk0fo0]Nijk lqYrkuiqj&amp;AA</t>
  </si>
  <si>
    <t>nke egqyk</t>
  </si>
  <si>
    <t>izk0fo0]nke egqyk</t>
  </si>
  <si>
    <t xml:space="preserve">izk0fo0]NRrjiqj </t>
  </si>
  <si>
    <t>uRFkwiqj</t>
  </si>
  <si>
    <t>izk0fo0]NRrjiqj nysy</t>
  </si>
  <si>
    <t>nsmiqj dekyiqj</t>
  </si>
  <si>
    <t xml:space="preserve">izk0fo0]nsmiqj </t>
  </si>
  <si>
    <t>paxbZiqj</t>
  </si>
  <si>
    <t>izk0fo0]paxbZiqj</t>
  </si>
  <si>
    <t>izk0fo0]pk;siqj</t>
  </si>
  <si>
    <t>pkSdks [kqnZ</t>
  </si>
  <si>
    <t>izk0fo0]pkSdks [kqnZ</t>
  </si>
  <si>
    <t>pkSdks cqtqxZ</t>
  </si>
  <si>
    <t>izk0fo0]pkSdks cqtqxZ</t>
  </si>
  <si>
    <t>pquqxikj</t>
  </si>
  <si>
    <t>izk0fo0]pquqxikj</t>
  </si>
  <si>
    <t>gjbZ bLekbZyiqj</t>
  </si>
  <si>
    <t>pUnzcyh gfj0]gjbZbLekbZyiqj</t>
  </si>
  <si>
    <t>izk0fo0]QStqYykgiqj tfg0</t>
  </si>
  <si>
    <t>rjkSdk</t>
  </si>
  <si>
    <t>izk0fo0]rjkSdk&amp;A</t>
  </si>
  <si>
    <t>izk0fo0]rjkSdk&amp;AA</t>
  </si>
  <si>
    <t>izk0fo0]rqjdkSyh</t>
  </si>
  <si>
    <t>izk0fo0]tEeuiqj</t>
  </si>
  <si>
    <t>izk0fo0]tehu dikjx&lt;</t>
  </si>
  <si>
    <t>tehu eqgEeniqj</t>
  </si>
  <si>
    <t>izk0fo0]tehu eqgEeniqj</t>
  </si>
  <si>
    <t>dVkbZ vfyeqn~nhuiqj</t>
  </si>
  <si>
    <t>izk0fo0]tgh:n~nhuiqj</t>
  </si>
  <si>
    <t>izk0fo0]th;uiqj&amp;A</t>
  </si>
  <si>
    <t>izk0fo0]th;uiqj&amp;AA</t>
  </si>
  <si>
    <t>tkfe;k vuok:y ruohj mywe] uolgjk] th;uiqj</t>
  </si>
  <si>
    <t>tksfx;kchj</t>
  </si>
  <si>
    <t>izk0fo0]tksfx;kchj</t>
  </si>
  <si>
    <t>ujgu [kkl</t>
  </si>
  <si>
    <t>izk0fo0]ujgu [kkl</t>
  </si>
  <si>
    <t>izk0fo0]uRFkuiqj</t>
  </si>
  <si>
    <t>izk0fo0]usuqviqj fiijikrh</t>
  </si>
  <si>
    <t>vatku'kghn</t>
  </si>
  <si>
    <t>izk0fo0]vatku'kghn&amp;A</t>
  </si>
  <si>
    <t>izk0fo0]vatku'kghn&amp;AA</t>
  </si>
  <si>
    <t>izk0fo0]vBuk:</t>
  </si>
  <si>
    <t>veqokjh ujk;uiqj</t>
  </si>
  <si>
    <t>izk0fo0]veqokjh ujk;uiqj&amp;A</t>
  </si>
  <si>
    <t>izk0fo0]veqokjh ujk;uiqj&amp;AA</t>
  </si>
  <si>
    <t>izk0fo0]vfgjkSyh</t>
  </si>
  <si>
    <t>izk0fo0]vksyekiqj</t>
  </si>
  <si>
    <t>leqUnjiqj</t>
  </si>
  <si>
    <t>izk0fo0]vkyeiqj</t>
  </si>
  <si>
    <t>izk0fo0]vrjdPNk</t>
  </si>
  <si>
    <t>izk0fo0]Vsdu vfgjkSyh</t>
  </si>
  <si>
    <t>Vsduiqj</t>
  </si>
  <si>
    <t>izk0fo0]Vsduiqj</t>
  </si>
  <si>
    <t>vtxjk</t>
  </si>
  <si>
    <t>izk0fo0]vtxjk dksBk</t>
  </si>
  <si>
    <t>izk0fo0]xM+sjh iV~Vh</t>
  </si>
  <si>
    <t>izk0fo0]y[keh jksgqokj</t>
  </si>
  <si>
    <t>izk0fo0]yhykiV~Vh</t>
  </si>
  <si>
    <t>yqpqbZ</t>
  </si>
  <si>
    <t>izk0fo0]yqpqbZ</t>
  </si>
  <si>
    <t>nkmnjiqj</t>
  </si>
  <si>
    <t>pkanikj</t>
  </si>
  <si>
    <t>izk0fo0]pkanikj</t>
  </si>
  <si>
    <t>izk0fo0],dMaxok</t>
  </si>
  <si>
    <t>?kwlok jktHkj cLrh</t>
  </si>
  <si>
    <t>ckgkiqj</t>
  </si>
  <si>
    <t>Hkr[kksjh</t>
  </si>
  <si>
    <t>ehjk dk iqjk</t>
  </si>
  <si>
    <t>jtknsiqj dknhiqj</t>
  </si>
  <si>
    <t>vfgjkSyh&amp;AA</t>
  </si>
  <si>
    <t>tehu 'ks[kiqj</t>
  </si>
  <si>
    <t>mejh 'ks[kiqj</t>
  </si>
  <si>
    <t>lkYgsiqj</t>
  </si>
  <si>
    <t>vejkSgk</t>
  </si>
  <si>
    <t>jkStk lQuiV~Vh</t>
  </si>
  <si>
    <t>jkStk lSQuiV~Vh</t>
  </si>
  <si>
    <t>vgjkSyk</t>
  </si>
  <si>
    <t>folbZiqj</t>
  </si>
  <si>
    <t>izk0fo0]folbZiqj</t>
  </si>
  <si>
    <t>izk0fo0]ljk;vyh</t>
  </si>
  <si>
    <t>dksrokyhiqj</t>
  </si>
  <si>
    <t>izk0fo0]dksrokyhiqj</t>
  </si>
  <si>
    <t>idM+h</t>
  </si>
  <si>
    <t>izk0fo0]idM+h</t>
  </si>
  <si>
    <t>Mh0ds0,l0]idM+h</t>
  </si>
  <si>
    <t>'kEHkwiqj</t>
  </si>
  <si>
    <t>izk0fo0]'kEHkwiqj</t>
  </si>
  <si>
    <t>izk0fo0]nefn;ouk</t>
  </si>
  <si>
    <t>fNrkSuk</t>
  </si>
  <si>
    <t>izk0fo0]fNrkSuk</t>
  </si>
  <si>
    <t>vuq0]fNrkSuk</t>
  </si>
  <si>
    <t>flikg</t>
  </si>
  <si>
    <t>izk0fo0]fNrkSuk cuk[kqnZ</t>
  </si>
  <si>
    <t>izk0fo0]fNrkSuk 'kkgiqj pxkSuk</t>
  </si>
  <si>
    <t>lgqvy</t>
  </si>
  <si>
    <t>izk0fo0]vflykbZ</t>
  </si>
  <si>
    <t>izk0fo0]lgqvy</t>
  </si>
  <si>
    <t>fo'kquiqj x&lt;+k</t>
  </si>
  <si>
    <t>izk0fo0]fo'kquiqj x&lt;+k</t>
  </si>
  <si>
    <t>'kadjdksyk</t>
  </si>
  <si>
    <t>izk0fo0]'kadjdksyk</t>
  </si>
  <si>
    <t>gkalkiqj dyk</t>
  </si>
  <si>
    <t>izk0fo0]x&lt;+k&amp;A</t>
  </si>
  <si>
    <t>izk0fo0]x&lt;+k&amp;AA</t>
  </si>
  <si>
    <t>dUnjh</t>
  </si>
  <si>
    <t>izk0fo0]vrkbZiqj</t>
  </si>
  <si>
    <t>ekgqy</t>
  </si>
  <si>
    <t>izk0fo0]ekgqy</t>
  </si>
  <si>
    <t>nf[kuxkaok</t>
  </si>
  <si>
    <t>izk0fo0]nf[kuxkaok</t>
  </si>
  <si>
    <t>jlwyiqj v0vyh</t>
  </si>
  <si>
    <t>izk0fo0]jlwyiqj v0vyh</t>
  </si>
  <si>
    <t>lrqofg;k</t>
  </si>
  <si>
    <t>izk0fo0]lrqofg;k</t>
  </si>
  <si>
    <t>lelYyhiqj</t>
  </si>
  <si>
    <t>izk0fo0]lelYyhiqj</t>
  </si>
  <si>
    <t>HksnkSjk</t>
  </si>
  <si>
    <t>izk0fo0]HksnkSjk</t>
  </si>
  <si>
    <t>izk0fo0]vtxjk</t>
  </si>
  <si>
    <t>v:lk</t>
  </si>
  <si>
    <t>izk0fo0]v:lk</t>
  </si>
  <si>
    <t>erywciqj</t>
  </si>
  <si>
    <t>izk0fo0]vgjkSyk&amp;A</t>
  </si>
  <si>
    <t>izk0fo0]vgjkSyk&amp;AA</t>
  </si>
  <si>
    <t>i[kuiqj</t>
  </si>
  <si>
    <t>izk0fo0]i[kuiqj</t>
  </si>
  <si>
    <t>ldriqj</t>
  </si>
  <si>
    <t>izk0fo0][kkuiqj pUnw</t>
  </si>
  <si>
    <t>ikjk feJkSfy;k</t>
  </si>
  <si>
    <t>izk0fo0]feJkSfy;k</t>
  </si>
  <si>
    <t>lw[khiqj</t>
  </si>
  <si>
    <t>izk0fo0]lw[khiqj</t>
  </si>
  <si>
    <t>izk0fo0]vfefxfy;k</t>
  </si>
  <si>
    <t>xuokjk</t>
  </si>
  <si>
    <t>izk0fo0]xuokjk</t>
  </si>
  <si>
    <t>izk0fo0]dUnjkikdM+iqj</t>
  </si>
  <si>
    <t>Qjhniqj</t>
  </si>
  <si>
    <t>izk0fo0]:ikbZiqj</t>
  </si>
  <si>
    <t>vksfjy</t>
  </si>
  <si>
    <t>izk0fo0]vksfjy</t>
  </si>
  <si>
    <t>izk0fo0]ncnck</t>
  </si>
  <si>
    <t>dksjkZ?kkVeiqj</t>
  </si>
  <si>
    <t>izk0fo0]lHkkuhiqj</t>
  </si>
  <si>
    <t>vrjMhgk</t>
  </si>
  <si>
    <t>izk0fo0]iqjk e;kik.Ms;</t>
  </si>
  <si>
    <t>[kqjklks</t>
  </si>
  <si>
    <t>izk0fo0][kqjklks</t>
  </si>
  <si>
    <t>izk0fo0]frofj;kdyk</t>
  </si>
  <si>
    <t>iwjk dksnbZ</t>
  </si>
  <si>
    <t>izk0fo0]iwjk dksnbZ</t>
  </si>
  <si>
    <t>izk0fo0]vrekSok</t>
  </si>
  <si>
    <t>iwjknwcs</t>
  </si>
  <si>
    <t>izk0fo0]iwjknwcs</t>
  </si>
  <si>
    <t>izk0fo0]pkSQkyk</t>
  </si>
  <si>
    <t>Qrrsiqj ougfj;k</t>
  </si>
  <si>
    <t>izk0fo0]QRrsiqj ougfj;k</t>
  </si>
  <si>
    <t>ltuh</t>
  </si>
  <si>
    <t>izk0fo0]ltuh</t>
  </si>
  <si>
    <t>vuq0dksjkZ?kkVeiqj</t>
  </si>
  <si>
    <t>vHk;iqj</t>
  </si>
  <si>
    <t>izk0fo0]vHk;iqj</t>
  </si>
  <si>
    <t>glukMhg</t>
  </si>
  <si>
    <t>izk0fo0]glukMhg</t>
  </si>
  <si>
    <t>xkSjh</t>
  </si>
  <si>
    <t>izk0fo0]xkSjh</t>
  </si>
  <si>
    <t>izk0fo0]eaxkjhiqj</t>
  </si>
  <si>
    <t>[ktqjh</t>
  </si>
  <si>
    <t>izk0fo0][ktqjh&amp;A</t>
  </si>
  <si>
    <t>izk0fo0][ktqjh&amp;AA</t>
  </si>
  <si>
    <t>xksikyhiV~Vh</t>
  </si>
  <si>
    <t>izk0fo0]xksikyhiV~Vh</t>
  </si>
  <si>
    <t>izk0fo0]dchjiqj</t>
  </si>
  <si>
    <t>cgsjk</t>
  </si>
  <si>
    <t>izk0fo0]cgsjk</t>
  </si>
  <si>
    <t>ihBkiqj</t>
  </si>
  <si>
    <t>izk0fo0]ihBkiqj</t>
  </si>
  <si>
    <t>cgjkdksBh</t>
  </si>
  <si>
    <t>izk0fo0]cgjkdksBh</t>
  </si>
  <si>
    <t>gehniqj</t>
  </si>
  <si>
    <t>izk0fo0]gehniqj</t>
  </si>
  <si>
    <t>izk0fo0]iudjiqj</t>
  </si>
  <si>
    <t>csUnqbZ</t>
  </si>
  <si>
    <t>izk0fo0]csUnqbZ</t>
  </si>
  <si>
    <t>lqYrkuhiqj</t>
  </si>
  <si>
    <t>izk0fo0]esgnokjk</t>
  </si>
  <si>
    <t>dksBk</t>
  </si>
  <si>
    <t>izk0fo0]dksBk</t>
  </si>
  <si>
    <t>HkSjksiqj njxkg</t>
  </si>
  <si>
    <t>izk0fo0]HkSjksiqj njxkg</t>
  </si>
  <si>
    <t>fcgjk cqtqxZ</t>
  </si>
  <si>
    <t>izk0fo0]fcgjk cqtqxZ</t>
  </si>
  <si>
    <t>cjbZiqj</t>
  </si>
  <si>
    <t>izk0fo0]cjbZiqj</t>
  </si>
  <si>
    <t>ujQksjk</t>
  </si>
  <si>
    <t>izk0fo0]ujQksjk</t>
  </si>
  <si>
    <t>nsogVk</t>
  </si>
  <si>
    <t>izk0fo0]nsogVk</t>
  </si>
  <si>
    <t>izk0fo0]ckysiV~Vh</t>
  </si>
  <si>
    <t>vykSok</t>
  </si>
  <si>
    <t>izk0fo0]vykSok</t>
  </si>
  <si>
    <t>fcykjh</t>
  </si>
  <si>
    <t>vuq0fcykjh</t>
  </si>
  <si>
    <t>jktkiV~Vh</t>
  </si>
  <si>
    <t>izk0fo0]jktkiV~Vh</t>
  </si>
  <si>
    <t>izk0fo0]pkaniqj</t>
  </si>
  <si>
    <t>dY;k.kiqj</t>
  </si>
  <si>
    <t>izk0fo0]ttmiqj</t>
  </si>
  <si>
    <t>lenh</t>
  </si>
  <si>
    <t>izk0fo0]lenh</t>
  </si>
  <si>
    <t>dksBjk</t>
  </si>
  <si>
    <t>izk0fo0]dksBjk</t>
  </si>
  <si>
    <t>/kjkSyh</t>
  </si>
  <si>
    <t>izk0fo0]/kjkSyh</t>
  </si>
  <si>
    <t>dq'kegjk</t>
  </si>
  <si>
    <t>izk0fo0]dq'kegjk</t>
  </si>
  <si>
    <t>izk0fo0]lhjiV~Vh</t>
  </si>
  <si>
    <t>xgth</t>
  </si>
  <si>
    <t>izk0fo0]xgth</t>
  </si>
  <si>
    <t>ysnkSjk</t>
  </si>
  <si>
    <t>izk0fo0]ysnkSjk</t>
  </si>
  <si>
    <t>iz0v0]ysnkSjk</t>
  </si>
  <si>
    <t>cLrh Hkqtoy</t>
  </si>
  <si>
    <t>izk0fo0]cLrh Hkqtoy</t>
  </si>
  <si>
    <t>izk0fo0]dBgh</t>
  </si>
  <si>
    <t>;qf/kf"BjiV~Vh</t>
  </si>
  <si>
    <t>izk0fo0];qf/kf"BjiV~Vh</t>
  </si>
  <si>
    <t>b'kgkdiqj</t>
  </si>
  <si>
    <t>izk0fo0]pkScsiV~Vh</t>
  </si>
  <si>
    <t>[ksedjuiqj</t>
  </si>
  <si>
    <t>izk0fo0][ksedjuiqj</t>
  </si>
  <si>
    <t>izk0fo0]dYgksjk</t>
  </si>
  <si>
    <t>v'kjQiqj</t>
  </si>
  <si>
    <t>izk0fo0]v'kjQiqj</t>
  </si>
  <si>
    <t>ckdjdksy</t>
  </si>
  <si>
    <t>izk0fo0]ckdjdksy</t>
  </si>
  <si>
    <t>Hko:iqj</t>
  </si>
  <si>
    <t>izk0fo0]Hko:iqj</t>
  </si>
  <si>
    <t>foM+gj</t>
  </si>
  <si>
    <t>izk0fo0]foM+gj</t>
  </si>
  <si>
    <t>lelkckn</t>
  </si>
  <si>
    <t>izk0fo0]lelkckn</t>
  </si>
  <si>
    <t>xtM+h</t>
  </si>
  <si>
    <t>izk0fo0]xtM+h</t>
  </si>
  <si>
    <t>fNrkSuk vkNsiqj</t>
  </si>
  <si>
    <t>izk0fo0]fNrkSuk vkNsiqj</t>
  </si>
  <si>
    <t>HkVkSyh</t>
  </si>
  <si>
    <t>Mkgh dksBjk</t>
  </si>
  <si>
    <t>izk0fo0]Mkgh</t>
  </si>
  <si>
    <t>Hkksxbpk</t>
  </si>
  <si>
    <t>izk0fo0]Hkksxbpk</t>
  </si>
  <si>
    <t>izk0fo0]dkUgksiV~Vh</t>
  </si>
  <si>
    <t>izk0fo0]HkSlgka</t>
  </si>
  <si>
    <t>izk0fo0]frofj;k [kqnZ</t>
  </si>
  <si>
    <t>dUnjk</t>
  </si>
  <si>
    <t>izk0fo0]dUnjk</t>
  </si>
  <si>
    <t>izk0fo0]flikg</t>
  </si>
  <si>
    <t>izk0fo0] ckck dk iwjk</t>
  </si>
  <si>
    <t>izk0fo0]jsM+gk</t>
  </si>
  <si>
    <t>izk0fo0] iSfM+;k</t>
  </si>
  <si>
    <t>izk0fo0]olsok</t>
  </si>
  <si>
    <t>izk0fo0] HkVkSyh</t>
  </si>
  <si>
    <t>djuiqj</t>
  </si>
  <si>
    <t>izk0fo0] djuiqj</t>
  </si>
  <si>
    <t>eM+uk</t>
  </si>
  <si>
    <t>izk0fo0 eMuk eg:iqj</t>
  </si>
  <si>
    <t>izk0fo0] [kkfyliqj ubZcLrh</t>
  </si>
  <si>
    <t>Jan,2015</t>
  </si>
  <si>
    <t>Feb,2015</t>
  </si>
  <si>
    <t>March,2015</t>
  </si>
  <si>
    <t>Wheat</t>
  </si>
  <si>
    <t>Rice</t>
  </si>
  <si>
    <t>Total</t>
  </si>
  <si>
    <t>Phoolpur center</t>
  </si>
  <si>
    <t>Bhudhanpur</t>
  </si>
  <si>
    <t>TOTAL</t>
  </si>
  <si>
    <t>fcyfj;kxat</t>
  </si>
  <si>
    <t>vk[kkiqj</t>
  </si>
  <si>
    <t>izk0fo0]vk[kkiqj</t>
  </si>
  <si>
    <t>tksygkiqj</t>
  </si>
  <si>
    <t>izk0fo0]tksygkiqj</t>
  </si>
  <si>
    <t>dqokansopUniV~Vh</t>
  </si>
  <si>
    <t>izk0fo0]dqokansopUniV~Vh</t>
  </si>
  <si>
    <t>e/kqcu</t>
  </si>
  <si>
    <t>izk0fo0]lks/kuiV~Vh</t>
  </si>
  <si>
    <t>da/kjkiqj</t>
  </si>
  <si>
    <t>izk0fo0]da/kjkiqj</t>
  </si>
  <si>
    <t>cthZ</t>
  </si>
  <si>
    <t>izk0fo0]cthZ</t>
  </si>
  <si>
    <t>V.Mok v[kbZ</t>
  </si>
  <si>
    <t>izk0fo0]ckadhiqj lksugfj;k</t>
  </si>
  <si>
    <t>ulhjiqj</t>
  </si>
  <si>
    <t>izk0fo0]ulhjiqj</t>
  </si>
  <si>
    <t>izk0fo0]d0dz0fcyfj;kxat</t>
  </si>
  <si>
    <t>izk0fo0]fcyfj;kxat</t>
  </si>
  <si>
    <t>Hkkokjk;iV~Vh</t>
  </si>
  <si>
    <t>izk0fo0]Hkkokjk;iV~Vh</t>
  </si>
  <si>
    <t>izk0fo0]Qqyokjh</t>
  </si>
  <si>
    <t>izk0fo0]iVo/k lq/kkdj</t>
  </si>
  <si>
    <t>vykmn~nhuiqj</t>
  </si>
  <si>
    <t>izk0fo0]vykmn~nhuiV~Vh</t>
  </si>
  <si>
    <t>Nhgh</t>
  </si>
  <si>
    <t>izk0fo0]Nhgh</t>
  </si>
  <si>
    <t>xqyokxkSjh</t>
  </si>
  <si>
    <t>izk0fo0]xqyokxkSjh</t>
  </si>
  <si>
    <t>fNNksjh</t>
  </si>
  <si>
    <t>izk0fo0]fNNksjh</t>
  </si>
  <si>
    <t>lat; xk0ck0fo0] c?kSyk</t>
  </si>
  <si>
    <t>nsobZ jlwyiqj</t>
  </si>
  <si>
    <t>izk0fo0]nsobZ jlwyiqj</t>
  </si>
  <si>
    <t>izk0fo0]Qqysgjk</t>
  </si>
  <si>
    <t>Hkouiqj</t>
  </si>
  <si>
    <t>izk0fo0]dknhiqj frokjh</t>
  </si>
  <si>
    <t>izk0fo0]Hkouiqj</t>
  </si>
  <si>
    <t>teqvk gfjjke</t>
  </si>
  <si>
    <t>izk0fo0]teqvk gfjjke&amp;AA</t>
  </si>
  <si>
    <t>ftfxuk djeuiqj</t>
  </si>
  <si>
    <t>izk0fo0]ftfxuk djeuiqj</t>
  </si>
  <si>
    <t>ip[kksjk</t>
  </si>
  <si>
    <t>izk0fo0]jkSlM+</t>
  </si>
  <si>
    <t>xnuiqj fgPNuiV~Vh</t>
  </si>
  <si>
    <t>izk0fo0]xnuiqj fgPNuiV~Vh</t>
  </si>
  <si>
    <t>gluiqj dknhiqj</t>
  </si>
  <si>
    <t>izk0fo0]gluiqj dknhiqj</t>
  </si>
  <si>
    <t>eUnqjh</t>
  </si>
  <si>
    <t>izk0fo0]eUnqjh</t>
  </si>
  <si>
    <t>ify;k</t>
  </si>
  <si>
    <t>cjkSyh</t>
  </si>
  <si>
    <t>izk0fo0]cjkSyh</t>
  </si>
  <si>
    <t>cukZiqj</t>
  </si>
  <si>
    <t>izk0fo0]cukZiqj</t>
  </si>
  <si>
    <t>iM+jh iM+kuiqj</t>
  </si>
  <si>
    <t>izk0fo0]eBfolaHkj</t>
  </si>
  <si>
    <t>jlwyiqj uUnyky</t>
  </si>
  <si>
    <t>izk0fo0]jlwyiqj uUnnyky</t>
  </si>
  <si>
    <t>tehu jlwyiqj</t>
  </si>
  <si>
    <t>izk0fo0]tehu jlwyiqj</t>
  </si>
  <si>
    <t>fgjubZ xqYyhx&lt;+</t>
  </si>
  <si>
    <t>izk0fo0]fgjubZ xqYyhx&lt;+</t>
  </si>
  <si>
    <t>mapkMhg lyseiqj</t>
  </si>
  <si>
    <t>T;ks0g0][kkfyliqj</t>
  </si>
  <si>
    <t>vuq0izk0fo0]tehujlwyiqj</t>
  </si>
  <si>
    <t>vejkSyknsg</t>
  </si>
  <si>
    <t>izk0fo0]vejkSyknsg</t>
  </si>
  <si>
    <t>x&lt;+oy</t>
  </si>
  <si>
    <t>izk0fo0]x&lt;+oy</t>
  </si>
  <si>
    <t>ykM+ks</t>
  </si>
  <si>
    <t>izk0fo0]ykM+ks</t>
  </si>
  <si>
    <t>uq:n~nhuiqj</t>
  </si>
  <si>
    <t>izk0fo0]uq:n~nhuiqj</t>
  </si>
  <si>
    <t>cxghM+kM</t>
  </si>
  <si>
    <t>izk0fo0]teqvk gfjjke&amp;A</t>
  </si>
  <si>
    <t>izk0fo0]ds'koiqj</t>
  </si>
  <si>
    <t>izk0fo0]cxghM+kM</t>
  </si>
  <si>
    <t>Mk0vEcs0]eSxkiqj</t>
  </si>
  <si>
    <t>cfy;kdY;k.kiqj</t>
  </si>
  <si>
    <t>izk0fo0]cfy;kdY;k.kiqj</t>
  </si>
  <si>
    <t>cudV</t>
  </si>
  <si>
    <t>izk0fo0]cudV&amp;A</t>
  </si>
  <si>
    <t>izk0fo0]cudV&amp;AA</t>
  </si>
  <si>
    <t>txeyiqj</t>
  </si>
  <si>
    <t>izk0fo0]txeyiqj</t>
  </si>
  <si>
    <t>HkyqokbZ</t>
  </si>
  <si>
    <t>izk0fo0]HkyqokbZ</t>
  </si>
  <si>
    <t>izk0fo0]lqjthiqj</t>
  </si>
  <si>
    <t>dilk</t>
  </si>
  <si>
    <t>izk0fo0]dilk</t>
  </si>
  <si>
    <t>fcUnoy</t>
  </si>
  <si>
    <t>izk0fo0]fcUnoy</t>
  </si>
  <si>
    <t>t;jktiqj</t>
  </si>
  <si>
    <t>izk0fo0]t;jktiqj</t>
  </si>
  <si>
    <t>eYywiqj dksgM+h</t>
  </si>
  <si>
    <t>izk0fo0]dksgM+h [kqnZ</t>
  </si>
  <si>
    <t>izk0fo0]eYywiqj</t>
  </si>
  <si>
    <t>gj[kiqj</t>
  </si>
  <si>
    <t>izk0fo0]gj[kiqj</t>
  </si>
  <si>
    <t>izk0fo0]xkaxsiqj</t>
  </si>
  <si>
    <t>gkjhiqj</t>
  </si>
  <si>
    <t>izk0fo0]gkjhiqj</t>
  </si>
  <si>
    <t>'kkfUriqj c'khjiqj</t>
  </si>
  <si>
    <t>izk0fo0]c'khjiqj</t>
  </si>
  <si>
    <t>izk0fo0]'kkfUriqj</t>
  </si>
  <si>
    <t>ifryk xkSliqj</t>
  </si>
  <si>
    <t>izk0fo0]ifryk xkSliqj</t>
  </si>
  <si>
    <t>ikarh[kqnZ</t>
  </si>
  <si>
    <t>izk0fo0]ikarh[kqnZ</t>
  </si>
  <si>
    <t>izk0fo0]ikarh cqtqxZ</t>
  </si>
  <si>
    <t>cfM+gkjh</t>
  </si>
  <si>
    <t>izk0fo0]cfM+gkjh</t>
  </si>
  <si>
    <t>nsofj;ktIrh ekQh</t>
  </si>
  <si>
    <t>nksthZ /kkSjgjk</t>
  </si>
  <si>
    <t xml:space="preserve">izk0fo0]nksthZ </t>
  </si>
  <si>
    <t>rqdZiM+jh</t>
  </si>
  <si>
    <t>izk0fo0]rqdZiM+jh</t>
  </si>
  <si>
    <t>pkykdiqj</t>
  </si>
  <si>
    <t>izk0fo0]pkykdiqj</t>
  </si>
  <si>
    <t>lS0x0cw&lt;kuiqj</t>
  </si>
  <si>
    <t>izk0fo0]lS0x0cw&lt;kuiqj</t>
  </si>
  <si>
    <t>uRFkwiV~Vh</t>
  </si>
  <si>
    <t>izk0fo0]uRFkwiV~Vh</t>
  </si>
  <si>
    <t>rksgQkiqj</t>
  </si>
  <si>
    <t>izk0fo0]rksgQkiqj</t>
  </si>
  <si>
    <t>izk0fo0]nsokfoUnoy</t>
  </si>
  <si>
    <t>vdcjiqj</t>
  </si>
  <si>
    <t>izk0fo0]nsofj;k vcwlbZn</t>
  </si>
  <si>
    <t>izk0fo0]vdcjiqj</t>
  </si>
  <si>
    <t>[kkuiqj HkxriV~Vh</t>
  </si>
  <si>
    <t>izk0fo0][kkuiqj HkxriV~Vh</t>
  </si>
  <si>
    <t>rsUnqvk</t>
  </si>
  <si>
    <t>izk0fo0]rsUnqvk</t>
  </si>
  <si>
    <t>cjksgh Qrsgiqj</t>
  </si>
  <si>
    <t>izk0fo0]cjksgh Qrsgiqj</t>
  </si>
  <si>
    <t>bLekbZyiqj xksfj;k</t>
  </si>
  <si>
    <t>izk0fo0]bLekbZyiqj xksfj;k</t>
  </si>
  <si>
    <t>e/kukikj</t>
  </si>
  <si>
    <t>izk0fo0]e/kukikj</t>
  </si>
  <si>
    <t>fot;kikj</t>
  </si>
  <si>
    <t>izk0fo0]fot;kikj</t>
  </si>
  <si>
    <t>v.Mk[kksj</t>
  </si>
  <si>
    <t>izk0fo0]v.Mk[kksj</t>
  </si>
  <si>
    <t>iVo/k dkSrwd</t>
  </si>
  <si>
    <t>izk0fo0]iVo/k&amp;A</t>
  </si>
  <si>
    <t>izk0fo0]iVo/k&amp;AA</t>
  </si>
  <si>
    <t>fefj;k jsM+gk</t>
  </si>
  <si>
    <t xml:space="preserve">izk0fo0]fefj;k </t>
  </si>
  <si>
    <t>tehu QjsUnk</t>
  </si>
  <si>
    <t>izk0fo0]QjsUnk cykbZ</t>
  </si>
  <si>
    <t>cLrh mxjiV~Vh</t>
  </si>
  <si>
    <t>izk0fo0]cLrh mxjiV~Vh</t>
  </si>
  <si>
    <t>yaxMiqj</t>
  </si>
  <si>
    <t>izk0fo0]xkslM+h iV~Vh</t>
  </si>
  <si>
    <t>egk0g0ck0fo0]yaxMiqj</t>
  </si>
  <si>
    <t>/kjlu lksgkjh</t>
  </si>
  <si>
    <t xml:space="preserve">izk0fo0]/kjlu </t>
  </si>
  <si>
    <t>izk0fo0][kjxiqj</t>
  </si>
  <si>
    <t>xkSjh ujk;uiqj</t>
  </si>
  <si>
    <t>izk0fo0]xkSjh ujk;uiqj</t>
  </si>
  <si>
    <t>nsoM+k nkeksnjiqj</t>
  </si>
  <si>
    <t>izk0fo0]nsoM+k nkeksnjiqj&amp;A</t>
  </si>
  <si>
    <t>izk0fo0]nsoM+k nkeksnjiqj&amp;AA</t>
  </si>
  <si>
    <t>igyokuiqj</t>
  </si>
  <si>
    <t>izk0fo0]ik.Mspoj</t>
  </si>
  <si>
    <t>izk0fo0]igyokuiqj</t>
  </si>
  <si>
    <t>xqymj fctjoka</t>
  </si>
  <si>
    <t>izk0fo0]fctjoka</t>
  </si>
  <si>
    <t>nqYygikj]</t>
  </si>
  <si>
    <t>izk0fo0]tYywiqj</t>
  </si>
  <si>
    <t>Jhuxj</t>
  </si>
  <si>
    <t>izk0fo0]Jhuxj</t>
  </si>
  <si>
    <t>rsUnqvk rstiqj</t>
  </si>
  <si>
    <t>izk0fo0]rstiqj</t>
  </si>
  <si>
    <t>HkSlkM+ lsBkjh</t>
  </si>
  <si>
    <t>izk0fo0]lsBkjh</t>
  </si>
  <si>
    <t>izk0fo0]voarh</t>
  </si>
  <si>
    <t>izk0fo0]jk/koiqj</t>
  </si>
  <si>
    <t>ddjgh nqykj</t>
  </si>
  <si>
    <t>izk0fo0]elhjiqj</t>
  </si>
  <si>
    <t>cxokj</t>
  </si>
  <si>
    <t>izk0fo0]cxokj</t>
  </si>
  <si>
    <t>fcyfj;kxat nsgkr</t>
  </si>
  <si>
    <t>izk0fo0]'kgkcqn~nhuiqj</t>
  </si>
  <si>
    <t>gsaxkbZiqj</t>
  </si>
  <si>
    <t>izk0fo0] gsaxkbZiqj</t>
  </si>
  <si>
    <t>ds'koiqj&amp;AA</t>
  </si>
  <si>
    <t>tksygk osxiqj</t>
  </si>
  <si>
    <t>rgcjiqj</t>
  </si>
  <si>
    <t>Vhdkiqj</t>
  </si>
  <si>
    <t>izk0fo0]Vhdkiqj</t>
  </si>
  <si>
    <t>egqokj</t>
  </si>
  <si>
    <t>izk0fo0]egqokj</t>
  </si>
  <si>
    <t>izk0fo0]rgcjiqj</t>
  </si>
  <si>
    <t>ljngka</t>
  </si>
  <si>
    <t>izk0fo0]ljngka</t>
  </si>
  <si>
    <t>[kjpyiqj</t>
  </si>
  <si>
    <t>izk0fo0][kjpyiqj</t>
  </si>
  <si>
    <t>[kqfV;k</t>
  </si>
  <si>
    <t>izk0fo0][kqfV;k</t>
  </si>
  <si>
    <t>iwjk vpkud</t>
  </si>
  <si>
    <t>izk0fo0]iwjk vpkud</t>
  </si>
  <si>
    <t>izk0fo0]rjkS/kh</t>
  </si>
  <si>
    <t>es&lt;h</t>
  </si>
  <si>
    <t>izk0fo0]es&lt;h</t>
  </si>
  <si>
    <t>cM+ljk [kkylk</t>
  </si>
  <si>
    <t>izk0fo0]cM+ljk [kkylk</t>
  </si>
  <si>
    <t>izk0fo0]uoyh cLrh</t>
  </si>
  <si>
    <t>[kyhQriqj</t>
  </si>
  <si>
    <t>izk0fo0][kyhQriqj</t>
  </si>
  <si>
    <t>gjS;k</t>
  </si>
  <si>
    <t>izk0fo0]gjS;k</t>
  </si>
  <si>
    <t>izk0fo0]xkSjk</t>
  </si>
  <si>
    <t>jSflagiqj</t>
  </si>
  <si>
    <t>izk0fo0]jSflagiqj</t>
  </si>
  <si>
    <t>clgh oUnsnkliqj</t>
  </si>
  <si>
    <t>izk0fo0]clgh oUnsnkliqj</t>
  </si>
  <si>
    <t>ujflag bczfgeiqj</t>
  </si>
  <si>
    <t>izk0fo0]bczfgeiqj</t>
  </si>
  <si>
    <t>izk0fo0]dVok</t>
  </si>
  <si>
    <t>iwjciV~Vh</t>
  </si>
  <si>
    <t>izk0fo0]iwjciV~Vh</t>
  </si>
  <si>
    <t>if'peiV~Vh</t>
  </si>
  <si>
    <t>izk0fo0]if'peiV~Vh</t>
  </si>
  <si>
    <t>HkheyiV~Vh</t>
  </si>
  <si>
    <t>izk0fo0]HkheyiV~Vh</t>
  </si>
  <si>
    <t>izk0fo0]x&lt;ok</t>
  </si>
  <si>
    <t>chchiqj</t>
  </si>
  <si>
    <t>izk0fo0]chchiqj</t>
  </si>
  <si>
    <t>izk0fo0]xt;iqj</t>
  </si>
  <si>
    <t>lqfj;kMhg</t>
  </si>
  <si>
    <t>izk0fo0]xM+gu[kqnZ</t>
  </si>
  <si>
    <t>xM+gucqtqxZ</t>
  </si>
  <si>
    <t>izk0fo0]xM+gucqtqxZ</t>
  </si>
  <si>
    <t>izk0fo0]cudV</t>
  </si>
  <si>
    <t>uokiqjk</t>
  </si>
  <si>
    <t>izk0fo0]uokiqjk</t>
  </si>
  <si>
    <t>folkSyh</t>
  </si>
  <si>
    <t>izk0fo0]folkSyh</t>
  </si>
  <si>
    <t>uSiqjk</t>
  </si>
  <si>
    <t>izk0fo0]uSiqjk</t>
  </si>
  <si>
    <t>izk0fo0]jouiqj</t>
  </si>
  <si>
    <t>HkksjkZ edcwyiqj</t>
  </si>
  <si>
    <t>izk0fo0]HkksjkZ edcwyiqj</t>
  </si>
  <si>
    <t>e/kfl;k</t>
  </si>
  <si>
    <t>izk0fo0]e/kfl;k&amp;A</t>
  </si>
  <si>
    <t>izk0fo0]e/kfl;k&amp;AA</t>
  </si>
  <si>
    <t>clgh tjestiqj</t>
  </si>
  <si>
    <t>izk0fo0]clgh tjestiqj</t>
  </si>
  <si>
    <t>em;k</t>
  </si>
  <si>
    <t>izk0fo0]eM+;k</t>
  </si>
  <si>
    <t>gqlsuiqj</t>
  </si>
  <si>
    <t>izk0fo0]gqlsuiqj</t>
  </si>
  <si>
    <t>tkudhiqj</t>
  </si>
  <si>
    <t>[kknk jkeiqj</t>
  </si>
  <si>
    <t>izk0fo0]ds'koiqj cjrkuh</t>
  </si>
  <si>
    <t>cugjk</t>
  </si>
  <si>
    <t>izk0fo0]cugjk</t>
  </si>
  <si>
    <t>pfd;k nwcsjkeiqj</t>
  </si>
  <si>
    <t>izk0fo0]pfd;k nwcsjkeiqj</t>
  </si>
  <si>
    <t>cSjeiqj</t>
  </si>
  <si>
    <t>izk0fo0]cSjeiqj</t>
  </si>
  <si>
    <t>izk0fo0]bukjsiqj</t>
  </si>
  <si>
    <t>izk0fo0]'ks[kofy;k</t>
  </si>
  <si>
    <t>dfj;koj</t>
  </si>
  <si>
    <t>izk0fo0]dfj;k tksjkoj</t>
  </si>
  <si>
    <t>lsejh</t>
  </si>
  <si>
    <t>izk0fo0]lsejh</t>
  </si>
  <si>
    <t>eqfLyeiV~Vh</t>
  </si>
  <si>
    <t>izk0fo0]eqfLyeiV~Vh</t>
  </si>
  <si>
    <t>fldUnj</t>
  </si>
  <si>
    <t>izk0fo0]fldUnj</t>
  </si>
  <si>
    <t>ea&gt;kjh</t>
  </si>
  <si>
    <t>izk0fo0]ea&gt;kjh</t>
  </si>
  <si>
    <t>f'kojktiqj</t>
  </si>
  <si>
    <t>/keZnkliqj</t>
  </si>
  <si>
    <t>izk0fo0]/keZnkliqj</t>
  </si>
  <si>
    <t>izk0fo0]csyok fo'kquiqj</t>
  </si>
  <si>
    <t>vksguh</t>
  </si>
  <si>
    <t>izk0fo0]vksguh</t>
  </si>
  <si>
    <t>izk0fo0]bczkfgeiqj&amp;AA</t>
  </si>
  <si>
    <t>ujflag bczkfgeiqj</t>
  </si>
  <si>
    <t>g0izk0fo0]dVok</t>
  </si>
  <si>
    <t>efu;kjiqj</t>
  </si>
  <si>
    <t>izk0fo0][kklosxiqj</t>
  </si>
  <si>
    <t>[kjdkSyh</t>
  </si>
  <si>
    <t>izk0fo0][kjdkSyh</t>
  </si>
  <si>
    <t>yNsgjk</t>
  </si>
  <si>
    <t>izk0fo0]yNsgjk</t>
  </si>
  <si>
    <t>fHkrjh</t>
  </si>
  <si>
    <t>izk0fo0]fHkrjh</t>
  </si>
  <si>
    <t>esgekSuh</t>
  </si>
  <si>
    <t>izk0fo0]esgekSuh</t>
  </si>
  <si>
    <t>&lt;&lt;uh</t>
  </si>
  <si>
    <t>izk0fo0]&lt;&lt;uh</t>
  </si>
  <si>
    <t>izk0fo0]nklwiV~Vh</t>
  </si>
  <si>
    <t>lsejk</t>
  </si>
  <si>
    <t>izk0fo0]lsejk</t>
  </si>
  <si>
    <t>izk0fo0]iV[kkSyh</t>
  </si>
  <si>
    <t>y[keuiqj</t>
  </si>
  <si>
    <t>izk0fo0]y[keuiqj&amp;A</t>
  </si>
  <si>
    <t>izk0fo0]y[keuiqj&amp;AA</t>
  </si>
  <si>
    <t>,dek</t>
  </si>
  <si>
    <t>izk0fo0],dek</t>
  </si>
  <si>
    <t>ukfl:n~nhuiqj</t>
  </si>
  <si>
    <t>izk0fo0]ukfl:n~nhuiqj</t>
  </si>
  <si>
    <t>yssMqok</t>
  </si>
  <si>
    <t>izk0fo0]yssMqok</t>
  </si>
  <si>
    <t>vj;k</t>
  </si>
  <si>
    <t>izk0fo0]vj;k</t>
  </si>
  <si>
    <t>izk0fo0]lksfgyk</t>
  </si>
  <si>
    <t>j?kqukFkiqj</t>
  </si>
  <si>
    <t>tehubljikj</t>
  </si>
  <si>
    <t>izk0fo0]ukUgwiqj</t>
  </si>
  <si>
    <t>izk0fo0]ykjiqj</t>
  </si>
  <si>
    <t>izk0fo0]tehubljikj</t>
  </si>
  <si>
    <t>/kfu;kdq.Mh</t>
  </si>
  <si>
    <t>izk0fo0]/kfu;kdq.Mh</t>
  </si>
  <si>
    <t>g0/kfu;kdq.Mh</t>
  </si>
  <si>
    <t>lks&lt;+jh</t>
  </si>
  <si>
    <t>izk0fo0]lks&lt;+jh</t>
  </si>
  <si>
    <t>izk0fo0]bZ'ojuq:n~nhuiqj</t>
  </si>
  <si>
    <t>pUnkHkkjh</t>
  </si>
  <si>
    <t>izk0fo0]pUnkHkkjh</t>
  </si>
  <si>
    <t>okjh[kkl</t>
  </si>
  <si>
    <t>izk0fo0]okjh[kkl</t>
  </si>
  <si>
    <t>pdokjh</t>
  </si>
  <si>
    <t>izk0fo0]pdokjh</t>
  </si>
  <si>
    <t>bljkikj [kkl</t>
  </si>
  <si>
    <t>izk0fo0]bljkikj [kkl</t>
  </si>
  <si>
    <t>f=eqgkuh</t>
  </si>
  <si>
    <t>izk0fo0]f=eqgkuh</t>
  </si>
  <si>
    <t>vksjk</t>
  </si>
  <si>
    <t>izk0fo0]vksjk&amp;A</t>
  </si>
  <si>
    <t>izk0fo0]vksjk&amp;AA</t>
  </si>
  <si>
    <t>dksfBgkj</t>
  </si>
  <si>
    <t>izk0fo0]fpjkoy</t>
  </si>
  <si>
    <t>y[kuwiqj</t>
  </si>
  <si>
    <t>izk0fo0]y[kuwiqj</t>
  </si>
  <si>
    <t>ckck lk/ko jke]dksbugka</t>
  </si>
  <si>
    <t>nnjk</t>
  </si>
  <si>
    <t>izk0fo0]nnjk</t>
  </si>
  <si>
    <t>izk0fo0]iksghiqj</t>
  </si>
  <si>
    <t>fHkykSyh</t>
  </si>
  <si>
    <t>izk0fo0]fHkykSyh</t>
  </si>
  <si>
    <t>izk0fo0]pdetuw</t>
  </si>
  <si>
    <t>lksQhiqj</t>
  </si>
  <si>
    <t>izk0fo0]lksQhiqj</t>
  </si>
  <si>
    <t>tekyiqjdkth</t>
  </si>
  <si>
    <t>izk0fo0]tekyiqjdkth</t>
  </si>
  <si>
    <t>csxiqj vk;ek</t>
  </si>
  <si>
    <t>izk0fo0]csxiqj vk;ek</t>
  </si>
  <si>
    <t>eqdqUniqj</t>
  </si>
  <si>
    <t>izk0fo0]eqdqUniqj</t>
  </si>
  <si>
    <t>cM+ljk vk;ek</t>
  </si>
  <si>
    <t>ednweiqj</t>
  </si>
  <si>
    <t>[kknkjkeiqj</t>
  </si>
  <si>
    <t>fpjkoy</t>
  </si>
  <si>
    <t>dksfBgkjh g0 cLrh</t>
  </si>
  <si>
    <t>y{ksgjk vfeykbZ</t>
  </si>
  <si>
    <t>vfHkykbZ</t>
  </si>
  <si>
    <t>lks&lt;jh</t>
  </si>
  <si>
    <t>dksYgiqj</t>
  </si>
  <si>
    <t>I;kjsiqj g0 cLrh</t>
  </si>
  <si>
    <t>csyok/keZnkliqj</t>
  </si>
  <si>
    <t>rjoka</t>
  </si>
  <si>
    <t>nfj;kiqj usoknk</t>
  </si>
  <si>
    <t>izk0fo0]nfj;kiqj usoknk</t>
  </si>
  <si>
    <t>izk0fo0]bVSyh</t>
  </si>
  <si>
    <t>vuq0izk0fo0]bVSyh</t>
  </si>
  <si>
    <t>jkeiqj tehu ikYgu</t>
  </si>
  <si>
    <t>izk0fo0]jkeiqj tehu ikYgu</t>
  </si>
  <si>
    <t>izk0fo0]Mwgq:</t>
  </si>
  <si>
    <t>izk0fo0]ljouiqj</t>
  </si>
  <si>
    <t>&lt;kdk</t>
  </si>
  <si>
    <t>izk0fo0]&lt;kdk</t>
  </si>
  <si>
    <t>izk0fo0]eBcStukFkiqj</t>
  </si>
  <si>
    <t>fr;jk</t>
  </si>
  <si>
    <t>izk0fo0]fr;jk</t>
  </si>
  <si>
    <t>pkSckg</t>
  </si>
  <si>
    <t>izk0fo0]pkSckg</t>
  </si>
  <si>
    <t>dqck [kkl</t>
  </si>
  <si>
    <t>izk0fo0]dqck [kkl</t>
  </si>
  <si>
    <t>pkSdh xatksj</t>
  </si>
  <si>
    <t>izk0fo0]pkSdh xatksj</t>
  </si>
  <si>
    <t>tkewMhg</t>
  </si>
  <si>
    <t>izk0fo0]tkewMhg</t>
  </si>
  <si>
    <t>uojfl;k</t>
  </si>
  <si>
    <t>izk0fo0]uojfl;k&amp;A</t>
  </si>
  <si>
    <t>izk0fo0]uojfl;k&amp;AA</t>
  </si>
  <si>
    <t>izk0fo0]rjoka&amp;A</t>
  </si>
  <si>
    <t>izk0fo0]rjoka&amp;AA</t>
  </si>
  <si>
    <t>izk0fo0]O;ogfj;k dVkbZ</t>
  </si>
  <si>
    <t>eksdyiqj</t>
  </si>
  <si>
    <t>izk0fo0]eksdyiqj</t>
  </si>
  <si>
    <t>ekSykuhij</t>
  </si>
  <si>
    <t>izk0fo0]pkSjh[kkl</t>
  </si>
  <si>
    <t>cjsgrk</t>
  </si>
  <si>
    <t>fHkfyfgyh</t>
  </si>
  <si>
    <t>izk0fo0]fHkfyfgyh</t>
  </si>
  <si>
    <t>Hkaojiqj</t>
  </si>
  <si>
    <t>izk0fo0]Hkaojiqj</t>
  </si>
  <si>
    <t>izk0fo0]mejh</t>
  </si>
  <si>
    <t>ik.Ms;vrjdq'kk</t>
  </si>
  <si>
    <t>izk0fo0]ik.Ms;vrjdq'kk</t>
  </si>
  <si>
    <t>dqatjkao</t>
  </si>
  <si>
    <t>izk0fo0]dqatjkao</t>
  </si>
  <si>
    <t>HkhVh</t>
  </si>
  <si>
    <t>izk0fo0]t;pUniqj HkhVh</t>
  </si>
  <si>
    <t>vl/khjiqj</t>
  </si>
  <si>
    <t>izk0fo0]vl/khjiqj</t>
  </si>
  <si>
    <t>cgksfjdiqj</t>
  </si>
  <si>
    <t>izk0fo0]cgksfjdiqj</t>
  </si>
  <si>
    <t>eqjkjiqj</t>
  </si>
  <si>
    <t>csygkMhg</t>
  </si>
  <si>
    <t>izk0fo0]csygkMhg</t>
  </si>
  <si>
    <t>izk0fo0]V.Mok [kkl</t>
  </si>
  <si>
    <t>csyk</t>
  </si>
  <si>
    <t>izk0fo0]csyk</t>
  </si>
  <si>
    <t>izk0fo0]lqYrkuhiqj</t>
  </si>
  <si>
    <t>[kjdk</t>
  </si>
  <si>
    <t>izk0fo0][kjdk</t>
  </si>
  <si>
    <t>izk0fo0][kjngka</t>
  </si>
  <si>
    <t>izk0fo0]ukFkiqj</t>
  </si>
  <si>
    <t>gjnkliqj</t>
  </si>
  <si>
    <t>izk0fo0]iM+jh</t>
  </si>
  <si>
    <t>fpYywiqj</t>
  </si>
  <si>
    <t>izk0fo0]fpYywiqj</t>
  </si>
  <si>
    <t>iV~Vh fHk[kkjh</t>
  </si>
  <si>
    <t>izk0fo0]iV~Vh fHk[kkjh</t>
  </si>
  <si>
    <t>cgyksyiqj</t>
  </si>
  <si>
    <t>izk0fo0]cgyksyiqj</t>
  </si>
  <si>
    <t>tehu ldr</t>
  </si>
  <si>
    <t>izk0fo0]usgqyk</t>
  </si>
  <si>
    <t>dkslM+k</t>
  </si>
  <si>
    <t>izk0fo0]dkslM+k</t>
  </si>
  <si>
    <t>em ijkflu</t>
  </si>
  <si>
    <t>izk0fo0]em eqckjdiqj</t>
  </si>
  <si>
    <t>fry[kjk</t>
  </si>
  <si>
    <t>izk0fo0]fry[kjk</t>
  </si>
  <si>
    <t>izk0fo0]jkeuxj</t>
  </si>
  <si>
    <t>izk0fo0]xxoy</t>
  </si>
  <si>
    <t>izk0fo0]/ktoy</t>
  </si>
  <si>
    <t>th;kiqj n0</t>
  </si>
  <si>
    <t>izk0fo0]th;kiqj n0</t>
  </si>
  <si>
    <t>izk0fo0][kqUnuiqj</t>
  </si>
  <si>
    <t>xuhiqj Mxjgka</t>
  </si>
  <si>
    <t>izk0fo0]xuhiqj Mxjgka</t>
  </si>
  <si>
    <t>txnh'kiqj pkSj</t>
  </si>
  <si>
    <t>izk0fo0]txnh'kiqj pkSj</t>
  </si>
  <si>
    <t>Hkjiqj fiNokj</t>
  </si>
  <si>
    <t>izk0fo0]Hkjiqj fiNokj</t>
  </si>
  <si>
    <t>vuq0izk0fo0]Hkjiqj fiNokj</t>
  </si>
  <si>
    <t>egqvkikj</t>
  </si>
  <si>
    <t>izk0fo0]egqvkikj</t>
  </si>
  <si>
    <t>MaMoy</t>
  </si>
  <si>
    <t>izk0fo0]MaMoy</t>
  </si>
  <si>
    <t>dqjsgjk rstflag</t>
  </si>
  <si>
    <t>izk0fo0]dqjsgjk rstflag</t>
  </si>
  <si>
    <t>izk0fo0][kq'kukeiqj</t>
  </si>
  <si>
    <t>flgqdk</t>
  </si>
  <si>
    <t>izk0fo0]flgqdk</t>
  </si>
  <si>
    <t>teq[kka</t>
  </si>
  <si>
    <t>izk0fo0]teq[kka</t>
  </si>
  <si>
    <t>esguktiqj</t>
  </si>
  <si>
    <t>izk0fo0]esguktiqj&amp;A</t>
  </si>
  <si>
    <t>izk0fo0]esguktiqj&amp;AA</t>
  </si>
  <si>
    <t>ykyem</t>
  </si>
  <si>
    <t>izk0fo0]ykyem</t>
  </si>
  <si>
    <t>lfd;k&amp;cfd;k</t>
  </si>
  <si>
    <t>izk0fo0]lfd;k&amp;cfd;k</t>
  </si>
  <si>
    <t>izk0fo0]ujk;uiqj n0</t>
  </si>
  <si>
    <t>cjoka</t>
  </si>
  <si>
    <t>izk0fo0]cjoka</t>
  </si>
  <si>
    <t>lqU/kh</t>
  </si>
  <si>
    <t>izk0fo0]lqU/kh</t>
  </si>
  <si>
    <t>vuq0izk0fo0]lqU/kh</t>
  </si>
  <si>
    <t>th;kiqj m0</t>
  </si>
  <si>
    <t>izk0fo0]th;kiqj m0</t>
  </si>
  <si>
    <t>ljk; f=ykspu</t>
  </si>
  <si>
    <t>izk0fo0]ljk; f=ykspu</t>
  </si>
  <si>
    <t>VksMjiqj</t>
  </si>
  <si>
    <t>izk0fo0]gksyiqj xaxk</t>
  </si>
  <si>
    <t>izk0fo0]cSdq.B lqYrkuhiqj</t>
  </si>
  <si>
    <t>dw&lt;kikj</t>
  </si>
  <si>
    <t>izk0fo0]dw&lt;kikj</t>
  </si>
  <si>
    <t>,sjk cqtqxZ</t>
  </si>
  <si>
    <t>izk0fo0],sjk dyk</t>
  </si>
  <si>
    <t>,sjk [kqnZ</t>
  </si>
  <si>
    <t>izk0fo0],sjk [kqnZ</t>
  </si>
  <si>
    <t>Hkxokuiqj</t>
  </si>
  <si>
    <t>izk0fo0]Hkxokuiqj</t>
  </si>
  <si>
    <t>gMkSjk</t>
  </si>
  <si>
    <t>izk0fo0]gMkSjk</t>
  </si>
  <si>
    <t>ljk; o`Unkou</t>
  </si>
  <si>
    <t>izk0fo0]ljk; o`Unkou</t>
  </si>
  <si>
    <t>Qn~nwiqj</t>
  </si>
  <si>
    <t>izk0fo0]Qn~nwiqj</t>
  </si>
  <si>
    <t>fojubZ;k</t>
  </si>
  <si>
    <t>izk0fo0]yksd;hiqj</t>
  </si>
  <si>
    <t>jLrhiqj</t>
  </si>
  <si>
    <t>izk0fo0]jLrhiqj</t>
  </si>
  <si>
    <t>izk0fo0]fiRFkkSjiqj</t>
  </si>
  <si>
    <t>jklsiqj</t>
  </si>
  <si>
    <t>izk0fo0][kqVgu</t>
  </si>
  <si>
    <t>izk0fo0]/kusgjh</t>
  </si>
  <si>
    <t>mpgqoka</t>
  </si>
  <si>
    <t>izk0fo0]mpgqoka</t>
  </si>
  <si>
    <t>izk0fo0]BkBk nks;e</t>
  </si>
  <si>
    <t>tehjiqj</t>
  </si>
  <si>
    <t>izk0fo0]tehjiqj&amp;A</t>
  </si>
  <si>
    <t>izk0fo0]tehjiqj&amp;AA</t>
  </si>
  <si>
    <t>HkjFkhiqj</t>
  </si>
  <si>
    <t>izk0fo0]HkjFkhiqj</t>
  </si>
  <si>
    <t>izk0fo0]ujk;uiqj</t>
  </si>
  <si>
    <t>izk0fo0]iztkifriqj</t>
  </si>
  <si>
    <t>cklxkao</t>
  </si>
  <si>
    <t>izk0fo0]cklxkao&amp;A</t>
  </si>
  <si>
    <t>izk0fo0]cklxkao&amp;AA</t>
  </si>
  <si>
    <t>izk0fo0]nsojk;iqj</t>
  </si>
  <si>
    <t>twvk</t>
  </si>
  <si>
    <t>izk0fo0]twvk dSFkkSyh&amp;A</t>
  </si>
  <si>
    <t>izk0fo0]twvk dSFkkSyh&amp;AA</t>
  </si>
  <si>
    <t>frfrjk</t>
  </si>
  <si>
    <t>izk0fo0]frfrjk</t>
  </si>
  <si>
    <t>izk0fo0]dksVk</t>
  </si>
  <si>
    <t>eqlok</t>
  </si>
  <si>
    <t>izk0fo0]eqlok</t>
  </si>
  <si>
    <t>izk0fo0]teqok</t>
  </si>
  <si>
    <t>jlM+k</t>
  </si>
  <si>
    <t>izk0fo0]jlM+k</t>
  </si>
  <si>
    <t>izk0fo0]vleyiqj jlM+k</t>
  </si>
  <si>
    <t>Hkqokyiqj</t>
  </si>
  <si>
    <t>izk0fo0]Hkqokyiqj</t>
  </si>
  <si>
    <t>izk0fo0]eqMsgjh</t>
  </si>
  <si>
    <t>izk0fo0]egewniqj</t>
  </si>
  <si>
    <t>izk0fo0]vdckyiqj</t>
  </si>
  <si>
    <t>dwck [kkl</t>
  </si>
  <si>
    <t>izk0fo0]ifjflfu;k</t>
  </si>
  <si>
    <t>izk0fo0]clkfjdiqj</t>
  </si>
  <si>
    <t>izk0fo0 cjsgrk g0c0</t>
  </si>
  <si>
    <t>m/kjkdwck</t>
  </si>
  <si>
    <t>cgksjok</t>
  </si>
  <si>
    <t>dqtjko</t>
  </si>
  <si>
    <t>dqtjko g0c0</t>
  </si>
  <si>
    <t>ljk;frzykspu</t>
  </si>
  <si>
    <t>Hknkoj</t>
  </si>
  <si>
    <t>fHkVh</t>
  </si>
  <si>
    <t>t;pUniqj</t>
  </si>
  <si>
    <t>xrokHkqokyiqj</t>
  </si>
  <si>
    <t>xrok</t>
  </si>
  <si>
    <t>txnh'kiqj csygk</t>
  </si>
  <si>
    <t>lfB;kao</t>
  </si>
  <si>
    <t>clkS/kk</t>
  </si>
  <si>
    <t>izk0fo0]clkS/kk</t>
  </si>
  <si>
    <t>dks&lt;ok</t>
  </si>
  <si>
    <t>izk0fo0]dks&lt;ok</t>
  </si>
  <si>
    <t>dsjek</t>
  </si>
  <si>
    <t>izk0fo0]dsjek&amp;A</t>
  </si>
  <si>
    <t>izk0fo0]dsjek&amp;AA</t>
  </si>
  <si>
    <t>egqoka</t>
  </si>
  <si>
    <t>izk0fo0]egqoka</t>
  </si>
  <si>
    <t>lksukoj</t>
  </si>
  <si>
    <t>izk0fo0]lksukoj</t>
  </si>
  <si>
    <t>fi;jksiqj</t>
  </si>
  <si>
    <t>izk0fo0]fi;jksiqj</t>
  </si>
  <si>
    <t>HkVkSjk</t>
  </si>
  <si>
    <t>izk0fo0]HkVkSjk</t>
  </si>
  <si>
    <t>iqlM+k vk;ek</t>
  </si>
  <si>
    <t>izk0fo0]iqlM+k vk;ek</t>
  </si>
  <si>
    <t>izk0fo0]lfB;kao&amp;A</t>
  </si>
  <si>
    <t>izk0fo0]lfB;kao&amp;AA</t>
  </si>
  <si>
    <t>nsofj;k [kkylk</t>
  </si>
  <si>
    <t>izk0fo0]pdrxs</t>
  </si>
  <si>
    <t>Q[k:n~nhuiqj</t>
  </si>
  <si>
    <t>izk0fo0]Q[k:n~nhuiqj</t>
  </si>
  <si>
    <t>izk0fo0]dqdqMhiqj</t>
  </si>
  <si>
    <t>vlksuk</t>
  </si>
  <si>
    <t>izk0fo0]vlksuk</t>
  </si>
  <si>
    <t>vokao</t>
  </si>
  <si>
    <t>izk0fo0]vokao</t>
  </si>
  <si>
    <t>vckM+h</t>
  </si>
  <si>
    <t>izk0fo0]vckM+h</t>
  </si>
  <si>
    <t>Hkxokuiqj yksgjk</t>
  </si>
  <si>
    <t>izk0fo0]yksgjk</t>
  </si>
  <si>
    <t>xtgM+k</t>
  </si>
  <si>
    <t>izk0fo0]xtgM+k</t>
  </si>
  <si>
    <t>izk0fo0]nkeksnjiqj</t>
  </si>
  <si>
    <t>ukftjiqj</t>
  </si>
  <si>
    <t>izk0fo0]ukftjiqj</t>
  </si>
  <si>
    <t>&lt;dok</t>
  </si>
  <si>
    <t>izk0fo0]&lt;dok</t>
  </si>
  <si>
    <t>[ksemiqj</t>
  </si>
  <si>
    <t>izk0fo0][ksemiqj</t>
  </si>
  <si>
    <t>izk0fo0]iwjk BdqjkbZ</t>
  </si>
  <si>
    <t>lesank</t>
  </si>
  <si>
    <t>izk0fo0]lesank</t>
  </si>
  <si>
    <t>izk0fo0]HkjFkgh</t>
  </si>
  <si>
    <t>izk0fo0]fc:vk</t>
  </si>
  <si>
    <t>izk0fo0]uksujk</t>
  </si>
  <si>
    <t>lhgh</t>
  </si>
  <si>
    <t>izk0fo0]lhgh</t>
  </si>
  <si>
    <t>uhch cqtqxZ</t>
  </si>
  <si>
    <t>izk0fo0]uhch cqtqxZ</t>
  </si>
  <si>
    <t>cEgkSj</t>
  </si>
  <si>
    <t>izk0fo0]cEgkSj</t>
  </si>
  <si>
    <t>dqdqjl.Mk</t>
  </si>
  <si>
    <t>izk0fo0]veqM+h</t>
  </si>
  <si>
    <t>izk0fo0]dqdqjl.Mk</t>
  </si>
  <si>
    <t>iqlM+k [kkylk</t>
  </si>
  <si>
    <t>izk0fo0]iqlM+k [kkylk</t>
  </si>
  <si>
    <t>nsoyh [kkylk</t>
  </si>
  <si>
    <t>izk0fo0]nsoyh [kkylk</t>
  </si>
  <si>
    <t>vlkmj</t>
  </si>
  <si>
    <t>izk0fo0]vlkmj</t>
  </si>
  <si>
    <t>ikagh</t>
  </si>
  <si>
    <t>izk0fo0]ikagh</t>
  </si>
  <si>
    <t>izk0fo0]vrjMhgk</t>
  </si>
  <si>
    <t>izk0fo0]nfj;kckn</t>
  </si>
  <si>
    <t>jkmrem</t>
  </si>
  <si>
    <t>izk0fo0]jkmrem</t>
  </si>
  <si>
    <t>djfi;k</t>
  </si>
  <si>
    <t>izk0fo0]djfi;k</t>
  </si>
  <si>
    <t>vEcs0 ckyfo0fudsru] ikgha</t>
  </si>
  <si>
    <t>g0izk0fo0]yksgjk</t>
  </si>
  <si>
    <t>eqckjdiqj</t>
  </si>
  <si>
    <t>ckcwy bYe]eqckjdiqj</t>
  </si>
  <si>
    <t>ckcwy bYe fu'oka]eqckjdiqj</t>
  </si>
  <si>
    <t>dLck ljk;</t>
  </si>
  <si>
    <t>gfj0izk0fo0]dLck ljk;</t>
  </si>
  <si>
    <t>eqbZukckn</t>
  </si>
  <si>
    <t>izk0fo0]eqbZukckn</t>
  </si>
  <si>
    <t>xksaNk</t>
  </si>
  <si>
    <t>izk0fo0]xksaNk</t>
  </si>
  <si>
    <t>fipjh</t>
  </si>
  <si>
    <t>izk0fo0]fipjh&amp;A</t>
  </si>
  <si>
    <t>izk0fo0]fipjh&amp;AA</t>
  </si>
  <si>
    <t>nsodyh rkju</t>
  </si>
  <si>
    <t>izk0fo0]nsodyh rkju</t>
  </si>
  <si>
    <t>ujkao</t>
  </si>
  <si>
    <t>izk0fo0]ujkao</t>
  </si>
  <si>
    <t>vks&gt;kSyh</t>
  </si>
  <si>
    <t>izk0fo0]vks&gt;kSyh</t>
  </si>
  <si>
    <t>ekQh fQjkstkckn</t>
  </si>
  <si>
    <t>izk0fo0]ekQh fQjkstkckn</t>
  </si>
  <si>
    <t>cSBkSyh</t>
  </si>
  <si>
    <t>izk0fo0]cSBkSyh</t>
  </si>
  <si>
    <t>eqgCcriqj</t>
  </si>
  <si>
    <t>izk0fo0]eqgCcriqj</t>
  </si>
  <si>
    <t>izk0fo0]egfy;k</t>
  </si>
  <si>
    <t>'kkgx&lt;+</t>
  </si>
  <si>
    <t>izk0fo0]'kkgx&lt;+&amp;A</t>
  </si>
  <si>
    <t>izk0fo0]'kkgx&lt;+&amp;AA</t>
  </si>
  <si>
    <t>teqM+h</t>
  </si>
  <si>
    <t>izk0fo0]teqM+h</t>
  </si>
  <si>
    <t>izk0fo0]ljnkj jktiwr</t>
  </si>
  <si>
    <t>fcgjkstiqj</t>
  </si>
  <si>
    <t>izk0fo0]fcgjkstiqj</t>
  </si>
  <si>
    <t>iSdkSyh</t>
  </si>
  <si>
    <t>izk0fo0]vksnjk</t>
  </si>
  <si>
    <t>ljnkjckcw</t>
  </si>
  <si>
    <t>izk0fo0]j?kqukFkiqj [kqf&gt;;k</t>
  </si>
  <si>
    <t>gkthiqj</t>
  </si>
  <si>
    <t xml:space="preserve">dk'kh fo0e0]gkthiqj </t>
  </si>
  <si>
    <t>gfj0izk0fo0]iSdkSyh</t>
  </si>
  <si>
    <t>f'kdVh 'kkgeqgEeniqj</t>
  </si>
  <si>
    <t>izk0fo0]f'kdVh'kkgiqj</t>
  </si>
  <si>
    <t>xwtjikj</t>
  </si>
  <si>
    <t>izk0fo0]xwtjikj&amp;A</t>
  </si>
  <si>
    <t>izk0fo0]xwtjikj&amp;AA</t>
  </si>
  <si>
    <t>izk0fo0]cM+kxkao</t>
  </si>
  <si>
    <t>fMfy;k</t>
  </si>
  <si>
    <t>izk0fo0]fMfy;k</t>
  </si>
  <si>
    <t>mn;Hkkuiqj</t>
  </si>
  <si>
    <t>izk0fo0]mn;Hkkuiqj</t>
  </si>
  <si>
    <t>vkneiqj</t>
  </si>
  <si>
    <t>izk0fo0]vkneiqj</t>
  </si>
  <si>
    <t>fpoVgh</t>
  </si>
  <si>
    <t>izk0fo0]fpoVgh</t>
  </si>
  <si>
    <t>lksuikj</t>
  </si>
  <si>
    <t>izk0fo0]lksuikj</t>
  </si>
  <si>
    <t>uSBh</t>
  </si>
  <si>
    <t>izk0fo0]uSBh</t>
  </si>
  <si>
    <t>pkWM+h</t>
  </si>
  <si>
    <t>izk0fo0]pkWM+h</t>
  </si>
  <si>
    <t>pdfldBh</t>
  </si>
  <si>
    <t>izk0fo0]pdfldBh</t>
  </si>
  <si>
    <t>izk0fo0]eqckjdiqj&amp;A</t>
  </si>
  <si>
    <t>izk0fo0]eqckjdiqj&amp;AA</t>
  </si>
  <si>
    <t>vfeyks</t>
  </si>
  <si>
    <t>izk0fo0]vfeyks&amp;AA</t>
  </si>
  <si>
    <t>izk0fo0]vfeyks&amp;A</t>
  </si>
  <si>
    <t>uhch[kqnZ</t>
  </si>
  <si>
    <t>izk0fo0]uhch[kqnZ</t>
  </si>
  <si>
    <t>izk0fo0]I;kjsiqj pfd;k</t>
  </si>
  <si>
    <t>izk0fo0]VfM+;k[ku</t>
  </si>
  <si>
    <t>pkaMh</t>
  </si>
  <si>
    <t>gfj0izk0fo0]eqLrQkckn</t>
  </si>
  <si>
    <t>nk:y mywe vljfQ;k] eqckjdiqj</t>
  </si>
  <si>
    <t>edrc nk:y rkfye lksQhiqj</t>
  </si>
  <si>
    <t>izk0fo0]eg:iqj</t>
  </si>
  <si>
    <t>izk0fo0]nsofj;k [kkylk</t>
  </si>
  <si>
    <t>izk0fo0]ljk;eqckjd</t>
  </si>
  <si>
    <t>izk0fo0]Mhg</t>
  </si>
  <si>
    <t>Qwyiqj</t>
  </si>
  <si>
    <t>ukSgjk</t>
  </si>
  <si>
    <t>izk0fo0]ukSgjk</t>
  </si>
  <si>
    <t>ljkoka</t>
  </si>
  <si>
    <t>izk0fo0]ljkoka</t>
  </si>
  <si>
    <t>jEeksiqj</t>
  </si>
  <si>
    <t>izk0fo0]jEeksiqj</t>
  </si>
  <si>
    <t>yksfu;kMhg</t>
  </si>
  <si>
    <t>izk0fo0]yksfu;kMhg</t>
  </si>
  <si>
    <t>budgk</t>
  </si>
  <si>
    <t>izk0fo0]n'keMk</t>
  </si>
  <si>
    <t>cw&lt;kiqj cny</t>
  </si>
  <si>
    <t>izk0fo0]cw&lt;kiqj pUnu</t>
  </si>
  <si>
    <t>gFkukSjk dyk</t>
  </si>
  <si>
    <t>izk0fo0]gFkukSjk dyk</t>
  </si>
  <si>
    <t>pekoka</t>
  </si>
  <si>
    <t>izk0fo0]pekoka</t>
  </si>
  <si>
    <t>Qwyiqj Vkmu</t>
  </si>
  <si>
    <t>izk0fo0]Qwyiqj Vkmu</t>
  </si>
  <si>
    <t>dusjh</t>
  </si>
  <si>
    <t>izk0fo0]dusjh</t>
  </si>
  <si>
    <t>xkscjgk</t>
  </si>
  <si>
    <t>izk0fo0]vLiriqj</t>
  </si>
  <si>
    <t>Hkksjem</t>
  </si>
  <si>
    <t>izk0fo0]Hkksjem</t>
  </si>
  <si>
    <t>x.Mh</t>
  </si>
  <si>
    <t>izk0fo0]x.Mh</t>
  </si>
  <si>
    <t>drjkuwjiqj</t>
  </si>
  <si>
    <t>izk0fo0]pdeqMfetuh</t>
  </si>
  <si>
    <t>izk0fo0]fe;kadjheiqj</t>
  </si>
  <si>
    <t>cSlkMhg</t>
  </si>
  <si>
    <t>izk0fo0]cSlkMhg</t>
  </si>
  <si>
    <t>eq.Moj</t>
  </si>
  <si>
    <t>izk0fo0]eq.Moj</t>
  </si>
  <si>
    <t>Vsoxka</t>
  </si>
  <si>
    <t>izk0fo0]Vsoxka</t>
  </si>
  <si>
    <t>'kgtsjiqj</t>
  </si>
  <si>
    <t>izk0fo0]'kgtsjiqj</t>
  </si>
  <si>
    <t>cD'kiqj</t>
  </si>
  <si>
    <t>izk0fo0]estoka</t>
  </si>
  <si>
    <t>MkjhMhg</t>
  </si>
  <si>
    <t>izk0fo0]Mkjh'kMhg</t>
  </si>
  <si>
    <t>'ks[kiqj fiijh</t>
  </si>
  <si>
    <t>izk0fo0]'ks[kiqj fiijh</t>
  </si>
  <si>
    <t>izk0fo0]lluk</t>
  </si>
  <si>
    <t>Qwyiqj nsgkr</t>
  </si>
  <si>
    <t>izk0fo0]Qwyiqj nsgkr</t>
  </si>
  <si>
    <t>mniqj</t>
  </si>
  <si>
    <t xml:space="preserve">izk0fo0]Qwyiqj </t>
  </si>
  <si>
    <t>lnjiqj cjkSyh</t>
  </si>
  <si>
    <t>izk0fo0]lnjiqj cjkSyh</t>
  </si>
  <si>
    <t>izk0fo0]cjkSyh dsoVkuk</t>
  </si>
  <si>
    <t>'ks[kofy;k</t>
  </si>
  <si>
    <t>izk0fo0]f?k;gk</t>
  </si>
  <si>
    <t>izk0fo0]'ks[kofy;k&amp;AA</t>
  </si>
  <si>
    <t>eD[kkiqj</t>
  </si>
  <si>
    <t>izk0fo0]gFkukSjk [kqnZ</t>
  </si>
  <si>
    <t>ln:n~nhuiqj</t>
  </si>
  <si>
    <t>izk0fo0]Naxuiqj</t>
  </si>
  <si>
    <t>[kkuiqj csygek</t>
  </si>
  <si>
    <t>izk0fo0][kkuiqj csygek</t>
  </si>
  <si>
    <t>izk0fo0]othjkckn</t>
  </si>
  <si>
    <t>lqnuhiqj</t>
  </si>
  <si>
    <t>izk0fo0]lqnuhiqj</t>
  </si>
  <si>
    <t xml:space="preserve">ekuiqj </t>
  </si>
  <si>
    <t>l0d0 ekuiqj jkuh</t>
  </si>
  <si>
    <t>iwd</t>
  </si>
  <si>
    <t>izk0fo0]iwdoky</t>
  </si>
  <si>
    <t>izk0fo0]iwd</t>
  </si>
  <si>
    <t>izk0fo0]erywciqj</t>
  </si>
  <si>
    <t>izk0fo0]ehj vgeniqj fryd</t>
  </si>
  <si>
    <t>nqokaok</t>
  </si>
  <si>
    <t>izk0fo0]nqokaok</t>
  </si>
  <si>
    <t>c[kjk</t>
  </si>
  <si>
    <t>izk0fo0]c[kjk</t>
  </si>
  <si>
    <t>lykmn~nhuiqj</t>
  </si>
  <si>
    <t>izk0fo0]lykmn~nhuiqj</t>
  </si>
  <si>
    <t>vkneem</t>
  </si>
  <si>
    <t>izk0fo0]eqgpqjk</t>
  </si>
  <si>
    <t>egqokjk</t>
  </si>
  <si>
    <t>izk0fo0]egqokjk [qknZ</t>
  </si>
  <si>
    <t>xnkbZiqj</t>
  </si>
  <si>
    <t>izk0fo0]xkjksiqj</t>
  </si>
  <si>
    <t>jktkiqj</t>
  </si>
  <si>
    <t>vejsFkw</t>
  </si>
  <si>
    <t>izk0fo0]vejsFkw</t>
  </si>
  <si>
    <t>cSjdMhg</t>
  </si>
  <si>
    <t>izk0fo0]cSjdMhg</t>
  </si>
  <si>
    <t>izk0fo0]ikbUnkiqj</t>
  </si>
  <si>
    <t>ify;kvnkbZ</t>
  </si>
  <si>
    <t>izk0fo0]'kqDyiqjk</t>
  </si>
  <si>
    <t>ltbZ</t>
  </si>
  <si>
    <t>izk0fo0]ltbZ veukckn</t>
  </si>
  <si>
    <t>chchxat</t>
  </si>
  <si>
    <t>izk0fo0]chchxat</t>
  </si>
  <si>
    <t>Hknlkj</t>
  </si>
  <si>
    <t>izk0fo0]Hknlkj</t>
  </si>
  <si>
    <t>[kkutgkiqj</t>
  </si>
  <si>
    <t>izk0fo0][kkutgkiqj&amp;A</t>
  </si>
  <si>
    <t>izk0fo0][kkutgkiqj&amp;AA</t>
  </si>
  <si>
    <t>lSniqj</t>
  </si>
  <si>
    <t>izk0fo0]fo'ks[kk</t>
  </si>
  <si>
    <t>dVkj</t>
  </si>
  <si>
    <t>izk0fo0]dVkj</t>
  </si>
  <si>
    <t>'ks[kofy;k efV;kj</t>
  </si>
  <si>
    <t>izk0fo0]'ks[kofy;k&amp;A</t>
  </si>
  <si>
    <t>'kEliqj</t>
  </si>
  <si>
    <t>izk0fo0]vykmn~nhuiqj</t>
  </si>
  <si>
    <t>izk0fo0]'kEliqj</t>
  </si>
  <si>
    <t>l0izk0 ]eksyukiqj</t>
  </si>
  <si>
    <t>xqokabZ</t>
  </si>
  <si>
    <t>izk0fo0]xqokabZ</t>
  </si>
  <si>
    <t>dSFkkSyh</t>
  </si>
  <si>
    <t>fcykjem</t>
  </si>
  <si>
    <t>izk0fo0]fcykjem</t>
  </si>
  <si>
    <t>Mhgiqj</t>
  </si>
  <si>
    <t>izk0fo0]Mhgiqj</t>
  </si>
  <si>
    <t>ehj vgeniqj</t>
  </si>
  <si>
    <t>izk0fo0]ehj vgeniqj</t>
  </si>
  <si>
    <t>eyxkao</t>
  </si>
  <si>
    <t>izk0fo0]eyxkao</t>
  </si>
  <si>
    <t>izk0fo0]ckjh</t>
  </si>
  <si>
    <t>cw&lt;kiqj dqrqcvyh</t>
  </si>
  <si>
    <t>izk0fo0]cw&lt;kiqj dqrqcvyh</t>
  </si>
  <si>
    <t>izk0fo0]csphiqj</t>
  </si>
  <si>
    <t>bZ'kkiqj</t>
  </si>
  <si>
    <t>izk0fo0]bZ'kkiqj</t>
  </si>
  <si>
    <t>flaxkjiqj</t>
  </si>
  <si>
    <t>izk0fo0]flaxkjiqj</t>
  </si>
  <si>
    <t>gMok</t>
  </si>
  <si>
    <t>izk0fo0]gMok</t>
  </si>
  <si>
    <t>izk0fo0]leqnziqj</t>
  </si>
  <si>
    <t>nfj;kiqj</t>
  </si>
  <si>
    <t>pjkSok</t>
  </si>
  <si>
    <t>izk0fo0]pjkSok</t>
  </si>
  <si>
    <t>fogVk</t>
  </si>
  <si>
    <t>izk0fo0]fogVk</t>
  </si>
  <si>
    <t>iYFkh</t>
  </si>
  <si>
    <t>izk0fo0]iYFkh</t>
  </si>
  <si>
    <t>[ksrkiV~Vh</t>
  </si>
  <si>
    <t>izk0fo0][ksrkiV~Vh</t>
  </si>
  <si>
    <t>izk0fo0]laxzkeiqj</t>
  </si>
  <si>
    <t>[kjlgu dyk</t>
  </si>
  <si>
    <t>izk0fo0]nhnkjxat</t>
  </si>
  <si>
    <t>vjukSyk</t>
  </si>
  <si>
    <t>izk0fo0]vjukSyk</t>
  </si>
  <si>
    <t>Qrrsiqj</t>
  </si>
  <si>
    <t>izk0fo0]QRrsiqj</t>
  </si>
  <si>
    <t>[kjlgu [kqnZ</t>
  </si>
  <si>
    <t>izk0fo0][kjlgu [kqnZ</t>
  </si>
  <si>
    <t>dq'kyxkao</t>
  </si>
  <si>
    <t>izk0fo0]dq'kyxkao</t>
  </si>
  <si>
    <t>Mhg dSFkkSyh</t>
  </si>
  <si>
    <t>izk0fo0]Mhg dSFkkSyh</t>
  </si>
  <si>
    <t>jlkoka</t>
  </si>
  <si>
    <t>izk0fo0]jlkoka</t>
  </si>
  <si>
    <t>izk0fo0]fr?kjk</t>
  </si>
  <si>
    <t>izk0fo0]pfd;k pdeqrZtk</t>
  </si>
  <si>
    <t>izk0fo0]cfgjkikj</t>
  </si>
  <si>
    <t>izk0fo0]bekniqj</t>
  </si>
  <si>
    <t>izk0fo0]iqjk fd'kquh</t>
  </si>
  <si>
    <t>izk0fo0]egqokjk dyk</t>
  </si>
  <si>
    <t>izk0fo0]'kkgkiqj</t>
  </si>
  <si>
    <t>b'kkiqj</t>
  </si>
  <si>
    <t>izk0fo0]ifMjkao</t>
  </si>
  <si>
    <t>dVkj Qwyiqj eq0 cLrh</t>
  </si>
  <si>
    <t>uwjiqj g0 cLrh</t>
  </si>
  <si>
    <t>HksfM;k</t>
  </si>
  <si>
    <t>pdvYykg</t>
  </si>
  <si>
    <t>iYguk</t>
  </si>
  <si>
    <t>lSniqj mQZ cktuiqj</t>
  </si>
  <si>
    <t>izk0fo0]lSniqj mQZ cktuiqj</t>
  </si>
  <si>
    <t>izk0fo0]f&gt;a&gt;iqj</t>
  </si>
  <si>
    <t>gScriqj MqHkkao</t>
  </si>
  <si>
    <t>izk0fo0]MqHkkao&amp;A</t>
  </si>
  <si>
    <t>izk0fo0]MqHkkao&amp;AA</t>
  </si>
  <si>
    <t>vouh</t>
  </si>
  <si>
    <t>izk0fo0]vouh</t>
  </si>
  <si>
    <t>vks/kuh</t>
  </si>
  <si>
    <t>izk0fo0]vks/kuh</t>
  </si>
  <si>
    <t>idM+hdyk</t>
  </si>
  <si>
    <t>izk0fo0]idM+hdyk</t>
  </si>
  <si>
    <t>ijlkSyh</t>
  </si>
  <si>
    <t>izk0fo0]ijlkSyh</t>
  </si>
  <si>
    <t>izk0fo0]/kjgjk</t>
  </si>
  <si>
    <t>jk;iqj 'kkyokgu</t>
  </si>
  <si>
    <t>clgh ygqoka</t>
  </si>
  <si>
    <t>izk0fo0]clgh ygqoka</t>
  </si>
  <si>
    <t>fu;erkckn [kSjk</t>
  </si>
  <si>
    <t>vuq0izk0fo0] fu;erkckn</t>
  </si>
  <si>
    <t>fpyfcyk</t>
  </si>
  <si>
    <t>izk0fo0]fpyfcyk</t>
  </si>
  <si>
    <t>rkM+dMhg</t>
  </si>
  <si>
    <t>izk0fo0]rkM+dMhg</t>
  </si>
  <si>
    <t>izk0fo0]pkSdh [kSjk</t>
  </si>
  <si>
    <t>ljk; [kwjlw</t>
  </si>
  <si>
    <t>izk0fo0]ljk; [kwjlw</t>
  </si>
  <si>
    <t>ygqoka dyk</t>
  </si>
  <si>
    <t>izk0fo0]ygqoka dyk&amp;A</t>
  </si>
  <si>
    <t>izk0fo0]ygqoka dyk&amp;AA</t>
  </si>
  <si>
    <t>rkfgjiqj</t>
  </si>
  <si>
    <t>izk0fo0]rkfgjiqj</t>
  </si>
  <si>
    <t>ujflagiqj</t>
  </si>
  <si>
    <t>ygqok[kqnZ</t>
  </si>
  <si>
    <t>izk0fo0]iYguk</t>
  </si>
  <si>
    <t>izk0fo0]ygqvk [kqnZ</t>
  </si>
  <si>
    <t>djlM+k</t>
  </si>
  <si>
    <t>izk0fo0]djlM+k</t>
  </si>
  <si>
    <t>bLekbZyiqj HkjFkhiqj</t>
  </si>
  <si>
    <t>izk0fo0]bLekbZyiqj HkjFkhiqj</t>
  </si>
  <si>
    <t>izk0fo0]fe;kiqj cklnso</t>
  </si>
  <si>
    <t>lq0 uokiqjk</t>
  </si>
  <si>
    <t>izk0fo0]lq0 uokiqjk</t>
  </si>
  <si>
    <t>[kqj'kw [kkl</t>
  </si>
  <si>
    <t>izk0fo0][kqj'kw [kkl</t>
  </si>
  <si>
    <t>dksVk [kqnZ</t>
  </si>
  <si>
    <t>izk0fo0]dksVk [kqnZ</t>
  </si>
  <si>
    <t>teqbZ HkVkSyh</t>
  </si>
  <si>
    <t>izk0fo0]teqbZ HkVkSyh</t>
  </si>
  <si>
    <t>izk0fo0]pd HkVkSyh</t>
  </si>
  <si>
    <t>fiRFkkSjiqj</t>
  </si>
  <si>
    <t>izk0fo0]mljh</t>
  </si>
  <si>
    <t>izk0fo0]fHkVdklks</t>
  </si>
  <si>
    <t>[ktqjk</t>
  </si>
  <si>
    <t>izk0fo0]fVlkSjk</t>
  </si>
  <si>
    <t>izk0fo0]fcfN;k ;kno cLrh</t>
  </si>
  <si>
    <t>dU;k izk0fo0]Hkh[keiqj</t>
  </si>
  <si>
    <t>/kjuhiqj jkuhiqj</t>
  </si>
  <si>
    <t>izk0fo0]/kjuhiqj jkuhiqj</t>
  </si>
  <si>
    <t>fl/kkjh</t>
  </si>
  <si>
    <t>izk0fo0]ftfxuh</t>
  </si>
  <si>
    <t>izk0fo0]fl/kkjh</t>
  </si>
  <si>
    <t>egksyh</t>
  </si>
  <si>
    <t>izk0fo0]egksyh</t>
  </si>
  <si>
    <t>csuwiqj</t>
  </si>
  <si>
    <t>izk0fo0]csuwiqj</t>
  </si>
  <si>
    <t>cklwfry</t>
  </si>
  <si>
    <t>izk0fo0]cklwiqj</t>
  </si>
  <si>
    <t>vlkSlk</t>
  </si>
  <si>
    <t>izk0fo0]vlkSlk</t>
  </si>
  <si>
    <t>pd'kgnfj;k</t>
  </si>
  <si>
    <t>izk0fo0]jdSpk</t>
  </si>
  <si>
    <t>izk0fo0]eq0 jdSpk</t>
  </si>
  <si>
    <t>jtgka vteriqj</t>
  </si>
  <si>
    <t>izk0fo0]jtgka vteriqj</t>
  </si>
  <si>
    <t>izk0fo0]pkSdh efu;jk</t>
  </si>
  <si>
    <t>iouh [kqnZ</t>
  </si>
  <si>
    <t>izk0fo0]iouh [kqnZ</t>
  </si>
  <si>
    <t>iouh dyk</t>
  </si>
  <si>
    <t>izk0fo0]iouh dyk</t>
  </si>
  <si>
    <t>vuq0ck0d0]iouhdyk</t>
  </si>
  <si>
    <t>ekyikj</t>
  </si>
  <si>
    <t>izk0fo0]ekyikj</t>
  </si>
  <si>
    <t>dVkbZ</t>
  </si>
  <si>
    <t>izk0fo0]dVkbZ</t>
  </si>
  <si>
    <t>vuq0izk0fo0]dVkbZ</t>
  </si>
  <si>
    <t>egqokjh</t>
  </si>
  <si>
    <t>izk0fo0]egqokjh</t>
  </si>
  <si>
    <t>izk0fo0]efB;k egqokjh</t>
  </si>
  <si>
    <t>dcwrjk</t>
  </si>
  <si>
    <t>izk0fo0]dcwrjk</t>
  </si>
  <si>
    <t>[kqj'kw xksfoUn</t>
  </si>
  <si>
    <t>izk0fo0]lksb;k</t>
  </si>
  <si>
    <t>izk0fo0]pkSdh ujflagiqj</t>
  </si>
  <si>
    <t>izk0fo0] rkfgjiqj ifl;ku</t>
  </si>
  <si>
    <t>izk0fo0] HkjkSyh</t>
  </si>
  <si>
    <t>Month Feb,2015</t>
  </si>
  <si>
    <t>Month March,2015</t>
  </si>
  <si>
    <t>Trawa</t>
  </si>
  <si>
    <t>Lalganj</t>
  </si>
  <si>
    <t>Mehnager</t>
  </si>
  <si>
    <t>Total -</t>
  </si>
  <si>
    <t>uxj {ks=</t>
  </si>
  <si>
    <t>gjca'kiqj</t>
  </si>
  <si>
    <t>izk0fo0]uhch</t>
  </si>
  <si>
    <t>lQqZn~nhuiqj</t>
  </si>
  <si>
    <t>izk0fo0] iYguh</t>
  </si>
  <si>
    <t>fl/kkjh iwohZ</t>
  </si>
  <si>
    <t>izk0fo0]gkbfMy</t>
  </si>
  <si>
    <t>izk0fo0]LVs'ku</t>
  </si>
  <si>
    <t>ekrcjxat</t>
  </si>
  <si>
    <t>izk0fo0]ulZjh</t>
  </si>
  <si>
    <t>Qjk'kVksyk</t>
  </si>
  <si>
    <t>izk0fo0]Qjk'kVksyk</t>
  </si>
  <si>
    <t>lhrkjke</t>
  </si>
  <si>
    <t>izk0fo0]dU;k lhrkjke</t>
  </si>
  <si>
    <t>xqykeh dk iqjk</t>
  </si>
  <si>
    <t>izk0fo0]xqykeh dk iqjk</t>
  </si>
  <si>
    <t>izk0fo0]ekrcjxat</t>
  </si>
  <si>
    <t>ghjkiV~Vh</t>
  </si>
  <si>
    <t>izk0fo0]djrkjiqj</t>
  </si>
  <si>
    <t>eqdsjhxat</t>
  </si>
  <si>
    <t>izk0fo0]cyjkeiqj</t>
  </si>
  <si>
    <t>dVjk</t>
  </si>
  <si>
    <t>izk0fo0]gfjvkS| fo0</t>
  </si>
  <si>
    <t>cnjdk</t>
  </si>
  <si>
    <t>izk0fo0]cnjdk</t>
  </si>
  <si>
    <t>eM+;k</t>
  </si>
  <si>
    <t>,yoy</t>
  </si>
  <si>
    <t>izk0fo0],yoy</t>
  </si>
  <si>
    <t>izk0fo0]dU;k ,yoy</t>
  </si>
  <si>
    <t>lnkorhZ</t>
  </si>
  <si>
    <t>izk0fo0]x;k flag</t>
  </si>
  <si>
    <t>xq:Vksyk</t>
  </si>
  <si>
    <t>izk0fo0]xq:Vksyk</t>
  </si>
  <si>
    <t>enjlk bLykfe;ka teh;rwy dqjS'k] tkyU/kjh</t>
  </si>
  <si>
    <t>fuLoka b0dk0igkM+iqj</t>
  </si>
  <si>
    <t>izk0fo0]ujkSyh</t>
  </si>
  <si>
    <t>jktdh; ckfydk b0dkyst] vktex&lt;+</t>
  </si>
  <si>
    <t>iYguh</t>
  </si>
  <si>
    <t>ljk;lknh</t>
  </si>
  <si>
    <t>izk0fo0]ljk;lknh</t>
  </si>
  <si>
    <t>t;jkeiqj</t>
  </si>
  <si>
    <t>MqxMqxok</t>
  </si>
  <si>
    <t>izk0fo0]MqxMqxok</t>
  </si>
  <si>
    <t>cqUnk</t>
  </si>
  <si>
    <t>izk0fo0]ijes'ojiqj</t>
  </si>
  <si>
    <t>dksy cktcgknqj</t>
  </si>
  <si>
    <t>izk0fo0]dksy?kkV</t>
  </si>
  <si>
    <t>lsgnk</t>
  </si>
  <si>
    <t>izk0fo0]lsgnk</t>
  </si>
  <si>
    <t>egjktiqj</t>
  </si>
  <si>
    <t>izk0fo0]e)nwiqj</t>
  </si>
  <si>
    <t>csykxj</t>
  </si>
  <si>
    <t>izk0fo0]csykxj</t>
  </si>
  <si>
    <t>pdnhuk [kka</t>
  </si>
  <si>
    <t>izk0fo0]yhykiqj</t>
  </si>
  <si>
    <t>gfFk;k</t>
  </si>
  <si>
    <t>izk0fo0]gfFk;k</t>
  </si>
  <si>
    <t>ckxy[kjkao</t>
  </si>
  <si>
    <t>izk0fo0]ckxy[kjkao</t>
  </si>
  <si>
    <t>eupksHkk</t>
  </si>
  <si>
    <t>izk0fo0]eupksHkk</t>
  </si>
  <si>
    <t>ddjgVk</t>
  </si>
  <si>
    <t>izk0fo0]ddjgVk</t>
  </si>
  <si>
    <t>gSnjkckn</t>
  </si>
  <si>
    <t>izk0fo0]Nrokjk</t>
  </si>
  <si>
    <t>izk0fo0]djuiqj</t>
  </si>
  <si>
    <t>eej[kkiqj</t>
  </si>
  <si>
    <t>izk0fo0]ekstjkiqj</t>
  </si>
  <si>
    <t>lEeksiqj</t>
  </si>
  <si>
    <t>izk0fo0]lEeksiqj</t>
  </si>
  <si>
    <t>dV?kj lnj</t>
  </si>
  <si>
    <t>izk0fo0]dV?kj lnj</t>
  </si>
  <si>
    <t>dksMj vteriqj</t>
  </si>
  <si>
    <t>izk0fo0]ljk; eanjkt</t>
  </si>
  <si>
    <t>erkSyhiqj</t>
  </si>
  <si>
    <t>izk0fo0]erkSyhiqj&amp;A</t>
  </si>
  <si>
    <t>izk0fo0]erkSyhiqj&amp;AA</t>
  </si>
  <si>
    <t>mdjkSM+k</t>
  </si>
  <si>
    <t>izk0fo0]mdjkSM+k&amp;A</t>
  </si>
  <si>
    <t>izk0fo0]mdjkSM+k&amp;AA</t>
  </si>
  <si>
    <t>gfjgjiqj</t>
  </si>
  <si>
    <t>izk0fo0]gfjgjiqj</t>
  </si>
  <si>
    <t>izk0fo0]ukenkjiqj</t>
  </si>
  <si>
    <t>cqnSBk</t>
  </si>
  <si>
    <t>izk0fo0]pdeqUuoj</t>
  </si>
  <si>
    <t>izk0fo0]pdfofyUnk</t>
  </si>
  <si>
    <t>izk0fo0]pdusokt</t>
  </si>
  <si>
    <t>gkfQtiqj</t>
  </si>
  <si>
    <t>izk0fo0]gkfQtiqj</t>
  </si>
  <si>
    <t>izk0fo0]'ks[kiqjk</t>
  </si>
  <si>
    <t>gqlsuxat</t>
  </si>
  <si>
    <t>izk0fo0]gqlsuxat</t>
  </si>
  <si>
    <t>nso[kjh</t>
  </si>
  <si>
    <t>izk0fo0]nso[kjh</t>
  </si>
  <si>
    <t>djsUgqok</t>
  </si>
  <si>
    <t>izk0fo0]djsUgqok&amp;A</t>
  </si>
  <si>
    <t>izk0fo0]djsUgqok&amp;AA</t>
  </si>
  <si>
    <t>xsyokjk</t>
  </si>
  <si>
    <t>izk0fo0]xsyokjk</t>
  </si>
  <si>
    <t>cn~nksiqj</t>
  </si>
  <si>
    <t>izk0fo0]cn~nksiqj</t>
  </si>
  <si>
    <t>eq.Mk</t>
  </si>
  <si>
    <t>izk0fo0]eq.Mk</t>
  </si>
  <si>
    <t>gsaxkiqj</t>
  </si>
  <si>
    <t>izk0fo0]Hkkxeyiqj</t>
  </si>
  <si>
    <t>izk0fo0]gsaxkiqj</t>
  </si>
  <si>
    <t>p.Ms'oj</t>
  </si>
  <si>
    <t>izk0fo0]c;klh&amp;A</t>
  </si>
  <si>
    <t>izk0fo0]c;klh&amp;AA</t>
  </si>
  <si>
    <t>izk0fo0]tengka</t>
  </si>
  <si>
    <t>fd'kqunkliqj</t>
  </si>
  <si>
    <t>izk0fo0]fd'kqunkliqj</t>
  </si>
  <si>
    <t>[kkstkiqj</t>
  </si>
  <si>
    <t>izk0fo0][kkstkiqj pdMhg</t>
  </si>
  <si>
    <t>rekSyh</t>
  </si>
  <si>
    <t>izk0fo0]rekSyh</t>
  </si>
  <si>
    <t>tkQjiqj</t>
  </si>
  <si>
    <t>izk0fo0]tkQjiqj</t>
  </si>
  <si>
    <t>,djkeiqj</t>
  </si>
  <si>
    <t>izk0fo0],djkeiqj</t>
  </si>
  <si>
    <t>cyjkeiqj</t>
  </si>
  <si>
    <t>izk0fo0]iB[kkSyh</t>
  </si>
  <si>
    <t>cHkukSyh ekQh</t>
  </si>
  <si>
    <t>izk0fo0]cHkukSyh vnkbZ</t>
  </si>
  <si>
    <t>mapkxkao</t>
  </si>
  <si>
    <t>izk0fo0]mapkxkao</t>
  </si>
  <si>
    <t>vkgksiV~Vh</t>
  </si>
  <si>
    <t>izk0fo0]vkgksiV~Vh</t>
  </si>
  <si>
    <t>ekruiqj</t>
  </si>
  <si>
    <t>izk0fo0]ekruiqj</t>
  </si>
  <si>
    <t>dEgsuiqj</t>
  </si>
  <si>
    <t>izk0fo0]dEgsuiqj</t>
  </si>
  <si>
    <t>pdbukeh</t>
  </si>
  <si>
    <t>izk0fo0]pdbukeh</t>
  </si>
  <si>
    <t>Hknqyh</t>
  </si>
  <si>
    <t>izk0fo0]Hknqyh</t>
  </si>
  <si>
    <t>csyukMhg</t>
  </si>
  <si>
    <t>izk0fo0]csyukMhg</t>
  </si>
  <si>
    <t>gkalkiqj</t>
  </si>
  <si>
    <t>izk0fo0]gkalkiqj</t>
  </si>
  <si>
    <t>gyqokMhg</t>
  </si>
  <si>
    <t>izk0fo0]gyqokMhg</t>
  </si>
  <si>
    <t>lqyseiqj</t>
  </si>
  <si>
    <t>izk0fo0]lqyseiqj</t>
  </si>
  <si>
    <t>izk0fo0]ftfjdiqj</t>
  </si>
  <si>
    <t>vuq0izk0fo0]iYguh</t>
  </si>
  <si>
    <t>cky0fo0]iYguh</t>
  </si>
  <si>
    <t>ckfydk tw0gk0Ldwy] iYguh</t>
  </si>
  <si>
    <t>vuq0izk0fo0]pUnkSdk</t>
  </si>
  <si>
    <t>fxj/kjiqj</t>
  </si>
  <si>
    <t>vuq0izk0fo0]fxj/kjiqj</t>
  </si>
  <si>
    <t>vk0izk0fo0]fd'kqunkliqj</t>
  </si>
  <si>
    <t>vkteiqj</t>
  </si>
  <si>
    <t>izk0fo0]vkteiqj</t>
  </si>
  <si>
    <t>izk0fo0]fldjkSjk</t>
  </si>
  <si>
    <t>gj[kwiqj</t>
  </si>
  <si>
    <t>izk0fo0]gj[kwiqj</t>
  </si>
  <si>
    <t>eqtQjiqj</t>
  </si>
  <si>
    <t>izk0fo0]eqtQjiqj</t>
  </si>
  <si>
    <t>xaxfV;k</t>
  </si>
  <si>
    <t>izk0fo0]xaxfV;k</t>
  </si>
  <si>
    <t>izk0fo0][kkstkiqj ek/kksiV~Vh</t>
  </si>
  <si>
    <t>efudkMhg</t>
  </si>
  <si>
    <t>izk0fo0]efudkMhg</t>
  </si>
  <si>
    <t>djheqn~nhuiqj</t>
  </si>
  <si>
    <t>izk0fo0]djheqn~nhuiqj</t>
  </si>
  <si>
    <t>ixjk</t>
  </si>
  <si>
    <t>izk0fo0]xaxkiqj</t>
  </si>
  <si>
    <t>x;kliqj</t>
  </si>
  <si>
    <t>izk0fo0]nq/kukjk</t>
  </si>
  <si>
    <t>izk0fo0]cqUnk</t>
  </si>
  <si>
    <t>izk0fo0]bVkSjk</t>
  </si>
  <si>
    <t>izk0fo0]tksj bukeh</t>
  </si>
  <si>
    <t>izk0fo0]'kgcktiqj</t>
  </si>
  <si>
    <t>izk0fo0]gfjtu cLrh xsyokjk</t>
  </si>
  <si>
    <t>izk0fo0]th;uiqj</t>
  </si>
  <si>
    <t>dksy</t>
  </si>
  <si>
    <t>xks/kiqj</t>
  </si>
  <si>
    <t>gjhiqj</t>
  </si>
  <si>
    <t>dks;ylk</t>
  </si>
  <si>
    <t>ddjgh</t>
  </si>
  <si>
    <t>izk0fo0]ddjgh&amp;A</t>
  </si>
  <si>
    <t>nsmjiqj ljk;</t>
  </si>
  <si>
    <t>izk0fo0]nsmjiqj</t>
  </si>
  <si>
    <t>izk0fo0]ddjgh&amp;AA</t>
  </si>
  <si>
    <t>,dMaxh ljouiqj</t>
  </si>
  <si>
    <t>izk0fo0]tQjkem</t>
  </si>
  <si>
    <t>izk0fo0]dks;ylk</t>
  </si>
  <si>
    <t>izk0fo0],dMaxh ljouiqj</t>
  </si>
  <si>
    <t>bZ'ojiqj iouh</t>
  </si>
  <si>
    <t>izk0fo0]Øeks0dks;ylk</t>
  </si>
  <si>
    <t>izk0fo0]HkSjoiqj</t>
  </si>
  <si>
    <t>cw&lt;uiqj</t>
  </si>
  <si>
    <t>izk0fo0]cw&lt;uiqj</t>
  </si>
  <si>
    <t>jkeiqjn'kjktiV~Vh</t>
  </si>
  <si>
    <t>izk0fo0]jkeiqj eYysiV~Vh</t>
  </si>
  <si>
    <t>djegkaMhaxqjiqj</t>
  </si>
  <si>
    <t>izk0fo0]djegkaMhaxqjiqj</t>
  </si>
  <si>
    <t>HkSjonkliqj</t>
  </si>
  <si>
    <t>izk0fo0]HkSjonkliqj&amp;A</t>
  </si>
  <si>
    <t>izk0fo0]HkSjonkliqj&amp;AA</t>
  </si>
  <si>
    <t>Hkhekdksy</t>
  </si>
  <si>
    <t>izk0fo0]Hkhekdksy</t>
  </si>
  <si>
    <t>mlqjdq&lt;ok</t>
  </si>
  <si>
    <t>izk0fo0]mlqjdq&lt;ok</t>
  </si>
  <si>
    <t>e&gt;kSok</t>
  </si>
  <si>
    <t>izk0fo0]dksygVkdeky</t>
  </si>
  <si>
    <t>izk0fo0]e&gt;kSok</t>
  </si>
  <si>
    <t>gwalsiqj jkeft;kou</t>
  </si>
  <si>
    <t xml:space="preserve">izk0fo0]gwalsiqj </t>
  </si>
  <si>
    <t>ykykiV~Vh</t>
  </si>
  <si>
    <t>izk0fo0]ykykiV~Vh</t>
  </si>
  <si>
    <t>csewMhg xkslkbZ</t>
  </si>
  <si>
    <t>izk0fo0]csewMhg xkslkbZ</t>
  </si>
  <si>
    <t>bVkSjh [kkfyliqj</t>
  </si>
  <si>
    <t>izk0fo0][kns:iV~Vh</t>
  </si>
  <si>
    <t>flgksajk</t>
  </si>
  <si>
    <t>izk0fo0]/kuflagiqj</t>
  </si>
  <si>
    <t>efn;kikj</t>
  </si>
  <si>
    <t>izk0fo0]efn;kikj</t>
  </si>
  <si>
    <t>xkSjk gjnks</t>
  </si>
  <si>
    <t>izk0fo0]xkSjk j?kqoj</t>
  </si>
  <si>
    <t>izk0fo0]bVkSjh [kkfyliqj</t>
  </si>
  <si>
    <t>l?kuiV~Vh</t>
  </si>
  <si>
    <t>izk0fo0]mfM;kuhiV~Vh</t>
  </si>
  <si>
    <t>izk0fo0][kksUguiqj</t>
  </si>
  <si>
    <t>izk0fo0]flgksajk</t>
  </si>
  <si>
    <t>izk0fo0]iqj[khiqj</t>
  </si>
  <si>
    <t>dkSfM;k lqesjiqj</t>
  </si>
  <si>
    <t xml:space="preserve">izk0fo0]dkSfM;k </t>
  </si>
  <si>
    <t>/kU/kkjh</t>
  </si>
  <si>
    <t>izk0fo0]/kU/kkjh</t>
  </si>
  <si>
    <t>eBxksfoUn</t>
  </si>
  <si>
    <t>izk0fo0]eBxksfoUn</t>
  </si>
  <si>
    <t>tykyiqjt0iV~Vh</t>
  </si>
  <si>
    <t>izk0fo0]tykyiqjt0 iV~Vh</t>
  </si>
  <si>
    <t>jk;iqjdkth</t>
  </si>
  <si>
    <t>izk0fo0]jk;iqjdkth</t>
  </si>
  <si>
    <t>izk0fo0]ejxwciqj</t>
  </si>
  <si>
    <t>re:vka</t>
  </si>
  <si>
    <t>izk0fo0]re:vka</t>
  </si>
  <si>
    <t>izk0fo0]Nhgh czkge.k</t>
  </si>
  <si>
    <t>Hkhyeiqj</t>
  </si>
  <si>
    <t>izk0fo0]fe&gt;qjh</t>
  </si>
  <si>
    <t>izk0fo0]Hkhyeiqj</t>
  </si>
  <si>
    <t>ds'koiqj</t>
  </si>
  <si>
    <t>izk0fo0]?ku?kVk</t>
  </si>
  <si>
    <t>dch:n~nhuiqj</t>
  </si>
  <si>
    <t>izk0fo0]dch:n~nhuiqj</t>
  </si>
  <si>
    <t>Mkseuiqj</t>
  </si>
  <si>
    <t>izk0fo0]Mkseuiqj</t>
  </si>
  <si>
    <t>izk0fo0]b'kgkdiqj</t>
  </si>
  <si>
    <t>'ksjok djukbZpd</t>
  </si>
  <si>
    <t xml:space="preserve">izk0fo0]'ksjok </t>
  </si>
  <si>
    <t>ljS;k jRukos</t>
  </si>
  <si>
    <t xml:space="preserve">izk0fo0]ljS;k </t>
  </si>
  <si>
    <t>izk0fo0]vekjh&amp;AA</t>
  </si>
  <si>
    <t>cgsfy;kikj</t>
  </si>
  <si>
    <t>izk0fo0]cgsfy;kikj</t>
  </si>
  <si>
    <t>vrjSB</t>
  </si>
  <si>
    <t>izk0fo0]vrjSB&amp;A</t>
  </si>
  <si>
    <t>izk0fo0]vrjSB&amp;AA</t>
  </si>
  <si>
    <t>eknsiqj</t>
  </si>
  <si>
    <t>izk0fo0]eknsiqj</t>
  </si>
  <si>
    <t>iVk/ku</t>
  </si>
  <si>
    <t>izk0fo0]nk:iqj</t>
  </si>
  <si>
    <t>izk0fo0]Hkwokiqj</t>
  </si>
  <si>
    <t>uscqvkMhg</t>
  </si>
  <si>
    <t>izk0fo0]vVgjk</t>
  </si>
  <si>
    <t>e[kugka</t>
  </si>
  <si>
    <t>izk0fo0]iwjk ik.Ms;</t>
  </si>
  <si>
    <t>HkjkSyh VksMj</t>
  </si>
  <si>
    <t>izk0fo0]HkjkSyh VksMj</t>
  </si>
  <si>
    <t>izk0fo0]iklhiqj ,dMaxh</t>
  </si>
  <si>
    <t>fi;fj;k</t>
  </si>
  <si>
    <t>izk0fo0]fi;fj;k</t>
  </si>
  <si>
    <t>jrukosa</t>
  </si>
  <si>
    <t>izk0fo0]jrukosa</t>
  </si>
  <si>
    <t>,dMaxh fcgkjiqj</t>
  </si>
  <si>
    <t>izk0fo0],dMaxh fcgkjiqj</t>
  </si>
  <si>
    <t>uxok</t>
  </si>
  <si>
    <t>izk0fo0]uxok</t>
  </si>
  <si>
    <t>fglkeqn~nhuiqj</t>
  </si>
  <si>
    <t>izk0fo0]fglkeqn~nhuiqj</t>
  </si>
  <si>
    <t>Mhaxqjiqj futke</t>
  </si>
  <si>
    <t>izk0fo0]lqtkuiqj</t>
  </si>
  <si>
    <t>Vgjokftniqj</t>
  </si>
  <si>
    <t>izk0fo0]Vgjokftniqj&amp;A</t>
  </si>
  <si>
    <t>okftniqj noka</t>
  </si>
  <si>
    <t xml:space="preserve">izk0fo0]okftniqj </t>
  </si>
  <si>
    <t>HkSlkiqj</t>
  </si>
  <si>
    <t>izk0fo0]pdjtbZ</t>
  </si>
  <si>
    <t>fo"Vkjk</t>
  </si>
  <si>
    <t>izk0fo0]fo"Vkjk</t>
  </si>
  <si>
    <t>HksnkSjk eksyukiqj</t>
  </si>
  <si>
    <t>izk0fo0]HksnkSjk eksyukiqj</t>
  </si>
  <si>
    <t>izk0fo0]Vgjokftniqj&amp;AA</t>
  </si>
  <si>
    <t>izk0fo0]vyguh</t>
  </si>
  <si>
    <t>izk0fo0]Vgjfd'kqunsoiqj</t>
  </si>
  <si>
    <t>xkthiqj</t>
  </si>
  <si>
    <t>izk0fo0]dBkSjk</t>
  </si>
  <si>
    <t>/kustik.Ms;</t>
  </si>
  <si>
    <t>izk0fo0]/kustikarh</t>
  </si>
  <si>
    <t>jlwyiqj iklhiqj</t>
  </si>
  <si>
    <t>izk0fo0]iklhiqj</t>
  </si>
  <si>
    <t>vjkaoxqytkj</t>
  </si>
  <si>
    <t>HkokuhiV~Vh</t>
  </si>
  <si>
    <t>izk0fo0]n'koUriqj</t>
  </si>
  <si>
    <t>rksukjh</t>
  </si>
  <si>
    <t>izk0fo0]rksukjh</t>
  </si>
  <si>
    <t>eksyukiqj u0iV~Vh</t>
  </si>
  <si>
    <t>izk0fo0]eksyukiqj u0iV~Vh</t>
  </si>
  <si>
    <t>eq[kfyliqj</t>
  </si>
  <si>
    <t>izk0fo0]eq[kfyliqj</t>
  </si>
  <si>
    <t>izk0fo0]lkSlkjs</t>
  </si>
  <si>
    <t>ygjikj</t>
  </si>
  <si>
    <t>izk0fo0]ygjikj</t>
  </si>
  <si>
    <t>izk0fo0]vjkao xqytkj</t>
  </si>
  <si>
    <t>fiijh</t>
  </si>
  <si>
    <t>izk0fo0]uksukos</t>
  </si>
  <si>
    <t>gwlsiqj luwi</t>
  </si>
  <si>
    <t>izk0fo0]gwlsiqj luwi</t>
  </si>
  <si>
    <t>eMNk gfjcYyHk</t>
  </si>
  <si>
    <t>izk0fo0]eMNk gfjcYyHk</t>
  </si>
  <si>
    <t>Hkkmiqj</t>
  </si>
  <si>
    <t>izk0fo0]Hkkmiqj</t>
  </si>
  <si>
    <t>cudV txnh'kiqj</t>
  </si>
  <si>
    <t>izk0fo0]cudV leliqj</t>
  </si>
  <si>
    <t>izk0fo0]lkjaxiqj</t>
  </si>
  <si>
    <t>izk0fo0]tykyiqj egkcyiV~Vh</t>
  </si>
  <si>
    <t>g0NhMh xksiky</t>
  </si>
  <si>
    <t>nk:y mywe xkSfl;k gtwfj;k [kkudkg ljS;k</t>
  </si>
  <si>
    <t>l0izk0edrc ljS;k</t>
  </si>
  <si>
    <t>lqjthiqj ckSf&lt;;k</t>
  </si>
  <si>
    <t>izk0fo0]lqjthiqj ckSf&lt;;k</t>
  </si>
  <si>
    <t>izk0fo0]y[kehiqj</t>
  </si>
  <si>
    <t>jk;iqj [kqjkflu</t>
  </si>
  <si>
    <t>izk0fo0]jk;iqj [kqjkflu</t>
  </si>
  <si>
    <t>izk0fo0]eM+Nkjkt</t>
  </si>
  <si>
    <t>egjktxat</t>
  </si>
  <si>
    <t>eygiqjok</t>
  </si>
  <si>
    <t>izk0fo0]eygiqjok</t>
  </si>
  <si>
    <t>vk0 tteutksr</t>
  </si>
  <si>
    <t>izk0fo0]vk0 ijxk'k flag</t>
  </si>
  <si>
    <t>&gt;ksVhiqj</t>
  </si>
  <si>
    <t>izk0fo0]feJiqj</t>
  </si>
  <si>
    <t>izk0fo0]ijleuiqj</t>
  </si>
  <si>
    <t>ijrkihiqj</t>
  </si>
  <si>
    <t>izk0fo0]ijrkihiqj</t>
  </si>
  <si>
    <t>:Ik;uiqj</t>
  </si>
  <si>
    <t>izk0fo0]:Ik;uiqj</t>
  </si>
  <si>
    <t>ukS0ns0tnhn fdrk&amp;AA</t>
  </si>
  <si>
    <t>izk0fo0]ukS0ns0tnhn fdrk&amp;AA</t>
  </si>
  <si>
    <t>ukS0ns0tnhn fdrk&amp;A</t>
  </si>
  <si>
    <t>izk0fo0]ukS0ns0tnhn fdrk&amp;A</t>
  </si>
  <si>
    <t>izk0fo0]ukScjkj</t>
  </si>
  <si>
    <t>ukS0f=0iqj [kkylk</t>
  </si>
  <si>
    <t>izk0fo0]ukS0f=0iqj [kkylk</t>
  </si>
  <si>
    <t>izk0fo0]ukS0f=0iqj vkbek</t>
  </si>
  <si>
    <t>egkth ns0 tnhn</t>
  </si>
  <si>
    <t>izk0fo0]egkth ns0 tnhn</t>
  </si>
  <si>
    <t>izk0fo0]vk0lsejh</t>
  </si>
  <si>
    <t>pduk;d</t>
  </si>
  <si>
    <t>izk0fo0]pduk;d</t>
  </si>
  <si>
    <t>nsokjk tnhn</t>
  </si>
  <si>
    <t>izk0fo0]tksM+okoj</t>
  </si>
  <si>
    <t>izk0fo0]VksVgok</t>
  </si>
  <si>
    <t>nsokjk dnhe</t>
  </si>
  <si>
    <t>izk0fo0]nsokjk dnhe</t>
  </si>
  <si>
    <t>izk0fo0]ug:eiqj</t>
  </si>
  <si>
    <t>egs'kiqj</t>
  </si>
  <si>
    <t>izk0fo0]egs'kiqj</t>
  </si>
  <si>
    <t>eqMhyiqj</t>
  </si>
  <si>
    <t>izk0fo0]eqMhyiqj</t>
  </si>
  <si>
    <t>ns0f=0iqj vkbek</t>
  </si>
  <si>
    <t>izk0fo0]ns0f=0iqj vkbek</t>
  </si>
  <si>
    <t>f'koiqj</t>
  </si>
  <si>
    <t>'kadjiqj</t>
  </si>
  <si>
    <t>izk0fo0]'kadjiqj</t>
  </si>
  <si>
    <t>ukS0rqdZpkjk</t>
  </si>
  <si>
    <t>izk0fo0]ukS0rqdZpkjk</t>
  </si>
  <si>
    <t>izk0fo0]ukS0gj[kiwjk</t>
  </si>
  <si>
    <t>nS0 rqdZpkjk</t>
  </si>
  <si>
    <t>izk0fo0]nS0 rqdZpkjk</t>
  </si>
  <si>
    <t>ns0gj[kiqjk</t>
  </si>
  <si>
    <t>izk0fo0]ns0gj[kiqjk</t>
  </si>
  <si>
    <t>izk0fo0]gj[kiwjk</t>
  </si>
  <si>
    <t>xksj[kiqj</t>
  </si>
  <si>
    <t>gj[kiwjk [kkl</t>
  </si>
  <si>
    <t>izk0fo0]csyM+kM</t>
  </si>
  <si>
    <t>bVkSjk n;ky</t>
  </si>
  <si>
    <t>izk0fo0]bVkSjk n;ky</t>
  </si>
  <si>
    <t>HkfVuh</t>
  </si>
  <si>
    <t>izk0fo0]HkfVuh</t>
  </si>
  <si>
    <t>xks'kkbZiqj</t>
  </si>
  <si>
    <t>izk0fo0]xks'kkbZiqj</t>
  </si>
  <si>
    <t>twMkjkeiqj</t>
  </si>
  <si>
    <t>izk0fo0]twMkjkeiqj&amp;A</t>
  </si>
  <si>
    <t>izk0fo0]twMkjkeiqj&amp;AA</t>
  </si>
  <si>
    <t>izk0fo0][kkuiqj 'kqDy</t>
  </si>
  <si>
    <t>ij'kqjkeiqj</t>
  </si>
  <si>
    <t>izk0fo0]dksyeksnhiqj</t>
  </si>
  <si>
    <t>tehyiqj</t>
  </si>
  <si>
    <t>izk0fo0]tehyiqj&amp;A</t>
  </si>
  <si>
    <t>izk0fo0]tehyiqj&amp;AA</t>
  </si>
  <si>
    <t>ckalFkku</t>
  </si>
  <si>
    <t>izk0fo0]ckalFkku</t>
  </si>
  <si>
    <t>izk0fo0]jX?kqiqj</t>
  </si>
  <si>
    <t>ysMwikj</t>
  </si>
  <si>
    <t>izk0fo0]ysMwikj</t>
  </si>
  <si>
    <t>izk0fo0]x&lt;pkScs</t>
  </si>
  <si>
    <t>dIrkuxat</t>
  </si>
  <si>
    <t>izk0fo0]dIrkuxat</t>
  </si>
  <si>
    <t>rsjgh</t>
  </si>
  <si>
    <t>izk0fo0]rsjgh</t>
  </si>
  <si>
    <t>fHkrsgjk</t>
  </si>
  <si>
    <t>izk0fo0]fHkrsgjk&amp;A</t>
  </si>
  <si>
    <t>izk0fo0]fHkrsgjk&amp;AA</t>
  </si>
  <si>
    <t>izk0fo0]xksiykiqj</t>
  </si>
  <si>
    <t>psork</t>
  </si>
  <si>
    <t>izk0fo0]psork&amp;A</t>
  </si>
  <si>
    <t>izk0fo0]psork&amp;AA</t>
  </si>
  <si>
    <t>lqxkSVh</t>
  </si>
  <si>
    <t>izk0fo0]lqxkSVh</t>
  </si>
  <si>
    <t>pkaniqj v{kjpUnk</t>
  </si>
  <si>
    <t>izk0fo0]v{kjpUnk</t>
  </si>
  <si>
    <t>izk0fo0]iSdkSyh</t>
  </si>
  <si>
    <t>cM+gjMhg</t>
  </si>
  <si>
    <t>izk0fo0]cM+gjMhg</t>
  </si>
  <si>
    <t>izk0fo0]usoknk&amp;A</t>
  </si>
  <si>
    <t>izk0fo0]usoknk&amp;AA</t>
  </si>
  <si>
    <t>xzkeksRFkku ifj"kn f'k'kq efUnj usoknk</t>
  </si>
  <si>
    <t>dqEgoV</t>
  </si>
  <si>
    <t>izk0fo0]dqEgoV</t>
  </si>
  <si>
    <t>nsouiqj</t>
  </si>
  <si>
    <t>izk0fo0]eqjkniqj</t>
  </si>
  <si>
    <t>pkSjklh</t>
  </si>
  <si>
    <t>izk0fo0]pkSjklh</t>
  </si>
  <si>
    <t>u0ia0 egjktxat</t>
  </si>
  <si>
    <t>izk0fo0]egjktxat</t>
  </si>
  <si>
    <t>vk0vekuh</t>
  </si>
  <si>
    <t>izk0fo0]vk0vekuh</t>
  </si>
  <si>
    <t>cf&lt;;kpd</t>
  </si>
  <si>
    <t>izk0fo0]jlwyiqj HkS;k</t>
  </si>
  <si>
    <t>dqMgh</t>
  </si>
  <si>
    <t>izk0fo0]dqMgh</t>
  </si>
  <si>
    <t>ljngka cfj;kj</t>
  </si>
  <si>
    <t xml:space="preserve">izk0fo0]ljngka </t>
  </si>
  <si>
    <t>xksnkiqj</t>
  </si>
  <si>
    <t>izk0fo0]xksnkiqj</t>
  </si>
  <si>
    <t>izk0fo0]pkS0 jkepUnj</t>
  </si>
  <si>
    <t>volkuiqj</t>
  </si>
  <si>
    <t>izk0fo0]pkS0 iq:"kksRre</t>
  </si>
  <si>
    <t>cq&lt;kos fglkeqn~nhuiqj</t>
  </si>
  <si>
    <t>izk0fo0]cq&lt;kos fglkeqn~nhuiqj</t>
  </si>
  <si>
    <t>fldUnjiqj vkbek</t>
  </si>
  <si>
    <t>izk0fo0]fldUnjiqj vkbek</t>
  </si>
  <si>
    <t>cStqvkiqj</t>
  </si>
  <si>
    <t>izk0fo0]cStqvkiqj</t>
  </si>
  <si>
    <t>pkaniqj HkVkSjk</t>
  </si>
  <si>
    <t>izk0fo0]pkaniqj HkVkSjk</t>
  </si>
  <si>
    <t>uxok eSnks</t>
  </si>
  <si>
    <t>izk0fo0]uxok eSnks</t>
  </si>
  <si>
    <t>eanjsiqj</t>
  </si>
  <si>
    <t>izk0fo0]eanjsiqj</t>
  </si>
  <si>
    <t>egoh 'ksjiqj</t>
  </si>
  <si>
    <t>izk0fo0]'ksjiqj egoh</t>
  </si>
  <si>
    <t>izk0fo0]cjksgh pkScs</t>
  </si>
  <si>
    <t>:nziqj</t>
  </si>
  <si>
    <t>izk0fo0]:nziqj</t>
  </si>
  <si>
    <t>xkso/kZuiqj</t>
  </si>
  <si>
    <t>izk0fo0]xkso/kZuiqj</t>
  </si>
  <si>
    <t>izk0fo0]Vhdj iSBku</t>
  </si>
  <si>
    <t>gfj0izk0fo0]lSniqj</t>
  </si>
  <si>
    <t>ijek nsoh]ljngka</t>
  </si>
  <si>
    <t>dk'khiqj pjkSok</t>
  </si>
  <si>
    <t>izk0fo0]dk'khiqj pjkSok</t>
  </si>
  <si>
    <t>izk0fo0]HkSjksiqj pjkSok</t>
  </si>
  <si>
    <t>cNqokikj</t>
  </si>
  <si>
    <t>izk0fo0]cNqokikj</t>
  </si>
  <si>
    <t>gfFk;kx&lt;+</t>
  </si>
  <si>
    <t>izk0fo0]gfFk;kx&lt;+</t>
  </si>
  <si>
    <t>izk0fo0]rkyqdk psjubZ</t>
  </si>
  <si>
    <t>izk0fo0]pdjkeuxj</t>
  </si>
  <si>
    <t>izk0fo0]/kuko[kkl</t>
  </si>
  <si>
    <t>izk0fo0]eksyukiqj i`Fohiky</t>
  </si>
  <si>
    <t>pkWniqj u;kiwjk</t>
  </si>
  <si>
    <t>ykyxat</t>
  </si>
  <si>
    <t>esgjks txnh'kiqj</t>
  </si>
  <si>
    <t>izk0fo0]esgjks txnh'kiqj</t>
  </si>
  <si>
    <t>ujk;uiqj usoknk</t>
  </si>
  <si>
    <t>izk0fo0]ujk;uiqj usoknk</t>
  </si>
  <si>
    <t>ek/kksiqj /kjkax</t>
  </si>
  <si>
    <t>izk0fo0]ek/kksiqj /kjkax</t>
  </si>
  <si>
    <t>izk0fo0]ekfudiqj dY;k.kiqj</t>
  </si>
  <si>
    <t>cM+kxkaoa</t>
  </si>
  <si>
    <t>izk0fo0]cM+kxkaoa</t>
  </si>
  <si>
    <t>jsrok pUnzHkkuiqj</t>
  </si>
  <si>
    <t>izk0fo0]jsrok pUnzHkkuiqj</t>
  </si>
  <si>
    <t>cSjhMhg</t>
  </si>
  <si>
    <t>izk0fo0]cSjhMhg</t>
  </si>
  <si>
    <t>dVkSyh [kqnZ</t>
  </si>
  <si>
    <t>izk0fo0]dVkSyh [kqnZ</t>
  </si>
  <si>
    <t>izk0fo0]ljk;ek:Q</t>
  </si>
  <si>
    <t>izk0fo0][ksrkSjk</t>
  </si>
  <si>
    <t>dksVk cqtqxZ</t>
  </si>
  <si>
    <t>izk0fo0]dksVk cqtqxZ</t>
  </si>
  <si>
    <t>lksQhiqj mQZ l:igka</t>
  </si>
  <si>
    <t>izk0fo0]l:igka</t>
  </si>
  <si>
    <t>cjlsjoka</t>
  </si>
  <si>
    <t>izk0fo0]cjlsjoka</t>
  </si>
  <si>
    <t>jktk nsoyiqj</t>
  </si>
  <si>
    <t>izk0fo0]nsoyiqj</t>
  </si>
  <si>
    <t>izk0fo0]jktsiqj</t>
  </si>
  <si>
    <t>QStqYykgiqj</t>
  </si>
  <si>
    <t>izk0fo0]QStqYykgiqj</t>
  </si>
  <si>
    <t>izk0fo0]cM+uiqj</t>
  </si>
  <si>
    <t>csbyh</t>
  </si>
  <si>
    <t>izk0fo0]csbyh</t>
  </si>
  <si>
    <t>izk0fo0][kqEgknsojh</t>
  </si>
  <si>
    <t>tsgreUniqj</t>
  </si>
  <si>
    <t>izk0fo0]pkSdh nkSuk</t>
  </si>
  <si>
    <t>izk0fo0]JhdkUriqj</t>
  </si>
  <si>
    <t>ebZ[kjxiqj</t>
  </si>
  <si>
    <t>izk0fo0]ebZ[kjxiqj</t>
  </si>
  <si>
    <t>vlkmj Vhdj</t>
  </si>
  <si>
    <t>izk0fo0]vlkmj Vhdj</t>
  </si>
  <si>
    <t>ckyMhg</t>
  </si>
  <si>
    <t>izk0fo0]pd mejh jes'kfxjh</t>
  </si>
  <si>
    <t>izk0fo0]ckyMhg</t>
  </si>
  <si>
    <t>izk0fo0]vfefy;k</t>
  </si>
  <si>
    <t>mckjiqj y[kehiqj</t>
  </si>
  <si>
    <t xml:space="preserve">izk0fo0]mckjiqj </t>
  </si>
  <si>
    <t>jlwyiqj t;nzFkiV~Vh</t>
  </si>
  <si>
    <t xml:space="preserve">izk0fo0]jlwyiqj </t>
  </si>
  <si>
    <t>mejhJh</t>
  </si>
  <si>
    <t>izk0fo0]mejhJh</t>
  </si>
  <si>
    <t>pUnsojk</t>
  </si>
  <si>
    <t>izk0fo0]pUnsojk</t>
  </si>
  <si>
    <t>O;ogjk</t>
  </si>
  <si>
    <t>izk0fo0]O;ogjk</t>
  </si>
  <si>
    <t>jkeiqjc&lt;kSuk</t>
  </si>
  <si>
    <t>izk0fo0]jkeiqjc&lt;kSuk</t>
  </si>
  <si>
    <t>misank</t>
  </si>
  <si>
    <t>izk0fo0]misank</t>
  </si>
  <si>
    <t>j.keksa</t>
  </si>
  <si>
    <t>izk0fo0]cEcksiqj j.keksa</t>
  </si>
  <si>
    <t>dgyk fldUnjiqj</t>
  </si>
  <si>
    <t>izk0fo0]dgyk fldUnjiqj</t>
  </si>
  <si>
    <t>izk0fo0]f[kftj vgeniqj</t>
  </si>
  <si>
    <t>pfd;k Hkxokuiqj</t>
  </si>
  <si>
    <t>izk0fo0]pfd;k Hkxokuiqj</t>
  </si>
  <si>
    <t>elhjiqj</t>
  </si>
  <si>
    <t>izk0fo0]Vhdjxk&lt;</t>
  </si>
  <si>
    <t>fetkZiqj vkneiqj</t>
  </si>
  <si>
    <t>izk0fo0]vfNfN</t>
  </si>
  <si>
    <t>dSFkh 'kadjiqj</t>
  </si>
  <si>
    <t>izk0fo0]dSFkh 'kadjiqj</t>
  </si>
  <si>
    <t>nkSuk</t>
  </si>
  <si>
    <t>izk0fo0]'kgjhcU/kk</t>
  </si>
  <si>
    <t>fpjfdfgV</t>
  </si>
  <si>
    <t>izk0fo0]fpjfdfgV</t>
  </si>
  <si>
    <t>vdksYgh</t>
  </si>
  <si>
    <t>izk0fo0]vdksYgh</t>
  </si>
  <si>
    <t>[kfu;jk</t>
  </si>
  <si>
    <t>izk0fo0][kfu;jk&amp;A</t>
  </si>
  <si>
    <t>izk0fo0][kfu;jk&amp;AA</t>
  </si>
  <si>
    <t>izk0fo0]dw&lt;sHkkj</t>
  </si>
  <si>
    <t>u0ia0dV?kj ykyxat</t>
  </si>
  <si>
    <t>izk0fo0]ykyxat</t>
  </si>
  <si>
    <t>izk0fo0]jk0dU;k]ykyxat</t>
  </si>
  <si>
    <t>ebZ [kjxiqj</t>
  </si>
  <si>
    <t>vk0cs0izk0fo0]ebZ[kjxiqj</t>
  </si>
  <si>
    <t>fetkZ vkneiqj</t>
  </si>
  <si>
    <t>v0izk0fo0] fetkZ vkneiqj</t>
  </si>
  <si>
    <t>gjuh Msgjk</t>
  </si>
  <si>
    <t>izk0fo0]gjuh Msgjk</t>
  </si>
  <si>
    <t>csjek folEHkjiqj</t>
  </si>
  <si>
    <t>izk0fo0]mljkSyh</t>
  </si>
  <si>
    <t>xMkSyh</t>
  </si>
  <si>
    <t>izk0fo0]xMkSyh</t>
  </si>
  <si>
    <t>jsolka</t>
  </si>
  <si>
    <t>izk0fo0]jsolka</t>
  </si>
  <si>
    <t>c?kjoka eksyukiqj</t>
  </si>
  <si>
    <t>dyhpkckn</t>
  </si>
  <si>
    <t>izk0fo0]dyhpkckn</t>
  </si>
  <si>
    <t>clgh vdckyiqj</t>
  </si>
  <si>
    <t>izk0fo0]clgh vdckyiqj</t>
  </si>
  <si>
    <t>ijlkSjk</t>
  </si>
  <si>
    <t>izk0fo0]ijlkSjk</t>
  </si>
  <si>
    <t>cukjiqj lygjk</t>
  </si>
  <si>
    <t>izk0fo0]cukjiqj lygjk</t>
  </si>
  <si>
    <t>dilsBk</t>
  </si>
  <si>
    <t>izk0fo0]dilsBk</t>
  </si>
  <si>
    <t>izk0fo0]nsoukFkiqj</t>
  </si>
  <si>
    <t>frjkSyh</t>
  </si>
  <si>
    <t>vxsgrk</t>
  </si>
  <si>
    <t>izk0fo0]vxsgrk</t>
  </si>
  <si>
    <t>pkSdh uljriqj</t>
  </si>
  <si>
    <t>izk0fo0]pkSdh uljriqj</t>
  </si>
  <si>
    <t>vdckyiqj lqguk</t>
  </si>
  <si>
    <t>izk0fo0]ukmiqj</t>
  </si>
  <si>
    <t>dLck nsoxkao</t>
  </si>
  <si>
    <t>izk0fo0]nsoxkao&amp;A</t>
  </si>
  <si>
    <t>izk0fo0]nsoxkao&amp;AA</t>
  </si>
  <si>
    <t>rjQdkth</t>
  </si>
  <si>
    <t>izk0fo0]rjQdkth</t>
  </si>
  <si>
    <t>bLekbZyiqj cjgrh</t>
  </si>
  <si>
    <t>izk0fo0]cjgrhy txnh'kiqj</t>
  </si>
  <si>
    <t>izk0fo0]bLekbZyiqj cjgrh</t>
  </si>
  <si>
    <t>vfgjkSyh f[kftjiqj</t>
  </si>
  <si>
    <t>izk0fo0]vfgjkSyh f[kftjiqj</t>
  </si>
  <si>
    <t>cgknqjiqj</t>
  </si>
  <si>
    <t>izk0fo0]cgknqjiqj&amp;A</t>
  </si>
  <si>
    <t>jlwyiqj nw/kjk</t>
  </si>
  <si>
    <t>izk0fo0]jlwyiqj nw/kjk</t>
  </si>
  <si>
    <t>ejgrh</t>
  </si>
  <si>
    <t>izk0fo0]ejgrh</t>
  </si>
  <si>
    <t>izk0fo0]jkepUnjiqj</t>
  </si>
  <si>
    <t>HkqM+dh</t>
  </si>
  <si>
    <t>izk0fo0]HkqM+dh</t>
  </si>
  <si>
    <t>ckyhiqj</t>
  </si>
  <si>
    <t>jkeiqjdBjoka</t>
  </si>
  <si>
    <t>izk0fo0]jkeiqjdBjoka</t>
  </si>
  <si>
    <t>'ks[kiqj cNkSyh</t>
  </si>
  <si>
    <t>izk0fo0]'ks[kiqj cNkSyh</t>
  </si>
  <si>
    <t>uksuhiqj mQZ ubZdksV</t>
  </si>
  <si>
    <t>izk0fo0]uksuhiqj mQZ ubZdksV</t>
  </si>
  <si>
    <t>g0izk0fo0]uksuhiqj</t>
  </si>
  <si>
    <t>pkdhMhg</t>
  </si>
  <si>
    <t>izk0fo0]pkdhMhg</t>
  </si>
  <si>
    <t>izk0fo0]tequhiqj</t>
  </si>
  <si>
    <t>izk0fo0]ifrykpkSj</t>
  </si>
  <si>
    <t>fl/kkSuk</t>
  </si>
  <si>
    <t>izk0fo0]fl/kkSuk&amp;A</t>
  </si>
  <si>
    <t>izk0fo0]fl/kkSuk&amp;AA</t>
  </si>
  <si>
    <t>izk0fo0]ekfudiqj fl/kkSuk</t>
  </si>
  <si>
    <t>fpmVgjk</t>
  </si>
  <si>
    <t>izk0fo0]fpmVgjk</t>
  </si>
  <si>
    <t>ekfudiqj fd'kquiqj</t>
  </si>
  <si>
    <t>izk0fo0]nsmiqj</t>
  </si>
  <si>
    <t>lkjaxiqj</t>
  </si>
  <si>
    <t>datfgr</t>
  </si>
  <si>
    <t>izk0fo0]datfgr</t>
  </si>
  <si>
    <t>psokj if'pe</t>
  </si>
  <si>
    <t>izk0fo0]psokj if'pe</t>
  </si>
  <si>
    <t>izk0fo0]iSMgk</t>
  </si>
  <si>
    <t>psokj iwjc</t>
  </si>
  <si>
    <t>dfj;k xksikyiqj</t>
  </si>
  <si>
    <t>izk0fo0]dfj;k xksikyiqj</t>
  </si>
  <si>
    <t>xaxkiqj xksxgh</t>
  </si>
  <si>
    <t>izk0fo0]xksxgh</t>
  </si>
  <si>
    <t>izk0fo0]Mkseuiqj g0cLrh</t>
  </si>
  <si>
    <t>izk0fo0  'ks[kwiqj</t>
  </si>
  <si>
    <t>folEHkjiqj</t>
  </si>
  <si>
    <t>izk0fo0]fgykyiqj</t>
  </si>
  <si>
    <t>izk0fo0]dBkSuh</t>
  </si>
  <si>
    <t>izk0fo0]xksfjdiqj</t>
  </si>
  <si>
    <t>izk0fo0]t;flagiqj</t>
  </si>
  <si>
    <t>izk0fo0]fpmVgjk g0cLrh</t>
  </si>
  <si>
    <t>izk0fo0]vnjliqj</t>
  </si>
  <si>
    <t>ljlsuk [kkylk</t>
  </si>
  <si>
    <t>izk0fo0]ljlsuk [kkylk</t>
  </si>
  <si>
    <t>izk0fo0]vCnqYykgiqj</t>
  </si>
  <si>
    <t>[kjkaVh</t>
  </si>
  <si>
    <t>izk0fo0][kjkaVh</t>
  </si>
  <si>
    <t>enkjiqj</t>
  </si>
  <si>
    <t>izk0fo0]enkjiqj</t>
  </si>
  <si>
    <t>mejh xus'kiqj</t>
  </si>
  <si>
    <t>izk0fo0]mejh xus'kiqj</t>
  </si>
  <si>
    <t>jathriV~Vh</t>
  </si>
  <si>
    <t>izk0fo0]jathriV~Vh</t>
  </si>
  <si>
    <t>jkuhiqj jteks</t>
  </si>
  <si>
    <t>izk0fo0]jteks&amp;A</t>
  </si>
  <si>
    <t>izk0fo0]jteks&amp;AA</t>
  </si>
  <si>
    <t>izk0fo0]fcUnzkcktkj</t>
  </si>
  <si>
    <t>izk0fo0]xYlZ fcUnzkcktkj</t>
  </si>
  <si>
    <t>dksbykM+h cqtqxZ</t>
  </si>
  <si>
    <t>izk0fo0]dksbykM+h cqtqxZ</t>
  </si>
  <si>
    <t>izk0fo0]feV~Buiqj dfj;k</t>
  </si>
  <si>
    <t>dyUnjiqj</t>
  </si>
  <si>
    <t>izk0fo0]dyUnjiqj</t>
  </si>
  <si>
    <t>pdhnh</t>
  </si>
  <si>
    <t>izk0fo0]pdhnh</t>
  </si>
  <si>
    <t>izk0fo0]cjkeniV~Vh</t>
  </si>
  <si>
    <t>vekSM+k tgkaxhjiqj</t>
  </si>
  <si>
    <t>izk0fo0]tgfu;kiqj</t>
  </si>
  <si>
    <t>izk0fo0]vekSM+k</t>
  </si>
  <si>
    <t>cgksjkiqj</t>
  </si>
  <si>
    <t>izk0fo0]cgksjkiqj</t>
  </si>
  <si>
    <t>xaxkiqj dkth</t>
  </si>
  <si>
    <t>izk0fo0]xaxkiqj dkth</t>
  </si>
  <si>
    <t>jhoka</t>
  </si>
  <si>
    <t>izk0fo0]jhoka</t>
  </si>
  <si>
    <t>vEcjiqj</t>
  </si>
  <si>
    <t>izk0fo0]vEcjiqj</t>
  </si>
  <si>
    <t>jQhiqj</t>
  </si>
  <si>
    <t>izk0fo0]jQhiqj</t>
  </si>
  <si>
    <t>izk0fo0]pdMsMokuh</t>
  </si>
  <si>
    <t>izk0fo0]ij'kqjkeiqj</t>
  </si>
  <si>
    <t>g0izk0fo0]ij'kqjkeiqj</t>
  </si>
  <si>
    <t>Nkma</t>
  </si>
  <si>
    <t>izk0fo0]Nkma</t>
  </si>
  <si>
    <t>dksfB;k tgkaxhjiqj</t>
  </si>
  <si>
    <t>izk0fo0]enkjMkaM</t>
  </si>
  <si>
    <t>xkSliqj /kwjh</t>
  </si>
  <si>
    <t>izk0fo0]xkSliqj /kwjh</t>
  </si>
  <si>
    <t>g0izk0fo0]xkSliqj /kwjh</t>
  </si>
  <si>
    <t>eksgukB</t>
  </si>
  <si>
    <t>izk0fo0]jkeiqj vcwlbZn</t>
  </si>
  <si>
    <t>g0izk0fo0]eksgukB</t>
  </si>
  <si>
    <t>ywlk eqckjdiqj</t>
  </si>
  <si>
    <t>izk0fo0]ywlk eqckjdiqj</t>
  </si>
  <si>
    <t>eMS;k eqgrksM+</t>
  </si>
  <si>
    <t>izk0fo0]eMS;k eqgrksM+</t>
  </si>
  <si>
    <t>izk0fo0]vEcjiqj cuxkao</t>
  </si>
  <si>
    <t>D;keqn~nhuiV~Vh</t>
  </si>
  <si>
    <t>izk0fo0]ijlgka</t>
  </si>
  <si>
    <t>pfd;k gqlsuqij</t>
  </si>
  <si>
    <t>izk0fo0]uUniqj pfd;k</t>
  </si>
  <si>
    <t>pdeqQrh</t>
  </si>
  <si>
    <t>izk0fo0]pdeqQrh</t>
  </si>
  <si>
    <t>dejkaok</t>
  </si>
  <si>
    <t>izk0fo0]dejkaok</t>
  </si>
  <si>
    <t>mRrjxkaok</t>
  </si>
  <si>
    <t>izk0fo0]mRrjxkaok</t>
  </si>
  <si>
    <t>n;kyiqj</t>
  </si>
  <si>
    <t>izk0fo0]n;kyiqj&amp;A</t>
  </si>
  <si>
    <t>izk0fo0]n;kyiqj&amp;AA</t>
  </si>
  <si>
    <t>izk0fo0]eksrhiqj</t>
  </si>
  <si>
    <t>izk0fo0]xYlZ n;kyiqj</t>
  </si>
  <si>
    <t>/kjuhiqj fo"k;k</t>
  </si>
  <si>
    <t>izk0fo0]fo"k;k</t>
  </si>
  <si>
    <t>g0izk0fo0]bczkfgeiqj</t>
  </si>
  <si>
    <t>cfljgka</t>
  </si>
  <si>
    <t>izk0fo0]cfljgka</t>
  </si>
  <si>
    <t>fla?kM+k</t>
  </si>
  <si>
    <t>izk0fo0]fla?kM+k</t>
  </si>
  <si>
    <t>izk0fo0]xEHkhjiqj</t>
  </si>
  <si>
    <t>jksok fo'kquiqj</t>
  </si>
  <si>
    <t>izk0fo0]fo'kquiqj dksykiV~Vh</t>
  </si>
  <si>
    <t>izk0fo0]jksoka</t>
  </si>
  <si>
    <t>elwniV~Vh</t>
  </si>
  <si>
    <t>izk0fo0]elwniV~Vh</t>
  </si>
  <si>
    <t>izk0fo0]uxjS;k tgkaiqj</t>
  </si>
  <si>
    <t>izk0fo0]eksfgmn~nhuiqj&amp;A</t>
  </si>
  <si>
    <t>izk0fo0]eksfgmn~nhuiqj&amp;AA</t>
  </si>
  <si>
    <t>dksgM+kSjk</t>
  </si>
  <si>
    <t>izk0fo0]dksgM+kSjk</t>
  </si>
  <si>
    <t>vcwlbZniqj</t>
  </si>
  <si>
    <t>izk0fo0]vcwlbZniqj</t>
  </si>
  <si>
    <t>g0izk0fo0]tehu eqgEeniqj</t>
  </si>
  <si>
    <t>cukosaxaxkiqj</t>
  </si>
  <si>
    <t>izk0fo0]cukosaxaxkiqj</t>
  </si>
  <si>
    <t>FkukSyh</t>
  </si>
  <si>
    <t>izk0fo0]FkukSyh</t>
  </si>
  <si>
    <t>dksbykjh [kqnZ</t>
  </si>
  <si>
    <t>izk0fo0]dksbykjh [kqnZ</t>
  </si>
  <si>
    <t>fljlky</t>
  </si>
  <si>
    <t>izk0fo0]fljlky</t>
  </si>
  <si>
    <t>Vsdeyiqj</t>
  </si>
  <si>
    <t>izk0fo0]Vsdeyiqj</t>
  </si>
  <si>
    <t>vkoad</t>
  </si>
  <si>
    <t>izk0fo0]vkoad</t>
  </si>
  <si>
    <t>izk0fo0]Hksy[kjk tekyiqj</t>
  </si>
  <si>
    <t>fo"kge fetkZiqj</t>
  </si>
  <si>
    <t xml:space="preserve">izk0fo0]fo"kge </t>
  </si>
  <si>
    <t>izk0fo0]dVjk</t>
  </si>
  <si>
    <t>g0izk0fo0]fetkZiqj fo"kge</t>
  </si>
  <si>
    <t>vjkjk</t>
  </si>
  <si>
    <t>izk0fo0]vjkjk</t>
  </si>
  <si>
    <t>bukoHkkj</t>
  </si>
  <si>
    <t>izk0fo0]bukoHkkj</t>
  </si>
  <si>
    <t>izk0fo0]lSneqbZ;k</t>
  </si>
  <si>
    <t>uUnkao</t>
  </si>
  <si>
    <t>izk0fo0]uUnkao</t>
  </si>
  <si>
    <t>izk0fo0]fVdfj;k</t>
  </si>
  <si>
    <t>izk0fo0]ujng pd ujng</t>
  </si>
  <si>
    <t>vlk&lt;+k</t>
  </si>
  <si>
    <t>izk0fo0]vlk&lt;+k</t>
  </si>
  <si>
    <t>izk0fo0]lSQiqj</t>
  </si>
  <si>
    <t>g0izk0fo0]vlk&lt;k</t>
  </si>
  <si>
    <t>xkslM+h</t>
  </si>
  <si>
    <t>izk0fo0]xkslM+h</t>
  </si>
  <si>
    <t>izk0fo0]xkslM+hcktkjiwjk</t>
  </si>
  <si>
    <t>xksBkao</t>
  </si>
  <si>
    <t>izk0fo0]xksBkao&amp;A</t>
  </si>
  <si>
    <t>izk0fo0]xksBkao&amp;AA</t>
  </si>
  <si>
    <t>jkeiqj vUnksbZ</t>
  </si>
  <si>
    <t>izk0fo0]jkeiqj vUnksbZ</t>
  </si>
  <si>
    <t>izk0fo0]othjeyiqj</t>
  </si>
  <si>
    <t>eaxjkaok</t>
  </si>
  <si>
    <t>izk0fo0]eaxjkaok</t>
  </si>
  <si>
    <t>lqjtuiqj</t>
  </si>
  <si>
    <t>izk0fo0]lqjtuiqj</t>
  </si>
  <si>
    <t>gwlsiqj</t>
  </si>
  <si>
    <t>izk0fo0]eksgEeniqj [kkl</t>
  </si>
  <si>
    <t>txthouiqj</t>
  </si>
  <si>
    <t>izk0fo0]txthouiqj</t>
  </si>
  <si>
    <t>dksfV;k tgkaxhjiqj</t>
  </si>
  <si>
    <t>izk0fo0]jkex&lt;&amp;A</t>
  </si>
  <si>
    <t>bVSyh</t>
  </si>
  <si>
    <t>izk0fo0]dqjlkSyh ;kno</t>
  </si>
  <si>
    <t>iwjkcky ujk;u</t>
  </si>
  <si>
    <t>izk0fo0]Hkdqjk pkanh</t>
  </si>
  <si>
    <t>cgkouiqj</t>
  </si>
  <si>
    <t>izk0fo0]tktiqj</t>
  </si>
  <si>
    <t>izk0fo0]gjS;k&amp;A</t>
  </si>
  <si>
    <t>izk0fo0]gjS;k&amp;AA</t>
  </si>
  <si>
    <t>izk0fo0]ckbZiqj</t>
  </si>
  <si>
    <t>cukosa</t>
  </si>
  <si>
    <t>izk0fo0]cukosa</t>
  </si>
  <si>
    <t>fljgh</t>
  </si>
  <si>
    <t>izk0fo0]fljgh</t>
  </si>
  <si>
    <t>xMkSjk e&gt;kSjk</t>
  </si>
  <si>
    <t>izk0fo0]xMkSjk e&gt;kSjk</t>
  </si>
  <si>
    <t>em dqrqciqj</t>
  </si>
  <si>
    <t>izk0fo0]em dqrqciqj&amp;A</t>
  </si>
  <si>
    <t>izk0fo0]em dqrqciqj&amp;AA</t>
  </si>
  <si>
    <t>ljngk lkxj</t>
  </si>
  <si>
    <t>izk0fo0]ljngk lkxj</t>
  </si>
  <si>
    <t>cjEgkSyh</t>
  </si>
  <si>
    <t>izk0fo0]cjEgkSyh</t>
  </si>
  <si>
    <t>izk0fo0]vtqoka</t>
  </si>
  <si>
    <t>bljkikj</t>
  </si>
  <si>
    <t>izk0fo0]jkex&lt;&amp;AA</t>
  </si>
  <si>
    <t>HkSlkM+</t>
  </si>
  <si>
    <t>izk0fo0]HkSlkM+</t>
  </si>
  <si>
    <t>teqvk lkxj</t>
  </si>
  <si>
    <t>izk0fo0]teqvk lkxj</t>
  </si>
  <si>
    <t>izk0fo0]eqb;kikj</t>
  </si>
  <si>
    <t>[kSj?kkV</t>
  </si>
  <si>
    <t>izk0fo0]ckru</t>
  </si>
  <si>
    <t>izk0fo0]cgjhiqj</t>
  </si>
  <si>
    <t>pUnkikj</t>
  </si>
  <si>
    <t>ctZyk xkaxsiqj</t>
  </si>
  <si>
    <t>izk0fo0]ctZyk xkaxsiqj</t>
  </si>
  <si>
    <t>'kfupjk nku</t>
  </si>
  <si>
    <t>izk0fo0]'kfupjk nku</t>
  </si>
  <si>
    <t>izk0fo0]Vkjh</t>
  </si>
  <si>
    <t>izk0fo0]cNmj [kkl</t>
  </si>
  <si>
    <t>lqjngikj</t>
  </si>
  <si>
    <t>cudVk</t>
  </si>
  <si>
    <t>izk0fo0]cktkj xkslkbZ</t>
  </si>
  <si>
    <t>jSpUniV~Vh</t>
  </si>
  <si>
    <t>izk0fo0]jSpUniV~Vh</t>
  </si>
  <si>
    <t>lguwiqj</t>
  </si>
  <si>
    <t>izk0fo0]lguwiqj</t>
  </si>
  <si>
    <t>jkeiqj lqjSuk</t>
  </si>
  <si>
    <t>izk0fo0]jkeiqj lqjSuk</t>
  </si>
  <si>
    <t>ijfl;k</t>
  </si>
  <si>
    <t>izk0fo0]ijfl;k</t>
  </si>
  <si>
    <t>pdykypUn</t>
  </si>
  <si>
    <t>izk0fo0]pdykypUn</t>
  </si>
  <si>
    <t>mljh</t>
  </si>
  <si>
    <t>izk0fo0]ns0 lq[kmiV~Vh</t>
  </si>
  <si>
    <t>ligk ikBd</t>
  </si>
  <si>
    <t>izk0fo0]ligk ikBd</t>
  </si>
  <si>
    <t>izk0fo0]cxbZ eq0 cugjk</t>
  </si>
  <si>
    <t>vk0v0exohZ</t>
  </si>
  <si>
    <t>izk0fo0]vk0v0exohZ&amp;A</t>
  </si>
  <si>
    <t>izk0fo0]vk0v0exohZ&amp;AA</t>
  </si>
  <si>
    <t>v0e'kdhZ</t>
  </si>
  <si>
    <t>izk0fo0]uSuhtksj&amp;A</t>
  </si>
  <si>
    <t>izk0fo0]uSuhtksj&amp;AA</t>
  </si>
  <si>
    <t>vpyuxj</t>
  </si>
  <si>
    <t>izk0fo0]ns0 vpyuxj</t>
  </si>
  <si>
    <t>jkSukikj</t>
  </si>
  <si>
    <t>izk0fo0]jkSukikj&amp;A</t>
  </si>
  <si>
    <t>izk0fo0]jkSukikj&amp;AA</t>
  </si>
  <si>
    <t>ekfudiqj</t>
  </si>
  <si>
    <t>izk0fo0]ekfudiqj</t>
  </si>
  <si>
    <t>izk0fo0]vHHkuiV~Vh</t>
  </si>
  <si>
    <t>vk0ns0uSuhtksj</t>
  </si>
  <si>
    <t>izk0fo0]vk0ns0uSuhtksj</t>
  </si>
  <si>
    <t>izk0fo0]fo'ksu dk iqjk</t>
  </si>
  <si>
    <t>izk0fo0]xksfM+;kuk</t>
  </si>
  <si>
    <t>'kkgMhg</t>
  </si>
  <si>
    <t>izk0fo0]'kkgMhg</t>
  </si>
  <si>
    <t>izk0fo0]ckadk cw&lt;uiV~Vh</t>
  </si>
  <si>
    <t>lksukSjk</t>
  </si>
  <si>
    <t>izk0fo0]lksukSjk</t>
  </si>
  <si>
    <t>izk0fo0]teqokjh</t>
  </si>
  <si>
    <t>elqfj;kiqj</t>
  </si>
  <si>
    <t>izk0fo0]elqfj;kiqj</t>
  </si>
  <si>
    <t>HknkSjk edjUn</t>
  </si>
  <si>
    <t>izk0fo0]vks&lt;jk lyseiqj</t>
  </si>
  <si>
    <t>izk0fo0]HknkSjk edjUn</t>
  </si>
  <si>
    <t>fpyfcyk nku</t>
  </si>
  <si>
    <t>izk0fo0]fpyfcyk nku</t>
  </si>
  <si>
    <t>[kks0 rk0 uSuhtksj</t>
  </si>
  <si>
    <t>izk0fo0][kkstkSyh</t>
  </si>
  <si>
    <t>c?kkoj</t>
  </si>
  <si>
    <t>izk0fo0]c?kkoj&amp;A</t>
  </si>
  <si>
    <t>izk0fo0]c?kkoj&amp;AA</t>
  </si>
  <si>
    <t>vtxjk exohZ</t>
  </si>
  <si>
    <t>izk0fo0]iD[kksiqj</t>
  </si>
  <si>
    <t>nsokjk [kkl jktk</t>
  </si>
  <si>
    <t>izk0fo0]ns0[kkl jktk&amp;A</t>
  </si>
  <si>
    <t>izk0fo0]ns0[kkl jktk&amp;AA</t>
  </si>
  <si>
    <t>izk0fo0]pDdh gkthiqj</t>
  </si>
  <si>
    <t>izk0fo0]cxgok</t>
  </si>
  <si>
    <t>tksdgjk</t>
  </si>
  <si>
    <t>izk0fo0]tksdgjk&amp;A</t>
  </si>
  <si>
    <t>izk0fo0]tksdgjk&amp;AA</t>
  </si>
  <si>
    <t>xkaxsiqj</t>
  </si>
  <si>
    <t>vk0ns0djf[k;k</t>
  </si>
  <si>
    <t>izk0fo0]vk0ns0djf[k;k</t>
  </si>
  <si>
    <t>izk0fo0]egMkSj dk iwjk</t>
  </si>
  <si>
    <t>mfnZgk</t>
  </si>
  <si>
    <t>izk0fo0]mfnZgk</t>
  </si>
  <si>
    <t>d0:0ljk;</t>
  </si>
  <si>
    <t>izk0fo0]d0:0ljk;</t>
  </si>
  <si>
    <t>jks'kuxat</t>
  </si>
  <si>
    <t>izk0fo0]jks'kuxat</t>
  </si>
  <si>
    <t>egkth fla/kokjk</t>
  </si>
  <si>
    <t>izk0fo0]egkth fla/kokjk</t>
  </si>
  <si>
    <t>vk0ukS0fdrk&amp;A</t>
  </si>
  <si>
    <t>izk0fo0]vk0ukS0fdrk&amp;A</t>
  </si>
  <si>
    <t>bLekbZyiqj</t>
  </si>
  <si>
    <t>izk0fo0]ns0 bLekbZyiqj</t>
  </si>
  <si>
    <t>cjMhgk</t>
  </si>
  <si>
    <t>izk0fo0]cjMhgk&amp;A</t>
  </si>
  <si>
    <t>izk0fo0]cjMhgk&amp;AA</t>
  </si>
  <si>
    <t>izk0fo0]xksMkSyh</t>
  </si>
  <si>
    <t>floku</t>
  </si>
  <si>
    <t>izk0fo0]rwykiqj</t>
  </si>
  <si>
    <t>cfu;kikj</t>
  </si>
  <si>
    <t>izk0fo0]cfu;kikj</t>
  </si>
  <si>
    <t>[ksrkiqj</t>
  </si>
  <si>
    <t>izk0fo0][ksrkiqj</t>
  </si>
  <si>
    <t>izk0fo0],douMkM</t>
  </si>
  <si>
    <t>csydq.Mk</t>
  </si>
  <si>
    <t>izk0fo0]csydq.Mk</t>
  </si>
  <si>
    <t>izk0fo0]jksgqokj cSnkSyh</t>
  </si>
  <si>
    <t>figkj</t>
  </si>
  <si>
    <t>izk0fo0]v[kbZiqj</t>
  </si>
  <si>
    <t>izk0fo0]tehu csydq.Mk</t>
  </si>
  <si>
    <t>izk0fo0]dkarhiqj</t>
  </si>
  <si>
    <t>lsBkdksyh</t>
  </si>
  <si>
    <t>izk0fo0]lsBkdksyh</t>
  </si>
  <si>
    <t>izk0fo0]c?kjoka</t>
  </si>
  <si>
    <t>cStkckjh</t>
  </si>
  <si>
    <t>izk0fo0]cStkckjh</t>
  </si>
  <si>
    <t>xMs:vka</t>
  </si>
  <si>
    <t>izk0fo0]xMs:vka</t>
  </si>
  <si>
    <t>izk0fo0]Nijk eq0 jkSukikj</t>
  </si>
  <si>
    <t>djeSuh</t>
  </si>
  <si>
    <t>izk0fo0]djeSuh</t>
  </si>
  <si>
    <t>pkaniV~Vh</t>
  </si>
  <si>
    <t>izk0fo0]pkaniV~Vh</t>
  </si>
  <si>
    <t>lsojk dq.Mk</t>
  </si>
  <si>
    <t>izk0fo0]ckykiqjjke'kkyk</t>
  </si>
  <si>
    <t>izk0fo0]Qrrsiqj pkaniV~Vh</t>
  </si>
  <si>
    <t>v0exohZ</t>
  </si>
  <si>
    <t>izk0fo0]&gt;u&gt;u dk iqjk</t>
  </si>
  <si>
    <t>lksu cqtqxZ</t>
  </si>
  <si>
    <t>izk0fo0]lksu cqtqxZ</t>
  </si>
  <si>
    <t>izk0fo0]djSyk</t>
  </si>
  <si>
    <t>izk0fo0][kSj?kkV</t>
  </si>
  <si>
    <t>izk0fo0]lsejkMhg</t>
  </si>
  <si>
    <t>izk0fo0]jlwyiqj u;dkiwjk</t>
  </si>
  <si>
    <t>lhoku</t>
  </si>
  <si>
    <t>izk0fo0]iks[kjk</t>
  </si>
  <si>
    <t>izk0fo0]dsljh dh eM++bZ</t>
  </si>
  <si>
    <t>izk0fo0]csyfg;k</t>
  </si>
  <si>
    <t>xM+kSjk e&gt;+kSjk</t>
  </si>
  <si>
    <t>izk0fo0]f[kYywiV~Vh</t>
  </si>
  <si>
    <t>izk0fo0]xka/khuxj</t>
  </si>
  <si>
    <t>izk0fo0]iVokj</t>
  </si>
  <si>
    <t>izk0fo0][kkstkSyh udhc</t>
  </si>
  <si>
    <t>izk0fo0]fNVdgok</t>
  </si>
  <si>
    <t>Bsdek</t>
  </si>
  <si>
    <t>eqgEeniqj QsVh</t>
  </si>
  <si>
    <t>izk0fo0]eqgEeniqj QsVh</t>
  </si>
  <si>
    <t>csyk[kkl</t>
  </si>
  <si>
    <t>izk0fo0]csyk[kkl</t>
  </si>
  <si>
    <t>fr;jh efujke</t>
  </si>
  <si>
    <t>izk0fo0]fr;jh efujke</t>
  </si>
  <si>
    <t>Hkorj</t>
  </si>
  <si>
    <t>izk0fo0]Hkorj</t>
  </si>
  <si>
    <t>[kjSyk</t>
  </si>
  <si>
    <t>izk0fo0][kjSyk</t>
  </si>
  <si>
    <t>egqvkjh</t>
  </si>
  <si>
    <t>izk0fo0]egqvkjh</t>
  </si>
  <si>
    <t>teqvkaok</t>
  </si>
  <si>
    <t>izk0fo0]teqvkaok</t>
  </si>
  <si>
    <t>vfgd`r</t>
  </si>
  <si>
    <t>izk0fo0]vfgd`reyiqj</t>
  </si>
  <si>
    <t>vesBh</t>
  </si>
  <si>
    <t>izk0fo0]vesBh</t>
  </si>
  <si>
    <t>fotkSyh</t>
  </si>
  <si>
    <t>izk0fo0]fotkSyh</t>
  </si>
  <si>
    <t>dsnyhiqj</t>
  </si>
  <si>
    <t>izk0fo0]dsnyhiqj</t>
  </si>
  <si>
    <t>eSuiqj</t>
  </si>
  <si>
    <t>izk0fo0]eSuiqj</t>
  </si>
  <si>
    <t>bjuh</t>
  </si>
  <si>
    <t>izk0fo0]bjuh</t>
  </si>
  <si>
    <t>fljoka</t>
  </si>
  <si>
    <t>izk0fo0]fljoka</t>
  </si>
  <si>
    <t>eagxwiqj</t>
  </si>
  <si>
    <t>izk0fo0]eagxwiqj</t>
  </si>
  <si>
    <t>izk0fo0]fcBqvk</t>
  </si>
  <si>
    <t>gjbZ jkeiqj</t>
  </si>
  <si>
    <t>izk0fo0]gjbZ jkeiqj</t>
  </si>
  <si>
    <t>ljk;iYVw</t>
  </si>
  <si>
    <t>izk0fo0]ljk;iYVw</t>
  </si>
  <si>
    <t>ckSvkikj</t>
  </si>
  <si>
    <t>izk0fo0]ckSvkikj</t>
  </si>
  <si>
    <t>csym</t>
  </si>
  <si>
    <t>izk0fo0]csym</t>
  </si>
  <si>
    <t>izk0fo0]pd csym</t>
  </si>
  <si>
    <t>izk0fo0]Bsdek</t>
  </si>
  <si>
    <t>fetkZ txnh'kiqj</t>
  </si>
  <si>
    <t>izk0fo0]Hkxorhiqj</t>
  </si>
  <si>
    <t>nfj;kiqj clgh</t>
  </si>
  <si>
    <t>izk0fo0]nfj;kiqj clgh</t>
  </si>
  <si>
    <t>HkSldqj</t>
  </si>
  <si>
    <t>izk0fo0]HkSldqj</t>
  </si>
  <si>
    <t>ifldk</t>
  </si>
  <si>
    <t>izk0fo0]ifldk</t>
  </si>
  <si>
    <t>fxM+mj</t>
  </si>
  <si>
    <t>izk0fo0]fxM+mj</t>
  </si>
  <si>
    <t>jktsiqj</t>
  </si>
  <si>
    <t>izk0fo0]t;rhiqj</t>
  </si>
  <si>
    <t>rEejiqj</t>
  </si>
  <si>
    <t>izk0fo0]rEejiqj</t>
  </si>
  <si>
    <t>izk0fo0]cM+siqj</t>
  </si>
  <si>
    <t>Hkhjk</t>
  </si>
  <si>
    <t>izk0fo0]Hkhjk</t>
  </si>
  <si>
    <t>pkSdh</t>
  </si>
  <si>
    <t>izk0fo0]pkSdh</t>
  </si>
  <si>
    <t>gfj'kpUnziqj</t>
  </si>
  <si>
    <t>izk0fo0]gfj'kpUnziqj</t>
  </si>
  <si>
    <t>ln~nksiV~Vh</t>
  </si>
  <si>
    <t>izk0fo0]ln~nksiV~Vh</t>
  </si>
  <si>
    <t>ek0izk0 vesBh</t>
  </si>
  <si>
    <t>vuq0 eagxwiqj</t>
  </si>
  <si>
    <t>blgkdiqj</t>
  </si>
  <si>
    <t>izk0fo0]blgkdiqj</t>
  </si>
  <si>
    <t>dEejiqj</t>
  </si>
  <si>
    <t>izk0fo0]dEejiqj</t>
  </si>
  <si>
    <t>ljk;eksgu</t>
  </si>
  <si>
    <t>izk0fo0]ljk;eksgu</t>
  </si>
  <si>
    <t>[kEgkSyh</t>
  </si>
  <si>
    <t>izk0fo0][kEgkSyh</t>
  </si>
  <si>
    <t>cDliqj</t>
  </si>
  <si>
    <t>izk0fo0]ckxiqj</t>
  </si>
  <si>
    <t>chdkiqj</t>
  </si>
  <si>
    <t>izk0fo0]chdkiqj</t>
  </si>
  <si>
    <t>eqM+gj</t>
  </si>
  <si>
    <t>izk0fo0]eqM+gj</t>
  </si>
  <si>
    <t>ek0izk0egqokjh</t>
  </si>
  <si>
    <t>vlofu;ka</t>
  </si>
  <si>
    <t>izk0fo0]vlofu;ka</t>
  </si>
  <si>
    <t>gfn'kk n;kyiqj</t>
  </si>
  <si>
    <t>izk0fo0]gfn'kk n;kyiqj</t>
  </si>
  <si>
    <t>dqfM+gj</t>
  </si>
  <si>
    <t>izk0fo0]dqfM+gj</t>
  </si>
  <si>
    <t>xksM+gjk</t>
  </si>
  <si>
    <t>izk0fo0]xksM+gjk</t>
  </si>
  <si>
    <t>[kjxhiqj</t>
  </si>
  <si>
    <t>izk0fo0][kjxhiqj</t>
  </si>
  <si>
    <t>iqjlqM+h</t>
  </si>
  <si>
    <t>izk0fo0]iqjlqM+h</t>
  </si>
  <si>
    <t>izk0fo0]pdtekyn~nhuiqj</t>
  </si>
  <si>
    <t>ldjkem</t>
  </si>
  <si>
    <t>izk0fo0]ldjkem</t>
  </si>
  <si>
    <t>cM+xgu</t>
  </si>
  <si>
    <t>izk0fo0]cM+xgu</t>
  </si>
  <si>
    <t>[kjkaV</t>
  </si>
  <si>
    <t>izk0fo0][kjkaV</t>
  </si>
  <si>
    <t>HkwyuMhg</t>
  </si>
  <si>
    <t>izk0fo0]HkwyuMhg</t>
  </si>
  <si>
    <t>cjng</t>
  </si>
  <si>
    <t>izk0fo0]cjng&amp;A</t>
  </si>
  <si>
    <t>izk0fo0]cjng&amp;AA</t>
  </si>
  <si>
    <t>jofu;k</t>
  </si>
  <si>
    <t>izk0fo0]jofu;k</t>
  </si>
  <si>
    <t>ftoyh</t>
  </si>
  <si>
    <t>izk0fo0]ftoyh</t>
  </si>
  <si>
    <t>mfn;kaok</t>
  </si>
  <si>
    <t>izk0fo0]mfn;kaok</t>
  </si>
  <si>
    <t>ek0ikz0]iqjlqM+h</t>
  </si>
  <si>
    <t>vong</t>
  </si>
  <si>
    <t>izk0fo0]vong</t>
  </si>
  <si>
    <t>flljsM+h</t>
  </si>
  <si>
    <t>izk0fo0]flljsM+h</t>
  </si>
  <si>
    <t>cds'k</t>
  </si>
  <si>
    <t>izk0fo0]cds'k</t>
  </si>
  <si>
    <t>Nrrjiqj</t>
  </si>
  <si>
    <t>izk0fo0]Nrrjiqj</t>
  </si>
  <si>
    <t>ljkaok</t>
  </si>
  <si>
    <t>izk0fo0]ljkaok&amp;A</t>
  </si>
  <si>
    <t>izk0fo0]ljkaok&amp;AA</t>
  </si>
  <si>
    <t>lsUnqjh</t>
  </si>
  <si>
    <t>izk0fo0]lsUnqjh</t>
  </si>
  <si>
    <t>rktiqj</t>
  </si>
  <si>
    <t>izk0fo0]rktiqj</t>
  </si>
  <si>
    <t>izk0fo0]xM+gk</t>
  </si>
  <si>
    <t>Hknlkjh</t>
  </si>
  <si>
    <t>izk0fo0]Hknlkjh</t>
  </si>
  <si>
    <t>vfgjkSyh</t>
  </si>
  <si>
    <t>Hkksikyiqj</t>
  </si>
  <si>
    <t>izk0fo0]mejhdyk</t>
  </si>
  <si>
    <t>izk0fo0]Hkksikyiqj</t>
  </si>
  <si>
    <t>[kqUnuiqj</t>
  </si>
  <si>
    <t>vekSM+k</t>
  </si>
  <si>
    <t>dV?kj</t>
  </si>
  <si>
    <t>izk0fo0]dV?kj</t>
  </si>
  <si>
    <t>izk0fo0]jksgqvk eqLrQkckn</t>
  </si>
  <si>
    <t>izk0fo0]cgknqjiqj</t>
  </si>
  <si>
    <t>xksekMhg</t>
  </si>
  <si>
    <t>izk0fo0]xksekMhg</t>
  </si>
  <si>
    <t>pUnzHkkuiqj</t>
  </si>
  <si>
    <t>izk0fo0]pUnzHkkuiqj</t>
  </si>
  <si>
    <t>ek0izk0]xM+gk</t>
  </si>
  <si>
    <t>ftUnksiqj</t>
  </si>
  <si>
    <t>izk0fo0 ftUnksiqj</t>
  </si>
  <si>
    <t>izk0fo0 'kknhiqj</t>
  </si>
  <si>
    <t>izk0fo0 nqxkZiqj</t>
  </si>
  <si>
    <t>eq¶rhiqj</t>
  </si>
  <si>
    <t>izk0fo0 eq¶rhiqj</t>
  </si>
  <si>
    <t>tuin &amp; vktex&lt;+A</t>
  </si>
  <si>
    <t>izkFkfed fo|ky; dk ekgokj vkoaVu</t>
  </si>
  <si>
    <t>mPp izkFkfed fo|ky; dk ekgokj vkoaVu</t>
  </si>
  <si>
    <t xml:space="preserve">tqykbZ]14 </t>
  </si>
  <si>
    <t xml:space="preserve">flrEcj]14 </t>
  </si>
  <si>
    <t xml:space="preserve">vxLr]14 </t>
  </si>
  <si>
    <t>esguxj $ iYguk</t>
  </si>
  <si>
    <t>rjoka $ iYguk</t>
  </si>
  <si>
    <t>Qwyiqj $ vgjkSyk</t>
  </si>
  <si>
    <t>dks;ylk $ vgjkSyk</t>
  </si>
  <si>
    <t>ykyxat $ iYguk</t>
  </si>
  <si>
    <t>Allotment</t>
  </si>
  <si>
    <t>izkFkfed fo|ky;ksa esa ekg tuojh]15 ls ekpZ]15 rd ds fy, izsf"kr fd;s tk jgs [kk|kUu dk fooj.k</t>
  </si>
  <si>
    <t>Unit - Qtl.</t>
  </si>
  <si>
    <t>30 flrEcj]14 dh Nk= la[;k</t>
  </si>
  <si>
    <t>fnlEcj]14 ds vUr esa fo|ky; ij vo'ks"k</t>
  </si>
  <si>
    <t>03 ekg gsrq izsf"kr fd;k tk jgk [kk|kUu</t>
  </si>
  <si>
    <t>01 ekg gsrq izsf"kr fd;k tk jgk [kk|kUu</t>
  </si>
  <si>
    <t>vterx&lt;++</t>
  </si>
  <si>
    <t>fo|ky;</t>
  </si>
  <si>
    <t>izkFkfed Lrj</t>
  </si>
  <si>
    <t>mPp izkFkfed Lrj</t>
  </si>
  <si>
    <t xml:space="preserve"> e/;kUg Hkkstu ;kstukUrxZr ekg Qjojh]2015 o ekpZ] 2015 ds fy, [kk|kUu dk vkoaVu</t>
  </si>
  <si>
    <t>U;k; iapk;r dk uke</t>
  </si>
  <si>
    <t>iw0ek0fo|ky; dk uke</t>
  </si>
  <si>
    <t>30 flrEcj]14 dh Nk= laa0</t>
  </si>
  <si>
    <t>03 ekg gsrq dqy [kk|kUu dh ek=k</t>
  </si>
  <si>
    <t xml:space="preserve">ekg tuojh]15 </t>
  </si>
  <si>
    <t xml:space="preserve">ekg Qjojh]15 </t>
  </si>
  <si>
    <t xml:space="preserve">ekg ekpZ]15 </t>
  </si>
  <si>
    <t>iw0ek0fo0]ckyd tw0,yoy</t>
  </si>
  <si>
    <t>iw0ek0fo0]dU;k tw0,yoy</t>
  </si>
  <si>
    <t>iw0ek0fo0]Jh xaxk jk; lnkorhZ</t>
  </si>
  <si>
    <t>iw0ek0fo0]dU;k tw0LVs'ku</t>
  </si>
  <si>
    <t>iw0ek0fo0]ck0tw0fl/kkjh</t>
  </si>
  <si>
    <t>ik.Ms; cktkj</t>
  </si>
  <si>
    <t>iw0ek0fo0]d0tw0ik.Ms; cktkj</t>
  </si>
  <si>
    <t>vjkth ckx</t>
  </si>
  <si>
    <t>iw0ek0fo0]vk0tw0gk0LdwyczgeLFkku</t>
  </si>
  <si>
    <t>enjlk bLykfe;ka teh;rqy dqjS'k tkyU/kjh</t>
  </si>
  <si>
    <t>,l0ds0ih0b.Vj dkyst czgLFkku vktex&lt;+</t>
  </si>
  <si>
    <t>f'kCyh us'kuy b0dk0igkM+iqj</t>
  </si>
  <si>
    <t>osLyh b0dk0vktex&lt;+</t>
  </si>
  <si>
    <t>Mh0,0ch0b.Vj dkystvktex&lt;+</t>
  </si>
  <si>
    <t>jktdh; ckfydk b0dk0vktex&lt;+</t>
  </si>
  <si>
    <t>iw0ek0fo0]ekrcjxat</t>
  </si>
  <si>
    <t>iw0ek0fo0]ujkSyh</t>
  </si>
  <si>
    <t>iw0ek0fo0]gkbfMy</t>
  </si>
  <si>
    <t>Lis'ky Vs~fuax lsUVj igkM+iqj</t>
  </si>
  <si>
    <t>Lis'ky Vs~fuax lsUVjMh0,0oh0] dka'khjke vkokl</t>
  </si>
  <si>
    <t xml:space="preserve">Lis'ky Vs~fuax lsUVj dksy?kkV] </t>
  </si>
  <si>
    <t>Lis'ky Vs~fuax lsUVj rekSyh jsyos LVs'ku</t>
  </si>
  <si>
    <t>Lis'ky Vs~fuax lsUVjjkgqy uxj eM+;k</t>
  </si>
  <si>
    <t>Lis'ky Vs~fuax lsUVj eqdsjhxat</t>
  </si>
  <si>
    <t>Lis'ky Vs~fuax lsUVj /kewZukyk] eqdsjhxat</t>
  </si>
  <si>
    <t>iw0ek0fo0]Vhdkiqj</t>
  </si>
  <si>
    <t>iw0ek0fo0]ljngka</t>
  </si>
  <si>
    <t>iw0ek0fo0]cM+ljk [kkylk</t>
  </si>
  <si>
    <t>iw0ek0fo0][kyhQriqj</t>
  </si>
  <si>
    <t>iw0ek0fo0]xkSjk</t>
  </si>
  <si>
    <t>iw0ek0fo0]jSflagiqj</t>
  </si>
  <si>
    <t>iw0ek0fo0]if'peiV~Vh</t>
  </si>
  <si>
    <t>iw0ek0fo0]lqfj;kMhg</t>
  </si>
  <si>
    <t>iw0ek0fo0]usoknk</t>
  </si>
  <si>
    <t>iw0ek0fo0][kqVkSyh</t>
  </si>
  <si>
    <t>iw0ek0fo0]uSiqjk</t>
  </si>
  <si>
    <t>iw0ek0fo0]jouiqj</t>
  </si>
  <si>
    <t>HkksjkZedcwyiqj</t>
  </si>
  <si>
    <t>iw0ek0fo0]HkksjkZedcwyiqj</t>
  </si>
  <si>
    <t>iw0ek0fo0]e/kfl;k</t>
  </si>
  <si>
    <t>iw0ek0fo0]clgh tjestiqj</t>
  </si>
  <si>
    <t>iw0ek0fo0]gjS;k</t>
  </si>
  <si>
    <t>iw0ek0fo0]ljk; lkxj</t>
  </si>
  <si>
    <t>iw0ek0fo0]xt;iqj</t>
  </si>
  <si>
    <t>iw0ek0fo0]folkSyh</t>
  </si>
  <si>
    <t>cq&lt;mnso [kqfV;k</t>
  </si>
  <si>
    <t>iw0ek0fo0]xksfoUniqj</t>
  </si>
  <si>
    <t>iw0ek0fo0]lsejh</t>
  </si>
  <si>
    <t>iw0ek0fo0]f'kojktiqj</t>
  </si>
  <si>
    <t>iw0ek0fo0]/keZnkliqj</t>
  </si>
  <si>
    <t>iw0ek0fo0]csyok fo'kquiqj</t>
  </si>
  <si>
    <t>dfj;k tksjkoj</t>
  </si>
  <si>
    <t>iw0ek0fo0]dfj;k tksjkoj</t>
  </si>
  <si>
    <t>iw0ek0fo0]bukjsiqj</t>
  </si>
  <si>
    <t>iw0ek0fo0]fldUnjiqj</t>
  </si>
  <si>
    <t>iw0ek0fo0]vksguh jes'ojiqj</t>
  </si>
  <si>
    <t>bZ'ojikj [kkl</t>
  </si>
  <si>
    <t>iw0ek0fo0]bZ'oj uw:n~nhuiqj</t>
  </si>
  <si>
    <t>iw0ek0fo0]pUnkHkkjh</t>
  </si>
  <si>
    <t>iw0ek0fo0]okjh[kkl</t>
  </si>
  <si>
    <t>iw0ek0fo0]/kfu;kdq.Mh</t>
  </si>
  <si>
    <t>pdckjh</t>
  </si>
  <si>
    <t>iw0ek0fo0]pdckjh</t>
  </si>
  <si>
    <t>dek</t>
  </si>
  <si>
    <t>iw0ek0fo0]y[keuiqj</t>
  </si>
  <si>
    <t>iw0ek0fo0]vj;k</t>
  </si>
  <si>
    <t>iw0ek0fo0]fHkrjh</t>
  </si>
  <si>
    <t>iw0ek0fo0]esgekSuh</t>
  </si>
  <si>
    <t>iw0ek0fo0][kjdkSyh</t>
  </si>
  <si>
    <t>ek0izk0 esgekSuh</t>
  </si>
  <si>
    <t>ek0izk0vfeykbZ</t>
  </si>
  <si>
    <t>ek0izk0 xkSjk</t>
  </si>
  <si>
    <t>tekyiqj dkth</t>
  </si>
  <si>
    <t>iw0ek0fo0]tekyiqj dkth</t>
  </si>
  <si>
    <t>iw0ek0fo0]fHkykSyh</t>
  </si>
  <si>
    <t>iw0ek0fo0]iksghiqj</t>
  </si>
  <si>
    <t>iw0ek0fo0]y[kuwiqj</t>
  </si>
  <si>
    <t>ek0izk0chchiqj dnhe</t>
  </si>
  <si>
    <t>vkn'kZ rgcjiqj</t>
  </si>
  <si>
    <t>vkn'kZ cudV</t>
  </si>
  <si>
    <t>iB[kkSyh</t>
  </si>
  <si>
    <t>iw0ek0fo0]lsejk</t>
  </si>
  <si>
    <t>turk b0dk0vkarkiqj vksguh</t>
  </si>
  <si>
    <t>jk0b0dkyst rgcjiqj</t>
  </si>
  <si>
    <t>Jh ujflag b0dk0cSjeiqj</t>
  </si>
  <si>
    <t>fdlku etnwj b0dk0vksjk</t>
  </si>
  <si>
    <t>[kklcsxiqj</t>
  </si>
  <si>
    <t>;nquUnu b0dk0 [kklcsxiqj</t>
  </si>
  <si>
    <t>Jh fo".kq b0dk0lks&lt;+jh</t>
  </si>
  <si>
    <t>jk"V~h; ckfydk fo|ky;] nnjk Hkxokuiqj</t>
  </si>
  <si>
    <t>iw0ek0fo0]iwjciV~Vh</t>
  </si>
  <si>
    <t>vejkSyk nsg</t>
  </si>
  <si>
    <t>iw0ek0fo0]vejkSyk nsg</t>
  </si>
  <si>
    <t>ykMks</t>
  </si>
  <si>
    <t>iw0ek0fo0]ykMks</t>
  </si>
  <si>
    <t>uw:n~nhuiqj</t>
  </si>
  <si>
    <t>iw0ek0fo0]uw:n~nhuiqj</t>
  </si>
  <si>
    <t>iw0ek0fo0]v'kjQiqj</t>
  </si>
  <si>
    <t>cfy;k dY;kuiqj</t>
  </si>
  <si>
    <t>iw0ek0fo0]cfy;k dY;kuiqj</t>
  </si>
  <si>
    <t>vk;Z dU;k pd vejkSyk nsg</t>
  </si>
  <si>
    <t>iw0ek0fo0]nsoM+k nkeksnjiqj</t>
  </si>
  <si>
    <t>iw0ek0fo0]Jhuxj</t>
  </si>
  <si>
    <t xml:space="preserve">iw0ek0fo0]fefj;k </t>
  </si>
  <si>
    <t>iw0ek0fo0]rstiqj</t>
  </si>
  <si>
    <t>nqYygikj</t>
  </si>
  <si>
    <t>iw0ek0fo0]nqYygikj</t>
  </si>
  <si>
    <t>nqcjgu cqtqxZ</t>
  </si>
  <si>
    <t>iw0ek0fo0]pdeywd</t>
  </si>
  <si>
    <t>xkSjh ukjk;.kiqj</t>
  </si>
  <si>
    <t>iw0ek0fo0]xkSjh ukjk;.kiqj</t>
  </si>
  <si>
    <t>iw0ek0fo0]igyokuiqj</t>
  </si>
  <si>
    <t>iw0ek0fo0]jk?koiqj</t>
  </si>
  <si>
    <t>iw0ek0fo0]QjsUnk cykbZ</t>
  </si>
  <si>
    <t>xqymj fotjoka</t>
  </si>
  <si>
    <t>iw0ek0fo0]fotjoka</t>
  </si>
  <si>
    <t>iw0ek0fo0]ftfxuk djeuiqj</t>
  </si>
  <si>
    <t>iw0ek0fo0]Hkouiqj</t>
  </si>
  <si>
    <t>iw0ek0fo0]eUnqjh</t>
  </si>
  <si>
    <t>iw0ek0fo0]gfjjke lh;j</t>
  </si>
  <si>
    <t>tksygk teqvk</t>
  </si>
  <si>
    <t>iw0ek0fo0]tksygk teqvk</t>
  </si>
  <si>
    <t>iw0ek0fo0]cthZ</t>
  </si>
  <si>
    <t>VaMok v[kbZ</t>
  </si>
  <si>
    <t xml:space="preserve">iw0ek0fo0]VaMok </t>
  </si>
  <si>
    <t>iw0ek0fo0]vlk/kjiV~Vh</t>
  </si>
  <si>
    <t>iw0ek0fo0]vk[kkiqj</t>
  </si>
  <si>
    <t>iw0ek0fo0]cjbZiqj</t>
  </si>
  <si>
    <t>ikarh [kqnZ</t>
  </si>
  <si>
    <t>iw0ek0fo0]ikarh [kqnZ</t>
  </si>
  <si>
    <t>iw0ek0fo0]jkeiqj gTtkeiV~Vh</t>
  </si>
  <si>
    <t>Jh guqeku th Hkxriqj cfM+gkjh</t>
  </si>
  <si>
    <t>iw0ek0fo0]fot;kikj</t>
  </si>
  <si>
    <t>iw0ek0fo0]rksgQkiqj</t>
  </si>
  <si>
    <t>nsofj;k vcqlbZn</t>
  </si>
  <si>
    <t>iw0ek0fo0]nsofj;k vcqlbZn</t>
  </si>
  <si>
    <t>iw0ek0fo0]cjkeniqj</t>
  </si>
  <si>
    <t>iw0ek0fo0]ekuiqj</t>
  </si>
  <si>
    <t>iw0ek0fo0]cjksgh Qrsgiqj</t>
  </si>
  <si>
    <t>iw0ek0fo0]v.Mk[kksj</t>
  </si>
  <si>
    <t>iw0ek0fo0]tykyiqj</t>
  </si>
  <si>
    <t>iw0ek0fo0]bLekbZyiqj xksfj;k</t>
  </si>
  <si>
    <t>usg: iw0ek0fo0 ddjgh nqykj [kjxiqj</t>
  </si>
  <si>
    <t>foUnoy</t>
  </si>
  <si>
    <t>iw0ek0fo0]foUnoy</t>
  </si>
  <si>
    <t>iw0ek0fo0]HkyqokbZ</t>
  </si>
  <si>
    <t>eYywiqj</t>
  </si>
  <si>
    <t>iw0ek0fo0]eYywiqj</t>
  </si>
  <si>
    <t>fu'koka tw0gk0Ldwy t;jktiqj</t>
  </si>
  <si>
    <t>iw0ek0fo0]jlwyiqj uUnyky</t>
  </si>
  <si>
    <t>iw0ek0fo0]tehu jlwyiqj</t>
  </si>
  <si>
    <t>fiijgk nqfy;koj</t>
  </si>
  <si>
    <t xml:space="preserve">iw0ek0fo0]fiijgk </t>
  </si>
  <si>
    <t>iw0ek0fo0]ify;k</t>
  </si>
  <si>
    <t>nqxkZ th chchiqj</t>
  </si>
  <si>
    <t>Jh ujksRre czgelqUnjiqj</t>
  </si>
  <si>
    <t>iw0ek0fo0]d0Ø0 fcyfj;kxat</t>
  </si>
  <si>
    <t>iw0ek0fo0]fcyfj;kxat</t>
  </si>
  <si>
    <t>iw0ek0fo0]Nhgh</t>
  </si>
  <si>
    <t>iw0ek0fo0][kkfyliqj</t>
  </si>
  <si>
    <t>ls[kwiqj</t>
  </si>
  <si>
    <t>iw0ek0fo0]ls[kwiqj</t>
  </si>
  <si>
    <t>iw0ek0fo0]xqyokxkSjh</t>
  </si>
  <si>
    <t>vykmn~nhu iV~Vh</t>
  </si>
  <si>
    <t>iw0ek0fo0]vykmn~nhu iV~Vh</t>
  </si>
  <si>
    <t>iw0ek0fo0]fNNksjh</t>
  </si>
  <si>
    <t>Vkmu ,fj;k</t>
  </si>
  <si>
    <t>jkekuqt c?kSyk</t>
  </si>
  <si>
    <t>Jherh deyk nsoh c?kSyk</t>
  </si>
  <si>
    <t>iw0ek0fo0]uRFkwiV~Vh</t>
  </si>
  <si>
    <t>iw0ek0fo0]pkykdiqj</t>
  </si>
  <si>
    <t>Jh ds'ko Lekjd igyokuiqj</t>
  </si>
  <si>
    <t>'kkfUriqj clhjiqj</t>
  </si>
  <si>
    <t xml:space="preserve">iw0ek0fo0]'kkfUriqj </t>
  </si>
  <si>
    <t>iw0ek0fo0]ifryk xkSliqj</t>
  </si>
  <si>
    <t>vktkn f'k0fu0[kkuiqj HkxriV~Vh</t>
  </si>
  <si>
    <t>iw0ek0fo0]iVo/k dkSrwd</t>
  </si>
  <si>
    <t>iw0ek0fo0]dilk</t>
  </si>
  <si>
    <t>f'k{kd m0ek0fo0 Hkheoj</t>
  </si>
  <si>
    <t>fdlku m0ek0fo0e/kukikj</t>
  </si>
  <si>
    <t>vkn'kZ b0dk0cudV</t>
  </si>
  <si>
    <t>jked`".k fo|k efUnj b0dk0 pkaniqj iVo/k</t>
  </si>
  <si>
    <t>vkn'kZ b0dk0voarh xkSjh</t>
  </si>
  <si>
    <t>enu eksgu ekyoh; b0dk0 dU/kjkiqj</t>
  </si>
  <si>
    <t>iw0ek0fo0]xks[koy</t>
  </si>
  <si>
    <t>iw0ek0fo0]iobZ</t>
  </si>
  <si>
    <t>iw0ek0fo0]ljk;iqy</t>
  </si>
  <si>
    <t>iw0ek0fo0]gsorh</t>
  </si>
  <si>
    <t>iw0ek0fo0]cgkmn~nhuiqj</t>
  </si>
  <si>
    <t>iw0ek0fo0]Qnxqfn;k</t>
  </si>
  <si>
    <t>ljS;k HkViqjk</t>
  </si>
  <si>
    <t>iw0ek0fo0]ljS;k HkViqjk</t>
  </si>
  <si>
    <t>iw0ek0fo0]vEckjh</t>
  </si>
  <si>
    <t>iw0ek0fo0]edlwfn;k</t>
  </si>
  <si>
    <t>iw0ek0fo0]vka/khiqj</t>
  </si>
  <si>
    <t xml:space="preserve">iw0ek0fo0]clgh </t>
  </si>
  <si>
    <t>iw0ek0fo0]xqedksBh</t>
  </si>
  <si>
    <t>iw0ek0fo0]Qrrsiqj 'ksjvyh</t>
  </si>
  <si>
    <t>iw0ek0fo0]jkekiqj</t>
  </si>
  <si>
    <t>iw0ek0fo0]futkeiqj</t>
  </si>
  <si>
    <t>iw0ek0fo0]e[knweiqj</t>
  </si>
  <si>
    <t>iw0ek0fo0]jSnk</t>
  </si>
  <si>
    <t>iw0ek0fo0]feRrwiqj</t>
  </si>
  <si>
    <t>iw0ek0fo0]cybZiqj</t>
  </si>
  <si>
    <t>iw0ek0fo0]fHkVkSjk</t>
  </si>
  <si>
    <t>iw0ek0fo0]igkM+iqj</t>
  </si>
  <si>
    <t>iw0ek0fo0]gfM+;k</t>
  </si>
  <si>
    <t>iw0ek0fo0]unslj</t>
  </si>
  <si>
    <t>iw0ek0fo0]eqgEeniqj</t>
  </si>
  <si>
    <t>iw0ek0fo0][k.MkSjk</t>
  </si>
  <si>
    <t>iw0ek0fo0]dykQriqj</t>
  </si>
  <si>
    <t>iw0ek0fo0]gehjiqj</t>
  </si>
  <si>
    <t>iw0ek0fo0][kS:n~nhuiqj</t>
  </si>
  <si>
    <t>iw0ek0fo0][ksehiqj</t>
  </si>
  <si>
    <t>iw0ek0fo0]xks/kuk</t>
  </si>
  <si>
    <t>iw0ek0fo0]gkthiqj dqnjr</t>
  </si>
  <si>
    <t>iw0ek0fo0]tkQjiqj dFkdku</t>
  </si>
  <si>
    <t>iap:[koka</t>
  </si>
  <si>
    <t>iw0ek0fo0]eSxuk</t>
  </si>
  <si>
    <t>iw0ek0fo0]csyokbZ</t>
  </si>
  <si>
    <t>iw0ek0fo0]Hkq[kyh iwjkujflag</t>
  </si>
  <si>
    <t>iw0ek0fo0][kqjpUnk</t>
  </si>
  <si>
    <t>iw0ek0fo0]lqyseiqj</t>
  </si>
  <si>
    <t>iw0ek0fo0]cLrh pd</t>
  </si>
  <si>
    <t>iw0ek0fo0]vyhuxj</t>
  </si>
  <si>
    <t>iw0ek0fo0]c[kfj;k</t>
  </si>
  <si>
    <t>iw0ek0fo0]ujiriqj bczkfgeiqj</t>
  </si>
  <si>
    <t>iw0ek0fo0]lqYrkuiqj</t>
  </si>
  <si>
    <t>tu lsod b0dk0lykjiqj</t>
  </si>
  <si>
    <t>iw0ek0fo0]izrkiiqj</t>
  </si>
  <si>
    <t>iw0ek0fo0]iz/kkuiqj</t>
  </si>
  <si>
    <t>iw0ek0fo0]dksgM+k</t>
  </si>
  <si>
    <t>iw0ek0fo0]u'kkSiqj</t>
  </si>
  <si>
    <t>iw0ek0fo0]xn~nksiqj</t>
  </si>
  <si>
    <t>iw0ek0fo0]e&gt;kSjk</t>
  </si>
  <si>
    <t>iw0ek0fo0]jTtkdiqj</t>
  </si>
  <si>
    <t>iw0ek0fo0]'kkgjktk</t>
  </si>
  <si>
    <t>iw0ek0fo0]ykjiqj xkSgj</t>
  </si>
  <si>
    <t>beyh egqvk</t>
  </si>
  <si>
    <t>iw0ek0fo0]beyh egqvk</t>
  </si>
  <si>
    <t>/kq/kqjh</t>
  </si>
  <si>
    <t>iw0ek0fo0]/kq/kqjh</t>
  </si>
  <si>
    <t>Jh yky cgknqj 'kkL=h]b0dk]feYdhiqj</t>
  </si>
  <si>
    <t>Jherh jkts'ojh nsoh egknso izlkn b0dk0Jhjkeiqj iobZ</t>
  </si>
  <si>
    <t>vkn'kZ b0dk0gfM+;k</t>
  </si>
  <si>
    <t>turk b.Vj dkyst vEckjh</t>
  </si>
  <si>
    <t>foU/;s'ojh b0dk0 rqylhuxj</t>
  </si>
  <si>
    <t>Jherh HkxoUrh nsoh jktdh; ckfydk b0dk0vEckjh</t>
  </si>
  <si>
    <t>iw0ek0fo0]?kfV;k</t>
  </si>
  <si>
    <t>iw0ek0fo0][kfjgkuh</t>
  </si>
  <si>
    <t>iw0ek0fo0][kjxiqj</t>
  </si>
  <si>
    <t>iw0ek0fo0]cjok lkxj</t>
  </si>
  <si>
    <t>iw0ek0fo0]cNoy</t>
  </si>
  <si>
    <t>uxj iapk;r 
esguxj</t>
  </si>
  <si>
    <t>iw0ek0fo0]dU;k esguxj</t>
  </si>
  <si>
    <t>iw0ek0fo0]ekSfy;k</t>
  </si>
  <si>
    <t>iw0ek0fo0]esguxj</t>
  </si>
  <si>
    <t>iw0ek0fo0]fd'kqunkliqj</t>
  </si>
  <si>
    <t>iw0ek0fo0]flagiqj</t>
  </si>
  <si>
    <t>iw0ek0fo0]fllok</t>
  </si>
  <si>
    <t>fo".kqiqj</t>
  </si>
  <si>
    <t>iw0ek0fo0]fo".kqiqj</t>
  </si>
  <si>
    <t>iw0ek0fo0]fot;hiqj</t>
  </si>
  <si>
    <t>fQfughuh</t>
  </si>
  <si>
    <t>iw0ek0fo0]fQfughuh</t>
  </si>
  <si>
    <t>iw0ek0fo0]gVok</t>
  </si>
  <si>
    <t>iw0ek0fo0]Hkksikyiqj</t>
  </si>
  <si>
    <t>iw0ek0fo0]Hkksjeiqj</t>
  </si>
  <si>
    <t>iw0ek0fo0]iUngk</t>
  </si>
  <si>
    <t>iw0ek0fo0]iVuk</t>
  </si>
  <si>
    <t>ubZ ify;k</t>
  </si>
  <si>
    <t>Jh prqZHkqt ubZ ify;k</t>
  </si>
  <si>
    <t>iw0ek0fo0]jk;iqj iV~Vh</t>
  </si>
  <si>
    <t>jkuhiqj idfM+;k</t>
  </si>
  <si>
    <t>iw0ek0fo0]jkuhiqj idfM+;k</t>
  </si>
  <si>
    <t>'kghn f'ko'kadj 
dEgfj;k</t>
  </si>
  <si>
    <t>iw0ek0fo0]ljnkjxat</t>
  </si>
  <si>
    <t>iw0ek0fo0]lsjkZ</t>
  </si>
  <si>
    <t>iw0ek0fo0]Mhgk</t>
  </si>
  <si>
    <t>iw0ek0fo0]nkek</t>
  </si>
  <si>
    <t>nsobZr</t>
  </si>
  <si>
    <t>iw0ek0fo0]nsobZr</t>
  </si>
  <si>
    <t>iw0ek0fo0]nsofj;k</t>
  </si>
  <si>
    <t>iw0ek0fo0]ohjHkkuiqj</t>
  </si>
  <si>
    <t>iw0ek0fo0]pdokjk</t>
  </si>
  <si>
    <t>t; fdlku vfg;kbZ</t>
  </si>
  <si>
    <t>iw0ek0fo0]tedh</t>
  </si>
  <si>
    <t>iw0ek0fo0]ubZ</t>
  </si>
  <si>
    <t>iw0ek0fo0]xatksj</t>
  </si>
  <si>
    <t>iw0ek0fo0]xksikyiqj</t>
  </si>
  <si>
    <t>iw0ek0fo0]xn~nhiqj</t>
  </si>
  <si>
    <t>xq:sgFkk</t>
  </si>
  <si>
    <t>iw0ek0fo0]xq:sgFkk</t>
  </si>
  <si>
    <t>ykSng</t>
  </si>
  <si>
    <t>iw0ek0fo0]ykSng bekniqj</t>
  </si>
  <si>
    <t>fiy[kqvka</t>
  </si>
  <si>
    <t>ekrs'ojh iw0ek0fo0d`".kuxj pUnuh</t>
  </si>
  <si>
    <t>enjlk vQtkywy vksywe nkSyriqj</t>
  </si>
  <si>
    <t>iapk;r b.Vj dkyst js.Mk</t>
  </si>
  <si>
    <t>ckck nsoukFk jko b.Vj dkyst [kjxiqj</t>
  </si>
  <si>
    <t>iapk;r b.Vj dkyst xkSjk esguxj</t>
  </si>
  <si>
    <t>'kadj b0dk0Mhgk</t>
  </si>
  <si>
    <t>iw0ek0fo0]djkSrh</t>
  </si>
  <si>
    <t>iw0ek0fo0]vekjh</t>
  </si>
  <si>
    <t>iw0ek0fo0]lksukiqj</t>
  </si>
  <si>
    <t>iw0ek0fo0]/kjokjk</t>
  </si>
  <si>
    <t>dkjhlkFk</t>
  </si>
  <si>
    <t>iw0ek0fo0]dkjhlkFk</t>
  </si>
  <si>
    <t>iw0ek0fo0]ohjHknziqj</t>
  </si>
  <si>
    <t>iw0ek0fo0]cjgh</t>
  </si>
  <si>
    <t>iw0ek0fo0]ctgka</t>
  </si>
  <si>
    <t>iw0ek0fo0]bfnyiqj</t>
  </si>
  <si>
    <t>iw0ek0fo0]/kukjcka/k</t>
  </si>
  <si>
    <t>VM+ok</t>
  </si>
  <si>
    <t>iw0ek0fo0]/keZiqj</t>
  </si>
  <si>
    <t>iw0ek0fo0]feRrwiqj nfyrcLrh</t>
  </si>
  <si>
    <t>iw0ek0fo0]vengh</t>
  </si>
  <si>
    <t>iw0ek0fo0]clfxr</t>
  </si>
  <si>
    <t>iw0ek0fo0]'kkgiqj</t>
  </si>
  <si>
    <t>iw0ek0fo0]djmr</t>
  </si>
  <si>
    <t>iw0ek0fo0]cksguk</t>
  </si>
  <si>
    <t>iw0ek0fo0]tgkukxat</t>
  </si>
  <si>
    <t>iw0ek0fo0]xks/kkSjk</t>
  </si>
  <si>
    <t>Jh xkSre /kjokjk</t>
  </si>
  <si>
    <t>iw0ek0fo0]dksYgw[kksj</t>
  </si>
  <si>
    <t>/kuNqyk</t>
  </si>
  <si>
    <t>iw0ek0fo0]ccqjk</t>
  </si>
  <si>
    <t>iw0ek0fo0]Hkkxor</t>
  </si>
  <si>
    <t>Hkwifriqj</t>
  </si>
  <si>
    <t>iw0ek0fo0]ljk;jUuk</t>
  </si>
  <si>
    <t>iw0ek0fo0][kkfylk</t>
  </si>
  <si>
    <t>iw0ek0fo0]Øeks0cM+gyxat</t>
  </si>
  <si>
    <t>iw0ek0fo0]vQtyiqj</t>
  </si>
  <si>
    <t>iw0ek0fo0]fVlkSjk ekQh</t>
  </si>
  <si>
    <t>iw0ek0fo0]nkSyrkckn</t>
  </si>
  <si>
    <t>iw0ek0fo0]ftxjl.Mh</t>
  </si>
  <si>
    <t>iw0ek0fo0]vfgjkSyh</t>
  </si>
  <si>
    <t>iw0ek0fo0]ijklh</t>
  </si>
  <si>
    <t>iw0ek0fo0]eUns</t>
  </si>
  <si>
    <t>iw0ek0fo0]lsejkSy</t>
  </si>
  <si>
    <t>elaqvk</t>
  </si>
  <si>
    <t>iw0ek0fo0]elaqvk</t>
  </si>
  <si>
    <t>cM+kSjk cqtqxZ</t>
  </si>
  <si>
    <t>iw0ek0fo0]cM+kSjk cqtqxZ</t>
  </si>
  <si>
    <t>duSyk</t>
  </si>
  <si>
    <t>iw0ek0fo0]duSyk</t>
  </si>
  <si>
    <t>iw0ek0fo0]QStiqj</t>
  </si>
  <si>
    <t>jkgqy pØikuiqj</t>
  </si>
  <si>
    <t>iw0ek0fo0]fd'kquiqj</t>
  </si>
  <si>
    <t>rkaMh</t>
  </si>
  <si>
    <t>iw0ek0fo0]rkaMh</t>
  </si>
  <si>
    <t>iw0ek0fo0]Hkqtgh</t>
  </si>
  <si>
    <t>enjlk vjfc;k ft;kmymywe eUns tkQjiqj</t>
  </si>
  <si>
    <t>iw0ek0fo0]HkVxkaok</t>
  </si>
  <si>
    <t>iw0ek0fo0]dknhiqj</t>
  </si>
  <si>
    <t>iw0ek0fo0]isoBk</t>
  </si>
  <si>
    <t>iVgqvka</t>
  </si>
  <si>
    <t>iw0ek0fo0]iVgqvka</t>
  </si>
  <si>
    <t>iw0ek0fo0]VsYgqvk</t>
  </si>
  <si>
    <t>iw0ek0fo0]csykdksV</t>
  </si>
  <si>
    <t>Jh jke jk"V~h; b0dk0tgkukxat</t>
  </si>
  <si>
    <t>Jh oS".ko gfjgj nkl b0dk0 'ksjiqj dqVh</t>
  </si>
  <si>
    <t>cq&lt;uiqj</t>
  </si>
  <si>
    <t>m0ik0fo0 dks;ylk</t>
  </si>
  <si>
    <t>m0ik0fo0 dks;ylkAA</t>
  </si>
  <si>
    <t>HkSjoiqj</t>
  </si>
  <si>
    <t>m0ik0fo0 HkSjksiqj</t>
  </si>
  <si>
    <t>m0izk0fo0 ddjgh</t>
  </si>
  <si>
    <t>djegkWMhxqjiqj</t>
  </si>
  <si>
    <t>m0izk0fo0 djegk¡ Mhxqjiqj</t>
  </si>
  <si>
    <t>m0izk0fo0 Hkhekdksy</t>
  </si>
  <si>
    <t>m0izk0fo0 HkSjksnkliqj</t>
  </si>
  <si>
    <t>m0izk0fo0 xkSjk</t>
  </si>
  <si>
    <t>m0izk0fo0 dVksgh</t>
  </si>
  <si>
    <t>m0izk0fo0l?kuiV~Vh</t>
  </si>
  <si>
    <t>dkSfm;klqesjiqj</t>
  </si>
  <si>
    <t>dksSfM;k</t>
  </si>
  <si>
    <t>m0ik0fo0 dkSfM;k</t>
  </si>
  <si>
    <t>HkhyeiqjNijk</t>
  </si>
  <si>
    <t>m0ik0fo0dch:n~nhuiqj</t>
  </si>
  <si>
    <t xml:space="preserve"> 'ksjok dajukbZpd</t>
  </si>
  <si>
    <t>m0izk0fo0 'ksjok</t>
  </si>
  <si>
    <t xml:space="preserve"> eqckjdiqj</t>
  </si>
  <si>
    <t>m0izk0fo0 cMkxkWo eqckjdiqj</t>
  </si>
  <si>
    <t>ljS;k</t>
  </si>
  <si>
    <t>m0ik0fo0 ljS;k</t>
  </si>
  <si>
    <t>m0izk0fo0 vekjh</t>
  </si>
  <si>
    <t>m0ik0fo0 cgsfy;kikj</t>
  </si>
  <si>
    <t>m0izk0fo0 vrjSB</t>
  </si>
  <si>
    <t>vVgjk</t>
  </si>
  <si>
    <t>m0izk0fo0 vVgjk</t>
  </si>
  <si>
    <t>e[kugkW</t>
  </si>
  <si>
    <t>m0ek0fo0 e[kugkW</t>
  </si>
  <si>
    <t>jRukosa</t>
  </si>
  <si>
    <t>iw0ek0fo0 jrukos</t>
  </si>
  <si>
    <t>iw0ek0fo0 HkjkSyh</t>
  </si>
  <si>
    <t>iw0ek0fo0 iklhiqj fldgqyk</t>
  </si>
  <si>
    <t>iw0ek0fo0 HkVkSyh eq0 tykyiqj</t>
  </si>
  <si>
    <t>iw0ek0fo0 uxok eSuqn~nhuiqj</t>
  </si>
  <si>
    <t>okftniqj</t>
  </si>
  <si>
    <t>iw0ek0fo0 Vgjokftniqj</t>
  </si>
  <si>
    <t>iw0ek0fo0 cHkuiqjk</t>
  </si>
  <si>
    <t>iw0ek0fo0 okftniqj</t>
  </si>
  <si>
    <t>iw0ek0fo0 nsofj;k</t>
  </si>
  <si>
    <t xml:space="preserve"> HkSnkSjk eksyukiqj</t>
  </si>
  <si>
    <t>iw0ek0fo0 HkSnkSjk eksyukiqj</t>
  </si>
  <si>
    <t>/kustikWrh</t>
  </si>
  <si>
    <t>iw0ek0fo0 ikWrh</t>
  </si>
  <si>
    <t>iklhiqj</t>
  </si>
  <si>
    <t>iw0ek0fo0 eq[kfyliqj</t>
  </si>
  <si>
    <t>eksyukiqj u0 iV~Vh</t>
  </si>
  <si>
    <t>iw0ek0fo0 eksyukiqj u0 iV~Vh</t>
  </si>
  <si>
    <t xml:space="preserve"> rksukjh</t>
  </si>
  <si>
    <t>iw0ek0fo0 rksukjh</t>
  </si>
  <si>
    <t>iw0ek0fo0 jlwyiqj iklhiqj</t>
  </si>
  <si>
    <t>ykyiqj</t>
  </si>
  <si>
    <t>iw0ek0fo0 fiijh</t>
  </si>
  <si>
    <t xml:space="preserve"> HkkÅiqj</t>
  </si>
  <si>
    <t>iw0ek0fo0 HkkÅiqj</t>
  </si>
  <si>
    <t>eM+Nk gfjcYyHk</t>
  </si>
  <si>
    <t>iw0ek0fo0 eM+Nk gfjcYyHk</t>
  </si>
  <si>
    <t xml:space="preserve"> cudV txnh'k</t>
  </si>
  <si>
    <t>iw0ek0fo0 cudV txnh'k</t>
  </si>
  <si>
    <t>dkSfM;k</t>
  </si>
  <si>
    <t>xks0iw0ek0Mhxqjiqj eBxksfoUn</t>
  </si>
  <si>
    <t>xk0Lek0b.Vj dkyst dkSfM;k</t>
  </si>
  <si>
    <t>gwWlsiqj jkeft;kou</t>
  </si>
  <si>
    <t>tw0 gk0Ldwy ckSf&lt;;k</t>
  </si>
  <si>
    <t>ckck c:vknkl iw0ek0 fo0 Vgj okftniqj</t>
  </si>
  <si>
    <t>Vgjfd'kqunsoiqj</t>
  </si>
  <si>
    <t>Jh ekW fo0pUnz vk0 ck0iw0ek0fo0 Vgjokftniqj</t>
  </si>
  <si>
    <t>Jh ctjax tw0 gk0 eknsiqj vrjSB</t>
  </si>
  <si>
    <t>b0xk0ck0iw0 ek0 fo0 dks;ylk</t>
  </si>
  <si>
    <t>nk0m0xkS0gq0[kk0 ljS;k</t>
  </si>
  <si>
    <t>iw0ek0fo0]fprkjk egewniqj</t>
  </si>
  <si>
    <t>iw0ek0fo0]lqjgu</t>
  </si>
  <si>
    <t>dkSjkxguh</t>
  </si>
  <si>
    <t>/kaxoy</t>
  </si>
  <si>
    <t>iw0ek0fo0]/kaxoy</t>
  </si>
  <si>
    <t>iw0ek0fo0]fllokjk</t>
  </si>
  <si>
    <t>iw0ek0fo0]cLrh diwjh</t>
  </si>
  <si>
    <t>iw0ek0fo0]dkysiqj</t>
  </si>
  <si>
    <t>iw0ek0fo0]dksgjkSyh</t>
  </si>
  <si>
    <t>iw0ek0fo0]dqEHk</t>
  </si>
  <si>
    <t>iw0ek0fo0]Hkknksa</t>
  </si>
  <si>
    <t>iw0ek0fo0]ujosa</t>
  </si>
  <si>
    <t>iw0ek0fo0]ykjiqj lkgcvyh</t>
  </si>
  <si>
    <t>iw0ek0fo0]tsBgjh</t>
  </si>
  <si>
    <t>iw0ek0fo0]dekyiqj</t>
  </si>
  <si>
    <t>ylM+k dyk</t>
  </si>
  <si>
    <t>iw0ek0fo0]ylM+k dyk</t>
  </si>
  <si>
    <t>ylM+k [kqnZ</t>
  </si>
  <si>
    <t>iw0ek0fo0]ylM+k [kqnZ</t>
  </si>
  <si>
    <t>iw0ek0fo0]uksukjh</t>
  </si>
  <si>
    <t>iw0ek0fo0]nsgnqvkj</t>
  </si>
  <si>
    <t>iw0ek0fo0]fudklhiqj</t>
  </si>
  <si>
    <t>iw0ek0fo0]lksgkSyh</t>
  </si>
  <si>
    <t>iw0ek0fo0]txnh'kiqj</t>
  </si>
  <si>
    <t>nqcjk</t>
  </si>
  <si>
    <t>iw0ek0fo0]nqcjk</t>
  </si>
  <si>
    <t>pdpksjkZ</t>
  </si>
  <si>
    <t>iw0ek0fo0]pdpksjkZ</t>
  </si>
  <si>
    <t>pd bLyke</t>
  </si>
  <si>
    <t>iw0ek0fo0]fyykbZ</t>
  </si>
  <si>
    <t>dq:FkqZok</t>
  </si>
  <si>
    <t>iw0ek0fo0]dksngjk</t>
  </si>
  <si>
    <t>iw0ek0fo0]n'keM+k</t>
  </si>
  <si>
    <t>iw0ek0fo0]cjkZ</t>
  </si>
  <si>
    <t>iw0ek0fo0]lrSuh</t>
  </si>
  <si>
    <t>iw0ek0fo0]cSjh</t>
  </si>
  <si>
    <t>iw0ek0fo0]csyokuk</t>
  </si>
  <si>
    <t>egqtkusoknk</t>
  </si>
  <si>
    <t>iw0ek0fo0]egqtkusoknk</t>
  </si>
  <si>
    <t>lksugjk</t>
  </si>
  <si>
    <t>iw0ek0fo0]lksugjk</t>
  </si>
  <si>
    <t>bjuk xksdwyiqj</t>
  </si>
  <si>
    <t>iw0ek0fo0]veukosa</t>
  </si>
  <si>
    <t>iw0ek0fo0]ikjk</t>
  </si>
  <si>
    <t>iw0ek0fo0]dLck Qrsgiqj</t>
  </si>
  <si>
    <t>iw0ek0fo0]jaxMhg</t>
  </si>
  <si>
    <t>iw0ek0fo0]dqfj;kaok</t>
  </si>
  <si>
    <t>csygjh bekevyh</t>
  </si>
  <si>
    <t>iw0ek0fo0]csygjh bekevyh</t>
  </si>
  <si>
    <t>iw0ek0fo0]iqjUnjiqj</t>
  </si>
  <si>
    <t>iw0ek0fo0]gSnjkckn</t>
  </si>
  <si>
    <t>iw0ek0fo0]cwank</t>
  </si>
  <si>
    <t>iw0ek0fo0]lfgtuk</t>
  </si>
  <si>
    <t>iw0ek0fo0]fldjkSj</t>
  </si>
  <si>
    <t>iw0ek0fo0]HkkfVuikjk</t>
  </si>
  <si>
    <t>iw0ek0fo0]vlbZ eksyukiqj</t>
  </si>
  <si>
    <t>iw0ek0fo0];qlqQiqj [kkuiqj</t>
  </si>
  <si>
    <t>iw0ek0fo0]Qqys'k</t>
  </si>
  <si>
    <t>iw0ek0fo0]vkexkao</t>
  </si>
  <si>
    <t>iw0ek0fo0]d:bZ</t>
  </si>
  <si>
    <t>iw0ek0fo0]idjkSy</t>
  </si>
  <si>
    <t>gk0tw0tw0gk0LdwydkSjk xguh</t>
  </si>
  <si>
    <t>ds0oh0b.Vj dkyst loksZn; uxj</t>
  </si>
  <si>
    <t>fl)s'ojh turk m0ek0fo0 tsBgjh</t>
  </si>
  <si>
    <t>vkn'kZ m0ek0fo0lqjgu</t>
  </si>
  <si>
    <t>iw0ek0fo0]ykjiqj cDlw</t>
  </si>
  <si>
    <t>iw0ek0fo0]latjiqj</t>
  </si>
  <si>
    <t>iw0ek0fo0]ehjiqj</t>
  </si>
  <si>
    <t>iw0ek0fo0]cM+gfj;k</t>
  </si>
  <si>
    <t>Qjhnwuiqj</t>
  </si>
  <si>
    <t>iw0ek0fo0]nksLriqj</t>
  </si>
  <si>
    <t>nfj[kk 'ks[k</t>
  </si>
  <si>
    <t xml:space="preserve">iw0ek0fo0]nfj[kk </t>
  </si>
  <si>
    <t>iw0ek0fo0]ljk; lSQ</t>
  </si>
  <si>
    <t>iw0ek0fo0]lqjgh cqtqxZ</t>
  </si>
  <si>
    <t>iw0ek0fo0]jktkiqj fldjkSj</t>
  </si>
  <si>
    <t>dksnkSyh [kqnZ</t>
  </si>
  <si>
    <t>iw0ek0fo0]dksjkSyh [kqnZ</t>
  </si>
  <si>
    <t>iw0ek0fo0][kkudkg</t>
  </si>
  <si>
    <t>iw0ek0fo0]vcMhgk</t>
  </si>
  <si>
    <t>iw0ek0fo0]futkeqn~nhuiV~Vh</t>
  </si>
  <si>
    <t>iw0ek0fo0]cLrh</t>
  </si>
  <si>
    <t>iw0ek0fo0]fVdfj;k</t>
  </si>
  <si>
    <t>iw0ek0fo0]lqjgh [kqnZ</t>
  </si>
  <si>
    <t>fldgqvk</t>
  </si>
  <si>
    <t>iw0ek0fo0]fldgqyk</t>
  </si>
  <si>
    <t>iobZ ykMiqj</t>
  </si>
  <si>
    <t>iw0ek0fo0]ljk;ehj</t>
  </si>
  <si>
    <t>iw0ek0fo0]fu;kmt</t>
  </si>
  <si>
    <t>ehj cDliqj</t>
  </si>
  <si>
    <t>iw0ek0fo0]cDliqj</t>
  </si>
  <si>
    <t>iw0ek0fo0]dkSfM+;k</t>
  </si>
  <si>
    <t>[kSjk ijotskckn</t>
  </si>
  <si>
    <t>iw0ek0fo0]fotgj eSuqn~nhuiqj</t>
  </si>
  <si>
    <t>ikbUnkiqj</t>
  </si>
  <si>
    <t>iw0ek0fo0]xkSliqj</t>
  </si>
  <si>
    <t>iw0ek0fo0]cq)lsuiqj</t>
  </si>
  <si>
    <t>iw0ek0fo0]ijostkckn</t>
  </si>
  <si>
    <t>iw0ek0fo0]fetkZiqj</t>
  </si>
  <si>
    <t>iw0ek0fo0]ikbUnkiqj</t>
  </si>
  <si>
    <t>iw0ek0fo0]nqokZlk</t>
  </si>
  <si>
    <t>iw0ek0fo0]ekSuk</t>
  </si>
  <si>
    <t>iw0ek0fo0]cuohjiqj</t>
  </si>
  <si>
    <t>e/kqjkeiqj</t>
  </si>
  <si>
    <t>iw0ek0fo0]eqfM+;kj</t>
  </si>
  <si>
    <t>iw0ek0fo0]e/kqjkeiqj</t>
  </si>
  <si>
    <t>iapk;r b.Vj dkyst [kkuiqj ljk;ehj</t>
  </si>
  <si>
    <t>vkn'kZ lsok iw0ek0fo0cM+h djkSyh ljk;ehj</t>
  </si>
  <si>
    <t>chukikjk</t>
  </si>
  <si>
    <t>vk;'kk fln~nhdk jt fuLoka tw0gk0Ldwychukikjk</t>
  </si>
  <si>
    <t>turk b0dk0 [kqVkSyh</t>
  </si>
  <si>
    <t>chukikj b0dk0chukikjk</t>
  </si>
  <si>
    <t>xaxk izlkn b0dk0 txnh'kiqj</t>
  </si>
  <si>
    <t>iw0ek0fo0][kkuiqj fprjkoy</t>
  </si>
  <si>
    <t>iw0ek0fo0][k.Mokjh</t>
  </si>
  <si>
    <t>jktdh; ckfydk b0dk0]ljk;ehj</t>
  </si>
  <si>
    <t>rkt ljLorh ckfydk] xguh txnh'kiqj</t>
  </si>
  <si>
    <t>Jh Hk`xqukFk flag ck0fo0] cuohjiqj</t>
  </si>
  <si>
    <t>Jh d`".kkuUn Lek0 tw0gk0Ldwy nqokZlk</t>
  </si>
  <si>
    <t>iw0ek0fo0]cqnSBk</t>
  </si>
  <si>
    <t>iw0ek0fo0]erkSyhiqj</t>
  </si>
  <si>
    <t>iw0ek0fo0]tekyiqj</t>
  </si>
  <si>
    <t>iw0ek0fo0]gfFk;k</t>
  </si>
  <si>
    <t>iw0ek0fo0]ckxy[kjkao</t>
  </si>
  <si>
    <t>iw0ek0fo0]tkQjiqj</t>
  </si>
  <si>
    <t>iw0ek0fo0]rekSyh</t>
  </si>
  <si>
    <t>dksyckt</t>
  </si>
  <si>
    <t>iw0ek0fo0]dksyik.Ms</t>
  </si>
  <si>
    <t>iw0ek0fo0]mdjkSM+k</t>
  </si>
  <si>
    <t>iw0ek0fo0]gkfQtiqj</t>
  </si>
  <si>
    <t>fd'kqunkliqjAA</t>
  </si>
  <si>
    <t>djsUgqvk</t>
  </si>
  <si>
    <t>iw0ek0fo0]djsUgqvk</t>
  </si>
  <si>
    <t>iw0ek0fo0]cn~nksiqj</t>
  </si>
  <si>
    <t>iw0ek0fo0]HkaojukFk</t>
  </si>
  <si>
    <t>iw0ek0fo0]ddjgVk</t>
  </si>
  <si>
    <t>iw0ek0fo0]eupksHkk</t>
  </si>
  <si>
    <t>c;klh</t>
  </si>
  <si>
    <t>iw0ek0fo0]eksyukiqj</t>
  </si>
  <si>
    <t>iw0ek0fo0]c;klh</t>
  </si>
  <si>
    <t>iw0ek0fo0]gfjgjiqj</t>
  </si>
  <si>
    <t>iw0ek0fo0]lsgnk</t>
  </si>
  <si>
    <t>iw0ek0fo0]cHkukSyh ekQh</t>
  </si>
  <si>
    <t>iw0ek0fo0]csykxj</t>
  </si>
  <si>
    <t>fd'kqunkliqjA</t>
  </si>
  <si>
    <t>iw0ek0fo0]gkalkiqj</t>
  </si>
  <si>
    <t>iw0ek0fo0]djuiqj</t>
  </si>
  <si>
    <t>iw0ek0fo0]dV?kj lnj</t>
  </si>
  <si>
    <t>iw0ek0fo0]iB[kkSyh</t>
  </si>
  <si>
    <t>iw0ek0fo0]jkeiqj tIrh</t>
  </si>
  <si>
    <t>dEgsuij</t>
  </si>
  <si>
    <t>iw0ek0fo0]dEgsuij</t>
  </si>
  <si>
    <t>iw0ek0fo0]ekruiqj</t>
  </si>
  <si>
    <t>iw0ek0fo0]gyqokMhg</t>
  </si>
  <si>
    <t>iw0ek0fo0]fldjkSjk</t>
  </si>
  <si>
    <t>iw0ek0fo0]gj[kwiqj</t>
  </si>
  <si>
    <t>iw0ek0fo0][kks0ek/kksiV~Vh</t>
  </si>
  <si>
    <t>eqt¶Qjiqj</t>
  </si>
  <si>
    <t>iw0ek0fo0]eqt¶Qjiqj</t>
  </si>
  <si>
    <t>iw0ek0fo0]x;kliqj</t>
  </si>
  <si>
    <t>iw0ek0fo0]djheqn~nhuiqj</t>
  </si>
  <si>
    <t>dksM+j vteriqj</t>
  </si>
  <si>
    <t>iw0ek0fo0]ljk; eanjkt</t>
  </si>
  <si>
    <t>jkeiqj lwnh</t>
  </si>
  <si>
    <t>dkS'kY;k iw0ek0fo0 lqnbZiqj</t>
  </si>
  <si>
    <t>turk tw0gk0Ldw0 xaxfV;k</t>
  </si>
  <si>
    <t>Jh nqxkZ th iw0ek0fo0p.Ms'oj ¼ckyd½</t>
  </si>
  <si>
    <t>Jh nqxkZ th iw0ek0fo0p.Ms'oj ¼ckfyd½</t>
  </si>
  <si>
    <t>fdlku iw0ek0fo0 fl/kkjh</t>
  </si>
  <si>
    <t>Åapkxkao</t>
  </si>
  <si>
    <t>Jh 'kadj th iw0ek0fo0 Åapkxkao</t>
  </si>
  <si>
    <t>lsok lnu iw0ek0fo0 vkteiqj pfd;k</t>
  </si>
  <si>
    <t>xka/khb0dkyst fd'kqunkliqj</t>
  </si>
  <si>
    <t>xka/kh xq:dqy b0dk0HkaojukFk</t>
  </si>
  <si>
    <t>Lis'ky Vs~fuax lsUVj jkeiqj tIrh</t>
  </si>
  <si>
    <t>Lis'ky Vs~fuax lsUVj tkQjiqj ^,*</t>
  </si>
  <si>
    <t>iw0ek0fo0]ysMwikj</t>
  </si>
  <si>
    <t>iw0ek0fo0]rsjgh</t>
  </si>
  <si>
    <t>iw0ek0fo0]cHkuiqjk</t>
  </si>
  <si>
    <t>iw0ek0fo0]fHkrsgjk</t>
  </si>
  <si>
    <t>iw0ek0fo0]dIrkuxat</t>
  </si>
  <si>
    <t>ukS0ns0t0fd0&amp;A</t>
  </si>
  <si>
    <t>iw0ek0fo0]ukS0ns0t0fd0&amp;A</t>
  </si>
  <si>
    <t>iw0ek0fo0]tksM+okoj</t>
  </si>
  <si>
    <t>iw0ek0fo0]nsokjk dnhe</t>
  </si>
  <si>
    <t>iw0ek0fo0]eygiqjok</t>
  </si>
  <si>
    <t>iw0ek0fo0]clUriqj</t>
  </si>
  <si>
    <t>nsokjk gj[kiqjk</t>
  </si>
  <si>
    <t>iw0ek0fo0]nsokjk gj[kiqjk</t>
  </si>
  <si>
    <t>nsokjk rqqdZpkjk</t>
  </si>
  <si>
    <t>iw0ek0fo0]nsokjk rqqdZpkjk</t>
  </si>
  <si>
    <t>iw0ek0fo0]egs'kiqj</t>
  </si>
  <si>
    <t>gj[kiqjk [kkl</t>
  </si>
  <si>
    <t>iw0ek0fo0]gj[kiqjk</t>
  </si>
  <si>
    <t>iw0ek0fo0]egjktxat</t>
  </si>
  <si>
    <t>iw0ek0fo0]f'koiqj</t>
  </si>
  <si>
    <t>iw0ek0fo0]:Ik;uiqj</t>
  </si>
  <si>
    <t>iw0ek0fo0]ijleuiqj</t>
  </si>
  <si>
    <t>ukS0 rqdZpkjk</t>
  </si>
  <si>
    <t>iw0ek0fo0]ukS0 gj[kiqjk</t>
  </si>
  <si>
    <t>xkslkbZiqj</t>
  </si>
  <si>
    <t>iw0ek0fo0]cSnjk</t>
  </si>
  <si>
    <t>iw0ek0fo0]ij'kqjkeiqj</t>
  </si>
  <si>
    <t>iw0ek0fo0]tehyiqj</t>
  </si>
  <si>
    <t>iw0ek0fo0]bVkSjk n;ky</t>
  </si>
  <si>
    <t>vjkth vekuh</t>
  </si>
  <si>
    <t>iw0ek0fo0]vjkth vekuh</t>
  </si>
  <si>
    <t>fldUnjiqj vk;ek</t>
  </si>
  <si>
    <t>iw0ek0fo0]fldUnjiqj vk;ek</t>
  </si>
  <si>
    <t>eg:iqj</t>
  </si>
  <si>
    <t>iw0ek0fo0]eg:iqj</t>
  </si>
  <si>
    <t>iw0ek0fo0]cStqvkiqj</t>
  </si>
  <si>
    <t>fla/kokjk [kkl</t>
  </si>
  <si>
    <t xml:space="preserve">iw0ek0fo0]fla/kokjk </t>
  </si>
  <si>
    <t>iw0ek0fo0]uxok eSnks</t>
  </si>
  <si>
    <t>iw0ek0fo0]HkSalgk</t>
  </si>
  <si>
    <t>xksUnkiqj</t>
  </si>
  <si>
    <t>iw0ek0fo0]xksUnkiqj</t>
  </si>
  <si>
    <t>iw0ek0fo0]cq&lt;kos fglkeqn~nhuiqj</t>
  </si>
  <si>
    <t>eksrhiqj</t>
  </si>
  <si>
    <t>iw0ek0fo0]eksrhiqj</t>
  </si>
  <si>
    <t>iw0ek0fo0]j?kqukFkiqj</t>
  </si>
  <si>
    <t>iw0ek0fo0]pkaniqj v{kjpUnk</t>
  </si>
  <si>
    <t>iw0ek0fo0]eqjkniqj</t>
  </si>
  <si>
    <t>u0i0egjktxat</t>
  </si>
  <si>
    <t>iw0ek0fo0]d0 fo".kqiqj</t>
  </si>
  <si>
    <t>iw0ek0fo0]dqEgoV</t>
  </si>
  <si>
    <t>ckck lqHkdju lSniqj</t>
  </si>
  <si>
    <t>Jherh ijeknsoh tk;0 ljngka</t>
  </si>
  <si>
    <t>ekrk fd'kqunsoh cgkmn~nhuiqj</t>
  </si>
  <si>
    <t>t;lekt 'ksjiqj egoh</t>
  </si>
  <si>
    <t>loksZn; ukS0 rqdZpkjk</t>
  </si>
  <si>
    <t>Jh xka/kh  x&lt;+ dkSf'kd</t>
  </si>
  <si>
    <t>Jherh ljLorh psork</t>
  </si>
  <si>
    <t>ek0izk0iw0ek0fo0 psork</t>
  </si>
  <si>
    <t>Jh pUnz'ks[kj j??kwiqj</t>
  </si>
  <si>
    <t>cNqvkikj</t>
  </si>
  <si>
    <t>iw0ek0fo0]cNqvkikj</t>
  </si>
  <si>
    <t>iw0ek0fo0]cM+gjMhg</t>
  </si>
  <si>
    <t>iw0ek0fo0]ukScjkj f=iqjkj [kkylk</t>
  </si>
  <si>
    <t>iw0ek0fo0]vo'kkuiqj</t>
  </si>
  <si>
    <t>iw0ek0fo0]egkth ns0 tnhn</t>
  </si>
  <si>
    <t>Jh nqxkZ th m0ek0fo0 f'koiqj</t>
  </si>
  <si>
    <t>iw0ek0fo0]bczkfgeiqj</t>
  </si>
  <si>
    <t>ris'ojh nsoh tk;loky b0dk0 ljngka cktkj</t>
  </si>
  <si>
    <t>ckck j?kqcj nkl b0dk0tehyiqj</t>
  </si>
  <si>
    <t>yksd f'k{kk ifj"kn b0dk0ljngka</t>
  </si>
  <si>
    <t>vkn'kZ b0dk0egs'kiqj</t>
  </si>
  <si>
    <t>b.VjehfMV dkyst dIrkuxat</t>
  </si>
  <si>
    <t>dwck[kkl</t>
  </si>
  <si>
    <t>iw0ek0fo0]jkeiqj tehu ikYgu</t>
  </si>
  <si>
    <t>iw0ek0fo0]&lt;kdk</t>
  </si>
  <si>
    <t>iw0ek0fo0]eBcStukFkiqj</t>
  </si>
  <si>
    <t>iw0ek0fo0]pkSckg</t>
  </si>
  <si>
    <t>iw0ek0fo0]pkSdh xatksj</t>
  </si>
  <si>
    <t>iw0ek0fo0]vdckyiqj</t>
  </si>
  <si>
    <t>ik.Ms; vrjdq'kk</t>
  </si>
  <si>
    <t>Mk0 Hkhejko vEcs0vkjkth cxgh</t>
  </si>
  <si>
    <t>iw0ek0fo0]uojfl;k</t>
  </si>
  <si>
    <t>iw0ek0fo0]rjoka</t>
  </si>
  <si>
    <t>iw0ek0fo0]eksdyiqj</t>
  </si>
  <si>
    <t>fHkyfgyh</t>
  </si>
  <si>
    <t>iw0ek0fo0]fHkyfgyh</t>
  </si>
  <si>
    <t>iw0ek0fo0]Hkaojiqj</t>
  </si>
  <si>
    <t>dqtjkao</t>
  </si>
  <si>
    <t>iw0ek0fo0]dqtjkao</t>
  </si>
  <si>
    <t>iw0ek0fo0]vl/khjiqj</t>
  </si>
  <si>
    <t>iw0ek0fo0]cgksfjdiqj</t>
  </si>
  <si>
    <t>VaMok [kkl</t>
  </si>
  <si>
    <t>iw0ek0fo0]VaMok [kkl</t>
  </si>
  <si>
    <t>iw0ek0fo0]csyk</t>
  </si>
  <si>
    <t>iw0ek0fo0]fpYywiqj</t>
  </si>
  <si>
    <t>lqYrkuiqj cjsgrk</t>
  </si>
  <si>
    <t>iw0ek0fo0]cjsgrk</t>
  </si>
  <si>
    <t>iw0ek0fo0]ik.Ms; vrjdq'kk</t>
  </si>
  <si>
    <t>losZ0y0ek0fo0cuxkao</t>
  </si>
  <si>
    <t>ft;kiqj</t>
  </si>
  <si>
    <t>iw0ek0fo0]ft;kiqj n0</t>
  </si>
  <si>
    <t>iw0ek0fo0]ujoka</t>
  </si>
  <si>
    <t>iw0ek0fo0]jkeuxj</t>
  </si>
  <si>
    <t>xuhiqj Mxjgk</t>
  </si>
  <si>
    <t>iw0ek0fo0]xuhiqj Mxjgk</t>
  </si>
  <si>
    <t>emijkflu</t>
  </si>
  <si>
    <t>iw0ek0fo0]emijkflu</t>
  </si>
  <si>
    <t>dks'kMk</t>
  </si>
  <si>
    <t>iw0ek0fo0]dks'kMk</t>
  </si>
  <si>
    <t>iw0ek0fo0]Hkjiqj fiNokj</t>
  </si>
  <si>
    <t>iw0ek0fo0]flgqdk</t>
  </si>
  <si>
    <t>teq[kk</t>
  </si>
  <si>
    <t>iw0ek0fo0]teq[kk</t>
  </si>
  <si>
    <t>iw0ek0fo0]esguktiqj</t>
  </si>
  <si>
    <t>iw0ek0fo0]lfd;k&amp;cfd;k</t>
  </si>
  <si>
    <t>iw0ek0fo0]cjoka</t>
  </si>
  <si>
    <t>iw0ek0fo0]txnh'kiqj pkSj</t>
  </si>
  <si>
    <t>iw0ek0fo0]iM+jh</t>
  </si>
  <si>
    <t>dqjgjk rstflag</t>
  </si>
  <si>
    <t>iw0ek0fo0][kq'kukeiqj</t>
  </si>
  <si>
    <t>unok fllMh</t>
  </si>
  <si>
    <t>ft;kiqj m0</t>
  </si>
  <si>
    <t>iw0ek0fo0]ft;kiqj m0</t>
  </si>
  <si>
    <t>iw0ek0fo0]jLrhiqj</t>
  </si>
  <si>
    <t>iw0ek0fo0]ohjiqj</t>
  </si>
  <si>
    <t>mapgqoka</t>
  </si>
  <si>
    <t>mapgqvka</t>
  </si>
  <si>
    <t>iw0ek0fo0]mapgqvka</t>
  </si>
  <si>
    <t>iw0ek0fo0]tehjiqj</t>
  </si>
  <si>
    <t>iw0ek0fo0]ckalxkao</t>
  </si>
  <si>
    <t>ljk;o`Unkou</t>
  </si>
  <si>
    <t>tqvk</t>
  </si>
  <si>
    <t>iw0ek0fo0]gadkjiqj</t>
  </si>
  <si>
    <t>iw0ek0fo0]frfrjk dksVk</t>
  </si>
  <si>
    <t>iw0ek0fo0]unok fllMh</t>
  </si>
  <si>
    <t>iw0ek0fo0]Qn~nwiqj</t>
  </si>
  <si>
    <t>iw0ek0fo0]ljk; o`Unkou</t>
  </si>
  <si>
    <t>iw0ek0fo0],sjk cqtqxZ</t>
  </si>
  <si>
    <t>iw0ek0fo0]ljk; f=ykspu</t>
  </si>
  <si>
    <t>iw0ek0fo0]jklsiqj</t>
  </si>
  <si>
    <t>iw0ek0fo0]VksMjiqj</t>
  </si>
  <si>
    <t>iw0ek0fo0],sjk [kqnZ</t>
  </si>
  <si>
    <t>iw0ek0fo0]chchiqj</t>
  </si>
  <si>
    <t>Hkqqokyiqj</t>
  </si>
  <si>
    <t>iw0ek0fo0]xrok Hkqqokyiqj</t>
  </si>
  <si>
    <t>xus'kh nsoh m0izk0fo0 ljk; f=ykspu cksxfj;k</t>
  </si>
  <si>
    <t>turk b0dk esguktiqj</t>
  </si>
  <si>
    <t>jk0ck0b0dk0cjoka</t>
  </si>
  <si>
    <t>Jh lqHkk"k mPprj ek0fo0VksM+jiqj</t>
  </si>
  <si>
    <t>ekSykuhiqj</t>
  </si>
  <si>
    <t>lh0ch0b0dk0rjoka</t>
  </si>
  <si>
    <t>b.Vj dkyst ljk;o`Unkou</t>
  </si>
  <si>
    <t>l0izk0tw0gk0LdwypkSjh [kkl</t>
  </si>
  <si>
    <t>usg: Lek0m0ek0fo0csygkMhg</t>
  </si>
  <si>
    <t>xka/kh b0dk0dwck</t>
  </si>
  <si>
    <t>iw0ek0fo0]jlM+k</t>
  </si>
  <si>
    <t>iw0ek0fo0][kjdk</t>
  </si>
  <si>
    <t>iw0ek0fo0]iV~Vh fHk[kkjh</t>
  </si>
  <si>
    <t>iw0ek0fo0 dU;k dwck</t>
  </si>
  <si>
    <t>iw0ek0fo0]vfefy;k</t>
  </si>
  <si>
    <t>iw0ek0fo0]jlwyiqj</t>
  </si>
  <si>
    <t>iw0ek0fo0]O;ogjk</t>
  </si>
  <si>
    <t>iw0ek0fo0]dgyk fldUnjiqj</t>
  </si>
  <si>
    <t>iw0ek0fo0]elhjiqj</t>
  </si>
  <si>
    <t>iw0ek0fo0]fpjfdfgV</t>
  </si>
  <si>
    <t>iw0ek0fo0]mckjiqj y[kehiqj</t>
  </si>
  <si>
    <t>iw0ek0fo0]dSFkh 'kadjiqj</t>
  </si>
  <si>
    <t>jkeiqj c&lt;kSuk</t>
  </si>
  <si>
    <t>iw0ek0fo0]jkeiqj c&lt;kSuk</t>
  </si>
  <si>
    <t>iw0ek0fo0]jktdh; d0ykyxat</t>
  </si>
  <si>
    <t>iw0ek0fo0]gjuh Msgjk</t>
  </si>
  <si>
    <t>iw0ek0fo0][kfu;jk</t>
  </si>
  <si>
    <t>iw0ek0fo0]vdksYgh</t>
  </si>
  <si>
    <t>iw0ek0fo0]esgjks txnh'kiqj</t>
  </si>
  <si>
    <t>iw0ek0fo0]lksQhiqj</t>
  </si>
  <si>
    <t>iw0ek0fo0]l:igka</t>
  </si>
  <si>
    <t>iw0ek0fo0]ljk; ek:Q</t>
  </si>
  <si>
    <t>iw0ek0fo0]dksVk cqtqxZ</t>
  </si>
  <si>
    <t>iw0ek0fo0]cSjhMhg</t>
  </si>
  <si>
    <t>iw0ek0fo0]JhdkUriqj</t>
  </si>
  <si>
    <t>turk y?kqpUnsojk</t>
  </si>
  <si>
    <t>misUnk</t>
  </si>
  <si>
    <t>iw0ek0fo0]misUnk</t>
  </si>
  <si>
    <t>jkeiqj dBjoka</t>
  </si>
  <si>
    <t>iw0ek0fo0]jkeiqj dBjoka</t>
  </si>
  <si>
    <t>iw0ek0fo0]ifryk pkSj</t>
  </si>
  <si>
    <t>iw0ek0fo0]fl/kkSuk</t>
  </si>
  <si>
    <t>iw0ek0fo0]fpmVgjk</t>
  </si>
  <si>
    <t xml:space="preserve">uksuhiqj </t>
  </si>
  <si>
    <t>iw0ek0fo0]uksuhiqj  mQZ ubZdksV</t>
  </si>
  <si>
    <t>fl)s'ojh fl/kkSuk</t>
  </si>
  <si>
    <t>jsolk</t>
  </si>
  <si>
    <t>iw0ek0fo0]jsolk</t>
  </si>
  <si>
    <t>iw0ek0fo0]clgh vdckyiqj</t>
  </si>
  <si>
    <t>iw0ek0fo0]cukjiqj lygjk</t>
  </si>
  <si>
    <t>iw0ek0fo0]dilsBk</t>
  </si>
  <si>
    <t>iw0ek0fo0]vxsgrk</t>
  </si>
  <si>
    <t>iw0ek0fo0]nsoxkao&amp;A</t>
  </si>
  <si>
    <t>iw0ek0fo0]nsoxkao&amp;AA</t>
  </si>
  <si>
    <t>bLekbyiqj cjgrh</t>
  </si>
  <si>
    <t>iw0ek0fo0]bLekbyiqj cjgrh</t>
  </si>
  <si>
    <t>cgknjqiqj</t>
  </si>
  <si>
    <t>iw0ek0fo0]cgknjqiqj</t>
  </si>
  <si>
    <t>HkqMdh</t>
  </si>
  <si>
    <t>iw0ek0fo0]HkqMdh</t>
  </si>
  <si>
    <t>iw0ek0fo0]lyseiqj</t>
  </si>
  <si>
    <t>iw0ek0fo0]pkSdh nsoxkao</t>
  </si>
  <si>
    <t>iw0ek0fo0]rjQdkth</t>
  </si>
  <si>
    <t>iw0ek0fo0]jktsiqj</t>
  </si>
  <si>
    <t>iw0ek0fo0]dyhpkckn</t>
  </si>
  <si>
    <t>xM+kSyh</t>
  </si>
  <si>
    <t>iw0ek0fo0]xM+kSyh</t>
  </si>
  <si>
    <t>iw0ek0fo0]datfgr</t>
  </si>
  <si>
    <t>iw0ek0fo0]datfgr gfjtu cLrh</t>
  </si>
  <si>
    <t>iw0ek0fo0]psokj if'pe</t>
  </si>
  <si>
    <t>iw0ek0fo0]ekfudiqj fd'kquiqj</t>
  </si>
  <si>
    <t>iw0ek0fo0]:nziqj</t>
  </si>
  <si>
    <t>iw0ek0fo0]mejhJh</t>
  </si>
  <si>
    <t>iw0ek0fo0]cjlsjoka</t>
  </si>
  <si>
    <t>iw0ek0fo0]Q[k:n~nhuiqj</t>
  </si>
  <si>
    <t>;nqukFk b0dkystcgknqjiqj</t>
  </si>
  <si>
    <t>turk lg;ksx b0dk0ebZ [kjxiqj</t>
  </si>
  <si>
    <t>iw0ek0fo0]ejgrh</t>
  </si>
  <si>
    <t>iw0ek0fo0]dfj;k xksikyiqj</t>
  </si>
  <si>
    <t>Jh d`".k xhrk jk"Vªh; b0dk0]ykyxat</t>
  </si>
  <si>
    <t>iw0ek0fo0]jkuh dh ljk;</t>
  </si>
  <si>
    <t>iw0ek0fo0]d0jkuh dh ljk;</t>
  </si>
  <si>
    <t>iw0ek0fo0]vukSjk</t>
  </si>
  <si>
    <t>iw0ek0fo0]e&gt;xkaok</t>
  </si>
  <si>
    <t>iw0ek0fo0][kSjiqj txthou</t>
  </si>
  <si>
    <t>iw0ek0fo0]'kkgdqUnuiqj</t>
  </si>
  <si>
    <t>iw0ek0fo0]c&lt;+;k</t>
  </si>
  <si>
    <t>iw0ek0fo0]bZ'ojiqj</t>
  </si>
  <si>
    <t>iw0ek0fo0]nkmniqj</t>
  </si>
  <si>
    <t>iw0ek0fo0]gluiqj</t>
  </si>
  <si>
    <t>iw0ek0fo0]dksVok</t>
  </si>
  <si>
    <t>iw0ek0fo0]uRFkwiqj</t>
  </si>
  <si>
    <t>ckadhiqj</t>
  </si>
  <si>
    <t>iw0ek0fo0]ckadhiqj</t>
  </si>
  <si>
    <t>iw0ek0fo0][kYyksiqj</t>
  </si>
  <si>
    <t>iw0ek0fo0]csygFkk</t>
  </si>
  <si>
    <t>xEHkhjou</t>
  </si>
  <si>
    <t>iw0ek0fo0]iqjSfu;k</t>
  </si>
  <si>
    <t>lqHkk"k iww0ek0xEHkhjou</t>
  </si>
  <si>
    <t>iw0ek0fo0]Qfjgka</t>
  </si>
  <si>
    <t>iw0ek0fo0]eqb;k</t>
  </si>
  <si>
    <t>iw0ek0fo0]unkSyh</t>
  </si>
  <si>
    <t>iw0ek0fo0]feV~Buiqj</t>
  </si>
  <si>
    <t>iw0ek0fo0][krhjiqj</t>
  </si>
  <si>
    <t>/kqjhiqj</t>
  </si>
  <si>
    <t>iw0ek0fo0]/kqjhiqj</t>
  </si>
  <si>
    <t>iw0ek0fo0]jk0futkekckn</t>
  </si>
  <si>
    <t>iw0ek0fo0]d0futkekckn</t>
  </si>
  <si>
    <t>efLtfn;k</t>
  </si>
  <si>
    <t>iw0ek0fo0]efLtfn;k</t>
  </si>
  <si>
    <t>Vkmu fj;kfutk0</t>
  </si>
  <si>
    <t>dfo lezkV Jh gfjvkS| 
futkekckn</t>
  </si>
  <si>
    <t>iw0ek0fo0]yfNjkeiqj</t>
  </si>
  <si>
    <t>iw0ek0fo0]dU;k :njh</t>
  </si>
  <si>
    <t>iw0ek0fo0]pdyky/kj</t>
  </si>
  <si>
    <t>iw0ek0fo0]Vsaxjiqj</t>
  </si>
  <si>
    <t>dkth HkhVh</t>
  </si>
  <si>
    <t>iw0ek0fo0]lfgxM+k</t>
  </si>
  <si>
    <t>iw0ek0fo0]xU/kqobZ</t>
  </si>
  <si>
    <t>eqgenYyk</t>
  </si>
  <si>
    <t>iw0ek0fo0]eqgenYyk</t>
  </si>
  <si>
    <t>iw0ek0fo0]f'kojkeiqj</t>
  </si>
  <si>
    <t>iw0ek0fo0]tehu dV?kj</t>
  </si>
  <si>
    <t>iw0ek0fo0]fcV~Byiqj</t>
  </si>
  <si>
    <t>iw0ek0fo0]vYyhiqj</t>
  </si>
  <si>
    <t>ek0izk0turk[kktsiqj</t>
  </si>
  <si>
    <t>iw0ek0fo0]dksfVyk</t>
  </si>
  <si>
    <t>pdlsBoy</t>
  </si>
  <si>
    <t>iw0ek0fo0]pdlsBoy</t>
  </si>
  <si>
    <t>;'kksnk yky feJk m0ek0fo0cM+kxkao</t>
  </si>
  <si>
    <t>turk b.Vj dkyst futkekckn</t>
  </si>
  <si>
    <t>jktsUnz Lek0b0dk0lsBoy</t>
  </si>
  <si>
    <t>iw0ek0fo0]dknhiqj jtknsiqj</t>
  </si>
  <si>
    <t>gjflagiqj</t>
  </si>
  <si>
    <t>lo:iqj</t>
  </si>
  <si>
    <t>iw0ek0fo0]jlhnkckn</t>
  </si>
  <si>
    <t>iw0ek0fo0]rqjdkSyh</t>
  </si>
  <si>
    <t>iw0ek0fo0]?kMlMk</t>
  </si>
  <si>
    <t>iw0ek0fo0]gjflagiqj</t>
  </si>
  <si>
    <t>dlMk vk;ek</t>
  </si>
  <si>
    <t>iw0ek0fo0]dlMk vk;ek</t>
  </si>
  <si>
    <t>iw0ek0fo0]csjek</t>
  </si>
  <si>
    <t>lxM+h</t>
  </si>
  <si>
    <t>iw0ek0fo0]Nrrjiqj [kq'kgky</t>
  </si>
  <si>
    <t>iw0ek0fo0]/kuNqyk</t>
  </si>
  <si>
    <t>lqUnj ljk; cYyks</t>
  </si>
  <si>
    <t>iw0ek0fo0]lqUnj ljk; cYyks</t>
  </si>
  <si>
    <t>tekyqn~nhuiV~Vh</t>
  </si>
  <si>
    <t>iw0ek0fo0]cukSjk eSukFkiV~Vh</t>
  </si>
  <si>
    <t>iw0ek0fo0]paxbZiqj</t>
  </si>
  <si>
    <t>iw0ek0fo0]egqyk</t>
  </si>
  <si>
    <t>leqnziqj</t>
  </si>
  <si>
    <t>iw0ek0fo0]th;uiqj</t>
  </si>
  <si>
    <t>iw0ek0fo0]tehu eqgEeniqj</t>
  </si>
  <si>
    <t>tehu Nhgh</t>
  </si>
  <si>
    <t>iw0ek0fo0]tehu Nhgh</t>
  </si>
  <si>
    <t>egkorx&lt;+</t>
  </si>
  <si>
    <t>iw0ek0fo0]egkorx&lt;+</t>
  </si>
  <si>
    <t>iw0ek0fo0]HkjkSyh</t>
  </si>
  <si>
    <t>iw0ek0fo0]dksfdyikj</t>
  </si>
  <si>
    <t>iw0ek0fo0]Hknkao</t>
  </si>
  <si>
    <t>ljk; lkxj</t>
  </si>
  <si>
    <t>iw0ek0fo0]jktwiV~Vh</t>
  </si>
  <si>
    <t>iw0ek0fo0]y[keh jksgqvkj</t>
  </si>
  <si>
    <t>iw0ek0fo0]feJiqj</t>
  </si>
  <si>
    <t>cyqvk</t>
  </si>
  <si>
    <t>iw0ek0fo0]ihijh</t>
  </si>
  <si>
    <t>iw0ek0fo0]rjkSdk</t>
  </si>
  <si>
    <t>djth dh fM?kofu;k</t>
  </si>
  <si>
    <t>iw0ek0fo0]dkth dh fM?kofu;k</t>
  </si>
  <si>
    <t>ik.MjdqMk</t>
  </si>
  <si>
    <t>iw0ek0fo0]ik.MjdqMk</t>
  </si>
  <si>
    <t>iw0ek0fo0]ykV?kkV</t>
  </si>
  <si>
    <t>pkSdh [kqnZ</t>
  </si>
  <si>
    <t>iw0ek0fo0]pkSdh [kqnZ</t>
  </si>
  <si>
    <t>lksgjkHkkj</t>
  </si>
  <si>
    <t>iw0ek0fo0]lksgjkHkkj</t>
  </si>
  <si>
    <t>iw0ek0fo0]cSjhMkaM</t>
  </si>
  <si>
    <t>iw0ek0fo0]dka[kHkkj</t>
  </si>
  <si>
    <t>iw0ek0fo0]dksBk vtxjk</t>
  </si>
  <si>
    <t>es?kbZ [kkl</t>
  </si>
  <si>
    <t>iw0ek0fo0]es?kbZ [kkl</t>
  </si>
  <si>
    <t>lq[knRr uxj</t>
  </si>
  <si>
    <t>iw0ek0fo0]lq[kenRr uxj</t>
  </si>
  <si>
    <t>dksM+jk</t>
  </si>
  <si>
    <t>iw0ek0fo0]ckyhiqj</t>
  </si>
  <si>
    <t>iw0ek0fo0]elksuk</t>
  </si>
  <si>
    <t>fM?kofu;k</t>
  </si>
  <si>
    <t>iw0ek0fo0]fM?kofu;k</t>
  </si>
  <si>
    <t>lksguk [kkylk</t>
  </si>
  <si>
    <t>iw0ek0fo0]eqjkjiqj</t>
  </si>
  <si>
    <t>'kkgiqj usoknk</t>
  </si>
  <si>
    <t>iw0ek0fo0]'kkgiqj usoknk</t>
  </si>
  <si>
    <t>iw0ek0fo0]ujgu [kkl</t>
  </si>
  <si>
    <t>iw0ek0fo0]Hkqouk cqtqxZ</t>
  </si>
  <si>
    <t>vterx&lt;</t>
  </si>
  <si>
    <t>iw0ek0fo0]vterx&lt;</t>
  </si>
  <si>
    <t>iw0ek0fo0]Nijk lqYrkuiqj</t>
  </si>
  <si>
    <t>iw0ek0fo0]dU;k Nijk lqYrkuiqj</t>
  </si>
  <si>
    <t>Vsduxk&lt;+k</t>
  </si>
  <si>
    <t>iw0ek0fo0]Vsduxk&lt;+k</t>
  </si>
  <si>
    <t>vyh;kckn</t>
  </si>
  <si>
    <t>iw0ek0fo0]vyh;kckn dVkbZ</t>
  </si>
  <si>
    <t>gjbZbLekbZyiqj</t>
  </si>
  <si>
    <t>iw0ek0fo0]gjbZbLekbZyiqj</t>
  </si>
  <si>
    <t>[kkaM</t>
  </si>
  <si>
    <t>iw0ek0fo0][kkaM</t>
  </si>
  <si>
    <t>fdlku fo0 eqtkj lqjSuk</t>
  </si>
  <si>
    <t>Jh Hkkjrh iw0ek0fo0dksM+jk ekQh</t>
  </si>
  <si>
    <t xml:space="preserve"> </t>
  </si>
  <si>
    <t>t; fdlku b0dkyst?kk?kjk ykV?kkV</t>
  </si>
  <si>
    <t>fodze b0dk0 eqgEeniqj ykV?kkV</t>
  </si>
  <si>
    <t>pk;siqj</t>
  </si>
  <si>
    <t>ijegal b.Vj dkyst nsoiqj guqekuuxj</t>
  </si>
  <si>
    <t>iw0ek0fo0]dU;k th;uiqj</t>
  </si>
  <si>
    <t>usg: m0ek0fo0fldjkSjk Hkqouk  cqtqxZ</t>
  </si>
  <si>
    <t>ekSykuk vktkn b0dk0vatku'kghn</t>
  </si>
  <si>
    <t>fLeFk b0dk0vterx&lt;+</t>
  </si>
  <si>
    <t>jktdh; ckfydk b0dkystvterx&lt;+</t>
  </si>
  <si>
    <t>vkj0,0fdnobZ ckfydk b0dk0vatku'kghn</t>
  </si>
  <si>
    <t>ljnkj iVsy m0ek0 fo|ky; lsojh efUnj lruk</t>
  </si>
  <si>
    <t>telj</t>
  </si>
  <si>
    <t>Jh jkeflaxkj flag iVsy ck0tw0gk0Ldwy] telj]yqpqbZ</t>
  </si>
  <si>
    <t>egqfy;k cksf&gt;;k</t>
  </si>
  <si>
    <t>iw0ek0fo0] egqfy;k</t>
  </si>
  <si>
    <t>egkRek gfjgj nkl iw0ek0fo0 veqokjh ujk;uiqj</t>
  </si>
  <si>
    <t>Lis'ky Vs~fuax lsUVj xM+sjh iV~Vh</t>
  </si>
  <si>
    <t>Lis'ky Vs~fuax lsUVj leqUnjiqj</t>
  </si>
  <si>
    <t>lqck"k uxj</t>
  </si>
  <si>
    <t>Lis'ky Vs~fuax lsUVj egknsouxj</t>
  </si>
  <si>
    <t xml:space="preserve">Lis'ky Vs~fuax lsUVj xM+sjhiV~Vh] </t>
  </si>
  <si>
    <t xml:space="preserve">Lis'ky Vs~fuax lsUVj pquqxikj] </t>
  </si>
  <si>
    <t xml:space="preserve">Lis'ky Vs~fuax lsUVj ujgu [kkl] </t>
  </si>
  <si>
    <t>iw0ek0fo0]dUnjk</t>
  </si>
  <si>
    <t>iw0ek0fo0]ekgqy</t>
  </si>
  <si>
    <t>HknkSjk</t>
  </si>
  <si>
    <t>iw0ek0fo0]HknkSjk</t>
  </si>
  <si>
    <t>gkalkerywciqj</t>
  </si>
  <si>
    <t>iw0ek0fo0]gkalkerywciqj</t>
  </si>
  <si>
    <t>iw0ek0fo0]dzeks0vgjkSyk</t>
  </si>
  <si>
    <t>iw0ek0fo0]'kEHkwiqj</t>
  </si>
  <si>
    <t>iw0ek0fo0]v:lk</t>
  </si>
  <si>
    <t>vflykbZ</t>
  </si>
  <si>
    <t>iw0ek0fo0]vflykbZ</t>
  </si>
  <si>
    <t>x&lt;+k</t>
  </si>
  <si>
    <t>iw0ek0fo0]x&lt;+k</t>
  </si>
  <si>
    <t>iw0ek0fo0]'kadjdksyk</t>
  </si>
  <si>
    <t>ikjkfeJkSfy;k</t>
  </si>
  <si>
    <t>iw0ek0fo0]i[kuiqj</t>
  </si>
  <si>
    <t>iw0ek0fo0]ltuh</t>
  </si>
  <si>
    <t>iw0ek0fo0][kqjklks</t>
  </si>
  <si>
    <t>iw0ek0fo0]Qjhniqj</t>
  </si>
  <si>
    <t>iw0ek0fo0]vksfjy</t>
  </si>
  <si>
    <t>iw0ek0fo0]dksjkZ?kkVeiqj</t>
  </si>
  <si>
    <t>iw0ek0fo0][ktqjh</t>
  </si>
  <si>
    <t>iw0ek0fo0]xkSjh</t>
  </si>
  <si>
    <t>iw0ek0fo0]glukMhg</t>
  </si>
  <si>
    <t>iw0ek0fo0]vHk;iqj</t>
  </si>
  <si>
    <t>iw0ek0fo0]csUnqbZ</t>
  </si>
  <si>
    <t>iw0ek0fo0]gehniqj</t>
  </si>
  <si>
    <t>cuk[kqnZ</t>
  </si>
  <si>
    <t>ckck lR;nso cuk[kqnZ</t>
  </si>
  <si>
    <t>dqlegjk</t>
  </si>
  <si>
    <t>iw0ek0fo0]dqlegjk</t>
  </si>
  <si>
    <t>iw0ek0fo0]xgth</t>
  </si>
  <si>
    <t>iw0ek0fo0]ysnkSjk</t>
  </si>
  <si>
    <t>iw0ek0fo0]lenh</t>
  </si>
  <si>
    <t>iw0ek0fo0]vykSok</t>
  </si>
  <si>
    <t>iw0ek0fo0]fcykjh</t>
  </si>
  <si>
    <t>ekU;rk tw0gk0Ldwy ysnkSjk</t>
  </si>
  <si>
    <t>iw0ek0fo0]foM+gj</t>
  </si>
  <si>
    <t>iw0ek0fo0]lelkckn</t>
  </si>
  <si>
    <t>eka 'kkjnk 'kEHkwiqj</t>
  </si>
  <si>
    <t>iw0ek0fo0]d0Øeks0 nkmniqj</t>
  </si>
  <si>
    <t>Qkfrek fgUn tw0gk0Ldwy]ekgqy</t>
  </si>
  <si>
    <t>xtsUnziV~Vh</t>
  </si>
  <si>
    <t>ckcwykyxtsUnziV~Vh</t>
  </si>
  <si>
    <t>iw0ek0fo0]ihBkiqj</t>
  </si>
  <si>
    <t>iw0ek0fo0]cgsjk</t>
  </si>
  <si>
    <t>iw0ek0fo0]lelYyhiqj</t>
  </si>
  <si>
    <t>iw0ek0fo0]ujQksjk</t>
  </si>
  <si>
    <t>iw0ek0fo0]dksrokyhiqj</t>
  </si>
  <si>
    <t>b'kgkdiqj pkScsiV~Vh</t>
  </si>
  <si>
    <t>iw0ek0fo0]b'kgkdiqj</t>
  </si>
  <si>
    <t>iw0ek0fo0]HkSjksiqj njxkg</t>
  </si>
  <si>
    <t>Jh 'kadj th b0dkyst dVok xgth</t>
  </si>
  <si>
    <t>vljfQ;k b0dk0ekgqy</t>
  </si>
  <si>
    <t>turk b0dk0vgjkSyk</t>
  </si>
  <si>
    <t>fo|korh b0dkyst 'kkgiqj lkjSu</t>
  </si>
  <si>
    <t>iw0ek0fo0]eM+uk eg:iqj</t>
  </si>
  <si>
    <t>iw0ek0fo0]vkyeiqj</t>
  </si>
  <si>
    <t>dY;kuiqj</t>
  </si>
  <si>
    <t>jk"V~h; y0ek0fo0] ttmiqj</t>
  </si>
  <si>
    <t>vkNsiqj</t>
  </si>
  <si>
    <t>iw0ek0fo0]fNrkSuk vkNsiqj</t>
  </si>
  <si>
    <t>idMh</t>
  </si>
  <si>
    <t>Mh0ds0,l0 iw0ek0fo0] idM+h</t>
  </si>
  <si>
    <t>fo'ook.kh tw0gk0Ldwy] [ktqjh</t>
  </si>
  <si>
    <t>x;knhu b0dk0][kqjklks</t>
  </si>
  <si>
    <t>turk b0dk0 ekgqy</t>
  </si>
  <si>
    <t>Feb,15</t>
  </si>
  <si>
    <t>Mar,15</t>
  </si>
  <si>
    <t>iw0ek0fo0]chdkiqj</t>
  </si>
  <si>
    <t>iw0ek0fo0]dEejiqj</t>
  </si>
  <si>
    <t>iw0ek0fo0]ljk;eksgu</t>
  </si>
  <si>
    <t>iw0ek0fo0]vekSM+k</t>
  </si>
  <si>
    <t>Hknlkjh JhdkUriqj</t>
  </si>
  <si>
    <t>iw0ek0fo0]Hknlkjh JhdkUriqj</t>
  </si>
  <si>
    <t>iw0ek0fo0][kqUnuiqj</t>
  </si>
  <si>
    <t>iw0ek0fo0]jksgqvk eqLrQkckn</t>
  </si>
  <si>
    <t>iw0ek0fo0]flljsM+h</t>
  </si>
  <si>
    <t>iw0ek0fo0]ijlkSyh</t>
  </si>
  <si>
    <t>iw0ek0fo0]Bsdek</t>
  </si>
  <si>
    <t>iw0ek0fo0]dU;kBsdek</t>
  </si>
  <si>
    <t>iw0ek0fo0]ifldk</t>
  </si>
  <si>
    <t>egaxwiqj</t>
  </si>
  <si>
    <t>iw0ek0fo0]egaxwiqj</t>
  </si>
  <si>
    <t>iw0ek0fo0]Hkorj</t>
  </si>
  <si>
    <t>iw0ek0fo0]fxM+mj</t>
  </si>
  <si>
    <t>iw0ek0fo0]ftUnksiqj</t>
  </si>
  <si>
    <t>iw0ek0fo0]Hkhjk</t>
  </si>
  <si>
    <t>gjbZjkeiqj</t>
  </si>
  <si>
    <t>iw0ek0fo0]gjbZjkeiqj</t>
  </si>
  <si>
    <t>ckSokikj</t>
  </si>
  <si>
    <t>iw0ek0fo0]ckSokikj</t>
  </si>
  <si>
    <t>iw0ek0fo0]pkSdh</t>
  </si>
  <si>
    <t>ladjkeÅ</t>
  </si>
  <si>
    <t>iw0ek0fo0]ladjkeÅ</t>
  </si>
  <si>
    <t>iw0ek0fo0]mfn;kaok</t>
  </si>
  <si>
    <t>iw0ek0fo0]iqjlqM+h</t>
  </si>
  <si>
    <t>iw0ek0fo0]jofu;k</t>
  </si>
  <si>
    <t>iw0ek0fo0]vlofu;ka</t>
  </si>
  <si>
    <t>iw0ek0fo0]gfn'kk n;kyiqj</t>
  </si>
  <si>
    <t>egUFk f'konkl mnkflu ikjk ftoyh</t>
  </si>
  <si>
    <t>vEcsMdj jktsiqj</t>
  </si>
  <si>
    <t>eqMgj</t>
  </si>
  <si>
    <t>iw0ek0fo0]eqMgj</t>
  </si>
  <si>
    <t>Jh xka/kh Lekjd b0dk0cjng</t>
  </si>
  <si>
    <t>turk b0dk0Bsdek fotkSyh</t>
  </si>
  <si>
    <t>iw0ek0fo0] csym</t>
  </si>
  <si>
    <t>iw0ek0fo0] HkSldqj</t>
  </si>
  <si>
    <t>iw0ek0fo0] xksM+gjk</t>
  </si>
  <si>
    <t xml:space="preserve">uksV%&amp; ekg vDVwcj]14 ls fnlEcj]14 rd ds fy, vkoafVr [kk|kUu ds lkis{k tuin Lrj ls 31-05 dq0 xsgwa o 68-02 dq0 pkoy vf/kd izs"k.k lsUVj ij gqvk Fkk] ftlds dkj.k vfrfjDr [kk|kUu dks orZeku vkoaVu esa ls ?kVk fn;k x;k gS] tks mDr ekgksa esa tuin Lrj ls de djds izkIRk gksxkA </t>
  </si>
  <si>
    <t>u0ia0vrjkSfy;k</t>
  </si>
  <si>
    <t>iw0ek0fo0]vrjkSfy;k</t>
  </si>
  <si>
    <t>iw0ek0fo0]dU;k vrjkSfy;k</t>
  </si>
  <si>
    <t>iw0ek0fo0]fFkjbZiV~Vh</t>
  </si>
  <si>
    <t>iw0ek0fo0]idjMhgk</t>
  </si>
  <si>
    <t>iw0ek0fo0]xuiriqj</t>
  </si>
  <si>
    <t>iw0ek0fo0]Hkxriqj</t>
  </si>
  <si>
    <t>iw0ek0fo0]vx;k</t>
  </si>
  <si>
    <t>iw0ek0fo0]ckalsiqj MaMok</t>
  </si>
  <si>
    <t>iw0ek0fo0]izrkiiqj NrkSjk</t>
  </si>
  <si>
    <t>nsgqyk</t>
  </si>
  <si>
    <t>iw0ek0fo0]nsgqyk</t>
  </si>
  <si>
    <t>iw0ek0fo0]jrqvkikj</t>
  </si>
  <si>
    <t>iw0ek0fo0]yksgjk</t>
  </si>
  <si>
    <t>pRrqjiqj e?kbZiV~Vh</t>
  </si>
  <si>
    <t>iw0ek0fo0]e?kbZiV~Vh</t>
  </si>
  <si>
    <t>iw0ek0fo0]eq.Msjk</t>
  </si>
  <si>
    <t>jkeiqj [kkl</t>
  </si>
  <si>
    <t>iw0ek0fo0]jkeiqj [kkl</t>
  </si>
  <si>
    <t>iw0ek0fo0]nsoMhg</t>
  </si>
  <si>
    <t>iw0ek0fo0]isM+jk HkqMdqMk</t>
  </si>
  <si>
    <t>iw0ek0fo0]vuUriqj</t>
  </si>
  <si>
    <t>iw0ek0fo0]xksjFkkuh</t>
  </si>
  <si>
    <t>iw0ek0fo0]tehu nlkao</t>
  </si>
  <si>
    <t>lqYrkuiqj djeSuh</t>
  </si>
  <si>
    <t>iw0ek0fo0]lqYrkuiqj djeSuh</t>
  </si>
  <si>
    <t>ljLorh 
vrjkSfy;k</t>
  </si>
  <si>
    <t>ckck eq0Lek0 Hkxokuiqj efn;kikj</t>
  </si>
  <si>
    <t>Q[k:nn~huiqj</t>
  </si>
  <si>
    <t>iw0ek0fo0]Q[k:nn~huiqj</t>
  </si>
  <si>
    <t>iw0ek0fo0]jkuhiqj</t>
  </si>
  <si>
    <t>lesnk</t>
  </si>
  <si>
    <t>iw0ek0fo0]lesnk</t>
  </si>
  <si>
    <t>iw0ek0fo0]HkjFkgh</t>
  </si>
  <si>
    <t>iw0ek0fo0]dLck ljk;</t>
  </si>
  <si>
    <t>iw0ek0fo0][ksemiqj</t>
  </si>
  <si>
    <t>iw0ek0fo0]xtgM+k</t>
  </si>
  <si>
    <t>iw0ek0fo0]dqdqjl.Mk</t>
  </si>
  <si>
    <t>iw0ek0fo0]ikagh</t>
  </si>
  <si>
    <t>iw0ek0fo0]vlkmj</t>
  </si>
  <si>
    <t>iw0ek0fo0]vlksuk</t>
  </si>
  <si>
    <t>iw0ek0fo0]egqok</t>
  </si>
  <si>
    <t>iw0ek0fo0]iqlM+k vk;ek</t>
  </si>
  <si>
    <t>iw0ek0fo0]ukftjiqj</t>
  </si>
  <si>
    <t>iw0ek0fo0]dk'khiqj</t>
  </si>
  <si>
    <t>iw0ek0fo0]dsjek</t>
  </si>
  <si>
    <t>iw0ek0fo0]vokao</t>
  </si>
  <si>
    <t>iw0ek0fo0]nsoyh [kkylk</t>
  </si>
  <si>
    <t>iw0ek0fo0]uhch cqtqxZ</t>
  </si>
  <si>
    <t>vokM+h</t>
  </si>
  <si>
    <t>iw0ek0fo0]ckyd 'kkgx&lt;+</t>
  </si>
  <si>
    <t>iw0ek0fo0]dU;k 'kkgx&lt;+</t>
  </si>
  <si>
    <t>ljnkj ckcw</t>
  </si>
  <si>
    <t>iw0ek0fo0][kqf&gt;;k</t>
  </si>
  <si>
    <t>iw0ek0fo0]cSBkSyh</t>
  </si>
  <si>
    <t>eksgCcriqj</t>
  </si>
  <si>
    <t>iw0ek0fo0]eksgCcriqj</t>
  </si>
  <si>
    <t>iw0ek0fo0]iSdkSyh</t>
  </si>
  <si>
    <t>iw0ek0fo0]vkneiqj</t>
  </si>
  <si>
    <t>iw0ek0fo0]xwtjikj</t>
  </si>
  <si>
    <t>iw0ek0fo0]fMfy;k</t>
  </si>
  <si>
    <t>iw0ek0fo0]dU;k eqckjdiqj</t>
  </si>
  <si>
    <t>iw0ek0fo0]ckyd eqckjdiqj</t>
  </si>
  <si>
    <t>iw0ek0fo0]vfeyks</t>
  </si>
  <si>
    <t>iw0ek0fo0]ljS;k</t>
  </si>
  <si>
    <t>iw0ek0fo0]nsodyh rkju</t>
  </si>
  <si>
    <t>fcUn efB;k</t>
  </si>
  <si>
    <t>turk fcUn efB;k</t>
  </si>
  <si>
    <t>iw0ek0fo0]vks&gt;kSyh</t>
  </si>
  <si>
    <t>iw0ek0fo0]fipjh</t>
  </si>
  <si>
    <t>iw0ek0fo0]ujkao</t>
  </si>
  <si>
    <t>iw0ek0fo0]eqLrQkckn</t>
  </si>
  <si>
    <t>iw0ek0fo0]uSBh</t>
  </si>
  <si>
    <t>iw0ek0fo0]lksuikj</t>
  </si>
  <si>
    <t>iw0ek0fo0]fpoVgh</t>
  </si>
  <si>
    <t>dk'kh fo|k efUnj gkthiqj cEgkSj</t>
  </si>
  <si>
    <t>valkj eqckjdiqj</t>
  </si>
  <si>
    <t>enjlk ckcwy bYe eqckjdiqj</t>
  </si>
  <si>
    <t>enjlk ckcwy bYe fu'oka eqckjdiqj</t>
  </si>
  <si>
    <t>ek0izk0vokao</t>
  </si>
  <si>
    <t>Jh jkeifr jke ckfydkiw0ek0fo0 lfB;kao</t>
  </si>
  <si>
    <t>nk:y mywe enjlk eqckjdiqj</t>
  </si>
  <si>
    <t>xka/kh Lekjd b.Vj dkysteqckjdiqj</t>
  </si>
  <si>
    <t>eqckjdiqj b0dk0eqckjdiqj</t>
  </si>
  <si>
    <t>b.Vj dkyst lfB;kao</t>
  </si>
  <si>
    <t>Lis'ky Vs~fuax lsUVj dVjk ^,*</t>
  </si>
  <si>
    <t>iqjkuh lekS/kh</t>
  </si>
  <si>
    <t>Lis'ky Vs~fuax lsUVj lekS/kh</t>
  </si>
  <si>
    <t>Lis'ky Vs~fuax lsUVj ljS;k</t>
  </si>
  <si>
    <t>Lis'ky Vs~fuax lsUVj cyqvk ^,*</t>
  </si>
  <si>
    <t>Lis'ky Vs~fuax lsUVj xwtjikj</t>
  </si>
  <si>
    <t>Lis'ky Vs~fuax lsUVj cyqvk ^ch*</t>
  </si>
  <si>
    <t>cyqvk vfeyks</t>
  </si>
  <si>
    <t>Lis'ky Vs~fuax lsUVj jlwyiqj vfeyks</t>
  </si>
  <si>
    <t>iqjklksQh cjbZVksyk</t>
  </si>
  <si>
    <t>Lis'ky Vs~fuax lsUVj iqjklksQh</t>
  </si>
  <si>
    <t>Lis'ky Vs~fuax lsUVj usoknk</t>
  </si>
  <si>
    <t>Lis'ky Vs~fuax lsUVj gSnjkckn</t>
  </si>
  <si>
    <t>jlwyiqj O;ogjk</t>
  </si>
  <si>
    <t xml:space="preserve">Lis'ky Vs~fuax lsUVj jlwyiqj O;ogjk </t>
  </si>
  <si>
    <t>Lis'ky Vs~fuax lsUVj dVjk ^ch*</t>
  </si>
  <si>
    <t>Lis'ky Vs~fuax lsUVj fpoVgh</t>
  </si>
  <si>
    <t>'kkfUr pkSd cyqvk vfeyks</t>
  </si>
  <si>
    <t>Lis'ky Vs~fuax lsUVj vfeyks</t>
  </si>
  <si>
    <t>Lis'ky Vs~fuax lsUVj mn;Hkkuiqj</t>
  </si>
  <si>
    <t>iqjk[oktk eqckjdiqj</t>
  </si>
  <si>
    <t>Lis'ky Vs~fuax lsUVj iqjkuh cLrh</t>
  </si>
  <si>
    <t>Lis'ky Vs~fuax lsUVj gSnjkckn ]eqckjdiqj</t>
  </si>
  <si>
    <t>Lis'ky Vs~fuax lsUVj 'kghnuxj] eqckjdiqj</t>
  </si>
  <si>
    <t>Lis'ky Vs~fuax lsUVj ikgh eksM+]  eqckjdiqj</t>
  </si>
  <si>
    <t>Lis'ky Vs~fuax lsUVj vktkn uxj] eqckjdiqj</t>
  </si>
  <si>
    <t>Lis'ky Vs~fuax lsUVj flDVh] eqckjdiqj</t>
  </si>
  <si>
    <t>Lis'ky Vs~fuax lsUVj iqjk f[kftj] eqckjdiqj</t>
  </si>
  <si>
    <t>Lis'ky Vs~fuax lsUVj iqjkjkuh eqckjdiqj</t>
  </si>
  <si>
    <t>Lis'ky Vs~fuax lsUVj ljS;k] eqckjdiqj</t>
  </si>
  <si>
    <t>iw0ek0fo0]yksfu;kMhg</t>
  </si>
  <si>
    <t>iw0ek0fo0]Qwyiqj Vkmu</t>
  </si>
  <si>
    <t>iw0ek0fo0]c[kjk</t>
  </si>
  <si>
    <t>vkneeÅ</t>
  </si>
  <si>
    <t>iw0ek0fo0]eqgpqjk</t>
  </si>
  <si>
    <t>egqokjk [kqnZ</t>
  </si>
  <si>
    <t>iw0ek0fo0]egqokjk [kqnZ</t>
  </si>
  <si>
    <t>iw0ek0fo0]iq"iuxj</t>
  </si>
  <si>
    <t>iw0ek0fo0]nqokaok</t>
  </si>
  <si>
    <t>iw0ek0fo0]ljkoka</t>
  </si>
  <si>
    <t>cw&lt;+kiqj dqrqcvyh</t>
  </si>
  <si>
    <t>iw0ek0fo0]cw&lt;+kiqj dqrqcvyh</t>
  </si>
  <si>
    <t>iw0ek0fo0]iYFkh</t>
  </si>
  <si>
    <t>iw0ek0fo0]pfd;k iYFkh</t>
  </si>
  <si>
    <t>iw0ek0fo0]bZ'kkiqj</t>
  </si>
  <si>
    <t>iw0ek0fo0]flaxkjiqj</t>
  </si>
  <si>
    <t>gM+ok</t>
  </si>
  <si>
    <t>iw0ek0fo0]gM+ok</t>
  </si>
  <si>
    <t>iw0ek0fo0]ehj vgeniqj</t>
  </si>
  <si>
    <t>iw0ek0fo0]vejsFkw</t>
  </si>
  <si>
    <t>iw0ek0fo0]cSjdMhg</t>
  </si>
  <si>
    <t>iw0ek0fo0]ltbZ</t>
  </si>
  <si>
    <t>[kkautgkaiqj</t>
  </si>
  <si>
    <t>iw0ek0fo0][kkautgkaiqj</t>
  </si>
  <si>
    <t>iw0ek0fo0]lSniqj</t>
  </si>
  <si>
    <t>iw0ek0fo0]dVkj</t>
  </si>
  <si>
    <t>xqokbZ</t>
  </si>
  <si>
    <t>iw0ek0fo0]xqokbZ egewn</t>
  </si>
  <si>
    <t>iw0ek0fo0]egewniqj</t>
  </si>
  <si>
    <t>lnjiqj dSFkkSyh</t>
  </si>
  <si>
    <t>iw0ek0fo0]lnjiqj dSFkkSyh</t>
  </si>
  <si>
    <t>iw0ek0fo0]cfgjkikj</t>
  </si>
  <si>
    <t>iw0ek0fo0]chchxat</t>
  </si>
  <si>
    <t>iw0ek0fo0]nhnkjxat</t>
  </si>
  <si>
    <t>iw0ek0fo0]Qrrsiqj</t>
  </si>
  <si>
    <t>iw0ek0fo0]dq'kyxkao</t>
  </si>
  <si>
    <t>jlkaok</t>
  </si>
  <si>
    <t>iw0ek0fo0]jlkaok</t>
  </si>
  <si>
    <t xml:space="preserve">iw0ek0fo0]Qwyiqj </t>
  </si>
  <si>
    <t>iw0ek0fo0]dusjh</t>
  </si>
  <si>
    <t>iw0ek0fo0]Hkksjem</t>
  </si>
  <si>
    <t>iw0ek0fo0]d0estoka</t>
  </si>
  <si>
    <t>iw0ek0fo0]estoka</t>
  </si>
  <si>
    <t>iw0ek0fo0]eD[kkiqj</t>
  </si>
  <si>
    <t>iw0ek0fo0]vatku'kghn</t>
  </si>
  <si>
    <t>Vsmaxk</t>
  </si>
  <si>
    <t>iw0ek0fo0]Vsmaxk</t>
  </si>
  <si>
    <t>iw0ek0fo0]cSlkMhg</t>
  </si>
  <si>
    <t>iw0ek0fo0]ln:n~nhuiqj</t>
  </si>
  <si>
    <t>f?k;gka</t>
  </si>
  <si>
    <t>iw0ek0fo0]f?k;gka</t>
  </si>
  <si>
    <t>iw0ek0fo0]Qwyiqj nsgkr</t>
  </si>
  <si>
    <t>iw0ek0fo0]ukSgjk</t>
  </si>
  <si>
    <t>iw0ek0fo0]gFkukSjk dyk</t>
  </si>
  <si>
    <t>Jh Jhifr ;kno b0dk0 ltbZ [kkutgkaiqj</t>
  </si>
  <si>
    <t>Jh 'kadj th b0dk0dkystiq"iuxj</t>
  </si>
  <si>
    <t>iw0ek0fo0]pekoka</t>
  </si>
  <si>
    <t>iw0ek0fo0]cktkj xkslkbZ</t>
  </si>
  <si>
    <t>cukos</t>
  </si>
  <si>
    <t>iw0ek0fo0]dU;k cktkj xkslkbZ</t>
  </si>
  <si>
    <t>iw0ek0fo0]bVSyh</t>
  </si>
  <si>
    <t>iw0ek0fo0]pdykypUn</t>
  </si>
  <si>
    <t>iw0ek0fo0]teqvk lkxj</t>
  </si>
  <si>
    <t>iw0ek0fo0]udhc [kkstkSyh</t>
  </si>
  <si>
    <t>nku 'kfupjk</t>
  </si>
  <si>
    <t>iw0ek0fo0]cNmj [kkl</t>
  </si>
  <si>
    <t>iw0ek0fo0]ctZyk xkaxsiqj</t>
  </si>
  <si>
    <t>ekfudkMhg</t>
  </si>
  <si>
    <t>iw0ek0fo0]ekfudkMhg</t>
  </si>
  <si>
    <t>iw0ek0fo0]dU;k jkex&lt;+</t>
  </si>
  <si>
    <t>jkeiqj nsokjk</t>
  </si>
  <si>
    <t>iw0ek0fo0]jkeiqj nsokjk</t>
  </si>
  <si>
    <t>iw0ek0fo0]ligk ikBd</t>
  </si>
  <si>
    <t>iw0ek0fo0]gkthiqj</t>
  </si>
  <si>
    <t>cxbZ diwj</t>
  </si>
  <si>
    <t>iw0ek0fo0]?kqufluiqj</t>
  </si>
  <si>
    <t>xMs:vk</t>
  </si>
  <si>
    <t>iw0ek0fo0]xMs:vk</t>
  </si>
  <si>
    <t>iw0ek0fo0]rkfgjiqj</t>
  </si>
  <si>
    <t>ns0 [kkl jktk</t>
  </si>
  <si>
    <t>iw0ek0fo0]ns0 [kkl jktk</t>
  </si>
  <si>
    <t>iw0ek0fo0]ckdk cq&lt;+uiV~Vh</t>
  </si>
  <si>
    <t>iw0ek0fo0'kkgMhg</t>
  </si>
  <si>
    <t>iw0ek0fo0]elqfj;kiqj</t>
  </si>
  <si>
    <t>iw0ek0fo0]iD[kksiqj</t>
  </si>
  <si>
    <t>iw0ek0fo0v0e0csyfg;k</t>
  </si>
  <si>
    <t>pUnzcyh iw0ek0[kSj?kkV</t>
  </si>
  <si>
    <t>iw0ek0fo0]xkaxsiqj</t>
  </si>
  <si>
    <t>iw0ek0fo0]tksdgjk</t>
  </si>
  <si>
    <t>lgcfn;k lqYrkuiqj</t>
  </si>
  <si>
    <t>iw0ek0fo0]lgcfn;k lqYrkuiqj</t>
  </si>
  <si>
    <t>iw0ek0fo0]v[kbZiqj</t>
  </si>
  <si>
    <t>iw0ek0fo0]figkj</t>
  </si>
  <si>
    <t>iw0ek0fo0]osniqj</t>
  </si>
  <si>
    <t>iw0ek0fo0]cStkckjh</t>
  </si>
  <si>
    <t>iw0ek0fo0]lsBkdksyh</t>
  </si>
  <si>
    <t>iw0ek0fo0][ksrkiqj</t>
  </si>
  <si>
    <t>iw0ek0fo0]cjMhgk</t>
  </si>
  <si>
    <t>iw0ek0fo0]cfu;kikj</t>
  </si>
  <si>
    <t>iw0ek0fo0]floku</t>
  </si>
  <si>
    <t>iw0ek0fo0]vk0v0exohZ</t>
  </si>
  <si>
    <t>vk0ns0 uSuhtksj</t>
  </si>
  <si>
    <t>iw0ek0fo0]vk0ns0 uSuhtksj</t>
  </si>
  <si>
    <t>iw0ek0fo0]fo'ksu dk iqjk</t>
  </si>
  <si>
    <t>iw0ek0fo0]jkSukikj</t>
  </si>
  <si>
    <t>ns0 vpyuxj</t>
  </si>
  <si>
    <t>iw0ek0fo0]vpyuxj</t>
  </si>
  <si>
    <t>vk0ns0 djf[k;k</t>
  </si>
  <si>
    <t>iw0ek0fo0]vk0ns0 djf[k;k</t>
  </si>
  <si>
    <t>ns0 bLekbZyiqj</t>
  </si>
  <si>
    <t>iw0ek0fo0]ns0 bLekbZyiqj</t>
  </si>
  <si>
    <t>vk0ukS0djf[k;k</t>
  </si>
  <si>
    <t>iw0ek0fo0]vk0ukS0djf[k;k fdrk&amp;A</t>
  </si>
  <si>
    <t>iw0ek0fo0]jks'kuxat</t>
  </si>
  <si>
    <t>d0:0 ljk;</t>
  </si>
  <si>
    <t>iw0ek0fo0]d0:0 ljk;</t>
  </si>
  <si>
    <t>tokgj yky teqokjh gjS;k</t>
  </si>
  <si>
    <t>nku'kfupjk</t>
  </si>
  <si>
    <t>Jherh mfeZyk nsoh nku'kfupjk jkex&lt;+</t>
  </si>
  <si>
    <t>eÅdqrqciqj</t>
  </si>
  <si>
    <t>Jh nqxkZ th eÅdqrqciqj</t>
  </si>
  <si>
    <t>Bkdqj th csydq.Mk</t>
  </si>
  <si>
    <t>Jh futkuUn emdqrqciqj</t>
  </si>
  <si>
    <t>iw0ek0fo0ckbZikj</t>
  </si>
  <si>
    <t>iw0ek0fo0v0e'kdhZuSuhtksj</t>
  </si>
  <si>
    <t>iw0ek0fo0fljgh</t>
  </si>
  <si>
    <t>iw0ek0fo0lksukSjk</t>
  </si>
  <si>
    <t>iw0ek0fo0vHHkuiV~Vh</t>
  </si>
  <si>
    <t>iw0ek0fo0rqjdkSyh</t>
  </si>
  <si>
    <t>iw0ek0fo0QRrsiqj pkaniV~Vh</t>
  </si>
  <si>
    <t>iw0ek0fo0egkth fla/kokjk</t>
  </si>
  <si>
    <t>iw0ek0fo0]jksgqvkj cSnkSyh</t>
  </si>
  <si>
    <t>eksrh yky usg: Lek0 b0dk0jkeuxj cStkckjh</t>
  </si>
  <si>
    <t>Jh e0jk0nk0jktdh; b0dkysttksdgjk</t>
  </si>
  <si>
    <t>iVsy b.Vj dkyst mfnZgk</t>
  </si>
  <si>
    <t>vkn'kZ b0dk0cjMhgk</t>
  </si>
  <si>
    <t>iw0ek0fo0] HkSlkM+</t>
  </si>
  <si>
    <t>iw0ek0fo0]lqjtuiqj</t>
  </si>
  <si>
    <t>iw0ek0fo0]othjeyiqj</t>
  </si>
  <si>
    <t>iw0ek0fo0]fcUnzkcktkj</t>
  </si>
  <si>
    <t>iw0ek0fo0]jkuhiqj jteks</t>
  </si>
  <si>
    <t>iw0ek0fo0][kjkaVh</t>
  </si>
  <si>
    <t>tgfu;kiqj vekSM+k</t>
  </si>
  <si>
    <t>iw0ek0fo0]tgfu;kiqj</t>
  </si>
  <si>
    <t>iw0ek0fo0]mejh xus'kiqj</t>
  </si>
  <si>
    <t>dksbykjh cqtqxZ</t>
  </si>
  <si>
    <t>iw0ek0fo0]feV~Buiqj dfj;k</t>
  </si>
  <si>
    <t>iw0ek0fo0]vnjliqj</t>
  </si>
  <si>
    <t>fla?kMk</t>
  </si>
  <si>
    <t>iw0ek0fo0]fla?kMk</t>
  </si>
  <si>
    <t>iw0ek0fo0]dejkaok</t>
  </si>
  <si>
    <t>iw0ek0fo0]n;kyiqj</t>
  </si>
  <si>
    <t>fo"k;k</t>
  </si>
  <si>
    <t>iw0ek0fo0]fo"k;k</t>
  </si>
  <si>
    <t>cSjkMhg mQZ xEHkhjiqj</t>
  </si>
  <si>
    <t>tw0gk0Ldwy] xEHkhjiqj</t>
  </si>
  <si>
    <t>jk"Vªh; [kksjZeiqj</t>
  </si>
  <si>
    <t>iw0ek0fo0]dksbykjh [kqnZ</t>
  </si>
  <si>
    <t>vkaod</t>
  </si>
  <si>
    <t>iw0ek0fo0]vkaod</t>
  </si>
  <si>
    <t>iw0ek0fo0]QStqYykgiqj</t>
  </si>
  <si>
    <t>iw0ek0fo0]vjkjk</t>
  </si>
  <si>
    <t>iw0ek0fo0]xksBkao</t>
  </si>
  <si>
    <t>v"kk&lt;k</t>
  </si>
  <si>
    <t>iw0ek0fo0]v"kk&lt;k</t>
  </si>
  <si>
    <t>iw0ek0fo0]xkslM+h</t>
  </si>
  <si>
    <t>iw0ek0fo0]uUnkao</t>
  </si>
  <si>
    <t>Nkam</t>
  </si>
  <si>
    <t>iw0ek0fo0]Nkam</t>
  </si>
  <si>
    <t>iw0ek0fo0]ywlk eqckjdiqj</t>
  </si>
  <si>
    <t>iw0ek0fo0]eksgukB</t>
  </si>
  <si>
    <t>iw0ek0fo0]Qjhnkckn</t>
  </si>
  <si>
    <t>dksfB;k tgkuiqj</t>
  </si>
  <si>
    <t>iw0ek0fo0]enkjMkaM</t>
  </si>
  <si>
    <t>iw0ek0fo0]vEcjiqj</t>
  </si>
  <si>
    <t>tk;loky dyUnjiqj</t>
  </si>
  <si>
    <t>xYlZ fcUnzkcktkj</t>
  </si>
  <si>
    <t>nfj;kn;kyiqj</t>
  </si>
  <si>
    <t>Jherh jkensbZ nfj;kn;kyiqj</t>
  </si>
  <si>
    <t>iVsy jkuhiqj jteks</t>
  </si>
  <si>
    <t>jksoka fo'kquiqj</t>
  </si>
  <si>
    <t xml:space="preserve">iw0ek0fo0]jksoka </t>
  </si>
  <si>
    <t>uxjS;k</t>
  </si>
  <si>
    <t>iw0ek0fo0]uxjS;k tgkuiqj</t>
  </si>
  <si>
    <t>iw0ek0fo0]vcwlbZniqj</t>
  </si>
  <si>
    <t>eq0 elwn [kka b0dk0 eaxjkaok</t>
  </si>
  <si>
    <t>vetn vyh b0dk0eqgEeniqj</t>
  </si>
  <si>
    <t>iw0ek0fo0]iouh dyk</t>
  </si>
  <si>
    <t>/kjuhiqj</t>
  </si>
  <si>
    <t>iw0ek0fo0]/kjuhiqj</t>
  </si>
  <si>
    <t>iw0ek0fo0]ftxuh</t>
  </si>
  <si>
    <t>iw0ek0fo0]ekyikj</t>
  </si>
  <si>
    <t>iw0ek0fo0]egksyh</t>
  </si>
  <si>
    <t>iw0ek0fo0]csuwiqj</t>
  </si>
  <si>
    <t>iw0ek0fo0][ktqjk</t>
  </si>
  <si>
    <t>iw0ek0fo0]dcwrjk</t>
  </si>
  <si>
    <t>iw0ek0fo0]fHkVdklksa</t>
  </si>
  <si>
    <t>xzke lekt b0dk0t;uxj</t>
  </si>
  <si>
    <t>iw0ek0fo0]teqbZ HkVkSyh</t>
  </si>
  <si>
    <t>ygqok [kqnZ</t>
  </si>
  <si>
    <t>iw0ek0fo0]iYguk</t>
  </si>
  <si>
    <t>iw0ek0fo0]fpyfcyk</t>
  </si>
  <si>
    <t>iw0ek0fo0]djlM+k</t>
  </si>
  <si>
    <t>iw0ek0fo0]lq0 uokiqjk</t>
  </si>
  <si>
    <t>iw0ek0fo0]MqHkkao&amp;A</t>
  </si>
  <si>
    <t>iw0ek0fo0]MqHkkao&amp;AA</t>
  </si>
  <si>
    <t>vks/kuhxaxknkliqj</t>
  </si>
  <si>
    <t>iw0ek0fo0]vks/kuh</t>
  </si>
  <si>
    <t>oktuiqj</t>
  </si>
  <si>
    <t>iw0ek0fo0]oktuiqj</t>
  </si>
  <si>
    <t>bLekbZyiqjHkjFkhiqj</t>
  </si>
  <si>
    <t>losZ'ojh pkSjh HkjFkhiqj</t>
  </si>
  <si>
    <t>cktuiqj</t>
  </si>
  <si>
    <t>iw0ek0fo0]f&gt;a&gt;iqj</t>
  </si>
  <si>
    <t>iw0ek0fo0]HkjFkhiqj</t>
  </si>
  <si>
    <t>iw0ek0fo0]clgh ygqoka</t>
  </si>
  <si>
    <t>ujflaiqj</t>
  </si>
  <si>
    <t>iw0ek0fo0]ujflaiqj</t>
  </si>
  <si>
    <t>[kqjlw [kkl</t>
  </si>
  <si>
    <t>iw0ek0fo0][kqjlw xksfoUn</t>
  </si>
  <si>
    <t>ljk; [kqj'kw</t>
  </si>
  <si>
    <t>ljLorhljk;</t>
  </si>
  <si>
    <t>rkMdMhg</t>
  </si>
  <si>
    <t>iw0ek0fo0]pkSdh [kSjk</t>
  </si>
  <si>
    <t>iw0ek0fo0]jkeiqj pd vQqbZ</t>
  </si>
  <si>
    <t>fu;erkckn</t>
  </si>
  <si>
    <t>iw0ek0fo0]fu;erkckn</t>
  </si>
  <si>
    <t>,l0ch0b0dk0ygqok dyk</t>
  </si>
  <si>
    <t>March,15</t>
  </si>
  <si>
    <t>Net Total-</t>
  </si>
  <si>
    <t>e/;kUg Hkkstu ;ksatukUrxZr fodkl [k.Mokj [kk|kUu dk vkoaVu</t>
  </si>
  <si>
    <t>mPp izkFkfed</t>
  </si>
  <si>
    <t>Unt- Qtl.</t>
  </si>
  <si>
    <t>ekg vDVwcj]13 dk vkoaVu</t>
  </si>
  <si>
    <t>iwoZ esa vfrfjDr izsf"kr [kk|kUu dks le;ksftr djus ds mijkUr ekg fnlEcj]13 rd vkoaVu ds ckn vo'ks"k [kk|kUu tks lsUVj ij cpsxk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</si>
</sst>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0000"/>
    <numFmt numFmtId="166" formatCode="0.0000"/>
    <numFmt numFmtId="167" formatCode="0.000000"/>
  </numFmts>
  <fonts count="4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Kruti Dev 010"/>
    </font>
    <font>
      <sz val="14"/>
      <name val="Kruti Dev 010"/>
    </font>
    <font>
      <sz val="13"/>
      <name val="Kruti Dev 010"/>
    </font>
    <font>
      <b/>
      <sz val="13"/>
      <name val="Kruti Dev 010"/>
    </font>
    <font>
      <sz val="15"/>
      <name val="Kruti Dev 010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Kruti Dev 010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4"/>
      <color theme="1"/>
      <name val="Kruti Dev 010"/>
    </font>
    <font>
      <b/>
      <u/>
      <sz val="15"/>
      <name val="Kruti Dev 010"/>
    </font>
    <font>
      <u/>
      <sz val="15"/>
      <name val="Kruti Dev 010"/>
    </font>
    <font>
      <sz val="16"/>
      <color theme="1"/>
      <name val="Kruti Dev 010"/>
    </font>
    <font>
      <b/>
      <sz val="15"/>
      <name val="Kruti Dev 010"/>
    </font>
    <font>
      <b/>
      <u/>
      <sz val="17"/>
      <name val="Kruti Dev 014"/>
    </font>
    <font>
      <sz val="17"/>
      <name val="Kruti Dev 014"/>
    </font>
    <font>
      <sz val="17"/>
      <color theme="1"/>
      <name val="Kruti Dev 014"/>
    </font>
    <font>
      <b/>
      <sz val="15"/>
      <color theme="1"/>
      <name val="Kruti Dev 010"/>
    </font>
    <font>
      <sz val="15"/>
      <color theme="1"/>
      <name val="Kruti Dev 010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5"/>
      <color rgb="FF000000"/>
      <name val="Kruti Dev 010"/>
    </font>
    <font>
      <b/>
      <sz val="14"/>
      <color theme="1"/>
      <name val="Calibri"/>
      <family val="2"/>
      <scheme val="minor"/>
    </font>
    <font>
      <b/>
      <sz val="14"/>
      <name val="Kruti Dev 010"/>
    </font>
    <font>
      <b/>
      <u/>
      <sz val="16"/>
      <name val="Kruti Dev 010"/>
    </font>
    <font>
      <b/>
      <u/>
      <sz val="10"/>
      <name val="Arial"/>
      <family val="2"/>
    </font>
    <font>
      <sz val="11"/>
      <name val="Kruti Dev 010"/>
    </font>
    <font>
      <u/>
      <sz val="16"/>
      <name val="Kruti Dev 010"/>
    </font>
    <font>
      <u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3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" fontId="7" fillId="2" borderId="3" xfId="0" applyNumberFormat="1" applyFont="1" applyFill="1" applyBorder="1"/>
    <xf numFmtId="164" fontId="6" fillId="2" borderId="3" xfId="0" applyNumberFormat="1" applyFont="1" applyFill="1" applyBorder="1"/>
    <xf numFmtId="164" fontId="3" fillId="2" borderId="3" xfId="0" applyNumberFormat="1" applyFont="1" applyFill="1" applyBorder="1"/>
    <xf numFmtId="1" fontId="8" fillId="2" borderId="3" xfId="0" applyNumberFormat="1" applyFont="1" applyFill="1" applyBorder="1" applyAlignment="1">
      <alignment horizontal="right"/>
    </xf>
    <xf numFmtId="0" fontId="0" fillId="2" borderId="3" xfId="0" applyFill="1" applyBorder="1"/>
    <xf numFmtId="2" fontId="9" fillId="2" borderId="3" xfId="0" applyNumberFormat="1" applyFont="1" applyFill="1" applyBorder="1" applyAlignment="1">
      <alignment horizontal="center"/>
    </xf>
    <xf numFmtId="2" fontId="10" fillId="2" borderId="3" xfId="0" applyNumberFormat="1" applyFont="1" applyFill="1" applyBorder="1"/>
    <xf numFmtId="2" fontId="8" fillId="2" borderId="3" xfId="0" applyNumberFormat="1" applyFont="1" applyFill="1" applyBorder="1"/>
    <xf numFmtId="2" fontId="8" fillId="3" borderId="3" xfId="0" applyNumberFormat="1" applyFont="1" applyFill="1" applyBorder="1"/>
    <xf numFmtId="2" fontId="0" fillId="3" borderId="3" xfId="0" applyNumberFormat="1" applyFont="1" applyFill="1" applyBorder="1"/>
    <xf numFmtId="164" fontId="8" fillId="2" borderId="3" xfId="0" applyNumberFormat="1" applyFont="1" applyFill="1" applyBorder="1"/>
    <xf numFmtId="164" fontId="3" fillId="2" borderId="3" xfId="0" quotePrefix="1" applyNumberFormat="1" applyFont="1" applyFill="1" applyBorder="1"/>
    <xf numFmtId="164" fontId="7" fillId="2" borderId="3" xfId="0" applyNumberFormat="1" applyFont="1" applyFill="1" applyBorder="1"/>
    <xf numFmtId="2" fontId="11" fillId="2" borderId="3" xfId="0" applyNumberFormat="1" applyFont="1" applyFill="1" applyBorder="1"/>
    <xf numFmtId="164" fontId="12" fillId="2" borderId="3" xfId="0" applyNumberFormat="1" applyFont="1" applyFill="1" applyBorder="1"/>
    <xf numFmtId="2" fontId="13" fillId="2" borderId="3" xfId="0" applyNumberFormat="1" applyFont="1" applyFill="1" applyBorder="1"/>
    <xf numFmtId="164" fontId="11" fillId="2" borderId="3" xfId="0" applyNumberFormat="1" applyFont="1" applyFill="1" applyBorder="1"/>
    <xf numFmtId="164" fontId="11" fillId="3" borderId="3" xfId="0" applyNumberFormat="1" applyFont="1" applyFill="1" applyBorder="1"/>
    <xf numFmtId="1" fontId="7" fillId="2" borderId="0" xfId="0" applyNumberFormat="1" applyFont="1" applyFill="1"/>
    <xf numFmtId="164" fontId="7" fillId="2" borderId="0" xfId="0" applyNumberFormat="1" applyFont="1" applyFill="1"/>
    <xf numFmtId="164" fontId="0" fillId="2" borderId="0" xfId="0" applyNumberFormat="1" applyFont="1" applyFill="1"/>
    <xf numFmtId="164" fontId="7" fillId="2" borderId="0" xfId="0" applyNumberFormat="1" applyFont="1" applyFill="1" applyBorder="1"/>
    <xf numFmtId="1" fontId="7" fillId="2" borderId="0" xfId="0" applyNumberFormat="1" applyFont="1" applyFill="1" applyBorder="1"/>
    <xf numFmtId="164" fontId="9" fillId="2" borderId="3" xfId="0" applyNumberFormat="1" applyFont="1" applyFill="1" applyBorder="1"/>
    <xf numFmtId="164" fontId="6" fillId="2" borderId="3" xfId="0" quotePrefix="1" applyNumberFormat="1" applyFont="1" applyFill="1" applyBorder="1"/>
    <xf numFmtId="164" fontId="14" fillId="2" borderId="3" xfId="0" applyNumberFormat="1" applyFont="1" applyFill="1" applyBorder="1"/>
    <xf numFmtId="164" fontId="14" fillId="2" borderId="3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left"/>
    </xf>
    <xf numFmtId="164" fontId="10" fillId="2" borderId="3" xfId="0" applyNumberFormat="1" applyFont="1" applyFill="1" applyBorder="1"/>
    <xf numFmtId="164" fontId="15" fillId="2" borderId="3" xfId="0" applyNumberFormat="1" applyFont="1" applyFill="1" applyBorder="1"/>
    <xf numFmtId="2" fontId="11" fillId="3" borderId="3" xfId="0" applyNumberFormat="1" applyFont="1" applyFill="1" applyBorder="1"/>
    <xf numFmtId="164" fontId="10" fillId="2" borderId="0" xfId="0" applyNumberFormat="1" applyFont="1" applyFill="1"/>
    <xf numFmtId="1" fontId="8" fillId="2" borderId="3" xfId="0" applyNumberFormat="1" applyFont="1" applyFill="1" applyBorder="1" applyAlignment="1">
      <alignment horizontal="right" vertical="center"/>
    </xf>
    <xf numFmtId="1" fontId="3" fillId="2" borderId="3" xfId="0" applyNumberFormat="1" applyFont="1" applyFill="1" applyBorder="1"/>
    <xf numFmtId="1" fontId="6" fillId="2" borderId="8" xfId="0" applyNumberFormat="1" applyFont="1" applyFill="1" applyBorder="1"/>
    <xf numFmtId="164" fontId="7" fillId="2" borderId="8" xfId="0" applyNumberFormat="1" applyFont="1" applyFill="1" applyBorder="1"/>
    <xf numFmtId="164" fontId="3" fillId="2" borderId="8" xfId="0" applyNumberFormat="1" applyFont="1" applyFill="1" applyBorder="1"/>
    <xf numFmtId="1" fontId="3" fillId="2" borderId="8" xfId="0" applyNumberFormat="1" applyFont="1" applyFill="1" applyBorder="1"/>
    <xf numFmtId="164" fontId="10" fillId="2" borderId="8" xfId="0" applyNumberFormat="1" applyFont="1" applyFill="1" applyBorder="1"/>
    <xf numFmtId="164" fontId="3" fillId="2" borderId="0" xfId="0" applyNumberFormat="1" applyFont="1" applyFill="1" applyBorder="1"/>
    <xf numFmtId="1" fontId="3" fillId="2" borderId="0" xfId="0" applyNumberFormat="1" applyFont="1" applyFill="1" applyBorder="1"/>
    <xf numFmtId="164" fontId="10" fillId="2" borderId="0" xfId="0" applyNumberFormat="1" applyFont="1" applyFill="1" applyBorder="1"/>
    <xf numFmtId="164" fontId="10" fillId="2" borderId="3" xfId="0" quotePrefix="1" applyNumberFormat="1" applyFont="1" applyFill="1" applyBorder="1"/>
    <xf numFmtId="1" fontId="7" fillId="2" borderId="2" xfId="0" applyNumberFormat="1" applyFont="1" applyFill="1" applyBorder="1"/>
    <xf numFmtId="164" fontId="7" fillId="2" borderId="2" xfId="0" applyNumberFormat="1" applyFont="1" applyFill="1" applyBorder="1"/>
    <xf numFmtId="164" fontId="3" fillId="2" borderId="2" xfId="0" applyNumberFormat="1" applyFont="1" applyFill="1" applyBorder="1"/>
    <xf numFmtId="1" fontId="3" fillId="2" borderId="2" xfId="0" applyNumberFormat="1" applyFont="1" applyFill="1" applyBorder="1"/>
    <xf numFmtId="2" fontId="10" fillId="2" borderId="2" xfId="0" applyNumberFormat="1" applyFont="1" applyFill="1" applyBorder="1"/>
    <xf numFmtId="2" fontId="14" fillId="2" borderId="2" xfId="0" applyNumberFormat="1" applyFont="1" applyFill="1" applyBorder="1" applyAlignment="1">
      <alignment horizontal="center"/>
    </xf>
    <xf numFmtId="2" fontId="8" fillId="2" borderId="2" xfId="0" applyNumberFormat="1" applyFont="1" applyFill="1" applyBorder="1"/>
    <xf numFmtId="2" fontId="11" fillId="3" borderId="2" xfId="0" applyNumberFormat="1" applyFont="1" applyFill="1" applyBorder="1"/>
    <xf numFmtId="2" fontId="1" fillId="3" borderId="2" xfId="0" applyNumberFormat="1" applyFont="1" applyFill="1" applyBorder="1"/>
    <xf numFmtId="2" fontId="11" fillId="2" borderId="2" xfId="0" applyNumberFormat="1" applyFont="1" applyFill="1" applyBorder="1"/>
    <xf numFmtId="164" fontId="8" fillId="2" borderId="2" xfId="0" applyNumberFormat="1" applyFont="1" applyFill="1" applyBorder="1"/>
    <xf numFmtId="1" fontId="7" fillId="2" borderId="8" xfId="0" applyNumberFormat="1" applyFont="1" applyFill="1" applyBorder="1"/>
    <xf numFmtId="2" fontId="16" fillId="2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/>
    <xf numFmtId="2" fontId="8" fillId="2" borderId="8" xfId="0" applyNumberFormat="1" applyFont="1" applyFill="1" applyBorder="1"/>
    <xf numFmtId="2" fontId="0" fillId="2" borderId="8" xfId="0" applyNumberFormat="1" applyFont="1" applyFill="1" applyBorder="1"/>
    <xf numFmtId="164" fontId="8" fillId="2" borderId="8" xfId="0" applyNumberFormat="1" applyFont="1" applyFill="1" applyBorder="1"/>
    <xf numFmtId="2" fontId="16" fillId="2" borderId="0" xfId="0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2" fontId="8" fillId="2" borderId="0" xfId="0" applyNumberFormat="1" applyFont="1" applyFill="1" applyBorder="1"/>
    <xf numFmtId="2" fontId="0" fillId="2" borderId="0" xfId="0" applyNumberFormat="1" applyFont="1" applyFill="1" applyBorder="1"/>
    <xf numFmtId="164" fontId="8" fillId="2" borderId="0" xfId="0" applyNumberFormat="1" applyFont="1" applyFill="1" applyBorder="1"/>
    <xf numFmtId="2" fontId="8" fillId="2" borderId="7" xfId="0" applyNumberFormat="1" applyFont="1" applyFill="1" applyBorder="1"/>
    <xf numFmtId="164" fontId="3" fillId="2" borderId="3" xfId="0" applyNumberFormat="1" applyFont="1" applyFill="1" applyBorder="1" applyAlignment="1">
      <alignment vertical="top" wrapText="1"/>
    </xf>
    <xf numFmtId="164" fontId="10" fillId="2" borderId="3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/>
    <xf numFmtId="1" fontId="8" fillId="2" borderId="0" xfId="0" applyNumberFormat="1" applyFont="1" applyFill="1" applyBorder="1"/>
    <xf numFmtId="1" fontId="6" fillId="2" borderId="3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vertical="top"/>
    </xf>
    <xf numFmtId="164" fontId="10" fillId="2" borderId="3" xfId="0" applyNumberFormat="1" applyFont="1" applyFill="1" applyBorder="1" applyAlignment="1">
      <alignment horizontal="right" vertical="center" wrapText="1"/>
    </xf>
    <xf numFmtId="2" fontId="9" fillId="2" borderId="2" xfId="0" applyNumberFormat="1" applyFont="1" applyFill="1" applyBorder="1" applyAlignment="1">
      <alignment horizontal="center"/>
    </xf>
    <xf numFmtId="2" fontId="13" fillId="3" borderId="3" xfId="0" applyNumberFormat="1" applyFont="1" applyFill="1" applyBorder="1"/>
    <xf numFmtId="2" fontId="9" fillId="2" borderId="8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164" fontId="6" fillId="2" borderId="3" xfId="0" applyNumberFormat="1" applyFont="1" applyFill="1" applyBorder="1" applyAlignment="1">
      <alignment wrapText="1"/>
    </xf>
    <xf numFmtId="164" fontId="6" fillId="2" borderId="3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 applyAlignment="1">
      <alignment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left" vertical="top" wrapText="1"/>
    </xf>
    <xf numFmtId="1" fontId="8" fillId="2" borderId="3" xfId="0" applyNumberFormat="1" applyFont="1" applyFill="1" applyBorder="1" applyAlignment="1">
      <alignment horizontal="right" vertical="top" wrapText="1"/>
    </xf>
    <xf numFmtId="164" fontId="10" fillId="2" borderId="3" xfId="0" applyNumberFormat="1" applyFont="1" applyFill="1" applyBorder="1" applyAlignment="1">
      <alignment horizontal="left" vertical="top" wrapText="1"/>
    </xf>
    <xf numFmtId="164" fontId="3" fillId="2" borderId="3" xfId="0" quotePrefix="1" applyNumberFormat="1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/>
    <xf numFmtId="164" fontId="10" fillId="2" borderId="3" xfId="0" applyNumberFormat="1" applyFont="1" applyFill="1" applyBorder="1" applyAlignment="1"/>
    <xf numFmtId="164" fontId="8" fillId="2" borderId="3" xfId="0" applyNumberFormat="1" applyFont="1" applyFill="1" applyBorder="1" applyAlignment="1"/>
    <xf numFmtId="164" fontId="8" fillId="2" borderId="5" xfId="0" applyNumberFormat="1" applyFont="1" applyFill="1" applyBorder="1" applyAlignment="1"/>
    <xf numFmtId="164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0" fillId="2" borderId="0" xfId="0" applyFill="1"/>
    <xf numFmtId="164" fontId="7" fillId="2" borderId="3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/>
    <xf numFmtId="164" fontId="7" fillId="2" borderId="3" xfId="0" applyNumberFormat="1" applyFont="1" applyFill="1" applyBorder="1" applyAlignment="1"/>
    <xf numFmtId="0" fontId="0" fillId="2" borderId="3" xfId="0" applyFont="1" applyFill="1" applyBorder="1"/>
    <xf numFmtId="164" fontId="7" fillId="2" borderId="5" xfId="0" applyNumberFormat="1" applyFont="1" applyFill="1" applyBorder="1" applyAlignment="1"/>
    <xf numFmtId="0" fontId="0" fillId="2" borderId="0" xfId="0" applyFill="1" applyBorder="1"/>
    <xf numFmtId="164" fontId="7" fillId="2" borderId="0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left" vertical="top" wrapText="1"/>
    </xf>
    <xf numFmtId="1" fontId="7" fillId="2" borderId="7" xfId="0" applyNumberFormat="1" applyFont="1" applyFill="1" applyBorder="1" applyAlignment="1">
      <alignment horizontal="right" vertical="top" wrapText="1"/>
    </xf>
    <xf numFmtId="2" fontId="8" fillId="3" borderId="7" xfId="0" applyNumberFormat="1" applyFont="1" applyFill="1" applyBorder="1"/>
    <xf numFmtId="2" fontId="0" fillId="3" borderId="7" xfId="0" applyNumberFormat="1" applyFont="1" applyFill="1" applyBorder="1"/>
    <xf numFmtId="164" fontId="8" fillId="2" borderId="7" xfId="0" applyNumberFormat="1" applyFont="1" applyFill="1" applyBorder="1"/>
    <xf numFmtId="1" fontId="7" fillId="2" borderId="3" xfId="0" applyNumberFormat="1" applyFont="1" applyFill="1" applyBorder="1" applyAlignment="1">
      <alignment horizontal="right" vertical="top" wrapText="1"/>
    </xf>
    <xf numFmtId="164" fontId="18" fillId="2" borderId="3" xfId="0" applyNumberFormat="1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0" fillId="2" borderId="3" xfId="0" applyNumberFormat="1" applyFont="1" applyFill="1" applyBorder="1"/>
    <xf numFmtId="1" fontId="3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left" vertical="center" wrapText="1"/>
    </xf>
    <xf numFmtId="1" fontId="8" fillId="2" borderId="3" xfId="0" applyNumberFormat="1" applyFont="1" applyFill="1" applyBorder="1" applyAlignment="1">
      <alignment horizontal="right" vertical="center" wrapText="1"/>
    </xf>
    <xf numFmtId="164" fontId="10" fillId="2" borderId="9" xfId="0" applyNumberFormat="1" applyFont="1" applyFill="1" applyBorder="1" applyAlignment="1">
      <alignment horizontal="right" vertical="center" wrapText="1"/>
    </xf>
    <xf numFmtId="1" fontId="8" fillId="2" borderId="2" xfId="0" applyNumberFormat="1" applyFont="1" applyFill="1" applyBorder="1"/>
    <xf numFmtId="164" fontId="15" fillId="2" borderId="2" xfId="0" applyNumberFormat="1" applyFont="1" applyFill="1" applyBorder="1"/>
    <xf numFmtId="164" fontId="11" fillId="3" borderId="2" xfId="0" applyNumberFormat="1" applyFont="1" applyFill="1" applyBorder="1"/>
    <xf numFmtId="164" fontId="11" fillId="2" borderId="2" xfId="0" applyNumberFormat="1" applyFont="1" applyFill="1" applyBorder="1"/>
    <xf numFmtId="0" fontId="3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/>
    <xf numFmtId="164" fontId="15" fillId="2" borderId="0" xfId="0" applyNumberFormat="1" applyFont="1" applyFill="1" applyBorder="1"/>
    <xf numFmtId="164" fontId="8" fillId="0" borderId="0" xfId="0" applyNumberFormat="1" applyFont="1" applyFill="1" applyBorder="1"/>
    <xf numFmtId="164" fontId="0" fillId="2" borderId="0" xfId="0" applyNumberFormat="1" applyFont="1" applyFill="1" applyBorder="1"/>
    <xf numFmtId="164" fontId="0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/>
    </xf>
    <xf numFmtId="164" fontId="20" fillId="2" borderId="0" xfId="0" applyNumberFormat="1" applyFont="1" applyFill="1" applyBorder="1" applyAlignment="1"/>
    <xf numFmtId="164" fontId="21" fillId="2" borderId="0" xfId="0" applyNumberFormat="1" applyFont="1" applyFill="1" applyBorder="1" applyAlignment="1"/>
    <xf numFmtId="164" fontId="0" fillId="2" borderId="0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164" fontId="22" fillId="2" borderId="0" xfId="0" applyNumberFormat="1" applyFont="1" applyFill="1" applyBorder="1"/>
    <xf numFmtId="2" fontId="10" fillId="2" borderId="3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left" vertical="top" wrapText="1"/>
    </xf>
    <xf numFmtId="1" fontId="8" fillId="2" borderId="3" xfId="0" applyNumberFormat="1" applyFont="1" applyFill="1" applyBorder="1" applyAlignment="1">
      <alignment horizontal="center" vertical="top" wrapText="1"/>
    </xf>
    <xf numFmtId="164" fontId="19" fillId="3" borderId="3" xfId="0" applyNumberFormat="1" applyFont="1" applyFill="1" applyBorder="1"/>
    <xf numFmtId="1" fontId="3" fillId="2" borderId="3" xfId="0" applyNumberFormat="1" applyFont="1" applyFill="1" applyBorder="1" applyAlignment="1">
      <alignment horizontal="right" vertical="top" wrapText="1"/>
    </xf>
    <xf numFmtId="2" fontId="19" fillId="3" borderId="3" xfId="0" applyNumberFormat="1" applyFont="1" applyFill="1" applyBorder="1"/>
    <xf numFmtId="164" fontId="8" fillId="2" borderId="0" xfId="0" applyNumberFormat="1" applyFont="1" applyFill="1" applyBorder="1" applyAlignment="1">
      <alignment horizontal="center"/>
    </xf>
    <xf numFmtId="164" fontId="22" fillId="2" borderId="4" xfId="0" applyNumberFormat="1" applyFont="1" applyFill="1" applyBorder="1" applyAlignment="1">
      <alignment horizontal="center"/>
    </xf>
    <xf numFmtId="164" fontId="22" fillId="2" borderId="5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/>
    <xf numFmtId="164" fontId="20" fillId="2" borderId="3" xfId="0" applyNumberFormat="1" applyFont="1" applyFill="1" applyBorder="1" applyAlignment="1"/>
    <xf numFmtId="164" fontId="0" fillId="2" borderId="3" xfId="0" applyNumberFormat="1" applyFont="1" applyFill="1" applyBorder="1" applyAlignment="1"/>
    <xf numFmtId="1" fontId="7" fillId="2" borderId="3" xfId="0" applyNumberFormat="1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left" vertical="top" wrapText="1"/>
    </xf>
    <xf numFmtId="1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/>
    <xf numFmtId="2" fontId="8" fillId="3" borderId="0" xfId="0" applyNumberFormat="1" applyFont="1" applyFill="1" applyBorder="1"/>
    <xf numFmtId="0" fontId="6" fillId="2" borderId="3" xfId="0" applyFont="1" applyFill="1" applyBorder="1"/>
    <xf numFmtId="0" fontId="6" fillId="2" borderId="3" xfId="0" quotePrefix="1" applyFont="1" applyFill="1" applyBorder="1"/>
    <xf numFmtId="0" fontId="6" fillId="2" borderId="3" xfId="0" applyFont="1" applyFill="1" applyBorder="1" applyAlignment="1">
      <alignment vertical="top" wrapText="1"/>
    </xf>
    <xf numFmtId="164" fontId="10" fillId="2" borderId="3" xfId="0" applyNumberFormat="1" applyFont="1" applyFill="1" applyBorder="1" applyAlignment="1">
      <alignment vertical="center"/>
    </xf>
    <xf numFmtId="0" fontId="6" fillId="2" borderId="7" xfId="0" applyFont="1" applyFill="1" applyBorder="1"/>
    <xf numFmtId="1" fontId="8" fillId="2" borderId="7" xfId="0" applyNumberFormat="1" applyFont="1" applyFill="1" applyBorder="1" applyAlignment="1">
      <alignment horizontal="right"/>
    </xf>
    <xf numFmtId="0" fontId="10" fillId="2" borderId="7" xfId="0" applyFont="1" applyFill="1" applyBorder="1"/>
    <xf numFmtId="0" fontId="10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right"/>
    </xf>
    <xf numFmtId="2" fontId="10" fillId="2" borderId="3" xfId="0" applyNumberFormat="1" applyFont="1" applyFill="1" applyBorder="1" applyAlignment="1">
      <alignment vertical="center"/>
    </xf>
    <xf numFmtId="0" fontId="18" fillId="2" borderId="3" xfId="0" applyFont="1" applyFill="1" applyBorder="1"/>
    <xf numFmtId="2" fontId="13" fillId="3" borderId="2" xfId="0" applyNumberFormat="1" applyFont="1" applyFill="1" applyBorder="1"/>
    <xf numFmtId="2" fontId="13" fillId="2" borderId="2" xfId="0" applyNumberFormat="1" applyFont="1" applyFill="1" applyBorder="1"/>
    <xf numFmtId="0" fontId="6" fillId="2" borderId="2" xfId="0" applyFont="1" applyFill="1" applyBorder="1"/>
    <xf numFmtId="1" fontId="8" fillId="2" borderId="2" xfId="0" applyNumberFormat="1" applyFont="1" applyFill="1" applyBorder="1" applyAlignment="1">
      <alignment horizontal="right"/>
    </xf>
    <xf numFmtId="164" fontId="10" fillId="2" borderId="2" xfId="0" applyNumberFormat="1" applyFont="1" applyFill="1" applyBorder="1"/>
    <xf numFmtId="1" fontId="0" fillId="2" borderId="2" xfId="0" applyNumberFormat="1" applyFont="1" applyFill="1" applyBorder="1"/>
    <xf numFmtId="164" fontId="1" fillId="2" borderId="2" xfId="0" applyNumberFormat="1" applyFont="1" applyFill="1" applyBorder="1"/>
    <xf numFmtId="164" fontId="0" fillId="2" borderId="8" xfId="0" applyNumberFormat="1" applyFont="1" applyFill="1" applyBorder="1"/>
    <xf numFmtId="164" fontId="1" fillId="2" borderId="3" xfId="0" applyNumberFormat="1" applyFont="1" applyFill="1" applyBorder="1"/>
    <xf numFmtId="164" fontId="6" fillId="2" borderId="3" xfId="0" quotePrefix="1" applyNumberFormat="1" applyFont="1" applyFill="1" applyBorder="1" applyAlignment="1">
      <alignment horizontal="left"/>
    </xf>
    <xf numFmtId="164" fontId="10" fillId="2" borderId="4" xfId="0" applyNumberFormat="1" applyFont="1" applyFill="1" applyBorder="1" applyAlignment="1"/>
    <xf numFmtId="1" fontId="23" fillId="2" borderId="0" xfId="0" applyNumberFormat="1" applyFont="1" applyFill="1"/>
    <xf numFmtId="164" fontId="23" fillId="2" borderId="0" xfId="0" applyNumberFormat="1" applyFont="1" applyFill="1"/>
    <xf numFmtId="164" fontId="0" fillId="2" borderId="0" xfId="0" applyNumberFormat="1" applyFill="1"/>
    <xf numFmtId="1" fontId="0" fillId="2" borderId="0" xfId="0" applyNumberFormat="1" applyFont="1" applyFill="1"/>
    <xf numFmtId="164" fontId="24" fillId="2" borderId="0" xfId="0" applyNumberFormat="1" applyFont="1" applyFill="1"/>
    <xf numFmtId="164" fontId="3" fillId="2" borderId="9" xfId="0" applyNumberFormat="1" applyFont="1" applyFill="1" applyBorder="1"/>
    <xf numFmtId="1" fontId="8" fillId="2" borderId="9" xfId="0" applyNumberFormat="1" applyFont="1" applyFill="1" applyBorder="1" applyAlignment="1">
      <alignment horizontal="right"/>
    </xf>
    <xf numFmtId="164" fontId="10" fillId="2" borderId="9" xfId="0" applyNumberFormat="1" applyFont="1" applyFill="1" applyBorder="1"/>
    <xf numFmtId="164" fontId="25" fillId="2" borderId="3" xfId="0" applyNumberFormat="1" applyFont="1" applyFill="1" applyBorder="1"/>
    <xf numFmtId="1" fontId="25" fillId="2" borderId="3" xfId="0" applyNumberFormat="1" applyFont="1" applyFill="1" applyBorder="1"/>
    <xf numFmtId="164" fontId="24" fillId="2" borderId="3" xfId="0" applyNumberFormat="1" applyFont="1" applyFill="1" applyBorder="1"/>
    <xf numFmtId="164" fontId="12" fillId="3" borderId="3" xfId="0" applyNumberFormat="1" applyFont="1" applyFill="1" applyBorder="1"/>
    <xf numFmtId="0" fontId="7" fillId="2" borderId="0" xfId="0" applyFont="1" applyFill="1"/>
    <xf numFmtId="0" fontId="10" fillId="2" borderId="0" xfId="0" applyFont="1" applyFill="1"/>
    <xf numFmtId="0" fontId="0" fillId="2" borderId="0" xfId="0" applyFont="1" applyFill="1"/>
    <xf numFmtId="165" fontId="7" fillId="2" borderId="0" xfId="0" applyNumberFormat="1" applyFont="1" applyFill="1"/>
    <xf numFmtId="0" fontId="1" fillId="2" borderId="0" xfId="0" applyFont="1" applyFill="1"/>
    <xf numFmtId="0" fontId="26" fillId="2" borderId="0" xfId="0" applyFont="1" applyFill="1" applyAlignment="1">
      <alignment horizontal="center" vertical="top" wrapText="1"/>
    </xf>
    <xf numFmtId="0" fontId="27" fillId="2" borderId="0" xfId="0" applyFont="1" applyFill="1"/>
    <xf numFmtId="0" fontId="6" fillId="2" borderId="3" xfId="0" applyFont="1" applyFill="1" applyBorder="1" applyAlignment="1">
      <alignment horizontal="center" vertical="top"/>
    </xf>
    <xf numFmtId="0" fontId="28" fillId="2" borderId="4" xfId="0" applyFont="1" applyFill="1" applyBorder="1" applyAlignment="1">
      <alignment horizontal="center" vertical="top"/>
    </xf>
    <xf numFmtId="0" fontId="28" fillId="2" borderId="6" xfId="0" applyFont="1" applyFill="1" applyBorder="1" applyAlignment="1">
      <alignment horizontal="center" vertical="top"/>
    </xf>
    <xf numFmtId="0" fontId="28" fillId="2" borderId="5" xfId="0" applyFont="1" applyFill="1" applyBorder="1" applyAlignment="1">
      <alignment horizontal="center" vertical="top"/>
    </xf>
    <xf numFmtId="0" fontId="28" fillId="2" borderId="6" xfId="0" applyFont="1" applyFill="1" applyBorder="1" applyAlignment="1">
      <alignment horizontal="center" vertical="top"/>
    </xf>
    <xf numFmtId="0" fontId="28" fillId="2" borderId="5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29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2" fontId="0" fillId="2" borderId="3" xfId="0" applyNumberFormat="1" applyFill="1" applyBorder="1"/>
    <xf numFmtId="2" fontId="7" fillId="2" borderId="3" xfId="0" applyNumberFormat="1" applyFont="1" applyFill="1" applyBorder="1"/>
    <xf numFmtId="2" fontId="7" fillId="2" borderId="0" xfId="0" applyNumberFormat="1" applyFont="1" applyFill="1" applyBorder="1"/>
    <xf numFmtId="2" fontId="1" fillId="2" borderId="0" xfId="0" applyNumberFormat="1" applyFont="1" applyFill="1" applyBorder="1"/>
    <xf numFmtId="2" fontId="0" fillId="2" borderId="0" xfId="0" applyNumberFormat="1" applyFill="1" applyBorder="1"/>
    <xf numFmtId="2" fontId="0" fillId="2" borderId="0" xfId="0" applyNumberFormat="1" applyFill="1"/>
    <xf numFmtId="0" fontId="22" fillId="2" borderId="3" xfId="0" applyFont="1" applyFill="1" applyBorder="1"/>
    <xf numFmtId="0" fontId="23" fillId="2" borderId="3" xfId="0" applyFont="1" applyFill="1" applyBorder="1"/>
    <xf numFmtId="0" fontId="3" fillId="2" borderId="0" xfId="0" applyFont="1" applyFill="1" applyBorder="1" applyAlignment="1">
      <alignment horizontal="center"/>
    </xf>
    <xf numFmtId="2" fontId="15" fillId="2" borderId="3" xfId="0" applyNumberFormat="1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/>
    <xf numFmtId="0" fontId="30" fillId="2" borderId="0" xfId="0" applyFont="1" applyFill="1" applyAlignment="1">
      <alignment horizontal="center"/>
    </xf>
    <xf numFmtId="0" fontId="31" fillId="2" borderId="0" xfId="0" applyFont="1" applyFill="1"/>
    <xf numFmtId="0" fontId="32" fillId="2" borderId="0" xfId="0" applyFont="1" applyFill="1" applyBorder="1"/>
    <xf numFmtId="0" fontId="1" fillId="2" borderId="0" xfId="0" applyFont="1" applyFill="1" applyBorder="1"/>
    <xf numFmtId="0" fontId="6" fillId="2" borderId="3" xfId="0" applyFont="1" applyFill="1" applyBorder="1" applyAlignment="1">
      <alignment horizontal="center" vertical="top" wrapText="1"/>
    </xf>
    <xf numFmtId="2" fontId="6" fillId="2" borderId="3" xfId="0" applyNumberFormat="1" applyFont="1" applyFill="1" applyBorder="1" applyAlignment="1">
      <alignment horizontal="center" vertical="top" wrapText="1"/>
    </xf>
    <xf numFmtId="2" fontId="6" fillId="2" borderId="0" xfId="0" applyNumberFormat="1" applyFont="1" applyFill="1" applyBorder="1"/>
    <xf numFmtId="2" fontId="6" fillId="2" borderId="0" xfId="0" applyNumberFormat="1" applyFont="1" applyFill="1" applyBorder="1" applyAlignment="1">
      <alignment horizontal="center" vertical="top" wrapText="1"/>
    </xf>
    <xf numFmtId="0" fontId="33" fillId="2" borderId="0" xfId="0" applyFont="1" applyFill="1" applyBorder="1"/>
    <xf numFmtId="0" fontId="34" fillId="2" borderId="0" xfId="0" applyFont="1" applyFill="1" applyBorder="1"/>
    <xf numFmtId="2" fontId="6" fillId="2" borderId="3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right"/>
    </xf>
    <xf numFmtId="2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2" fontId="23" fillId="2" borderId="0" xfId="0" applyNumberFormat="1" applyFont="1" applyFill="1" applyBorder="1"/>
    <xf numFmtId="2" fontId="23" fillId="2" borderId="0" xfId="0" applyNumberFormat="1" applyFont="1" applyFill="1"/>
    <xf numFmtId="0" fontId="6" fillId="2" borderId="3" xfId="0" applyFont="1" applyFill="1" applyBorder="1" applyAlignment="1">
      <alignment horizontal="left" vertical="top"/>
    </xf>
    <xf numFmtId="1" fontId="35" fillId="2" borderId="3" xfId="0" applyNumberFormat="1" applyFont="1" applyFill="1" applyBorder="1" applyAlignment="1">
      <alignment horizontal="right" vertical="top"/>
    </xf>
    <xf numFmtId="2" fontId="35" fillId="2" borderId="3" xfId="0" applyNumberFormat="1" applyFont="1" applyFill="1" applyBorder="1" applyAlignment="1">
      <alignment horizontal="right" vertical="top"/>
    </xf>
    <xf numFmtId="0" fontId="28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/>
    </xf>
    <xf numFmtId="1" fontId="35" fillId="2" borderId="3" xfId="0" applyNumberFormat="1" applyFont="1" applyFill="1" applyBorder="1" applyAlignment="1">
      <alignment horizontal="right"/>
    </xf>
    <xf numFmtId="2" fontId="35" fillId="2" borderId="3" xfId="0" applyNumberFormat="1" applyFont="1" applyFill="1" applyBorder="1" applyAlignment="1">
      <alignment horizontal="right"/>
    </xf>
    <xf numFmtId="1" fontId="0" fillId="2" borderId="0" xfId="0" applyNumberFormat="1" applyFill="1" applyBorder="1"/>
    <xf numFmtId="1" fontId="1" fillId="2" borderId="0" xfId="0" applyNumberFormat="1" applyFont="1" applyFill="1" applyBorder="1"/>
    <xf numFmtId="0" fontId="34" fillId="2" borderId="10" xfId="0" applyFont="1" applyFill="1" applyBorder="1" applyAlignment="1">
      <alignment horizontal="center" vertical="top" wrapText="1"/>
    </xf>
    <xf numFmtId="0" fontId="34" fillId="2" borderId="11" xfId="0" applyFont="1" applyFill="1" applyBorder="1" applyAlignment="1">
      <alignment horizontal="center" vertical="top" wrapText="1"/>
    </xf>
    <xf numFmtId="0" fontId="36" fillId="2" borderId="12" xfId="0" applyFont="1" applyFill="1" applyBorder="1" applyAlignment="1">
      <alignment horizontal="center"/>
    </xf>
    <xf numFmtId="0" fontId="37" fillId="2" borderId="12" xfId="0" applyFont="1" applyFill="1" applyBorder="1"/>
    <xf numFmtId="0" fontId="36" fillId="2" borderId="12" xfId="0" applyFont="1" applyFill="1" applyBorder="1"/>
    <xf numFmtId="166" fontId="35" fillId="2" borderId="3" xfId="0" applyNumberFormat="1" applyFont="1" applyFill="1" applyBorder="1" applyAlignment="1">
      <alignment horizontal="right"/>
    </xf>
    <xf numFmtId="166" fontId="0" fillId="2" borderId="3" xfId="0" applyNumberFormat="1" applyFill="1" applyBorder="1"/>
    <xf numFmtId="0" fontId="6" fillId="2" borderId="0" xfId="0" applyFont="1" applyFill="1" applyBorder="1"/>
    <xf numFmtId="167" fontId="0" fillId="2" borderId="0" xfId="0" applyNumberFormat="1" applyFill="1" applyBorder="1"/>
    <xf numFmtId="0" fontId="7" fillId="2" borderId="13" xfId="0" applyFont="1" applyFill="1" applyBorder="1"/>
    <xf numFmtId="2" fontId="13" fillId="2" borderId="0" xfId="0" applyNumberFormat="1" applyFont="1" applyFill="1" applyBorder="1"/>
    <xf numFmtId="1" fontId="13" fillId="2" borderId="0" xfId="0" applyNumberFormat="1" applyFont="1" applyFill="1" applyBorder="1"/>
    <xf numFmtId="0" fontId="34" fillId="2" borderId="0" xfId="0" applyFont="1" applyFill="1"/>
    <xf numFmtId="1" fontId="0" fillId="2" borderId="0" xfId="0" applyNumberFormat="1" applyFill="1"/>
    <xf numFmtId="0" fontId="38" fillId="2" borderId="0" xfId="0" applyFont="1" applyFill="1" applyBorder="1" applyAlignment="1">
      <alignment horizontal="center" vertical="center"/>
    </xf>
    <xf numFmtId="167" fontId="38" fillId="2" borderId="0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7" fontId="0" fillId="2" borderId="0" xfId="0" applyNumberForma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 applyAlignment="1">
      <alignment horizontal="right"/>
    </xf>
    <xf numFmtId="0" fontId="4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vertical="top"/>
    </xf>
    <xf numFmtId="2" fontId="16" fillId="2" borderId="3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vertical="top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left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 vertical="center" wrapText="1"/>
    </xf>
    <xf numFmtId="2" fontId="6" fillId="2" borderId="3" xfId="0" applyNumberFormat="1" applyFont="1" applyFill="1" applyBorder="1" applyAlignment="1">
      <alignment vertical="top" wrapText="1"/>
    </xf>
    <xf numFmtId="1" fontId="23" fillId="2" borderId="3" xfId="0" applyNumberFormat="1" applyFont="1" applyFill="1" applyBorder="1" applyAlignment="1">
      <alignment horizontal="center"/>
    </xf>
    <xf numFmtId="2" fontId="39" fillId="2" borderId="3" xfId="0" applyNumberFormat="1" applyFont="1" applyFill="1" applyBorder="1" applyAlignment="1">
      <alignment horizontal="center"/>
    </xf>
    <xf numFmtId="2" fontId="39" fillId="2" borderId="3" xfId="0" applyNumberFormat="1" applyFont="1" applyFill="1" applyBorder="1" applyAlignment="1">
      <alignment horizontal="center" vertical="center" wrapText="1"/>
    </xf>
    <xf numFmtId="2" fontId="40" fillId="2" borderId="3" xfId="0" applyNumberFormat="1" applyFont="1" applyFill="1" applyBorder="1" applyAlignment="1">
      <alignment vertical="top" wrapText="1"/>
    </xf>
    <xf numFmtId="1" fontId="41" fillId="2" borderId="3" xfId="0" applyNumberFormat="1" applyFont="1" applyFill="1" applyBorder="1" applyAlignment="1">
      <alignment vertical="top" wrapText="1"/>
    </xf>
    <xf numFmtId="2" fontId="23" fillId="2" borderId="3" xfId="0" applyNumberFormat="1" applyFont="1" applyFill="1" applyBorder="1"/>
    <xf numFmtId="2" fontId="7" fillId="2" borderId="0" xfId="0" applyNumberFormat="1" applyFont="1" applyFill="1"/>
    <xf numFmtId="2" fontId="23" fillId="3" borderId="3" xfId="0" applyNumberFormat="1" applyFont="1" applyFill="1" applyBorder="1"/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justify" vertical="top" wrapText="1"/>
    </xf>
    <xf numFmtId="2" fontId="4" fillId="2" borderId="3" xfId="0" applyNumberFormat="1" applyFont="1" applyFill="1" applyBorder="1" applyAlignment="1">
      <alignment horizontal="justify" vertical="top" wrapText="1"/>
    </xf>
    <xf numFmtId="2" fontId="3" fillId="2" borderId="3" xfId="0" quotePrefix="1" applyNumberFormat="1" applyFont="1" applyFill="1" applyBorder="1" applyAlignment="1">
      <alignment horizontal="justify" vertical="top" wrapText="1"/>
    </xf>
    <xf numFmtId="2" fontId="18" fillId="2" borderId="3" xfId="0" applyNumberFormat="1" applyFont="1" applyFill="1" applyBorder="1" applyAlignment="1">
      <alignment vertical="top"/>
    </xf>
    <xf numFmtId="2" fontId="3" fillId="2" borderId="3" xfId="0" quotePrefix="1" applyNumberFormat="1" applyFont="1" applyFill="1" applyBorder="1" applyAlignment="1">
      <alignment vertical="top"/>
    </xf>
    <xf numFmtId="1" fontId="7" fillId="2" borderId="3" xfId="0" applyNumberFormat="1" applyFont="1" applyFill="1" applyBorder="1" applyAlignment="1">
      <alignment vertical="top"/>
    </xf>
    <xf numFmtId="1" fontId="7" fillId="2" borderId="3" xfId="0" applyNumberFormat="1" applyFont="1" applyFill="1" applyBorder="1" applyAlignment="1">
      <alignment vertical="top" wrapText="1"/>
    </xf>
    <xf numFmtId="2" fontId="3" fillId="2" borderId="3" xfId="0" quotePrefix="1" applyNumberFormat="1" applyFont="1" applyFill="1" applyBorder="1" applyAlignment="1">
      <alignment vertical="top" wrapText="1"/>
    </xf>
    <xf numFmtId="1" fontId="7" fillId="2" borderId="3" xfId="0" quotePrefix="1" applyNumberFormat="1" applyFont="1" applyFill="1" applyBorder="1" applyAlignment="1">
      <alignment vertical="top" wrapText="1"/>
    </xf>
    <xf numFmtId="1" fontId="23" fillId="2" borderId="0" xfId="0" applyNumberFormat="1" applyFont="1" applyFill="1" applyBorder="1" applyAlignment="1">
      <alignment horizontal="center"/>
    </xf>
    <xf numFmtId="2" fontId="39" fillId="2" borderId="0" xfId="0" applyNumberFormat="1" applyFont="1" applyFill="1" applyBorder="1" applyAlignment="1">
      <alignment horizontal="center"/>
    </xf>
    <xf numFmtId="2" fontId="39" fillId="2" borderId="0" xfId="0" applyNumberFormat="1" applyFont="1" applyFill="1" applyBorder="1" applyAlignment="1">
      <alignment horizontal="center" vertical="center" wrapText="1"/>
    </xf>
    <xf numFmtId="2" fontId="40" fillId="2" borderId="0" xfId="0" applyNumberFormat="1" applyFont="1" applyFill="1" applyBorder="1" applyAlignment="1">
      <alignment vertical="top" wrapText="1"/>
    </xf>
    <xf numFmtId="1" fontId="41" fillId="2" borderId="0" xfId="0" applyNumberFormat="1" applyFont="1" applyFill="1" applyBorder="1" applyAlignment="1">
      <alignment vertical="top" wrapText="1"/>
    </xf>
    <xf numFmtId="2" fontId="3" fillId="2" borderId="3" xfId="0" applyNumberFormat="1" applyFont="1" applyFill="1" applyBorder="1"/>
    <xf numFmtId="2" fontId="18" fillId="2" borderId="3" xfId="0" applyNumberFormat="1" applyFont="1" applyFill="1" applyBorder="1" applyAlignment="1">
      <alignment vertical="top" wrapText="1"/>
    </xf>
    <xf numFmtId="2" fontId="42" fillId="2" borderId="3" xfId="0" applyNumberFormat="1" applyFont="1" applyFill="1" applyBorder="1" applyAlignment="1">
      <alignment vertical="top" wrapText="1"/>
    </xf>
    <xf numFmtId="1" fontId="23" fillId="2" borderId="8" xfId="0" applyNumberFormat="1" applyFont="1" applyFill="1" applyBorder="1" applyAlignment="1">
      <alignment horizontal="center"/>
    </xf>
    <xf numFmtId="2" fontId="39" fillId="2" borderId="8" xfId="0" applyNumberFormat="1" applyFont="1" applyFill="1" applyBorder="1" applyAlignment="1">
      <alignment horizontal="center"/>
    </xf>
    <xf numFmtId="2" fontId="39" fillId="2" borderId="8" xfId="0" applyNumberFormat="1" applyFont="1" applyFill="1" applyBorder="1" applyAlignment="1">
      <alignment horizontal="center" vertical="center" wrapText="1"/>
    </xf>
    <xf numFmtId="2" fontId="40" fillId="2" borderId="8" xfId="0" applyNumberFormat="1" applyFont="1" applyFill="1" applyBorder="1" applyAlignment="1">
      <alignment vertical="top" wrapText="1"/>
    </xf>
    <xf numFmtId="1" fontId="41" fillId="2" borderId="8" xfId="0" applyNumberFormat="1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/>
    </xf>
    <xf numFmtId="0" fontId="7" fillId="2" borderId="3" xfId="1" applyFont="1" applyFill="1" applyBorder="1" applyAlignment="1">
      <alignment horizontal="left"/>
    </xf>
    <xf numFmtId="0" fontId="25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/>
    </xf>
    <xf numFmtId="1" fontId="7" fillId="2" borderId="3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left" vertical="top" wrapText="1"/>
    </xf>
    <xf numFmtId="1" fontId="7" fillId="2" borderId="3" xfId="0" applyNumberFormat="1" applyFont="1" applyFill="1" applyBorder="1" applyAlignment="1">
      <alignment horizontal="center" wrapText="1"/>
    </xf>
    <xf numFmtId="1" fontId="7" fillId="2" borderId="8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 vertical="center" wrapText="1"/>
    </xf>
    <xf numFmtId="2" fontId="43" fillId="2" borderId="8" xfId="0" applyNumberFormat="1" applyFont="1" applyFill="1" applyBorder="1" applyAlignment="1">
      <alignment vertical="top" wrapText="1"/>
    </xf>
    <xf numFmtId="1" fontId="44" fillId="2" borderId="8" xfId="0" applyNumberFormat="1" applyFont="1" applyFill="1" applyBorder="1" applyAlignment="1">
      <alignment vertical="top" wrapText="1"/>
    </xf>
    <xf numFmtId="2" fontId="0" fillId="2" borderId="8" xfId="0" applyNumberFormat="1" applyFill="1" applyBorder="1"/>
    <xf numFmtId="2" fontId="8" fillId="2" borderId="8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 wrapText="1"/>
    </xf>
    <xf numFmtId="2" fontId="43" fillId="2" borderId="0" xfId="0" applyNumberFormat="1" applyFont="1" applyFill="1" applyBorder="1" applyAlignment="1">
      <alignment vertical="top" wrapText="1"/>
    </xf>
    <xf numFmtId="1" fontId="44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right"/>
    </xf>
    <xf numFmtId="2" fontId="42" fillId="2" borderId="3" xfId="0" applyNumberFormat="1" applyFont="1" applyFill="1" applyBorder="1" applyAlignment="1">
      <alignment vertical="top"/>
    </xf>
    <xf numFmtId="2" fontId="4" fillId="2" borderId="3" xfId="0" applyNumberFormat="1" applyFont="1" applyFill="1" applyBorder="1" applyAlignment="1">
      <alignment vertical="top"/>
    </xf>
    <xf numFmtId="2" fontId="7" fillId="2" borderId="8" xfId="0" applyNumberFormat="1" applyFont="1" applyFill="1" applyBorder="1"/>
    <xf numFmtId="2" fontId="3" fillId="2" borderId="3" xfId="0" applyNumberFormat="1" applyFont="1" applyFill="1" applyBorder="1" applyAlignment="1">
      <alignment horizontal="left" vertical="center"/>
    </xf>
    <xf numFmtId="2" fontId="3" fillId="2" borderId="3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16" fillId="2" borderId="3" xfId="0" applyFont="1" applyFill="1" applyBorder="1" applyAlignment="1">
      <alignment horizontal="center"/>
    </xf>
    <xf numFmtId="2" fontId="8" fillId="2" borderId="0" xfId="0" applyNumberFormat="1" applyFont="1" applyFill="1"/>
    <xf numFmtId="2" fontId="8" fillId="2" borderId="14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/>
    </xf>
    <xf numFmtId="2" fontId="0" fillId="2" borderId="9" xfId="0" applyNumberFormat="1" applyFont="1" applyFill="1" applyBorder="1"/>
    <xf numFmtId="2" fontId="7" fillId="2" borderId="15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/>
    </xf>
    <xf numFmtId="2" fontId="7" fillId="2" borderId="7" xfId="0" applyNumberFormat="1" applyFont="1" applyFill="1" applyBorder="1"/>
    <xf numFmtId="2" fontId="7" fillId="2" borderId="5" xfId="0" applyNumberFormat="1" applyFont="1" applyFill="1" applyBorder="1"/>
    <xf numFmtId="2" fontId="7" fillId="2" borderId="9" xfId="0" applyNumberFormat="1" applyFont="1" applyFill="1" applyBorder="1"/>
    <xf numFmtId="2" fontId="23" fillId="2" borderId="4" xfId="0" applyNumberFormat="1" applyFont="1" applyFill="1" applyBorder="1" applyAlignment="1">
      <alignment horizontal="left"/>
    </xf>
    <xf numFmtId="2" fontId="23" fillId="2" borderId="5" xfId="0" applyNumberFormat="1" applyFont="1" applyFill="1" applyBorder="1" applyAlignment="1">
      <alignment horizontal="left"/>
    </xf>
    <xf numFmtId="1" fontId="7" fillId="2" borderId="3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top" wrapText="1"/>
    </xf>
    <xf numFmtId="2" fontId="3" fillId="2" borderId="3" xfId="0" quotePrefix="1" applyNumberFormat="1" applyFont="1" applyFill="1" applyBorder="1" applyAlignment="1">
      <alignment horizontal="left" vertical="top" wrapText="1"/>
    </xf>
    <xf numFmtId="1" fontId="7" fillId="2" borderId="3" xfId="0" applyNumberFormat="1" applyFont="1" applyFill="1" applyBorder="1" applyAlignment="1">
      <alignment horizontal="left" vertical="top"/>
    </xf>
    <xf numFmtId="2" fontId="18" fillId="2" borderId="3" xfId="0" applyNumberFormat="1" applyFont="1" applyFill="1" applyBorder="1" applyAlignment="1">
      <alignment horizontal="left" vertical="top"/>
    </xf>
    <xf numFmtId="1" fontId="7" fillId="2" borderId="3" xfId="0" applyNumberFormat="1" applyFont="1" applyFill="1" applyBorder="1" applyAlignment="1">
      <alignment horizontal="center" vertical="top"/>
    </xf>
    <xf numFmtId="2" fontId="3" fillId="2" borderId="2" xfId="0" applyNumberFormat="1" applyFont="1" applyFill="1" applyBorder="1" applyAlignment="1">
      <alignment vertical="top"/>
    </xf>
    <xf numFmtId="1" fontId="7" fillId="2" borderId="2" xfId="0" applyNumberFormat="1" applyFont="1" applyFill="1" applyBorder="1" applyAlignment="1">
      <alignment horizontal="center" vertical="top"/>
    </xf>
    <xf numFmtId="2" fontId="8" fillId="2" borderId="16" xfId="0" applyNumberFormat="1" applyFont="1" applyFill="1" applyBorder="1" applyAlignment="1"/>
    <xf numFmtId="2" fontId="8" fillId="2" borderId="0" xfId="0" applyNumberFormat="1" applyFont="1" applyFill="1" applyBorder="1" applyAlignment="1"/>
    <xf numFmtId="2" fontId="8" fillId="2" borderId="0" xfId="0" applyNumberFormat="1" applyFont="1" applyFill="1" applyBorder="1" applyAlignment="1">
      <alignment horizontal="center"/>
    </xf>
    <xf numFmtId="2" fontId="0" fillId="2" borderId="0" xfId="0" applyNumberFormat="1" applyFont="1" applyFill="1"/>
    <xf numFmtId="2" fontId="0" fillId="2" borderId="3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16" xfId="0" applyNumberFormat="1" applyFill="1" applyBorder="1"/>
    <xf numFmtId="2" fontId="8" fillId="2" borderId="16" xfId="0" applyNumberFormat="1" applyFont="1" applyFill="1" applyBorder="1"/>
    <xf numFmtId="2" fontId="27" fillId="2" borderId="0" xfId="0" applyNumberFormat="1" applyFont="1" applyFill="1" applyAlignment="1">
      <alignment horizontal="center" vertical="top" wrapText="1"/>
    </xf>
    <xf numFmtId="2" fontId="27" fillId="2" borderId="0" xfId="0" applyNumberFormat="1" applyFont="1" applyFill="1" applyAlignment="1">
      <alignment horizontal="center" vertical="top" wrapText="1"/>
    </xf>
    <xf numFmtId="2" fontId="27" fillId="2" borderId="0" xfId="0" applyNumberFormat="1" applyFont="1" applyFill="1"/>
    <xf numFmtId="2" fontId="7" fillId="2" borderId="0" xfId="0" applyNumberFormat="1" applyFont="1" applyFill="1" applyAlignment="1">
      <alignment horizontal="right"/>
    </xf>
    <xf numFmtId="2" fontId="6" fillId="2" borderId="3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2" borderId="18" xfId="0" applyNumberFormat="1" applyFont="1" applyFill="1" applyBorder="1" applyAlignment="1">
      <alignment horizontal="center" vertical="top" wrapText="1"/>
    </xf>
    <xf numFmtId="2" fontId="6" fillId="2" borderId="0" xfId="0" applyNumberFormat="1" applyFont="1" applyFill="1" applyBorder="1" applyAlignment="1">
      <alignment horizontal="center" vertical="top" wrapText="1"/>
    </xf>
    <xf numFmtId="2" fontId="6" fillId="2" borderId="0" xfId="0" applyNumberFormat="1" applyFont="1" applyFill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top" wrapText="1"/>
    </xf>
    <xf numFmtId="2" fontId="6" fillId="2" borderId="13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2" fontId="6" fillId="2" borderId="15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2" fontId="4" fillId="2" borderId="7" xfId="0" applyNumberFormat="1" applyFont="1" applyFill="1" applyBorder="1" applyAlignment="1">
      <alignment horizontal="center" vertical="top" wrapText="1"/>
    </xf>
    <xf numFmtId="2" fontId="6" fillId="2" borderId="3" xfId="0" applyNumberFormat="1" applyFont="1" applyFill="1" applyBorder="1" applyAlignment="1">
      <alignment horizontal="center" vertical="top" wrapText="1"/>
    </xf>
    <xf numFmtId="2" fontId="6" fillId="2" borderId="3" xfId="0" applyNumberFormat="1" applyFont="1" applyFill="1" applyBorder="1"/>
    <xf numFmtId="2" fontId="45" fillId="2" borderId="3" xfId="0" applyNumberFormat="1" applyFont="1" applyFill="1" applyBorder="1"/>
    <xf numFmtId="2" fontId="45" fillId="2" borderId="0" xfId="0" applyNumberFormat="1" applyFont="1" applyFill="1" applyBorder="1"/>
    <xf numFmtId="2" fontId="45" fillId="2" borderId="0" xfId="0" applyNumberFormat="1" applyFont="1" applyFill="1"/>
    <xf numFmtId="2" fontId="22" fillId="2" borderId="3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right" vertical="center"/>
    </xf>
    <xf numFmtId="2" fontId="0" fillId="2" borderId="0" xfId="0" applyNumberForma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0" fontId="0" fillId="3" borderId="0" xfId="0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version%20UPS\Conversion%20Trasfer%202010-11\UPS%20Rasan%20allotment%20Jan2015%20to%20March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 Block July13 to Aug13"/>
      <sheetName val="04 Block May13 to Aug13"/>
      <sheetName val="Sheet4"/>
      <sheetName val="Sheet2"/>
      <sheetName val="Sheet1"/>
    </sheetNames>
    <sheetDataSet>
      <sheetData sheetId="0"/>
      <sheetData sheetId="1"/>
      <sheetData sheetId="2"/>
      <sheetData sheetId="3"/>
      <sheetData sheetId="4">
        <row r="7">
          <cell r="M7">
            <v>2.6</v>
          </cell>
          <cell r="N7">
            <v>2.2599999999999998</v>
          </cell>
          <cell r="O7">
            <v>637.04999999999995</v>
          </cell>
          <cell r="P7">
            <v>667.7</v>
          </cell>
        </row>
        <row r="8">
          <cell r="M8">
            <v>4.0599999999999996</v>
          </cell>
          <cell r="N8">
            <v>4.0599999999999996</v>
          </cell>
          <cell r="O8">
            <v>174.5</v>
          </cell>
          <cell r="P8">
            <v>61.05</v>
          </cell>
        </row>
        <row r="9">
          <cell r="O9">
            <v>364.45</v>
          </cell>
          <cell r="P9">
            <v>189.35</v>
          </cell>
        </row>
        <row r="10">
          <cell r="M10">
            <v>6.17</v>
          </cell>
          <cell r="N10">
            <v>6.16</v>
          </cell>
          <cell r="O10">
            <v>777.2</v>
          </cell>
        </row>
        <row r="11">
          <cell r="M11">
            <v>0.27</v>
          </cell>
          <cell r="N11">
            <v>0.27</v>
          </cell>
          <cell r="O11">
            <v>367.2</v>
          </cell>
          <cell r="P11">
            <v>156.30000000000001</v>
          </cell>
        </row>
        <row r="12">
          <cell r="O12">
            <v>156.4</v>
          </cell>
          <cell r="P12">
            <v>212.65</v>
          </cell>
        </row>
        <row r="13">
          <cell r="O13">
            <v>137.65</v>
          </cell>
        </row>
        <row r="15">
          <cell r="O15">
            <v>23.45</v>
          </cell>
          <cell r="P15">
            <v>255.55</v>
          </cell>
        </row>
        <row r="16">
          <cell r="O16">
            <v>42.35</v>
          </cell>
          <cell r="P16">
            <v>80.7</v>
          </cell>
        </row>
        <row r="17">
          <cell r="M17">
            <v>3.95</v>
          </cell>
          <cell r="N17">
            <v>2.44</v>
          </cell>
          <cell r="O17">
            <v>86.2</v>
          </cell>
          <cell r="P17">
            <v>866.05</v>
          </cell>
        </row>
        <row r="18">
          <cell r="M18">
            <v>4.5999999999999996</v>
          </cell>
          <cell r="N18">
            <v>1.75</v>
          </cell>
          <cell r="O18">
            <v>219.25</v>
          </cell>
          <cell r="P18">
            <v>33.950000000000003</v>
          </cell>
        </row>
        <row r="19">
          <cell r="M19">
            <v>29.74</v>
          </cell>
          <cell r="N19">
            <v>14.89</v>
          </cell>
          <cell r="O19">
            <v>1.65</v>
          </cell>
        </row>
        <row r="20">
          <cell r="M20">
            <v>30.97</v>
          </cell>
          <cell r="N20">
            <v>15.03</v>
          </cell>
        </row>
        <row r="21">
          <cell r="M21">
            <v>1.48</v>
          </cell>
          <cell r="N21">
            <v>1.25</v>
          </cell>
          <cell r="O21">
            <v>8.9499999999999993</v>
          </cell>
        </row>
        <row r="22">
          <cell r="M22">
            <v>2.11</v>
          </cell>
          <cell r="N22">
            <v>1.25</v>
          </cell>
          <cell r="O22">
            <v>209</v>
          </cell>
        </row>
        <row r="24">
          <cell r="O24">
            <v>4.5999999999999996</v>
          </cell>
        </row>
        <row r="27">
          <cell r="O27">
            <v>322.3</v>
          </cell>
          <cell r="P27">
            <v>257.25</v>
          </cell>
        </row>
        <row r="28">
          <cell r="O28">
            <v>344.65</v>
          </cell>
          <cell r="P28">
            <v>50.45</v>
          </cell>
        </row>
        <row r="29">
          <cell r="O29">
            <v>6.4</v>
          </cell>
        </row>
        <row r="30">
          <cell r="O30">
            <v>98.8</v>
          </cell>
          <cell r="P30">
            <v>35.4</v>
          </cell>
        </row>
        <row r="31">
          <cell r="O31">
            <v>72.650000000000006</v>
          </cell>
          <cell r="P31">
            <v>176.9</v>
          </cell>
        </row>
        <row r="33">
          <cell r="O33">
            <v>363.75</v>
          </cell>
          <cell r="P33">
            <v>87.15</v>
          </cell>
        </row>
        <row r="34">
          <cell r="P34">
            <v>24.6</v>
          </cell>
        </row>
        <row r="35">
          <cell r="O35">
            <v>63.05</v>
          </cell>
        </row>
        <row r="36">
          <cell r="O36">
            <v>111.55</v>
          </cell>
          <cell r="P36">
            <v>556.5</v>
          </cell>
        </row>
        <row r="37">
          <cell r="O37">
            <v>187.15</v>
          </cell>
          <cell r="P37">
            <v>7.8</v>
          </cell>
        </row>
        <row r="42">
          <cell r="O42">
            <v>114.21</v>
          </cell>
        </row>
        <row r="43">
          <cell r="O43">
            <v>293.14999999999998</v>
          </cell>
          <cell r="P43">
            <v>241</v>
          </cell>
        </row>
        <row r="44">
          <cell r="O44">
            <v>171.8</v>
          </cell>
          <cell r="P44">
            <v>30.4</v>
          </cell>
        </row>
        <row r="45">
          <cell r="O45">
            <v>54.75</v>
          </cell>
        </row>
        <row r="46">
          <cell r="O46">
            <v>127</v>
          </cell>
        </row>
        <row r="49">
          <cell r="O49">
            <v>147.5</v>
          </cell>
          <cell r="P49">
            <v>264.89999999999998</v>
          </cell>
        </row>
        <row r="50">
          <cell r="O50">
            <v>44.3</v>
          </cell>
          <cell r="P50">
            <v>105.55</v>
          </cell>
        </row>
        <row r="51">
          <cell r="O51">
            <v>23.15</v>
          </cell>
          <cell r="P51">
            <v>12.3</v>
          </cell>
        </row>
        <row r="52">
          <cell r="O52">
            <v>309.05</v>
          </cell>
        </row>
        <row r="54">
          <cell r="O54">
            <v>37.200000000000003</v>
          </cell>
        </row>
        <row r="56">
          <cell r="O56">
            <v>88.9</v>
          </cell>
          <cell r="P56">
            <v>217</v>
          </cell>
        </row>
        <row r="57">
          <cell r="O57">
            <v>167.55</v>
          </cell>
          <cell r="P57">
            <v>144.55000000000001</v>
          </cell>
        </row>
        <row r="58">
          <cell r="O58">
            <v>1069.5</v>
          </cell>
          <cell r="P58">
            <v>1696.8</v>
          </cell>
        </row>
        <row r="59">
          <cell r="O59">
            <v>50.85</v>
          </cell>
          <cell r="P59">
            <v>258.3</v>
          </cell>
        </row>
        <row r="62">
          <cell r="O62">
            <v>126.15</v>
          </cell>
          <cell r="P62">
            <v>263.14999999999998</v>
          </cell>
        </row>
        <row r="63">
          <cell r="P63">
            <v>261.95</v>
          </cell>
        </row>
        <row r="64">
          <cell r="O64">
            <v>6.15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063"/>
  <sheetViews>
    <sheetView workbookViewId="0">
      <selection activeCell="C13" sqref="C13"/>
    </sheetView>
  </sheetViews>
  <sheetFormatPr defaultRowHeight="15"/>
  <cols>
    <col min="1" max="1" width="4.7109375" customWidth="1"/>
    <col min="2" max="2" width="12.42578125" customWidth="1"/>
    <col min="3" max="3" width="14.85546875" customWidth="1"/>
    <col min="4" max="4" width="18" hidden="1" customWidth="1"/>
    <col min="5" max="5" width="25.42578125" customWidth="1"/>
    <col min="6" max="6" width="9.7109375" customWidth="1"/>
    <col min="7" max="7" width="9" customWidth="1"/>
    <col min="8" max="8" width="9.5703125" customWidth="1"/>
    <col min="9" max="9" width="9.140625" customWidth="1"/>
    <col min="10" max="10" width="7.85546875" customWidth="1"/>
    <col min="11" max="11" width="8.5703125" customWidth="1"/>
    <col min="12" max="12" width="11" style="301" customWidth="1"/>
    <col min="13" max="13" width="11.28515625" style="301" customWidth="1"/>
    <col min="14" max="14" width="9.42578125" style="302" hidden="1" customWidth="1"/>
    <col min="15" max="15" width="9.28515625" hidden="1" customWidth="1"/>
    <col min="16" max="16" width="9.7109375" hidden="1" customWidth="1"/>
    <col min="17" max="17" width="24.85546875" hidden="1" customWidth="1"/>
    <col min="18" max="18" width="9.140625" style="124" customWidth="1"/>
    <col min="19" max="19" width="8" style="124" customWidth="1"/>
    <col min="20" max="20" width="23.85546875" style="124" customWidth="1"/>
    <col min="21" max="21" width="9.5703125" style="124" customWidth="1"/>
    <col min="22" max="22" width="8.5703125" style="124" customWidth="1"/>
    <col min="23" max="23" width="25.28515625" style="124" customWidth="1"/>
  </cols>
  <sheetData>
    <row r="1" spans="1:23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>
      <c r="A2" s="2" t="s">
        <v>1</v>
      </c>
      <c r="B2" s="2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6"/>
      <c r="S2" s="6"/>
      <c r="T2" s="6"/>
      <c r="U2" s="5" t="s">
        <v>2</v>
      </c>
      <c r="V2" s="5"/>
      <c r="W2" s="5"/>
    </row>
    <row r="3" spans="1:23" ht="16.5">
      <c r="A3" s="7" t="s">
        <v>3</v>
      </c>
      <c r="B3" s="7" t="s">
        <v>4</v>
      </c>
      <c r="C3" s="7" t="s">
        <v>5</v>
      </c>
      <c r="D3" s="8"/>
      <c r="E3" s="7" t="s">
        <v>6</v>
      </c>
      <c r="F3" s="7" t="s">
        <v>7</v>
      </c>
      <c r="G3" s="9" t="s">
        <v>8</v>
      </c>
      <c r="H3" s="9"/>
      <c r="I3" s="10" t="s">
        <v>9</v>
      </c>
      <c r="J3" s="11" t="s">
        <v>10</v>
      </c>
      <c r="K3" s="12"/>
      <c r="L3" s="13" t="s">
        <v>11</v>
      </c>
      <c r="M3" s="14"/>
      <c r="N3" s="10" t="s">
        <v>12</v>
      </c>
      <c r="O3" s="11" t="s">
        <v>13</v>
      </c>
      <c r="P3" s="15"/>
      <c r="Q3" s="16" t="s">
        <v>14</v>
      </c>
      <c r="R3" s="11" t="s">
        <v>15</v>
      </c>
      <c r="S3" s="15"/>
      <c r="T3" s="16" t="s">
        <v>14</v>
      </c>
      <c r="U3" s="11" t="s">
        <v>16</v>
      </c>
      <c r="V3" s="15"/>
      <c r="W3" s="16" t="s">
        <v>14</v>
      </c>
    </row>
    <row r="4" spans="1:23" ht="18.75">
      <c r="A4" s="17"/>
      <c r="B4" s="17"/>
      <c r="C4" s="17"/>
      <c r="D4" s="18"/>
      <c r="E4" s="17"/>
      <c r="F4" s="17"/>
      <c r="G4" s="18" t="s">
        <v>17</v>
      </c>
      <c r="H4" s="18" t="s">
        <v>18</v>
      </c>
      <c r="I4" s="19"/>
      <c r="J4" s="18" t="s">
        <v>17</v>
      </c>
      <c r="K4" s="18" t="s">
        <v>18</v>
      </c>
      <c r="L4" s="20" t="s">
        <v>17</v>
      </c>
      <c r="M4" s="20" t="s">
        <v>18</v>
      </c>
      <c r="N4" s="19"/>
      <c r="O4" s="21" t="s">
        <v>17</v>
      </c>
      <c r="P4" s="21" t="s">
        <v>18</v>
      </c>
      <c r="Q4" s="22"/>
      <c r="R4" s="23" t="s">
        <v>17</v>
      </c>
      <c r="S4" s="23" t="s">
        <v>18</v>
      </c>
      <c r="T4" s="22"/>
      <c r="U4" s="23" t="s">
        <v>19</v>
      </c>
      <c r="V4" s="23" t="s">
        <v>18</v>
      </c>
      <c r="W4" s="22"/>
    </row>
    <row r="5" spans="1:23" ht="19.5">
      <c r="A5" s="24">
        <v>1</v>
      </c>
      <c r="B5" s="24">
        <v>2</v>
      </c>
      <c r="C5" s="24">
        <v>3</v>
      </c>
      <c r="D5" s="24">
        <v>4</v>
      </c>
      <c r="E5" s="24">
        <v>4</v>
      </c>
      <c r="F5" s="24">
        <v>5</v>
      </c>
      <c r="G5" s="24">
        <v>6</v>
      </c>
      <c r="H5" s="24">
        <v>7</v>
      </c>
      <c r="I5" s="24">
        <v>9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12</v>
      </c>
      <c r="P5" s="25">
        <v>13</v>
      </c>
      <c r="Q5" s="24">
        <v>14</v>
      </c>
      <c r="R5" s="24">
        <v>12</v>
      </c>
      <c r="S5" s="24">
        <v>13</v>
      </c>
      <c r="T5" s="24">
        <v>14</v>
      </c>
      <c r="U5" s="24">
        <v>15</v>
      </c>
      <c r="V5" s="24">
        <v>16</v>
      </c>
      <c r="W5" s="24">
        <v>17</v>
      </c>
    </row>
    <row r="6" spans="1:23" ht="19.5">
      <c r="A6" s="26">
        <v>1</v>
      </c>
      <c r="B6" s="27" t="s">
        <v>20</v>
      </c>
      <c r="C6" s="28" t="s">
        <v>21</v>
      </c>
      <c r="D6" s="28"/>
      <c r="E6" s="28" t="s">
        <v>22</v>
      </c>
      <c r="F6" s="29">
        <v>120</v>
      </c>
      <c r="G6" s="30"/>
      <c r="H6" s="30"/>
      <c r="I6" s="31">
        <f>ROUND(F6*52/100*50*0.001,1)</f>
        <v>3.1</v>
      </c>
      <c r="J6" s="32">
        <f>ROUND(I6*1/3.47,1)</f>
        <v>0.9</v>
      </c>
      <c r="K6" s="32">
        <f>ROUND(I6*2/2.85,1)</f>
        <v>2.2000000000000002</v>
      </c>
      <c r="L6" s="32">
        <f t="shared" ref="L6:M37" si="0">J6-G6</f>
        <v>0.9</v>
      </c>
      <c r="M6" s="32">
        <f t="shared" si="0"/>
        <v>2.2000000000000002</v>
      </c>
      <c r="N6" s="33">
        <f>L6+M6</f>
        <v>3.1</v>
      </c>
      <c r="O6" s="34">
        <f>L6/3</f>
        <v>0.3</v>
      </c>
      <c r="P6" s="35">
        <f>M6/3</f>
        <v>0.73333333333333339</v>
      </c>
      <c r="Q6" s="33"/>
      <c r="R6" s="33">
        <f>L6/3</f>
        <v>0.3</v>
      </c>
      <c r="S6" s="33">
        <f>M6/3</f>
        <v>0.73333333333333339</v>
      </c>
      <c r="T6" s="33"/>
      <c r="U6" s="33">
        <f>L6/3</f>
        <v>0.3</v>
      </c>
      <c r="V6" s="33">
        <f>M6/3</f>
        <v>0.73333333333333339</v>
      </c>
      <c r="W6" s="36"/>
    </row>
    <row r="7" spans="1:23" ht="19.5">
      <c r="A7" s="26">
        <v>2</v>
      </c>
      <c r="B7" s="27" t="s">
        <v>20</v>
      </c>
      <c r="C7" s="28" t="s">
        <v>21</v>
      </c>
      <c r="D7" s="28"/>
      <c r="E7" s="28" t="s">
        <v>23</v>
      </c>
      <c r="F7" s="29">
        <v>134</v>
      </c>
      <c r="G7" s="30"/>
      <c r="H7" s="30"/>
      <c r="I7" s="31">
        <f t="shared" ref="I7:I70" si="1">ROUND(F7*52/100*50*0.001,1)</f>
        <v>3.5</v>
      </c>
      <c r="J7" s="32">
        <f t="shared" ref="J7:J70" si="2">ROUND(I7*1/3.47,1)</f>
        <v>1</v>
      </c>
      <c r="K7" s="32">
        <f t="shared" ref="K7:K70" si="3">ROUND(I7*2/2.85,1)</f>
        <v>2.5</v>
      </c>
      <c r="L7" s="32">
        <f t="shared" si="0"/>
        <v>1</v>
      </c>
      <c r="M7" s="32">
        <f t="shared" si="0"/>
        <v>2.5</v>
      </c>
      <c r="N7" s="33">
        <f t="shared" ref="N7:N70" si="4">L7+M7</f>
        <v>3.5</v>
      </c>
      <c r="O7" s="34">
        <f t="shared" ref="O7:P70" si="5">L7/3</f>
        <v>0.33333333333333331</v>
      </c>
      <c r="P7" s="35">
        <f t="shared" si="5"/>
        <v>0.83333333333333337</v>
      </c>
      <c r="Q7" s="33"/>
      <c r="R7" s="33">
        <f t="shared" ref="R7:S70" si="6">L7/3</f>
        <v>0.33333333333333331</v>
      </c>
      <c r="S7" s="33">
        <f t="shared" si="6"/>
        <v>0.83333333333333337</v>
      </c>
      <c r="T7" s="33"/>
      <c r="U7" s="33">
        <f t="shared" ref="U7:V70" si="7">L7/3</f>
        <v>0.33333333333333331</v>
      </c>
      <c r="V7" s="33">
        <f t="shared" si="7"/>
        <v>0.83333333333333337</v>
      </c>
      <c r="W7" s="36"/>
    </row>
    <row r="8" spans="1:23" ht="19.5">
      <c r="A8" s="26">
        <v>3</v>
      </c>
      <c r="B8" s="27" t="s">
        <v>20</v>
      </c>
      <c r="C8" s="28" t="s">
        <v>24</v>
      </c>
      <c r="D8" s="28"/>
      <c r="E8" s="28" t="s">
        <v>25</v>
      </c>
      <c r="F8" s="29">
        <v>113</v>
      </c>
      <c r="G8" s="30"/>
      <c r="H8" s="30"/>
      <c r="I8" s="31">
        <f t="shared" si="1"/>
        <v>2.9</v>
      </c>
      <c r="J8" s="32">
        <f t="shared" si="2"/>
        <v>0.8</v>
      </c>
      <c r="K8" s="32">
        <f t="shared" si="3"/>
        <v>2</v>
      </c>
      <c r="L8" s="32">
        <f t="shared" si="0"/>
        <v>0.8</v>
      </c>
      <c r="M8" s="32">
        <f t="shared" si="0"/>
        <v>2</v>
      </c>
      <c r="N8" s="33">
        <f t="shared" si="4"/>
        <v>2.8</v>
      </c>
      <c r="O8" s="34">
        <f t="shared" si="5"/>
        <v>0.26666666666666666</v>
      </c>
      <c r="P8" s="35">
        <f t="shared" si="5"/>
        <v>0.66666666666666663</v>
      </c>
      <c r="Q8" s="33"/>
      <c r="R8" s="33">
        <f t="shared" si="6"/>
        <v>0.26666666666666666</v>
      </c>
      <c r="S8" s="33">
        <f t="shared" si="6"/>
        <v>0.66666666666666663</v>
      </c>
      <c r="T8" s="33"/>
      <c r="U8" s="33">
        <f t="shared" si="7"/>
        <v>0.26666666666666666</v>
      </c>
      <c r="V8" s="33">
        <f t="shared" si="7"/>
        <v>0.66666666666666663</v>
      </c>
      <c r="W8" s="36"/>
    </row>
    <row r="9" spans="1:23" ht="19.5">
      <c r="A9" s="26">
        <v>4</v>
      </c>
      <c r="B9" s="27" t="s">
        <v>20</v>
      </c>
      <c r="C9" s="28" t="s">
        <v>24</v>
      </c>
      <c r="D9" s="28"/>
      <c r="E9" s="28" t="s">
        <v>26</v>
      </c>
      <c r="F9" s="29">
        <v>103</v>
      </c>
      <c r="G9" s="30"/>
      <c r="H9" s="30"/>
      <c r="I9" s="31">
        <f t="shared" si="1"/>
        <v>2.7</v>
      </c>
      <c r="J9" s="32">
        <f t="shared" si="2"/>
        <v>0.8</v>
      </c>
      <c r="K9" s="32">
        <f t="shared" si="3"/>
        <v>1.9</v>
      </c>
      <c r="L9" s="32">
        <f t="shared" si="0"/>
        <v>0.8</v>
      </c>
      <c r="M9" s="32">
        <f t="shared" si="0"/>
        <v>1.9</v>
      </c>
      <c r="N9" s="33">
        <f t="shared" si="4"/>
        <v>2.7</v>
      </c>
      <c r="O9" s="34">
        <f t="shared" si="5"/>
        <v>0.26666666666666666</v>
      </c>
      <c r="P9" s="35">
        <f t="shared" si="5"/>
        <v>0.6333333333333333</v>
      </c>
      <c r="Q9" s="33"/>
      <c r="R9" s="33">
        <f t="shared" si="6"/>
        <v>0.26666666666666666</v>
      </c>
      <c r="S9" s="33">
        <f t="shared" si="6"/>
        <v>0.6333333333333333</v>
      </c>
      <c r="T9" s="33"/>
      <c r="U9" s="33">
        <f t="shared" si="7"/>
        <v>0.26666666666666666</v>
      </c>
      <c r="V9" s="33">
        <f t="shared" si="7"/>
        <v>0.6333333333333333</v>
      </c>
      <c r="W9" s="36"/>
    </row>
    <row r="10" spans="1:23" ht="19.5">
      <c r="A10" s="26">
        <v>5</v>
      </c>
      <c r="B10" s="27" t="s">
        <v>20</v>
      </c>
      <c r="C10" s="28" t="s">
        <v>27</v>
      </c>
      <c r="D10" s="28"/>
      <c r="E10" s="28" t="s">
        <v>28</v>
      </c>
      <c r="F10" s="29">
        <v>43</v>
      </c>
      <c r="G10" s="30"/>
      <c r="H10" s="30"/>
      <c r="I10" s="31">
        <f t="shared" si="1"/>
        <v>1.1000000000000001</v>
      </c>
      <c r="J10" s="32">
        <f t="shared" si="2"/>
        <v>0.3</v>
      </c>
      <c r="K10" s="32">
        <f t="shared" si="3"/>
        <v>0.8</v>
      </c>
      <c r="L10" s="32">
        <f t="shared" si="0"/>
        <v>0.3</v>
      </c>
      <c r="M10" s="32">
        <f t="shared" si="0"/>
        <v>0.8</v>
      </c>
      <c r="N10" s="33">
        <f t="shared" si="4"/>
        <v>1.1000000000000001</v>
      </c>
      <c r="O10" s="34">
        <f t="shared" si="5"/>
        <v>9.9999999999999992E-2</v>
      </c>
      <c r="P10" s="35">
        <f t="shared" si="5"/>
        <v>0.26666666666666666</v>
      </c>
      <c r="Q10" s="33"/>
      <c r="R10" s="33">
        <f t="shared" si="6"/>
        <v>9.9999999999999992E-2</v>
      </c>
      <c r="S10" s="33">
        <f t="shared" si="6"/>
        <v>0.26666666666666666</v>
      </c>
      <c r="T10" s="33"/>
      <c r="U10" s="33">
        <f t="shared" si="7"/>
        <v>9.9999999999999992E-2</v>
      </c>
      <c r="V10" s="33">
        <f t="shared" si="7"/>
        <v>0.26666666666666666</v>
      </c>
      <c r="W10" s="36"/>
    </row>
    <row r="11" spans="1:23" ht="19.5">
      <c r="A11" s="26">
        <v>6</v>
      </c>
      <c r="B11" s="27" t="s">
        <v>20</v>
      </c>
      <c r="C11" s="28" t="s">
        <v>29</v>
      </c>
      <c r="D11" s="28"/>
      <c r="E11" s="28" t="s">
        <v>30</v>
      </c>
      <c r="F11" s="29">
        <v>152</v>
      </c>
      <c r="G11" s="30"/>
      <c r="H11" s="30"/>
      <c r="I11" s="31">
        <f t="shared" si="1"/>
        <v>4</v>
      </c>
      <c r="J11" s="32">
        <f t="shared" si="2"/>
        <v>1.2</v>
      </c>
      <c r="K11" s="32">
        <f t="shared" si="3"/>
        <v>2.8</v>
      </c>
      <c r="L11" s="32">
        <f t="shared" si="0"/>
        <v>1.2</v>
      </c>
      <c r="M11" s="32">
        <f t="shared" si="0"/>
        <v>2.8</v>
      </c>
      <c r="N11" s="33">
        <f t="shared" si="4"/>
        <v>4</v>
      </c>
      <c r="O11" s="34">
        <f t="shared" si="5"/>
        <v>0.39999999999999997</v>
      </c>
      <c r="P11" s="35">
        <f t="shared" si="5"/>
        <v>0.93333333333333324</v>
      </c>
      <c r="Q11" s="33"/>
      <c r="R11" s="33">
        <f t="shared" si="6"/>
        <v>0.39999999999999997</v>
      </c>
      <c r="S11" s="33">
        <f t="shared" si="6"/>
        <v>0.93333333333333324</v>
      </c>
      <c r="T11" s="33"/>
      <c r="U11" s="33">
        <f t="shared" si="7"/>
        <v>0.39999999999999997</v>
      </c>
      <c r="V11" s="33">
        <f t="shared" si="7"/>
        <v>0.93333333333333324</v>
      </c>
      <c r="W11" s="36"/>
    </row>
    <row r="12" spans="1:23" ht="19.5">
      <c r="A12" s="26">
        <v>7</v>
      </c>
      <c r="B12" s="27" t="s">
        <v>20</v>
      </c>
      <c r="C12" s="28" t="s">
        <v>31</v>
      </c>
      <c r="D12" s="28"/>
      <c r="E12" s="28" t="s">
        <v>32</v>
      </c>
      <c r="F12" s="29">
        <v>285</v>
      </c>
      <c r="G12" s="30"/>
      <c r="H12" s="30"/>
      <c r="I12" s="31">
        <f t="shared" si="1"/>
        <v>7.4</v>
      </c>
      <c r="J12" s="32">
        <v>1.94</v>
      </c>
      <c r="K12" s="32">
        <f t="shared" si="3"/>
        <v>5.2</v>
      </c>
      <c r="L12" s="32">
        <f t="shared" si="0"/>
        <v>1.94</v>
      </c>
      <c r="M12" s="32">
        <f t="shared" si="0"/>
        <v>5.2</v>
      </c>
      <c r="N12" s="33">
        <f t="shared" si="4"/>
        <v>7.1400000000000006</v>
      </c>
      <c r="O12" s="34">
        <f t="shared" si="5"/>
        <v>0.64666666666666661</v>
      </c>
      <c r="P12" s="35">
        <f t="shared" si="5"/>
        <v>1.7333333333333334</v>
      </c>
      <c r="Q12" s="33"/>
      <c r="R12" s="33">
        <f t="shared" si="6"/>
        <v>0.64666666666666661</v>
      </c>
      <c r="S12" s="33">
        <f t="shared" si="6"/>
        <v>1.7333333333333334</v>
      </c>
      <c r="T12" s="33"/>
      <c r="U12" s="33">
        <f t="shared" si="7"/>
        <v>0.64666666666666661</v>
      </c>
      <c r="V12" s="33">
        <f t="shared" si="7"/>
        <v>1.7333333333333334</v>
      </c>
      <c r="W12" s="36"/>
    </row>
    <row r="13" spans="1:23" ht="19.5">
      <c r="A13" s="26">
        <v>8</v>
      </c>
      <c r="B13" s="27" t="s">
        <v>20</v>
      </c>
      <c r="C13" s="28" t="s">
        <v>33</v>
      </c>
      <c r="D13" s="28"/>
      <c r="E13" s="28" t="s">
        <v>34</v>
      </c>
      <c r="F13" s="29">
        <v>111</v>
      </c>
      <c r="G13" s="30"/>
      <c r="H13" s="30"/>
      <c r="I13" s="31">
        <f t="shared" si="1"/>
        <v>2.9</v>
      </c>
      <c r="J13" s="32">
        <f t="shared" si="2"/>
        <v>0.8</v>
      </c>
      <c r="K13" s="32">
        <f t="shared" si="3"/>
        <v>2</v>
      </c>
      <c r="L13" s="32">
        <f t="shared" si="0"/>
        <v>0.8</v>
      </c>
      <c r="M13" s="32">
        <f t="shared" si="0"/>
        <v>2</v>
      </c>
      <c r="N13" s="33">
        <f t="shared" si="4"/>
        <v>2.8</v>
      </c>
      <c r="O13" s="34">
        <f t="shared" si="5"/>
        <v>0.26666666666666666</v>
      </c>
      <c r="P13" s="35">
        <f t="shared" si="5"/>
        <v>0.66666666666666663</v>
      </c>
      <c r="Q13" s="33"/>
      <c r="R13" s="33">
        <f t="shared" si="6"/>
        <v>0.26666666666666666</v>
      </c>
      <c r="S13" s="33">
        <f t="shared" si="6"/>
        <v>0.66666666666666663</v>
      </c>
      <c r="T13" s="33"/>
      <c r="U13" s="33">
        <f t="shared" si="7"/>
        <v>0.26666666666666666</v>
      </c>
      <c r="V13" s="33">
        <f t="shared" si="7"/>
        <v>0.66666666666666663</v>
      </c>
      <c r="W13" s="36"/>
    </row>
    <row r="14" spans="1:23" ht="19.5">
      <c r="A14" s="26">
        <v>9</v>
      </c>
      <c r="B14" s="27" t="s">
        <v>20</v>
      </c>
      <c r="C14" s="28" t="s">
        <v>35</v>
      </c>
      <c r="D14" s="28"/>
      <c r="E14" s="28" t="s">
        <v>36</v>
      </c>
      <c r="F14" s="29">
        <v>139</v>
      </c>
      <c r="G14" s="30"/>
      <c r="H14" s="30"/>
      <c r="I14" s="31">
        <f t="shared" si="1"/>
        <v>3.6</v>
      </c>
      <c r="J14" s="32">
        <f t="shared" si="2"/>
        <v>1</v>
      </c>
      <c r="K14" s="32">
        <f t="shared" si="3"/>
        <v>2.5</v>
      </c>
      <c r="L14" s="32">
        <f t="shared" si="0"/>
        <v>1</v>
      </c>
      <c r="M14" s="32">
        <f t="shared" si="0"/>
        <v>2.5</v>
      </c>
      <c r="N14" s="33">
        <f t="shared" si="4"/>
        <v>3.5</v>
      </c>
      <c r="O14" s="34">
        <f t="shared" si="5"/>
        <v>0.33333333333333331</v>
      </c>
      <c r="P14" s="35">
        <f t="shared" si="5"/>
        <v>0.83333333333333337</v>
      </c>
      <c r="Q14" s="33"/>
      <c r="R14" s="33">
        <f t="shared" si="6"/>
        <v>0.33333333333333331</v>
      </c>
      <c r="S14" s="33">
        <f t="shared" si="6"/>
        <v>0.83333333333333337</v>
      </c>
      <c r="T14" s="33"/>
      <c r="U14" s="33">
        <f t="shared" si="7"/>
        <v>0.33333333333333331</v>
      </c>
      <c r="V14" s="33">
        <f t="shared" si="7"/>
        <v>0.83333333333333337</v>
      </c>
      <c r="W14" s="36"/>
    </row>
    <row r="15" spans="1:23" ht="19.5">
      <c r="A15" s="26">
        <v>10</v>
      </c>
      <c r="B15" s="27" t="s">
        <v>20</v>
      </c>
      <c r="C15" s="28" t="s">
        <v>35</v>
      </c>
      <c r="D15" s="28"/>
      <c r="E15" s="28" t="s">
        <v>37</v>
      </c>
      <c r="F15" s="29">
        <v>171</v>
      </c>
      <c r="G15" s="30"/>
      <c r="H15" s="30"/>
      <c r="I15" s="31">
        <f t="shared" si="1"/>
        <v>4.4000000000000004</v>
      </c>
      <c r="J15" s="32">
        <f t="shared" si="2"/>
        <v>1.3</v>
      </c>
      <c r="K15" s="32">
        <f t="shared" si="3"/>
        <v>3.1</v>
      </c>
      <c r="L15" s="32">
        <f t="shared" si="0"/>
        <v>1.3</v>
      </c>
      <c r="M15" s="32">
        <f t="shared" si="0"/>
        <v>3.1</v>
      </c>
      <c r="N15" s="33">
        <f t="shared" si="4"/>
        <v>4.4000000000000004</v>
      </c>
      <c r="O15" s="34">
        <f t="shared" si="5"/>
        <v>0.43333333333333335</v>
      </c>
      <c r="P15" s="35">
        <f t="shared" si="5"/>
        <v>1.0333333333333334</v>
      </c>
      <c r="Q15" s="33"/>
      <c r="R15" s="33">
        <f t="shared" si="6"/>
        <v>0.43333333333333335</v>
      </c>
      <c r="S15" s="33">
        <f t="shared" si="6"/>
        <v>1.0333333333333334</v>
      </c>
      <c r="T15" s="33"/>
      <c r="U15" s="33">
        <f t="shared" si="7"/>
        <v>0.43333333333333335</v>
      </c>
      <c r="V15" s="33">
        <f t="shared" si="7"/>
        <v>1.0333333333333334</v>
      </c>
      <c r="W15" s="36"/>
    </row>
    <row r="16" spans="1:23" ht="19.5">
      <c r="A16" s="26">
        <v>11</v>
      </c>
      <c r="B16" s="27" t="s">
        <v>20</v>
      </c>
      <c r="C16" s="28" t="s">
        <v>35</v>
      </c>
      <c r="D16" s="28"/>
      <c r="E16" s="28" t="s">
        <v>38</v>
      </c>
      <c r="F16" s="29">
        <v>100</v>
      </c>
      <c r="G16" s="30"/>
      <c r="H16" s="30"/>
      <c r="I16" s="31">
        <f t="shared" si="1"/>
        <v>2.6</v>
      </c>
      <c r="J16" s="32">
        <f t="shared" si="2"/>
        <v>0.7</v>
      </c>
      <c r="K16" s="32">
        <f t="shared" si="3"/>
        <v>1.8</v>
      </c>
      <c r="L16" s="32">
        <f t="shared" si="0"/>
        <v>0.7</v>
      </c>
      <c r="M16" s="32">
        <f t="shared" si="0"/>
        <v>1.8</v>
      </c>
      <c r="N16" s="33">
        <f t="shared" si="4"/>
        <v>2.5</v>
      </c>
      <c r="O16" s="34">
        <f t="shared" si="5"/>
        <v>0.23333333333333331</v>
      </c>
      <c r="P16" s="35">
        <f t="shared" si="5"/>
        <v>0.6</v>
      </c>
      <c r="Q16" s="33"/>
      <c r="R16" s="33">
        <f t="shared" si="6"/>
        <v>0.23333333333333331</v>
      </c>
      <c r="S16" s="33">
        <f t="shared" si="6"/>
        <v>0.6</v>
      </c>
      <c r="T16" s="33"/>
      <c r="U16" s="33">
        <f t="shared" si="7"/>
        <v>0.23333333333333331</v>
      </c>
      <c r="V16" s="33">
        <f t="shared" si="7"/>
        <v>0.6</v>
      </c>
      <c r="W16" s="36"/>
    </row>
    <row r="17" spans="1:23" ht="19.5">
      <c r="A17" s="26">
        <v>12</v>
      </c>
      <c r="B17" s="27" t="s">
        <v>20</v>
      </c>
      <c r="C17" s="28" t="s">
        <v>39</v>
      </c>
      <c r="D17" s="28"/>
      <c r="E17" s="28" t="s">
        <v>40</v>
      </c>
      <c r="F17" s="29">
        <v>90</v>
      </c>
      <c r="G17" s="30"/>
      <c r="H17" s="30"/>
      <c r="I17" s="31">
        <f t="shared" si="1"/>
        <v>2.2999999999999998</v>
      </c>
      <c r="J17" s="32">
        <f t="shared" si="2"/>
        <v>0.7</v>
      </c>
      <c r="K17" s="32">
        <f t="shared" si="3"/>
        <v>1.6</v>
      </c>
      <c r="L17" s="32">
        <f t="shared" si="0"/>
        <v>0.7</v>
      </c>
      <c r="M17" s="32">
        <f t="shared" si="0"/>
        <v>1.6</v>
      </c>
      <c r="N17" s="33">
        <f t="shared" si="4"/>
        <v>2.2999999999999998</v>
      </c>
      <c r="O17" s="34">
        <f t="shared" si="5"/>
        <v>0.23333333333333331</v>
      </c>
      <c r="P17" s="35">
        <f t="shared" si="5"/>
        <v>0.53333333333333333</v>
      </c>
      <c r="Q17" s="33"/>
      <c r="R17" s="33">
        <f t="shared" si="6"/>
        <v>0.23333333333333331</v>
      </c>
      <c r="S17" s="33">
        <f t="shared" si="6"/>
        <v>0.53333333333333333</v>
      </c>
      <c r="T17" s="33"/>
      <c r="U17" s="33">
        <f t="shared" si="7"/>
        <v>0.23333333333333331</v>
      </c>
      <c r="V17" s="33">
        <f t="shared" si="7"/>
        <v>0.53333333333333333</v>
      </c>
      <c r="W17" s="36"/>
    </row>
    <row r="18" spans="1:23" ht="19.5">
      <c r="A18" s="26">
        <v>13</v>
      </c>
      <c r="B18" s="27" t="s">
        <v>20</v>
      </c>
      <c r="C18" s="28" t="s">
        <v>41</v>
      </c>
      <c r="D18" s="28"/>
      <c r="E18" s="28" t="s">
        <v>42</v>
      </c>
      <c r="F18" s="29">
        <v>220</v>
      </c>
      <c r="G18" s="30"/>
      <c r="H18" s="30"/>
      <c r="I18" s="31">
        <f t="shared" si="1"/>
        <v>5.7</v>
      </c>
      <c r="J18" s="32">
        <f t="shared" si="2"/>
        <v>1.6</v>
      </c>
      <c r="K18" s="32">
        <f t="shared" si="3"/>
        <v>4</v>
      </c>
      <c r="L18" s="32">
        <f t="shared" si="0"/>
        <v>1.6</v>
      </c>
      <c r="M18" s="32">
        <f t="shared" si="0"/>
        <v>4</v>
      </c>
      <c r="N18" s="33">
        <f t="shared" si="4"/>
        <v>5.6</v>
      </c>
      <c r="O18" s="34">
        <f t="shared" si="5"/>
        <v>0.53333333333333333</v>
      </c>
      <c r="P18" s="35">
        <f t="shared" si="5"/>
        <v>1.3333333333333333</v>
      </c>
      <c r="Q18" s="33"/>
      <c r="R18" s="33">
        <f t="shared" si="6"/>
        <v>0.53333333333333333</v>
      </c>
      <c r="S18" s="33">
        <f t="shared" si="6"/>
        <v>1.3333333333333333</v>
      </c>
      <c r="T18" s="33"/>
      <c r="U18" s="33">
        <f t="shared" si="7"/>
        <v>0.53333333333333333</v>
      </c>
      <c r="V18" s="33">
        <f t="shared" si="7"/>
        <v>1.3333333333333333</v>
      </c>
      <c r="W18" s="36"/>
    </row>
    <row r="19" spans="1:23" ht="19.5">
      <c r="A19" s="26">
        <v>14</v>
      </c>
      <c r="B19" s="27" t="s">
        <v>20</v>
      </c>
      <c r="C19" s="28" t="s">
        <v>43</v>
      </c>
      <c r="D19" s="28"/>
      <c r="E19" s="28" t="s">
        <v>44</v>
      </c>
      <c r="F19" s="29">
        <v>156</v>
      </c>
      <c r="G19" s="30"/>
      <c r="H19" s="30"/>
      <c r="I19" s="31">
        <f t="shared" si="1"/>
        <v>4.0999999999999996</v>
      </c>
      <c r="J19" s="32">
        <f t="shared" si="2"/>
        <v>1.2</v>
      </c>
      <c r="K19" s="32">
        <f t="shared" si="3"/>
        <v>2.9</v>
      </c>
      <c r="L19" s="32">
        <f t="shared" si="0"/>
        <v>1.2</v>
      </c>
      <c r="M19" s="32">
        <f t="shared" si="0"/>
        <v>2.9</v>
      </c>
      <c r="N19" s="33">
        <f t="shared" si="4"/>
        <v>4.0999999999999996</v>
      </c>
      <c r="O19" s="34">
        <f t="shared" si="5"/>
        <v>0.39999999999999997</v>
      </c>
      <c r="P19" s="35">
        <f t="shared" si="5"/>
        <v>0.96666666666666667</v>
      </c>
      <c r="Q19" s="33"/>
      <c r="R19" s="33">
        <f t="shared" si="6"/>
        <v>0.39999999999999997</v>
      </c>
      <c r="S19" s="33">
        <f t="shared" si="6"/>
        <v>0.96666666666666667</v>
      </c>
      <c r="T19" s="33"/>
      <c r="U19" s="33">
        <f t="shared" si="7"/>
        <v>0.39999999999999997</v>
      </c>
      <c r="V19" s="33">
        <f t="shared" si="7"/>
        <v>0.96666666666666667</v>
      </c>
      <c r="W19" s="36"/>
    </row>
    <row r="20" spans="1:23" ht="19.5">
      <c r="A20" s="26">
        <v>15</v>
      </c>
      <c r="B20" s="27" t="s">
        <v>20</v>
      </c>
      <c r="C20" s="28" t="s">
        <v>45</v>
      </c>
      <c r="D20" s="28"/>
      <c r="E20" s="28" t="s">
        <v>46</v>
      </c>
      <c r="F20" s="29">
        <v>128</v>
      </c>
      <c r="G20" s="30"/>
      <c r="H20" s="30"/>
      <c r="I20" s="31">
        <f t="shared" si="1"/>
        <v>3.3</v>
      </c>
      <c r="J20" s="32">
        <f t="shared" si="2"/>
        <v>1</v>
      </c>
      <c r="K20" s="32">
        <f t="shared" si="3"/>
        <v>2.2999999999999998</v>
      </c>
      <c r="L20" s="32">
        <f t="shared" si="0"/>
        <v>1</v>
      </c>
      <c r="M20" s="32">
        <f t="shared" si="0"/>
        <v>2.2999999999999998</v>
      </c>
      <c r="N20" s="33">
        <f t="shared" si="4"/>
        <v>3.3</v>
      </c>
      <c r="O20" s="34">
        <f t="shared" si="5"/>
        <v>0.33333333333333331</v>
      </c>
      <c r="P20" s="35">
        <f t="shared" si="5"/>
        <v>0.76666666666666661</v>
      </c>
      <c r="Q20" s="33"/>
      <c r="R20" s="33">
        <f t="shared" si="6"/>
        <v>0.33333333333333331</v>
      </c>
      <c r="S20" s="33">
        <f t="shared" si="6"/>
        <v>0.76666666666666661</v>
      </c>
      <c r="T20" s="33"/>
      <c r="U20" s="33">
        <f t="shared" si="7"/>
        <v>0.33333333333333331</v>
      </c>
      <c r="V20" s="33">
        <f t="shared" si="7"/>
        <v>0.76666666666666661</v>
      </c>
      <c r="W20" s="36"/>
    </row>
    <row r="21" spans="1:23" ht="19.5">
      <c r="A21" s="26">
        <v>16</v>
      </c>
      <c r="B21" s="27" t="s">
        <v>20</v>
      </c>
      <c r="C21" s="28" t="s">
        <v>47</v>
      </c>
      <c r="D21" s="28"/>
      <c r="E21" s="28" t="s">
        <v>48</v>
      </c>
      <c r="F21" s="29">
        <v>185</v>
      </c>
      <c r="G21" s="30"/>
      <c r="H21" s="30"/>
      <c r="I21" s="31">
        <f t="shared" si="1"/>
        <v>4.8</v>
      </c>
      <c r="J21" s="32">
        <f t="shared" si="2"/>
        <v>1.4</v>
      </c>
      <c r="K21" s="32">
        <f t="shared" si="3"/>
        <v>3.4</v>
      </c>
      <c r="L21" s="32">
        <f t="shared" si="0"/>
        <v>1.4</v>
      </c>
      <c r="M21" s="32">
        <f t="shared" si="0"/>
        <v>3.4</v>
      </c>
      <c r="N21" s="33">
        <f t="shared" si="4"/>
        <v>4.8</v>
      </c>
      <c r="O21" s="34">
        <f t="shared" si="5"/>
        <v>0.46666666666666662</v>
      </c>
      <c r="P21" s="35">
        <f t="shared" si="5"/>
        <v>1.1333333333333333</v>
      </c>
      <c r="Q21" s="33"/>
      <c r="R21" s="33">
        <f t="shared" si="6"/>
        <v>0.46666666666666662</v>
      </c>
      <c r="S21" s="33">
        <f t="shared" si="6"/>
        <v>1.1333333333333333</v>
      </c>
      <c r="T21" s="33"/>
      <c r="U21" s="33">
        <f t="shared" si="7"/>
        <v>0.46666666666666662</v>
      </c>
      <c r="V21" s="33">
        <f t="shared" si="7"/>
        <v>1.1333333333333333</v>
      </c>
      <c r="W21" s="36"/>
    </row>
    <row r="22" spans="1:23" ht="19.5">
      <c r="A22" s="26">
        <v>17</v>
      </c>
      <c r="B22" s="27" t="s">
        <v>20</v>
      </c>
      <c r="C22" s="28" t="s">
        <v>49</v>
      </c>
      <c r="D22" s="28"/>
      <c r="E22" s="28" t="s">
        <v>50</v>
      </c>
      <c r="F22" s="29">
        <v>118</v>
      </c>
      <c r="G22" s="30"/>
      <c r="H22" s="30"/>
      <c r="I22" s="31">
        <f t="shared" si="1"/>
        <v>3.1</v>
      </c>
      <c r="J22" s="32">
        <f t="shared" si="2"/>
        <v>0.9</v>
      </c>
      <c r="K22" s="32">
        <f t="shared" si="3"/>
        <v>2.2000000000000002</v>
      </c>
      <c r="L22" s="32">
        <f t="shared" si="0"/>
        <v>0.9</v>
      </c>
      <c r="M22" s="32">
        <f t="shared" si="0"/>
        <v>2.2000000000000002</v>
      </c>
      <c r="N22" s="33">
        <f t="shared" si="4"/>
        <v>3.1</v>
      </c>
      <c r="O22" s="34">
        <f t="shared" si="5"/>
        <v>0.3</v>
      </c>
      <c r="P22" s="35">
        <f t="shared" si="5"/>
        <v>0.73333333333333339</v>
      </c>
      <c r="Q22" s="33"/>
      <c r="R22" s="33">
        <f t="shared" si="6"/>
        <v>0.3</v>
      </c>
      <c r="S22" s="33">
        <f t="shared" si="6"/>
        <v>0.73333333333333339</v>
      </c>
      <c r="T22" s="33"/>
      <c r="U22" s="33">
        <f t="shared" si="7"/>
        <v>0.3</v>
      </c>
      <c r="V22" s="33">
        <f t="shared" si="7"/>
        <v>0.73333333333333339</v>
      </c>
      <c r="W22" s="36"/>
    </row>
    <row r="23" spans="1:23" ht="19.5">
      <c r="A23" s="26">
        <v>18</v>
      </c>
      <c r="B23" s="27" t="s">
        <v>20</v>
      </c>
      <c r="C23" s="28" t="s">
        <v>51</v>
      </c>
      <c r="D23" s="28"/>
      <c r="E23" s="28" t="s">
        <v>52</v>
      </c>
      <c r="F23" s="29">
        <v>189</v>
      </c>
      <c r="G23" s="30"/>
      <c r="H23" s="30"/>
      <c r="I23" s="31">
        <f t="shared" si="1"/>
        <v>4.9000000000000004</v>
      </c>
      <c r="J23" s="32">
        <f t="shared" si="2"/>
        <v>1.4</v>
      </c>
      <c r="K23" s="32">
        <f t="shared" si="3"/>
        <v>3.4</v>
      </c>
      <c r="L23" s="32">
        <f t="shared" si="0"/>
        <v>1.4</v>
      </c>
      <c r="M23" s="32">
        <f t="shared" si="0"/>
        <v>3.4</v>
      </c>
      <c r="N23" s="33">
        <f t="shared" si="4"/>
        <v>4.8</v>
      </c>
      <c r="O23" s="34">
        <f t="shared" si="5"/>
        <v>0.46666666666666662</v>
      </c>
      <c r="P23" s="35">
        <f t="shared" si="5"/>
        <v>1.1333333333333333</v>
      </c>
      <c r="Q23" s="33"/>
      <c r="R23" s="33">
        <f t="shared" si="6"/>
        <v>0.46666666666666662</v>
      </c>
      <c r="S23" s="33">
        <f t="shared" si="6"/>
        <v>1.1333333333333333</v>
      </c>
      <c r="T23" s="33"/>
      <c r="U23" s="33">
        <f t="shared" si="7"/>
        <v>0.46666666666666662</v>
      </c>
      <c r="V23" s="33">
        <f t="shared" si="7"/>
        <v>1.1333333333333333</v>
      </c>
      <c r="W23" s="36"/>
    </row>
    <row r="24" spans="1:23" ht="19.5">
      <c r="A24" s="26">
        <v>19</v>
      </c>
      <c r="B24" s="27" t="s">
        <v>20</v>
      </c>
      <c r="C24" s="28" t="s">
        <v>53</v>
      </c>
      <c r="D24" s="28"/>
      <c r="E24" s="28" t="s">
        <v>54</v>
      </c>
      <c r="F24" s="29">
        <v>195</v>
      </c>
      <c r="G24" s="30"/>
      <c r="H24" s="30"/>
      <c r="I24" s="31">
        <f t="shared" si="1"/>
        <v>5.0999999999999996</v>
      </c>
      <c r="J24" s="32">
        <f t="shared" si="2"/>
        <v>1.5</v>
      </c>
      <c r="K24" s="32">
        <f t="shared" si="3"/>
        <v>3.6</v>
      </c>
      <c r="L24" s="32">
        <f t="shared" si="0"/>
        <v>1.5</v>
      </c>
      <c r="M24" s="32">
        <f t="shared" si="0"/>
        <v>3.6</v>
      </c>
      <c r="N24" s="33">
        <f t="shared" si="4"/>
        <v>5.0999999999999996</v>
      </c>
      <c r="O24" s="34">
        <f t="shared" si="5"/>
        <v>0.5</v>
      </c>
      <c r="P24" s="35">
        <f t="shared" si="5"/>
        <v>1.2</v>
      </c>
      <c r="Q24" s="33"/>
      <c r="R24" s="33">
        <f t="shared" si="6"/>
        <v>0.5</v>
      </c>
      <c r="S24" s="33">
        <f t="shared" si="6"/>
        <v>1.2</v>
      </c>
      <c r="T24" s="33"/>
      <c r="U24" s="33">
        <f t="shared" si="7"/>
        <v>0.5</v>
      </c>
      <c r="V24" s="33">
        <f t="shared" si="7"/>
        <v>1.2</v>
      </c>
      <c r="W24" s="36"/>
    </row>
    <row r="25" spans="1:23" ht="19.5">
      <c r="A25" s="26">
        <v>20</v>
      </c>
      <c r="B25" s="27" t="s">
        <v>20</v>
      </c>
      <c r="C25" s="28" t="s">
        <v>55</v>
      </c>
      <c r="D25" s="28"/>
      <c r="E25" s="28" t="s">
        <v>56</v>
      </c>
      <c r="F25" s="29">
        <v>191</v>
      </c>
      <c r="G25" s="30"/>
      <c r="H25" s="30"/>
      <c r="I25" s="31">
        <f t="shared" si="1"/>
        <v>5</v>
      </c>
      <c r="J25" s="32">
        <f t="shared" si="2"/>
        <v>1.4</v>
      </c>
      <c r="K25" s="32">
        <f t="shared" si="3"/>
        <v>3.5</v>
      </c>
      <c r="L25" s="32">
        <f t="shared" si="0"/>
        <v>1.4</v>
      </c>
      <c r="M25" s="32">
        <f t="shared" si="0"/>
        <v>3.5</v>
      </c>
      <c r="N25" s="33">
        <f t="shared" si="4"/>
        <v>4.9000000000000004</v>
      </c>
      <c r="O25" s="34">
        <f t="shared" si="5"/>
        <v>0.46666666666666662</v>
      </c>
      <c r="P25" s="35">
        <f t="shared" si="5"/>
        <v>1.1666666666666667</v>
      </c>
      <c r="Q25" s="33"/>
      <c r="R25" s="33">
        <f t="shared" si="6"/>
        <v>0.46666666666666662</v>
      </c>
      <c r="S25" s="33">
        <f t="shared" si="6"/>
        <v>1.1666666666666667</v>
      </c>
      <c r="T25" s="33"/>
      <c r="U25" s="33">
        <f t="shared" si="7"/>
        <v>0.46666666666666662</v>
      </c>
      <c r="V25" s="33">
        <f t="shared" si="7"/>
        <v>1.1666666666666667</v>
      </c>
      <c r="W25" s="36"/>
    </row>
    <row r="26" spans="1:23" ht="19.5">
      <c r="A26" s="26">
        <v>21</v>
      </c>
      <c r="B26" s="27" t="s">
        <v>20</v>
      </c>
      <c r="C26" s="28" t="s">
        <v>57</v>
      </c>
      <c r="D26" s="28"/>
      <c r="E26" s="28" t="s">
        <v>58</v>
      </c>
      <c r="F26" s="29">
        <v>105</v>
      </c>
      <c r="G26" s="30"/>
      <c r="H26" s="30"/>
      <c r="I26" s="31">
        <f t="shared" si="1"/>
        <v>2.7</v>
      </c>
      <c r="J26" s="32">
        <f t="shared" si="2"/>
        <v>0.8</v>
      </c>
      <c r="K26" s="32">
        <f t="shared" si="3"/>
        <v>1.9</v>
      </c>
      <c r="L26" s="32">
        <f t="shared" si="0"/>
        <v>0.8</v>
      </c>
      <c r="M26" s="32">
        <f t="shared" si="0"/>
        <v>1.9</v>
      </c>
      <c r="N26" s="33">
        <f t="shared" si="4"/>
        <v>2.7</v>
      </c>
      <c r="O26" s="34">
        <f t="shared" si="5"/>
        <v>0.26666666666666666</v>
      </c>
      <c r="P26" s="35">
        <f t="shared" si="5"/>
        <v>0.6333333333333333</v>
      </c>
      <c r="Q26" s="33"/>
      <c r="R26" s="33">
        <f t="shared" si="6"/>
        <v>0.26666666666666666</v>
      </c>
      <c r="S26" s="33">
        <f t="shared" si="6"/>
        <v>0.6333333333333333</v>
      </c>
      <c r="T26" s="33"/>
      <c r="U26" s="33">
        <f t="shared" si="7"/>
        <v>0.26666666666666666</v>
      </c>
      <c r="V26" s="33">
        <f t="shared" si="7"/>
        <v>0.6333333333333333</v>
      </c>
      <c r="W26" s="36"/>
    </row>
    <row r="27" spans="1:23" ht="19.5">
      <c r="A27" s="26">
        <v>22</v>
      </c>
      <c r="B27" s="27" t="s">
        <v>20</v>
      </c>
      <c r="C27" s="28" t="s">
        <v>57</v>
      </c>
      <c r="D27" s="28"/>
      <c r="E27" s="28" t="s">
        <v>59</v>
      </c>
      <c r="F27" s="29">
        <v>123</v>
      </c>
      <c r="G27" s="30"/>
      <c r="H27" s="30"/>
      <c r="I27" s="31">
        <f t="shared" si="1"/>
        <v>3.2</v>
      </c>
      <c r="J27" s="32">
        <f t="shared" si="2"/>
        <v>0.9</v>
      </c>
      <c r="K27" s="32">
        <f t="shared" si="3"/>
        <v>2.2000000000000002</v>
      </c>
      <c r="L27" s="32">
        <f t="shared" si="0"/>
        <v>0.9</v>
      </c>
      <c r="M27" s="32">
        <f t="shared" si="0"/>
        <v>2.2000000000000002</v>
      </c>
      <c r="N27" s="33">
        <f t="shared" si="4"/>
        <v>3.1</v>
      </c>
      <c r="O27" s="34">
        <f t="shared" si="5"/>
        <v>0.3</v>
      </c>
      <c r="P27" s="35">
        <f t="shared" si="5"/>
        <v>0.73333333333333339</v>
      </c>
      <c r="Q27" s="33"/>
      <c r="R27" s="33">
        <f t="shared" si="6"/>
        <v>0.3</v>
      </c>
      <c r="S27" s="33">
        <f t="shared" si="6"/>
        <v>0.73333333333333339</v>
      </c>
      <c r="T27" s="33"/>
      <c r="U27" s="33">
        <f t="shared" si="7"/>
        <v>0.3</v>
      </c>
      <c r="V27" s="33">
        <f t="shared" si="7"/>
        <v>0.73333333333333339</v>
      </c>
      <c r="W27" s="36"/>
    </row>
    <row r="28" spans="1:23" ht="19.5">
      <c r="A28" s="26">
        <v>23</v>
      </c>
      <c r="B28" s="27" t="s">
        <v>20</v>
      </c>
      <c r="C28" s="28" t="s">
        <v>60</v>
      </c>
      <c r="D28" s="28"/>
      <c r="E28" s="28" t="s">
        <v>61</v>
      </c>
      <c r="F28" s="29">
        <v>152</v>
      </c>
      <c r="G28" s="30"/>
      <c r="H28" s="30"/>
      <c r="I28" s="31">
        <f t="shared" si="1"/>
        <v>4</v>
      </c>
      <c r="J28" s="32">
        <f t="shared" si="2"/>
        <v>1.2</v>
      </c>
      <c r="K28" s="32">
        <f t="shared" si="3"/>
        <v>2.8</v>
      </c>
      <c r="L28" s="32">
        <f t="shared" si="0"/>
        <v>1.2</v>
      </c>
      <c r="M28" s="32">
        <f t="shared" si="0"/>
        <v>2.8</v>
      </c>
      <c r="N28" s="33">
        <f t="shared" si="4"/>
        <v>4</v>
      </c>
      <c r="O28" s="34">
        <f t="shared" si="5"/>
        <v>0.39999999999999997</v>
      </c>
      <c r="P28" s="35">
        <f t="shared" si="5"/>
        <v>0.93333333333333324</v>
      </c>
      <c r="Q28" s="33"/>
      <c r="R28" s="33">
        <f t="shared" si="6"/>
        <v>0.39999999999999997</v>
      </c>
      <c r="S28" s="33">
        <f t="shared" si="6"/>
        <v>0.93333333333333324</v>
      </c>
      <c r="T28" s="33"/>
      <c r="U28" s="33">
        <f t="shared" si="7"/>
        <v>0.39999999999999997</v>
      </c>
      <c r="V28" s="33">
        <f t="shared" si="7"/>
        <v>0.93333333333333324</v>
      </c>
      <c r="W28" s="36"/>
    </row>
    <row r="29" spans="1:23" ht="19.5">
      <c r="A29" s="26">
        <v>24</v>
      </c>
      <c r="B29" s="27" t="s">
        <v>20</v>
      </c>
      <c r="C29" s="28" t="s">
        <v>62</v>
      </c>
      <c r="D29" s="28"/>
      <c r="E29" s="28" t="s">
        <v>63</v>
      </c>
      <c r="F29" s="29">
        <v>160</v>
      </c>
      <c r="G29" s="30"/>
      <c r="H29" s="30"/>
      <c r="I29" s="31">
        <f t="shared" si="1"/>
        <v>4.2</v>
      </c>
      <c r="J29" s="32">
        <f t="shared" si="2"/>
        <v>1.2</v>
      </c>
      <c r="K29" s="32">
        <f t="shared" si="3"/>
        <v>2.9</v>
      </c>
      <c r="L29" s="32">
        <f t="shared" si="0"/>
        <v>1.2</v>
      </c>
      <c r="M29" s="32">
        <f t="shared" si="0"/>
        <v>2.9</v>
      </c>
      <c r="N29" s="33">
        <f t="shared" si="4"/>
        <v>4.0999999999999996</v>
      </c>
      <c r="O29" s="34">
        <f t="shared" si="5"/>
        <v>0.39999999999999997</v>
      </c>
      <c r="P29" s="35">
        <f t="shared" si="5"/>
        <v>0.96666666666666667</v>
      </c>
      <c r="Q29" s="33"/>
      <c r="R29" s="33">
        <f t="shared" si="6"/>
        <v>0.39999999999999997</v>
      </c>
      <c r="S29" s="33">
        <f t="shared" si="6"/>
        <v>0.96666666666666667</v>
      </c>
      <c r="T29" s="33"/>
      <c r="U29" s="33">
        <f t="shared" si="7"/>
        <v>0.39999999999999997</v>
      </c>
      <c r="V29" s="33">
        <f t="shared" si="7"/>
        <v>0.96666666666666667</v>
      </c>
      <c r="W29" s="36"/>
    </row>
    <row r="30" spans="1:23" ht="19.5">
      <c r="A30" s="26">
        <v>25</v>
      </c>
      <c r="B30" s="27" t="s">
        <v>20</v>
      </c>
      <c r="C30" s="28" t="s">
        <v>64</v>
      </c>
      <c r="D30" s="28"/>
      <c r="E30" s="28" t="s">
        <v>65</v>
      </c>
      <c r="F30" s="29">
        <v>144</v>
      </c>
      <c r="G30" s="30"/>
      <c r="H30" s="30"/>
      <c r="I30" s="31">
        <f t="shared" si="1"/>
        <v>3.7</v>
      </c>
      <c r="J30" s="32">
        <f t="shared" si="2"/>
        <v>1.1000000000000001</v>
      </c>
      <c r="K30" s="32">
        <f t="shared" si="3"/>
        <v>2.6</v>
      </c>
      <c r="L30" s="32">
        <f t="shared" si="0"/>
        <v>1.1000000000000001</v>
      </c>
      <c r="M30" s="32">
        <f t="shared" si="0"/>
        <v>2.6</v>
      </c>
      <c r="N30" s="33">
        <f t="shared" si="4"/>
        <v>3.7</v>
      </c>
      <c r="O30" s="34">
        <f t="shared" si="5"/>
        <v>0.3666666666666667</v>
      </c>
      <c r="P30" s="35">
        <f t="shared" si="5"/>
        <v>0.8666666666666667</v>
      </c>
      <c r="Q30" s="33"/>
      <c r="R30" s="33">
        <f t="shared" si="6"/>
        <v>0.3666666666666667</v>
      </c>
      <c r="S30" s="33">
        <f t="shared" si="6"/>
        <v>0.8666666666666667</v>
      </c>
      <c r="T30" s="33"/>
      <c r="U30" s="33">
        <f t="shared" si="7"/>
        <v>0.3666666666666667</v>
      </c>
      <c r="V30" s="33">
        <f t="shared" si="7"/>
        <v>0.8666666666666667</v>
      </c>
      <c r="W30" s="36"/>
    </row>
    <row r="31" spans="1:23" ht="19.5">
      <c r="A31" s="26">
        <v>26</v>
      </c>
      <c r="B31" s="27" t="s">
        <v>20</v>
      </c>
      <c r="C31" s="28" t="s">
        <v>66</v>
      </c>
      <c r="D31" s="28"/>
      <c r="E31" s="28" t="s">
        <v>67</v>
      </c>
      <c r="F31" s="29">
        <v>169</v>
      </c>
      <c r="G31" s="30"/>
      <c r="H31" s="30"/>
      <c r="I31" s="31">
        <f t="shared" si="1"/>
        <v>4.4000000000000004</v>
      </c>
      <c r="J31" s="32">
        <f t="shared" si="2"/>
        <v>1.3</v>
      </c>
      <c r="K31" s="32">
        <f t="shared" si="3"/>
        <v>3.1</v>
      </c>
      <c r="L31" s="32">
        <f t="shared" si="0"/>
        <v>1.3</v>
      </c>
      <c r="M31" s="32">
        <f t="shared" si="0"/>
        <v>3.1</v>
      </c>
      <c r="N31" s="33">
        <f t="shared" si="4"/>
        <v>4.4000000000000004</v>
      </c>
      <c r="O31" s="34">
        <f t="shared" si="5"/>
        <v>0.43333333333333335</v>
      </c>
      <c r="P31" s="35">
        <f t="shared" si="5"/>
        <v>1.0333333333333334</v>
      </c>
      <c r="Q31" s="33"/>
      <c r="R31" s="33">
        <f t="shared" si="6"/>
        <v>0.43333333333333335</v>
      </c>
      <c r="S31" s="33">
        <f t="shared" si="6"/>
        <v>1.0333333333333334</v>
      </c>
      <c r="T31" s="33"/>
      <c r="U31" s="33">
        <f t="shared" si="7"/>
        <v>0.43333333333333335</v>
      </c>
      <c r="V31" s="33">
        <f t="shared" si="7"/>
        <v>1.0333333333333334</v>
      </c>
      <c r="W31" s="36"/>
    </row>
    <row r="32" spans="1:23" ht="19.5">
      <c r="A32" s="26">
        <v>27</v>
      </c>
      <c r="B32" s="27" t="s">
        <v>20</v>
      </c>
      <c r="C32" s="28" t="s">
        <v>68</v>
      </c>
      <c r="D32" s="28"/>
      <c r="E32" s="28" t="s">
        <v>69</v>
      </c>
      <c r="F32" s="29">
        <v>128</v>
      </c>
      <c r="G32" s="30"/>
      <c r="H32" s="30"/>
      <c r="I32" s="31">
        <f t="shared" si="1"/>
        <v>3.3</v>
      </c>
      <c r="J32" s="32">
        <f t="shared" si="2"/>
        <v>1</v>
      </c>
      <c r="K32" s="32">
        <f t="shared" si="3"/>
        <v>2.2999999999999998</v>
      </c>
      <c r="L32" s="32">
        <f t="shared" si="0"/>
        <v>1</v>
      </c>
      <c r="M32" s="32">
        <f t="shared" si="0"/>
        <v>2.2999999999999998</v>
      </c>
      <c r="N32" s="33">
        <f t="shared" si="4"/>
        <v>3.3</v>
      </c>
      <c r="O32" s="34">
        <f t="shared" si="5"/>
        <v>0.33333333333333331</v>
      </c>
      <c r="P32" s="35">
        <f t="shared" si="5"/>
        <v>0.76666666666666661</v>
      </c>
      <c r="Q32" s="33"/>
      <c r="R32" s="33">
        <f t="shared" si="6"/>
        <v>0.33333333333333331</v>
      </c>
      <c r="S32" s="33">
        <f t="shared" si="6"/>
        <v>0.76666666666666661</v>
      </c>
      <c r="T32" s="33"/>
      <c r="U32" s="33">
        <f t="shared" si="7"/>
        <v>0.33333333333333331</v>
      </c>
      <c r="V32" s="33">
        <f t="shared" si="7"/>
        <v>0.76666666666666661</v>
      </c>
      <c r="W32" s="36"/>
    </row>
    <row r="33" spans="1:23" ht="19.5">
      <c r="A33" s="26">
        <v>28</v>
      </c>
      <c r="B33" s="27" t="s">
        <v>20</v>
      </c>
      <c r="C33" s="28" t="s">
        <v>70</v>
      </c>
      <c r="D33" s="28"/>
      <c r="E33" s="28" t="s">
        <v>71</v>
      </c>
      <c r="F33" s="29">
        <v>93</v>
      </c>
      <c r="G33" s="30"/>
      <c r="H33" s="30"/>
      <c r="I33" s="31">
        <f t="shared" si="1"/>
        <v>2.4</v>
      </c>
      <c r="J33" s="32">
        <f t="shared" si="2"/>
        <v>0.7</v>
      </c>
      <c r="K33" s="32">
        <f t="shared" si="3"/>
        <v>1.7</v>
      </c>
      <c r="L33" s="32">
        <f t="shared" si="0"/>
        <v>0.7</v>
      </c>
      <c r="M33" s="32">
        <f t="shared" si="0"/>
        <v>1.7</v>
      </c>
      <c r="N33" s="33">
        <f t="shared" si="4"/>
        <v>2.4</v>
      </c>
      <c r="O33" s="34">
        <f t="shared" si="5"/>
        <v>0.23333333333333331</v>
      </c>
      <c r="P33" s="35">
        <f t="shared" si="5"/>
        <v>0.56666666666666665</v>
      </c>
      <c r="Q33" s="33"/>
      <c r="R33" s="33">
        <f t="shared" si="6"/>
        <v>0.23333333333333331</v>
      </c>
      <c r="S33" s="33">
        <f t="shared" si="6"/>
        <v>0.56666666666666665</v>
      </c>
      <c r="T33" s="33"/>
      <c r="U33" s="33">
        <f t="shared" si="7"/>
        <v>0.23333333333333331</v>
      </c>
      <c r="V33" s="33">
        <f t="shared" si="7"/>
        <v>0.56666666666666665</v>
      </c>
      <c r="W33" s="36"/>
    </row>
    <row r="34" spans="1:23" ht="19.5">
      <c r="A34" s="26">
        <v>29</v>
      </c>
      <c r="B34" s="27" t="s">
        <v>20</v>
      </c>
      <c r="C34" s="28" t="s">
        <v>72</v>
      </c>
      <c r="D34" s="28"/>
      <c r="E34" s="28" t="s">
        <v>73</v>
      </c>
      <c r="F34" s="29">
        <v>213</v>
      </c>
      <c r="G34" s="30"/>
      <c r="H34" s="30"/>
      <c r="I34" s="31">
        <f t="shared" si="1"/>
        <v>5.5</v>
      </c>
      <c r="J34" s="32">
        <f t="shared" si="2"/>
        <v>1.6</v>
      </c>
      <c r="K34" s="32">
        <f t="shared" si="3"/>
        <v>3.9</v>
      </c>
      <c r="L34" s="32">
        <f t="shared" si="0"/>
        <v>1.6</v>
      </c>
      <c r="M34" s="32">
        <f t="shared" si="0"/>
        <v>3.9</v>
      </c>
      <c r="N34" s="33">
        <f t="shared" si="4"/>
        <v>5.5</v>
      </c>
      <c r="O34" s="34">
        <f t="shared" si="5"/>
        <v>0.53333333333333333</v>
      </c>
      <c r="P34" s="35">
        <f t="shared" si="5"/>
        <v>1.3</v>
      </c>
      <c r="Q34" s="33"/>
      <c r="R34" s="33">
        <f t="shared" si="6"/>
        <v>0.53333333333333333</v>
      </c>
      <c r="S34" s="33">
        <f t="shared" si="6"/>
        <v>1.3</v>
      </c>
      <c r="T34" s="33"/>
      <c r="U34" s="33">
        <f t="shared" si="7"/>
        <v>0.53333333333333333</v>
      </c>
      <c r="V34" s="33">
        <f t="shared" si="7"/>
        <v>1.3</v>
      </c>
      <c r="W34" s="36"/>
    </row>
    <row r="35" spans="1:23" ht="19.5">
      <c r="A35" s="26">
        <v>30</v>
      </c>
      <c r="B35" s="27" t="s">
        <v>20</v>
      </c>
      <c r="C35" s="28" t="s">
        <v>72</v>
      </c>
      <c r="D35" s="28"/>
      <c r="E35" s="28" t="s">
        <v>74</v>
      </c>
      <c r="F35" s="29">
        <v>138</v>
      </c>
      <c r="G35" s="30"/>
      <c r="H35" s="30"/>
      <c r="I35" s="31">
        <f t="shared" si="1"/>
        <v>3.6</v>
      </c>
      <c r="J35" s="32">
        <f t="shared" si="2"/>
        <v>1</v>
      </c>
      <c r="K35" s="32">
        <f t="shared" si="3"/>
        <v>2.5</v>
      </c>
      <c r="L35" s="32">
        <f t="shared" si="0"/>
        <v>1</v>
      </c>
      <c r="M35" s="32">
        <f t="shared" si="0"/>
        <v>2.5</v>
      </c>
      <c r="N35" s="33">
        <f t="shared" si="4"/>
        <v>3.5</v>
      </c>
      <c r="O35" s="34">
        <f t="shared" si="5"/>
        <v>0.33333333333333331</v>
      </c>
      <c r="P35" s="35">
        <f t="shared" si="5"/>
        <v>0.83333333333333337</v>
      </c>
      <c r="Q35" s="33"/>
      <c r="R35" s="33">
        <f t="shared" si="6"/>
        <v>0.33333333333333331</v>
      </c>
      <c r="S35" s="33">
        <f t="shared" si="6"/>
        <v>0.83333333333333337</v>
      </c>
      <c r="T35" s="33"/>
      <c r="U35" s="33">
        <f t="shared" si="7"/>
        <v>0.33333333333333331</v>
      </c>
      <c r="V35" s="33">
        <f t="shared" si="7"/>
        <v>0.83333333333333337</v>
      </c>
      <c r="W35" s="36"/>
    </row>
    <row r="36" spans="1:23" ht="19.5">
      <c r="A36" s="26">
        <v>31</v>
      </c>
      <c r="B36" s="27" t="s">
        <v>20</v>
      </c>
      <c r="C36" s="28" t="s">
        <v>75</v>
      </c>
      <c r="D36" s="28"/>
      <c r="E36" s="28" t="s">
        <v>76</v>
      </c>
      <c r="F36" s="29">
        <v>113</v>
      </c>
      <c r="G36" s="30"/>
      <c r="H36" s="30"/>
      <c r="I36" s="31">
        <f t="shared" si="1"/>
        <v>2.9</v>
      </c>
      <c r="J36" s="32">
        <f t="shared" si="2"/>
        <v>0.8</v>
      </c>
      <c r="K36" s="32">
        <f t="shared" si="3"/>
        <v>2</v>
      </c>
      <c r="L36" s="32">
        <f t="shared" si="0"/>
        <v>0.8</v>
      </c>
      <c r="M36" s="32">
        <f t="shared" si="0"/>
        <v>2</v>
      </c>
      <c r="N36" s="33">
        <f t="shared" si="4"/>
        <v>2.8</v>
      </c>
      <c r="O36" s="34">
        <f t="shared" si="5"/>
        <v>0.26666666666666666</v>
      </c>
      <c r="P36" s="35">
        <f t="shared" si="5"/>
        <v>0.66666666666666663</v>
      </c>
      <c r="Q36" s="33"/>
      <c r="R36" s="33">
        <f t="shared" si="6"/>
        <v>0.26666666666666666</v>
      </c>
      <c r="S36" s="33">
        <f t="shared" si="6"/>
        <v>0.66666666666666663</v>
      </c>
      <c r="T36" s="33"/>
      <c r="U36" s="33">
        <f t="shared" si="7"/>
        <v>0.26666666666666666</v>
      </c>
      <c r="V36" s="33">
        <f t="shared" si="7"/>
        <v>0.66666666666666663</v>
      </c>
      <c r="W36" s="36"/>
    </row>
    <row r="37" spans="1:23" ht="19.5">
      <c r="A37" s="26">
        <v>32</v>
      </c>
      <c r="B37" s="27" t="s">
        <v>20</v>
      </c>
      <c r="C37" s="28" t="s">
        <v>75</v>
      </c>
      <c r="D37" s="28"/>
      <c r="E37" s="28" t="s">
        <v>77</v>
      </c>
      <c r="F37" s="29">
        <v>113</v>
      </c>
      <c r="G37" s="30"/>
      <c r="H37" s="30"/>
      <c r="I37" s="31">
        <f t="shared" si="1"/>
        <v>2.9</v>
      </c>
      <c r="J37" s="32">
        <f t="shared" si="2"/>
        <v>0.8</v>
      </c>
      <c r="K37" s="32">
        <f t="shared" si="3"/>
        <v>2</v>
      </c>
      <c r="L37" s="32">
        <f t="shared" si="0"/>
        <v>0.8</v>
      </c>
      <c r="M37" s="32">
        <f t="shared" si="0"/>
        <v>2</v>
      </c>
      <c r="N37" s="33">
        <f t="shared" si="4"/>
        <v>2.8</v>
      </c>
      <c r="O37" s="34">
        <f t="shared" si="5"/>
        <v>0.26666666666666666</v>
      </c>
      <c r="P37" s="35">
        <f t="shared" si="5"/>
        <v>0.66666666666666663</v>
      </c>
      <c r="Q37" s="33"/>
      <c r="R37" s="33">
        <f t="shared" si="6"/>
        <v>0.26666666666666666</v>
      </c>
      <c r="S37" s="33">
        <f t="shared" si="6"/>
        <v>0.66666666666666663</v>
      </c>
      <c r="T37" s="33"/>
      <c r="U37" s="33">
        <f t="shared" si="7"/>
        <v>0.26666666666666666</v>
      </c>
      <c r="V37" s="33">
        <f t="shared" si="7"/>
        <v>0.66666666666666663</v>
      </c>
      <c r="W37" s="36"/>
    </row>
    <row r="38" spans="1:23" ht="19.5">
      <c r="A38" s="26">
        <v>33</v>
      </c>
      <c r="B38" s="27" t="s">
        <v>20</v>
      </c>
      <c r="C38" s="28" t="s">
        <v>78</v>
      </c>
      <c r="D38" s="28"/>
      <c r="E38" s="28" t="s">
        <v>79</v>
      </c>
      <c r="F38" s="29">
        <v>152</v>
      </c>
      <c r="G38" s="30"/>
      <c r="H38" s="30"/>
      <c r="I38" s="31">
        <f t="shared" si="1"/>
        <v>4</v>
      </c>
      <c r="J38" s="32">
        <f t="shared" si="2"/>
        <v>1.2</v>
      </c>
      <c r="K38" s="32">
        <f t="shared" si="3"/>
        <v>2.8</v>
      </c>
      <c r="L38" s="32">
        <f t="shared" ref="L38:M69" si="8">J38-G38</f>
        <v>1.2</v>
      </c>
      <c r="M38" s="32">
        <f t="shared" si="8"/>
        <v>2.8</v>
      </c>
      <c r="N38" s="33">
        <f t="shared" si="4"/>
        <v>4</v>
      </c>
      <c r="O38" s="34">
        <f t="shared" si="5"/>
        <v>0.39999999999999997</v>
      </c>
      <c r="P38" s="35">
        <f t="shared" si="5"/>
        <v>0.93333333333333324</v>
      </c>
      <c r="Q38" s="33"/>
      <c r="R38" s="33">
        <f t="shared" si="6"/>
        <v>0.39999999999999997</v>
      </c>
      <c r="S38" s="33">
        <f t="shared" si="6"/>
        <v>0.93333333333333324</v>
      </c>
      <c r="T38" s="33"/>
      <c r="U38" s="33">
        <f t="shared" si="7"/>
        <v>0.39999999999999997</v>
      </c>
      <c r="V38" s="33">
        <f t="shared" si="7"/>
        <v>0.93333333333333324</v>
      </c>
      <c r="W38" s="36"/>
    </row>
    <row r="39" spans="1:23" ht="19.5">
      <c r="A39" s="26">
        <v>34</v>
      </c>
      <c r="B39" s="27" t="s">
        <v>20</v>
      </c>
      <c r="C39" s="28" t="s">
        <v>80</v>
      </c>
      <c r="D39" s="28"/>
      <c r="E39" s="28" t="s">
        <v>81</v>
      </c>
      <c r="F39" s="29">
        <v>133</v>
      </c>
      <c r="G39" s="30"/>
      <c r="H39" s="30"/>
      <c r="I39" s="31">
        <f t="shared" si="1"/>
        <v>3.5</v>
      </c>
      <c r="J39" s="32">
        <f t="shared" si="2"/>
        <v>1</v>
      </c>
      <c r="K39" s="32">
        <f t="shared" si="3"/>
        <v>2.5</v>
      </c>
      <c r="L39" s="32">
        <f t="shared" si="8"/>
        <v>1</v>
      </c>
      <c r="M39" s="32">
        <f t="shared" si="8"/>
        <v>2.5</v>
      </c>
      <c r="N39" s="33">
        <f t="shared" si="4"/>
        <v>3.5</v>
      </c>
      <c r="O39" s="34">
        <f t="shared" si="5"/>
        <v>0.33333333333333331</v>
      </c>
      <c r="P39" s="35">
        <f t="shared" si="5"/>
        <v>0.83333333333333337</v>
      </c>
      <c r="Q39" s="33"/>
      <c r="R39" s="33">
        <f t="shared" si="6"/>
        <v>0.33333333333333331</v>
      </c>
      <c r="S39" s="33">
        <f t="shared" si="6"/>
        <v>0.83333333333333337</v>
      </c>
      <c r="T39" s="33"/>
      <c r="U39" s="33">
        <f t="shared" si="7"/>
        <v>0.33333333333333331</v>
      </c>
      <c r="V39" s="33">
        <f t="shared" si="7"/>
        <v>0.83333333333333337</v>
      </c>
      <c r="W39" s="36"/>
    </row>
    <row r="40" spans="1:23" ht="19.5">
      <c r="A40" s="26">
        <v>35</v>
      </c>
      <c r="B40" s="27" t="s">
        <v>20</v>
      </c>
      <c r="C40" s="28" t="s">
        <v>80</v>
      </c>
      <c r="D40" s="28"/>
      <c r="E40" s="28" t="s">
        <v>82</v>
      </c>
      <c r="F40" s="29">
        <v>104</v>
      </c>
      <c r="G40" s="30"/>
      <c r="H40" s="30"/>
      <c r="I40" s="31">
        <f t="shared" si="1"/>
        <v>2.7</v>
      </c>
      <c r="J40" s="32">
        <f t="shared" si="2"/>
        <v>0.8</v>
      </c>
      <c r="K40" s="32">
        <f t="shared" si="3"/>
        <v>1.9</v>
      </c>
      <c r="L40" s="32">
        <f t="shared" si="8"/>
        <v>0.8</v>
      </c>
      <c r="M40" s="32">
        <f t="shared" si="8"/>
        <v>1.9</v>
      </c>
      <c r="N40" s="33">
        <f t="shared" si="4"/>
        <v>2.7</v>
      </c>
      <c r="O40" s="34">
        <f t="shared" si="5"/>
        <v>0.26666666666666666</v>
      </c>
      <c r="P40" s="35">
        <f t="shared" si="5"/>
        <v>0.6333333333333333</v>
      </c>
      <c r="Q40" s="33"/>
      <c r="R40" s="33">
        <f t="shared" si="6"/>
        <v>0.26666666666666666</v>
      </c>
      <c r="S40" s="33">
        <f t="shared" si="6"/>
        <v>0.6333333333333333</v>
      </c>
      <c r="T40" s="33"/>
      <c r="U40" s="33">
        <f t="shared" si="7"/>
        <v>0.26666666666666666</v>
      </c>
      <c r="V40" s="33">
        <f t="shared" si="7"/>
        <v>0.6333333333333333</v>
      </c>
      <c r="W40" s="36"/>
    </row>
    <row r="41" spans="1:23" ht="19.5">
      <c r="A41" s="26">
        <v>36</v>
      </c>
      <c r="B41" s="27" t="s">
        <v>20</v>
      </c>
      <c r="C41" s="28" t="s">
        <v>83</v>
      </c>
      <c r="D41" s="28"/>
      <c r="E41" s="28" t="s">
        <v>84</v>
      </c>
      <c r="F41" s="29">
        <v>100</v>
      </c>
      <c r="G41" s="30"/>
      <c r="H41" s="30"/>
      <c r="I41" s="31">
        <f t="shared" si="1"/>
        <v>2.6</v>
      </c>
      <c r="J41" s="32">
        <f t="shared" si="2"/>
        <v>0.7</v>
      </c>
      <c r="K41" s="32">
        <f t="shared" si="3"/>
        <v>1.8</v>
      </c>
      <c r="L41" s="32">
        <f t="shared" si="8"/>
        <v>0.7</v>
      </c>
      <c r="M41" s="32">
        <f t="shared" si="8"/>
        <v>1.8</v>
      </c>
      <c r="N41" s="33">
        <f t="shared" si="4"/>
        <v>2.5</v>
      </c>
      <c r="O41" s="34">
        <f t="shared" si="5"/>
        <v>0.23333333333333331</v>
      </c>
      <c r="P41" s="35">
        <f t="shared" si="5"/>
        <v>0.6</v>
      </c>
      <c r="Q41" s="33"/>
      <c r="R41" s="33">
        <f t="shared" si="6"/>
        <v>0.23333333333333331</v>
      </c>
      <c r="S41" s="33">
        <f t="shared" si="6"/>
        <v>0.6</v>
      </c>
      <c r="T41" s="33"/>
      <c r="U41" s="33">
        <f t="shared" si="7"/>
        <v>0.23333333333333331</v>
      </c>
      <c r="V41" s="33">
        <f t="shared" si="7"/>
        <v>0.6</v>
      </c>
      <c r="W41" s="36"/>
    </row>
    <row r="42" spans="1:23" ht="19.5">
      <c r="A42" s="26">
        <v>37</v>
      </c>
      <c r="B42" s="27" t="s">
        <v>20</v>
      </c>
      <c r="C42" s="28" t="s">
        <v>85</v>
      </c>
      <c r="D42" s="28"/>
      <c r="E42" s="28" t="s">
        <v>86</v>
      </c>
      <c r="F42" s="29">
        <v>207</v>
      </c>
      <c r="G42" s="30"/>
      <c r="H42" s="30"/>
      <c r="I42" s="31">
        <f t="shared" si="1"/>
        <v>5.4</v>
      </c>
      <c r="J42" s="32">
        <v>1.6</v>
      </c>
      <c r="K42" s="32">
        <f t="shared" si="3"/>
        <v>3.8</v>
      </c>
      <c r="L42" s="32">
        <f t="shared" si="8"/>
        <v>1.6</v>
      </c>
      <c r="M42" s="32">
        <f t="shared" si="8"/>
        <v>3.8</v>
      </c>
      <c r="N42" s="33">
        <f t="shared" si="4"/>
        <v>5.4</v>
      </c>
      <c r="O42" s="34">
        <f t="shared" si="5"/>
        <v>0.53333333333333333</v>
      </c>
      <c r="P42" s="35">
        <f t="shared" si="5"/>
        <v>1.2666666666666666</v>
      </c>
      <c r="Q42" s="33"/>
      <c r="R42" s="33">
        <f t="shared" si="6"/>
        <v>0.53333333333333333</v>
      </c>
      <c r="S42" s="33">
        <f t="shared" si="6"/>
        <v>1.2666666666666666</v>
      </c>
      <c r="T42" s="33"/>
      <c r="U42" s="33">
        <f t="shared" si="7"/>
        <v>0.53333333333333333</v>
      </c>
      <c r="V42" s="33">
        <f t="shared" si="7"/>
        <v>1.2666666666666666</v>
      </c>
      <c r="W42" s="36"/>
    </row>
    <row r="43" spans="1:23" ht="19.5">
      <c r="A43" s="26">
        <v>38</v>
      </c>
      <c r="B43" s="27" t="s">
        <v>20</v>
      </c>
      <c r="C43" s="28" t="s">
        <v>87</v>
      </c>
      <c r="D43" s="28"/>
      <c r="E43" s="28" t="s">
        <v>88</v>
      </c>
      <c r="F43" s="29">
        <v>184</v>
      </c>
      <c r="G43" s="30"/>
      <c r="H43" s="30"/>
      <c r="I43" s="31">
        <f t="shared" si="1"/>
        <v>4.8</v>
      </c>
      <c r="J43" s="32">
        <f t="shared" si="2"/>
        <v>1.4</v>
      </c>
      <c r="K43" s="32">
        <f t="shared" si="3"/>
        <v>3.4</v>
      </c>
      <c r="L43" s="32">
        <f t="shared" si="8"/>
        <v>1.4</v>
      </c>
      <c r="M43" s="32">
        <f t="shared" si="8"/>
        <v>3.4</v>
      </c>
      <c r="N43" s="33">
        <f t="shared" si="4"/>
        <v>4.8</v>
      </c>
      <c r="O43" s="34">
        <f t="shared" si="5"/>
        <v>0.46666666666666662</v>
      </c>
      <c r="P43" s="35">
        <f t="shared" si="5"/>
        <v>1.1333333333333333</v>
      </c>
      <c r="Q43" s="33"/>
      <c r="R43" s="33">
        <f t="shared" si="6"/>
        <v>0.46666666666666662</v>
      </c>
      <c r="S43" s="33">
        <f t="shared" si="6"/>
        <v>1.1333333333333333</v>
      </c>
      <c r="T43" s="33"/>
      <c r="U43" s="33">
        <f t="shared" si="7"/>
        <v>0.46666666666666662</v>
      </c>
      <c r="V43" s="33">
        <f t="shared" si="7"/>
        <v>1.1333333333333333</v>
      </c>
      <c r="W43" s="36"/>
    </row>
    <row r="44" spans="1:23" ht="19.5">
      <c r="A44" s="26">
        <v>39</v>
      </c>
      <c r="B44" s="27" t="s">
        <v>20</v>
      </c>
      <c r="C44" s="28" t="s">
        <v>87</v>
      </c>
      <c r="D44" s="28"/>
      <c r="E44" s="28" t="s">
        <v>89</v>
      </c>
      <c r="F44" s="29">
        <v>115</v>
      </c>
      <c r="G44" s="30"/>
      <c r="H44" s="30"/>
      <c r="I44" s="31">
        <f t="shared" si="1"/>
        <v>3</v>
      </c>
      <c r="J44" s="32">
        <f t="shared" si="2"/>
        <v>0.9</v>
      </c>
      <c r="K44" s="32">
        <f t="shared" si="3"/>
        <v>2.1</v>
      </c>
      <c r="L44" s="32">
        <f t="shared" si="8"/>
        <v>0.9</v>
      </c>
      <c r="M44" s="32">
        <f t="shared" si="8"/>
        <v>2.1</v>
      </c>
      <c r="N44" s="33">
        <f t="shared" si="4"/>
        <v>3</v>
      </c>
      <c r="O44" s="34">
        <f t="shared" si="5"/>
        <v>0.3</v>
      </c>
      <c r="P44" s="35">
        <f t="shared" si="5"/>
        <v>0.70000000000000007</v>
      </c>
      <c r="Q44" s="33"/>
      <c r="R44" s="33">
        <f t="shared" si="6"/>
        <v>0.3</v>
      </c>
      <c r="S44" s="33">
        <f t="shared" si="6"/>
        <v>0.70000000000000007</v>
      </c>
      <c r="T44" s="33"/>
      <c r="U44" s="33">
        <f t="shared" si="7"/>
        <v>0.3</v>
      </c>
      <c r="V44" s="33">
        <f t="shared" si="7"/>
        <v>0.70000000000000007</v>
      </c>
      <c r="W44" s="36"/>
    </row>
    <row r="45" spans="1:23" ht="19.5">
      <c r="A45" s="26">
        <v>40</v>
      </c>
      <c r="B45" s="27" t="s">
        <v>20</v>
      </c>
      <c r="C45" s="28" t="s">
        <v>90</v>
      </c>
      <c r="D45" s="28"/>
      <c r="E45" s="28" t="s">
        <v>91</v>
      </c>
      <c r="F45" s="29">
        <v>101</v>
      </c>
      <c r="G45" s="30"/>
      <c r="H45" s="30"/>
      <c r="I45" s="31">
        <f t="shared" si="1"/>
        <v>2.6</v>
      </c>
      <c r="J45" s="32">
        <f t="shared" si="2"/>
        <v>0.7</v>
      </c>
      <c r="K45" s="32">
        <f t="shared" si="3"/>
        <v>1.8</v>
      </c>
      <c r="L45" s="32">
        <f t="shared" si="8"/>
        <v>0.7</v>
      </c>
      <c r="M45" s="32">
        <f t="shared" si="8"/>
        <v>1.8</v>
      </c>
      <c r="N45" s="33">
        <f t="shared" si="4"/>
        <v>2.5</v>
      </c>
      <c r="O45" s="34">
        <f t="shared" si="5"/>
        <v>0.23333333333333331</v>
      </c>
      <c r="P45" s="35">
        <f t="shared" si="5"/>
        <v>0.6</v>
      </c>
      <c r="Q45" s="33"/>
      <c r="R45" s="33">
        <f t="shared" si="6"/>
        <v>0.23333333333333331</v>
      </c>
      <c r="S45" s="33">
        <f t="shared" si="6"/>
        <v>0.6</v>
      </c>
      <c r="T45" s="33"/>
      <c r="U45" s="33">
        <f t="shared" si="7"/>
        <v>0.23333333333333331</v>
      </c>
      <c r="V45" s="33">
        <f t="shared" si="7"/>
        <v>0.6</v>
      </c>
      <c r="W45" s="36"/>
    </row>
    <row r="46" spans="1:23" ht="19.5">
      <c r="A46" s="26">
        <v>41</v>
      </c>
      <c r="B46" s="27" t="s">
        <v>20</v>
      </c>
      <c r="C46" s="28" t="s">
        <v>92</v>
      </c>
      <c r="D46" s="28"/>
      <c r="E46" s="28" t="s">
        <v>93</v>
      </c>
      <c r="F46" s="29">
        <v>230</v>
      </c>
      <c r="G46" s="30"/>
      <c r="H46" s="30"/>
      <c r="I46" s="31">
        <f t="shared" si="1"/>
        <v>6</v>
      </c>
      <c r="J46" s="32">
        <f t="shared" si="2"/>
        <v>1.7</v>
      </c>
      <c r="K46" s="32">
        <f t="shared" si="3"/>
        <v>4.2</v>
      </c>
      <c r="L46" s="32">
        <f t="shared" si="8"/>
        <v>1.7</v>
      </c>
      <c r="M46" s="32">
        <f t="shared" si="8"/>
        <v>4.2</v>
      </c>
      <c r="N46" s="33">
        <f t="shared" si="4"/>
        <v>5.9</v>
      </c>
      <c r="O46" s="34">
        <f t="shared" si="5"/>
        <v>0.56666666666666665</v>
      </c>
      <c r="P46" s="35">
        <f t="shared" si="5"/>
        <v>1.4000000000000001</v>
      </c>
      <c r="Q46" s="33"/>
      <c r="R46" s="33">
        <f t="shared" si="6"/>
        <v>0.56666666666666665</v>
      </c>
      <c r="S46" s="33">
        <f t="shared" si="6"/>
        <v>1.4000000000000001</v>
      </c>
      <c r="T46" s="33"/>
      <c r="U46" s="33">
        <f t="shared" si="7"/>
        <v>0.56666666666666665</v>
      </c>
      <c r="V46" s="33">
        <f t="shared" si="7"/>
        <v>1.4000000000000001</v>
      </c>
      <c r="W46" s="36"/>
    </row>
    <row r="47" spans="1:23" ht="19.5">
      <c r="A47" s="26">
        <v>42</v>
      </c>
      <c r="B47" s="27" t="s">
        <v>20</v>
      </c>
      <c r="C47" s="28" t="s">
        <v>94</v>
      </c>
      <c r="D47" s="28"/>
      <c r="E47" s="28" t="s">
        <v>95</v>
      </c>
      <c r="F47" s="29">
        <v>103</v>
      </c>
      <c r="G47" s="30"/>
      <c r="H47" s="30"/>
      <c r="I47" s="31">
        <f t="shared" si="1"/>
        <v>2.7</v>
      </c>
      <c r="J47" s="32">
        <f t="shared" si="2"/>
        <v>0.8</v>
      </c>
      <c r="K47" s="32">
        <f t="shared" si="3"/>
        <v>1.9</v>
      </c>
      <c r="L47" s="32">
        <f t="shared" si="8"/>
        <v>0.8</v>
      </c>
      <c r="M47" s="32">
        <f t="shared" si="8"/>
        <v>1.9</v>
      </c>
      <c r="N47" s="33">
        <f t="shared" si="4"/>
        <v>2.7</v>
      </c>
      <c r="O47" s="34">
        <f t="shared" si="5"/>
        <v>0.26666666666666666</v>
      </c>
      <c r="P47" s="35">
        <f t="shared" si="5"/>
        <v>0.6333333333333333</v>
      </c>
      <c r="Q47" s="33"/>
      <c r="R47" s="33">
        <f t="shared" si="6"/>
        <v>0.26666666666666666</v>
      </c>
      <c r="S47" s="33">
        <f t="shared" si="6"/>
        <v>0.6333333333333333</v>
      </c>
      <c r="T47" s="33"/>
      <c r="U47" s="33">
        <f t="shared" si="7"/>
        <v>0.26666666666666666</v>
      </c>
      <c r="V47" s="33">
        <f t="shared" si="7"/>
        <v>0.6333333333333333</v>
      </c>
      <c r="W47" s="36"/>
    </row>
    <row r="48" spans="1:23" ht="19.5">
      <c r="A48" s="26">
        <v>43</v>
      </c>
      <c r="B48" s="27" t="s">
        <v>20</v>
      </c>
      <c r="C48" s="28" t="s">
        <v>94</v>
      </c>
      <c r="D48" s="28"/>
      <c r="E48" s="28" t="s">
        <v>96</v>
      </c>
      <c r="F48" s="29">
        <v>188</v>
      </c>
      <c r="G48" s="30"/>
      <c r="H48" s="30"/>
      <c r="I48" s="31">
        <f t="shared" si="1"/>
        <v>4.9000000000000004</v>
      </c>
      <c r="J48" s="32">
        <f t="shared" si="2"/>
        <v>1.4</v>
      </c>
      <c r="K48" s="32">
        <f t="shared" si="3"/>
        <v>3.4</v>
      </c>
      <c r="L48" s="32">
        <f t="shared" si="8"/>
        <v>1.4</v>
      </c>
      <c r="M48" s="32">
        <f t="shared" si="8"/>
        <v>3.4</v>
      </c>
      <c r="N48" s="33">
        <f t="shared" si="4"/>
        <v>4.8</v>
      </c>
      <c r="O48" s="34">
        <f t="shared" si="5"/>
        <v>0.46666666666666662</v>
      </c>
      <c r="P48" s="35">
        <f t="shared" si="5"/>
        <v>1.1333333333333333</v>
      </c>
      <c r="Q48" s="33"/>
      <c r="R48" s="33">
        <f t="shared" si="6"/>
        <v>0.46666666666666662</v>
      </c>
      <c r="S48" s="33">
        <f t="shared" si="6"/>
        <v>1.1333333333333333</v>
      </c>
      <c r="T48" s="33"/>
      <c r="U48" s="33">
        <f t="shared" si="7"/>
        <v>0.46666666666666662</v>
      </c>
      <c r="V48" s="33">
        <f t="shared" si="7"/>
        <v>1.1333333333333333</v>
      </c>
      <c r="W48" s="36"/>
    </row>
    <row r="49" spans="1:23" ht="19.5">
      <c r="A49" s="26">
        <v>44</v>
      </c>
      <c r="B49" s="27" t="s">
        <v>20</v>
      </c>
      <c r="C49" s="28" t="s">
        <v>97</v>
      </c>
      <c r="D49" s="28"/>
      <c r="E49" s="28" t="s">
        <v>98</v>
      </c>
      <c r="F49" s="29">
        <v>120</v>
      </c>
      <c r="G49" s="30"/>
      <c r="H49" s="30"/>
      <c r="I49" s="31">
        <f t="shared" si="1"/>
        <v>3.1</v>
      </c>
      <c r="J49" s="32">
        <f t="shared" si="2"/>
        <v>0.9</v>
      </c>
      <c r="K49" s="32">
        <f t="shared" si="3"/>
        <v>2.2000000000000002</v>
      </c>
      <c r="L49" s="32">
        <f t="shared" si="8"/>
        <v>0.9</v>
      </c>
      <c r="M49" s="32">
        <f t="shared" si="8"/>
        <v>2.2000000000000002</v>
      </c>
      <c r="N49" s="33">
        <f t="shared" si="4"/>
        <v>3.1</v>
      </c>
      <c r="O49" s="34">
        <f t="shared" si="5"/>
        <v>0.3</v>
      </c>
      <c r="P49" s="35">
        <f t="shared" si="5"/>
        <v>0.73333333333333339</v>
      </c>
      <c r="Q49" s="33"/>
      <c r="R49" s="33">
        <f t="shared" si="6"/>
        <v>0.3</v>
      </c>
      <c r="S49" s="33">
        <f t="shared" si="6"/>
        <v>0.73333333333333339</v>
      </c>
      <c r="T49" s="33"/>
      <c r="U49" s="33">
        <f t="shared" si="7"/>
        <v>0.3</v>
      </c>
      <c r="V49" s="33">
        <f t="shared" si="7"/>
        <v>0.73333333333333339</v>
      </c>
      <c r="W49" s="36"/>
    </row>
    <row r="50" spans="1:23" ht="19.5">
      <c r="A50" s="26">
        <v>45</v>
      </c>
      <c r="B50" s="27" t="s">
        <v>20</v>
      </c>
      <c r="C50" s="28" t="s">
        <v>99</v>
      </c>
      <c r="D50" s="28"/>
      <c r="E50" s="28" t="s">
        <v>100</v>
      </c>
      <c r="F50" s="29">
        <v>103</v>
      </c>
      <c r="G50" s="30"/>
      <c r="H50" s="30"/>
      <c r="I50" s="31">
        <f t="shared" si="1"/>
        <v>2.7</v>
      </c>
      <c r="J50" s="32">
        <f t="shared" si="2"/>
        <v>0.8</v>
      </c>
      <c r="K50" s="32">
        <f t="shared" si="3"/>
        <v>1.9</v>
      </c>
      <c r="L50" s="32">
        <f t="shared" si="8"/>
        <v>0.8</v>
      </c>
      <c r="M50" s="32">
        <f t="shared" si="8"/>
        <v>1.9</v>
      </c>
      <c r="N50" s="33">
        <f t="shared" si="4"/>
        <v>2.7</v>
      </c>
      <c r="O50" s="34">
        <f t="shared" si="5"/>
        <v>0.26666666666666666</v>
      </c>
      <c r="P50" s="35">
        <f t="shared" si="5"/>
        <v>0.6333333333333333</v>
      </c>
      <c r="Q50" s="33"/>
      <c r="R50" s="33">
        <f t="shared" si="6"/>
        <v>0.26666666666666666</v>
      </c>
      <c r="S50" s="33">
        <f t="shared" si="6"/>
        <v>0.6333333333333333</v>
      </c>
      <c r="T50" s="33"/>
      <c r="U50" s="33">
        <f t="shared" si="7"/>
        <v>0.26666666666666666</v>
      </c>
      <c r="V50" s="33">
        <f t="shared" si="7"/>
        <v>0.6333333333333333</v>
      </c>
      <c r="W50" s="36"/>
    </row>
    <row r="51" spans="1:23" ht="19.5">
      <c r="A51" s="26">
        <v>46</v>
      </c>
      <c r="B51" s="27" t="s">
        <v>20</v>
      </c>
      <c r="C51" s="28" t="s">
        <v>99</v>
      </c>
      <c r="D51" s="28"/>
      <c r="E51" s="28" t="s">
        <v>101</v>
      </c>
      <c r="F51" s="29">
        <v>82</v>
      </c>
      <c r="G51" s="30"/>
      <c r="H51" s="30"/>
      <c r="I51" s="31">
        <f t="shared" si="1"/>
        <v>2.1</v>
      </c>
      <c r="J51" s="32">
        <f t="shared" si="2"/>
        <v>0.6</v>
      </c>
      <c r="K51" s="32">
        <f t="shared" si="3"/>
        <v>1.5</v>
      </c>
      <c r="L51" s="32">
        <f t="shared" si="8"/>
        <v>0.6</v>
      </c>
      <c r="M51" s="32">
        <f t="shared" si="8"/>
        <v>1.5</v>
      </c>
      <c r="N51" s="33">
        <f t="shared" si="4"/>
        <v>2.1</v>
      </c>
      <c r="O51" s="34">
        <f t="shared" si="5"/>
        <v>0.19999999999999998</v>
      </c>
      <c r="P51" s="35">
        <f t="shared" si="5"/>
        <v>0.5</v>
      </c>
      <c r="Q51" s="33"/>
      <c r="R51" s="33">
        <f t="shared" si="6"/>
        <v>0.19999999999999998</v>
      </c>
      <c r="S51" s="33">
        <f t="shared" si="6"/>
        <v>0.5</v>
      </c>
      <c r="T51" s="33"/>
      <c r="U51" s="33">
        <f t="shared" si="7"/>
        <v>0.19999999999999998</v>
      </c>
      <c r="V51" s="33">
        <f t="shared" si="7"/>
        <v>0.5</v>
      </c>
      <c r="W51" s="36"/>
    </row>
    <row r="52" spans="1:23" ht="19.5">
      <c r="A52" s="26">
        <v>47</v>
      </c>
      <c r="B52" s="27" t="s">
        <v>20</v>
      </c>
      <c r="C52" s="28" t="s">
        <v>102</v>
      </c>
      <c r="D52" s="28"/>
      <c r="E52" s="28" t="s">
        <v>103</v>
      </c>
      <c r="F52" s="29">
        <v>101</v>
      </c>
      <c r="G52" s="30"/>
      <c r="H52" s="30"/>
      <c r="I52" s="31">
        <f t="shared" si="1"/>
        <v>2.6</v>
      </c>
      <c r="J52" s="32">
        <f t="shared" si="2"/>
        <v>0.7</v>
      </c>
      <c r="K52" s="32">
        <f t="shared" si="3"/>
        <v>1.8</v>
      </c>
      <c r="L52" s="32">
        <f t="shared" si="8"/>
        <v>0.7</v>
      </c>
      <c r="M52" s="32">
        <f t="shared" si="8"/>
        <v>1.8</v>
      </c>
      <c r="N52" s="33">
        <f t="shared" si="4"/>
        <v>2.5</v>
      </c>
      <c r="O52" s="34">
        <f t="shared" si="5"/>
        <v>0.23333333333333331</v>
      </c>
      <c r="P52" s="35">
        <f t="shared" si="5"/>
        <v>0.6</v>
      </c>
      <c r="Q52" s="33"/>
      <c r="R52" s="33">
        <f t="shared" si="6"/>
        <v>0.23333333333333331</v>
      </c>
      <c r="S52" s="33">
        <f t="shared" si="6"/>
        <v>0.6</v>
      </c>
      <c r="T52" s="33"/>
      <c r="U52" s="33">
        <f t="shared" si="7"/>
        <v>0.23333333333333331</v>
      </c>
      <c r="V52" s="33">
        <f t="shared" si="7"/>
        <v>0.6</v>
      </c>
      <c r="W52" s="36"/>
    </row>
    <row r="53" spans="1:23" ht="19.5">
      <c r="A53" s="26">
        <v>48</v>
      </c>
      <c r="B53" s="27" t="s">
        <v>20</v>
      </c>
      <c r="C53" s="28" t="s">
        <v>104</v>
      </c>
      <c r="D53" s="28"/>
      <c r="E53" s="28" t="s">
        <v>105</v>
      </c>
      <c r="F53" s="29">
        <v>84</v>
      </c>
      <c r="G53" s="30"/>
      <c r="H53" s="30"/>
      <c r="I53" s="31">
        <f t="shared" si="1"/>
        <v>2.2000000000000002</v>
      </c>
      <c r="J53" s="32">
        <f t="shared" si="2"/>
        <v>0.6</v>
      </c>
      <c r="K53" s="32">
        <f t="shared" si="3"/>
        <v>1.5</v>
      </c>
      <c r="L53" s="32">
        <f t="shared" si="8"/>
        <v>0.6</v>
      </c>
      <c r="M53" s="32">
        <f t="shared" si="8"/>
        <v>1.5</v>
      </c>
      <c r="N53" s="33">
        <f t="shared" si="4"/>
        <v>2.1</v>
      </c>
      <c r="O53" s="34">
        <f t="shared" si="5"/>
        <v>0.19999999999999998</v>
      </c>
      <c r="P53" s="35">
        <f t="shared" si="5"/>
        <v>0.5</v>
      </c>
      <c r="Q53" s="33"/>
      <c r="R53" s="33">
        <f t="shared" si="6"/>
        <v>0.19999999999999998</v>
      </c>
      <c r="S53" s="33">
        <f t="shared" si="6"/>
        <v>0.5</v>
      </c>
      <c r="T53" s="33"/>
      <c r="U53" s="33">
        <f t="shared" si="7"/>
        <v>0.19999999999999998</v>
      </c>
      <c r="V53" s="33">
        <f t="shared" si="7"/>
        <v>0.5</v>
      </c>
      <c r="W53" s="36"/>
    </row>
    <row r="54" spans="1:23" ht="19.5">
      <c r="A54" s="26">
        <v>49</v>
      </c>
      <c r="B54" s="27" t="s">
        <v>20</v>
      </c>
      <c r="C54" s="28" t="s">
        <v>106</v>
      </c>
      <c r="D54" s="28"/>
      <c r="E54" s="28" t="s">
        <v>107</v>
      </c>
      <c r="F54" s="29">
        <v>151</v>
      </c>
      <c r="G54" s="30"/>
      <c r="H54" s="30"/>
      <c r="I54" s="31">
        <f t="shared" si="1"/>
        <v>3.9</v>
      </c>
      <c r="J54" s="32">
        <f t="shared" si="2"/>
        <v>1.1000000000000001</v>
      </c>
      <c r="K54" s="32">
        <f t="shared" si="3"/>
        <v>2.7</v>
      </c>
      <c r="L54" s="32">
        <f t="shared" si="8"/>
        <v>1.1000000000000001</v>
      </c>
      <c r="M54" s="32">
        <f t="shared" si="8"/>
        <v>2.7</v>
      </c>
      <c r="N54" s="33">
        <f t="shared" si="4"/>
        <v>3.8000000000000003</v>
      </c>
      <c r="O54" s="34">
        <f t="shared" si="5"/>
        <v>0.3666666666666667</v>
      </c>
      <c r="P54" s="35">
        <f t="shared" si="5"/>
        <v>0.9</v>
      </c>
      <c r="Q54" s="33"/>
      <c r="R54" s="33">
        <f t="shared" si="6"/>
        <v>0.3666666666666667</v>
      </c>
      <c r="S54" s="33">
        <f t="shared" si="6"/>
        <v>0.9</v>
      </c>
      <c r="T54" s="33"/>
      <c r="U54" s="33">
        <f t="shared" si="7"/>
        <v>0.3666666666666667</v>
      </c>
      <c r="V54" s="33">
        <f t="shared" si="7"/>
        <v>0.9</v>
      </c>
      <c r="W54" s="36"/>
    </row>
    <row r="55" spans="1:23" ht="19.5">
      <c r="A55" s="26">
        <v>50</v>
      </c>
      <c r="B55" s="27" t="s">
        <v>20</v>
      </c>
      <c r="C55" s="28" t="s">
        <v>108</v>
      </c>
      <c r="D55" s="28"/>
      <c r="E55" s="28" t="s">
        <v>109</v>
      </c>
      <c r="F55" s="29">
        <v>158</v>
      </c>
      <c r="G55" s="30"/>
      <c r="H55" s="30"/>
      <c r="I55" s="31">
        <f t="shared" si="1"/>
        <v>4.0999999999999996</v>
      </c>
      <c r="J55" s="32">
        <f t="shared" si="2"/>
        <v>1.2</v>
      </c>
      <c r="K55" s="32">
        <f t="shared" si="3"/>
        <v>2.9</v>
      </c>
      <c r="L55" s="32">
        <f t="shared" si="8"/>
        <v>1.2</v>
      </c>
      <c r="M55" s="32">
        <f t="shared" si="8"/>
        <v>2.9</v>
      </c>
      <c r="N55" s="33">
        <f t="shared" si="4"/>
        <v>4.0999999999999996</v>
      </c>
      <c r="O55" s="34">
        <f t="shared" si="5"/>
        <v>0.39999999999999997</v>
      </c>
      <c r="P55" s="35">
        <f t="shared" si="5"/>
        <v>0.96666666666666667</v>
      </c>
      <c r="Q55" s="33"/>
      <c r="R55" s="33">
        <f t="shared" si="6"/>
        <v>0.39999999999999997</v>
      </c>
      <c r="S55" s="33">
        <f t="shared" si="6"/>
        <v>0.96666666666666667</v>
      </c>
      <c r="T55" s="33"/>
      <c r="U55" s="33">
        <f t="shared" si="7"/>
        <v>0.39999999999999997</v>
      </c>
      <c r="V55" s="33">
        <f t="shared" si="7"/>
        <v>0.96666666666666667</v>
      </c>
      <c r="W55" s="36"/>
    </row>
    <row r="56" spans="1:23" ht="19.5">
      <c r="A56" s="26">
        <v>51</v>
      </c>
      <c r="B56" s="27" t="s">
        <v>20</v>
      </c>
      <c r="C56" s="28" t="s">
        <v>110</v>
      </c>
      <c r="D56" s="28"/>
      <c r="E56" s="28" t="s">
        <v>111</v>
      </c>
      <c r="F56" s="29">
        <v>115</v>
      </c>
      <c r="G56" s="30"/>
      <c r="H56" s="30"/>
      <c r="I56" s="31">
        <f t="shared" si="1"/>
        <v>3</v>
      </c>
      <c r="J56" s="32">
        <f t="shared" si="2"/>
        <v>0.9</v>
      </c>
      <c r="K56" s="32">
        <f t="shared" si="3"/>
        <v>2.1</v>
      </c>
      <c r="L56" s="32">
        <f t="shared" si="8"/>
        <v>0.9</v>
      </c>
      <c r="M56" s="32">
        <f t="shared" si="8"/>
        <v>2.1</v>
      </c>
      <c r="N56" s="33">
        <f t="shared" si="4"/>
        <v>3</v>
      </c>
      <c r="O56" s="34">
        <f t="shared" si="5"/>
        <v>0.3</v>
      </c>
      <c r="P56" s="35">
        <f t="shared" si="5"/>
        <v>0.70000000000000007</v>
      </c>
      <c r="Q56" s="33"/>
      <c r="R56" s="33">
        <f t="shared" si="6"/>
        <v>0.3</v>
      </c>
      <c r="S56" s="33">
        <f t="shared" si="6"/>
        <v>0.70000000000000007</v>
      </c>
      <c r="T56" s="33"/>
      <c r="U56" s="33">
        <f t="shared" si="7"/>
        <v>0.3</v>
      </c>
      <c r="V56" s="33">
        <f t="shared" si="7"/>
        <v>0.70000000000000007</v>
      </c>
      <c r="W56" s="36"/>
    </row>
    <row r="57" spans="1:23" ht="19.5">
      <c r="A57" s="26">
        <v>52</v>
      </c>
      <c r="B57" s="27" t="s">
        <v>20</v>
      </c>
      <c r="C57" s="28" t="s">
        <v>112</v>
      </c>
      <c r="D57" s="28"/>
      <c r="E57" s="28" t="s">
        <v>113</v>
      </c>
      <c r="F57" s="29">
        <v>150</v>
      </c>
      <c r="G57" s="30"/>
      <c r="H57" s="30"/>
      <c r="I57" s="31">
        <f t="shared" si="1"/>
        <v>3.9</v>
      </c>
      <c r="J57" s="32">
        <f t="shared" si="2"/>
        <v>1.1000000000000001</v>
      </c>
      <c r="K57" s="32">
        <f t="shared" si="3"/>
        <v>2.7</v>
      </c>
      <c r="L57" s="32">
        <f t="shared" si="8"/>
        <v>1.1000000000000001</v>
      </c>
      <c r="M57" s="32">
        <f t="shared" si="8"/>
        <v>2.7</v>
      </c>
      <c r="N57" s="33">
        <f t="shared" si="4"/>
        <v>3.8000000000000003</v>
      </c>
      <c r="O57" s="34">
        <f t="shared" si="5"/>
        <v>0.3666666666666667</v>
      </c>
      <c r="P57" s="35">
        <f t="shared" si="5"/>
        <v>0.9</v>
      </c>
      <c r="Q57" s="33"/>
      <c r="R57" s="33">
        <f t="shared" si="6"/>
        <v>0.3666666666666667</v>
      </c>
      <c r="S57" s="33">
        <f t="shared" si="6"/>
        <v>0.9</v>
      </c>
      <c r="T57" s="33"/>
      <c r="U57" s="33">
        <f t="shared" si="7"/>
        <v>0.3666666666666667</v>
      </c>
      <c r="V57" s="33">
        <f t="shared" si="7"/>
        <v>0.9</v>
      </c>
      <c r="W57" s="36"/>
    </row>
    <row r="58" spans="1:23" ht="19.5">
      <c r="A58" s="26">
        <v>53</v>
      </c>
      <c r="B58" s="27" t="s">
        <v>20</v>
      </c>
      <c r="C58" s="28" t="s">
        <v>114</v>
      </c>
      <c r="D58" s="28"/>
      <c r="E58" s="28" t="s">
        <v>115</v>
      </c>
      <c r="F58" s="29">
        <v>160</v>
      </c>
      <c r="G58" s="30"/>
      <c r="H58" s="30"/>
      <c r="I58" s="31">
        <f t="shared" si="1"/>
        <v>4.2</v>
      </c>
      <c r="J58" s="32">
        <f t="shared" si="2"/>
        <v>1.2</v>
      </c>
      <c r="K58" s="32">
        <f t="shared" si="3"/>
        <v>2.9</v>
      </c>
      <c r="L58" s="32">
        <f t="shared" si="8"/>
        <v>1.2</v>
      </c>
      <c r="M58" s="32">
        <f t="shared" si="8"/>
        <v>2.9</v>
      </c>
      <c r="N58" s="33">
        <f t="shared" si="4"/>
        <v>4.0999999999999996</v>
      </c>
      <c r="O58" s="34">
        <f t="shared" si="5"/>
        <v>0.39999999999999997</v>
      </c>
      <c r="P58" s="35">
        <f t="shared" si="5"/>
        <v>0.96666666666666667</v>
      </c>
      <c r="Q58" s="33"/>
      <c r="R58" s="33">
        <f t="shared" si="6"/>
        <v>0.39999999999999997</v>
      </c>
      <c r="S58" s="33">
        <f t="shared" si="6"/>
        <v>0.96666666666666667</v>
      </c>
      <c r="T58" s="33"/>
      <c r="U58" s="33">
        <f t="shared" si="7"/>
        <v>0.39999999999999997</v>
      </c>
      <c r="V58" s="33">
        <f t="shared" si="7"/>
        <v>0.96666666666666667</v>
      </c>
      <c r="W58" s="36"/>
    </row>
    <row r="59" spans="1:23" ht="19.5">
      <c r="A59" s="26">
        <v>54</v>
      </c>
      <c r="B59" s="27" t="s">
        <v>20</v>
      </c>
      <c r="C59" s="28" t="s">
        <v>116</v>
      </c>
      <c r="D59" s="28"/>
      <c r="E59" s="28" t="s">
        <v>117</v>
      </c>
      <c r="F59" s="29">
        <v>140</v>
      </c>
      <c r="G59" s="30"/>
      <c r="H59" s="30"/>
      <c r="I59" s="31">
        <f t="shared" si="1"/>
        <v>3.6</v>
      </c>
      <c r="J59" s="32">
        <f t="shared" si="2"/>
        <v>1</v>
      </c>
      <c r="K59" s="32">
        <f t="shared" si="3"/>
        <v>2.5</v>
      </c>
      <c r="L59" s="32">
        <f t="shared" si="8"/>
        <v>1</v>
      </c>
      <c r="M59" s="32">
        <f t="shared" si="8"/>
        <v>2.5</v>
      </c>
      <c r="N59" s="33">
        <f t="shared" si="4"/>
        <v>3.5</v>
      </c>
      <c r="O59" s="34">
        <f t="shared" si="5"/>
        <v>0.33333333333333331</v>
      </c>
      <c r="P59" s="35">
        <f t="shared" si="5"/>
        <v>0.83333333333333337</v>
      </c>
      <c r="Q59" s="33"/>
      <c r="R59" s="33">
        <f t="shared" si="6"/>
        <v>0.33333333333333331</v>
      </c>
      <c r="S59" s="33">
        <f t="shared" si="6"/>
        <v>0.83333333333333337</v>
      </c>
      <c r="T59" s="33"/>
      <c r="U59" s="33">
        <f t="shared" si="7"/>
        <v>0.33333333333333331</v>
      </c>
      <c r="V59" s="33">
        <f t="shared" si="7"/>
        <v>0.83333333333333337</v>
      </c>
      <c r="W59" s="36"/>
    </row>
    <row r="60" spans="1:23" ht="19.5">
      <c r="A60" s="26">
        <v>55</v>
      </c>
      <c r="B60" s="27" t="s">
        <v>20</v>
      </c>
      <c r="C60" s="28" t="s">
        <v>118</v>
      </c>
      <c r="D60" s="28"/>
      <c r="E60" s="28" t="s">
        <v>119</v>
      </c>
      <c r="F60" s="29">
        <v>65</v>
      </c>
      <c r="G60" s="30"/>
      <c r="H60" s="30"/>
      <c r="I60" s="31">
        <f t="shared" si="1"/>
        <v>1.7</v>
      </c>
      <c r="J60" s="32">
        <f t="shared" si="2"/>
        <v>0.5</v>
      </c>
      <c r="K60" s="32">
        <f t="shared" si="3"/>
        <v>1.2</v>
      </c>
      <c r="L60" s="32">
        <f t="shared" si="8"/>
        <v>0.5</v>
      </c>
      <c r="M60" s="32">
        <f t="shared" si="8"/>
        <v>1.2</v>
      </c>
      <c r="N60" s="33">
        <f t="shared" si="4"/>
        <v>1.7</v>
      </c>
      <c r="O60" s="34">
        <f t="shared" si="5"/>
        <v>0.16666666666666666</v>
      </c>
      <c r="P60" s="35">
        <f t="shared" si="5"/>
        <v>0.39999999999999997</v>
      </c>
      <c r="Q60" s="33"/>
      <c r="R60" s="33">
        <f t="shared" si="6"/>
        <v>0.16666666666666666</v>
      </c>
      <c r="S60" s="33">
        <f t="shared" si="6"/>
        <v>0.39999999999999997</v>
      </c>
      <c r="T60" s="33"/>
      <c r="U60" s="33">
        <f t="shared" si="7"/>
        <v>0.16666666666666666</v>
      </c>
      <c r="V60" s="33">
        <f t="shared" si="7"/>
        <v>0.39999999999999997</v>
      </c>
      <c r="W60" s="36"/>
    </row>
    <row r="61" spans="1:23" ht="19.5">
      <c r="A61" s="26">
        <v>56</v>
      </c>
      <c r="B61" s="27" t="s">
        <v>20</v>
      </c>
      <c r="C61" s="28" t="s">
        <v>118</v>
      </c>
      <c r="D61" s="28"/>
      <c r="E61" s="28" t="s">
        <v>120</v>
      </c>
      <c r="F61" s="29">
        <v>120</v>
      </c>
      <c r="G61" s="30"/>
      <c r="H61" s="30"/>
      <c r="I61" s="31">
        <f t="shared" si="1"/>
        <v>3.1</v>
      </c>
      <c r="J61" s="32">
        <f t="shared" si="2"/>
        <v>0.9</v>
      </c>
      <c r="K61" s="32">
        <f t="shared" si="3"/>
        <v>2.2000000000000002</v>
      </c>
      <c r="L61" s="32">
        <f t="shared" si="8"/>
        <v>0.9</v>
      </c>
      <c r="M61" s="32">
        <f t="shared" si="8"/>
        <v>2.2000000000000002</v>
      </c>
      <c r="N61" s="33">
        <f t="shared" si="4"/>
        <v>3.1</v>
      </c>
      <c r="O61" s="34">
        <f t="shared" si="5"/>
        <v>0.3</v>
      </c>
      <c r="P61" s="35">
        <f t="shared" si="5"/>
        <v>0.73333333333333339</v>
      </c>
      <c r="Q61" s="33"/>
      <c r="R61" s="33">
        <f t="shared" si="6"/>
        <v>0.3</v>
      </c>
      <c r="S61" s="33">
        <f t="shared" si="6"/>
        <v>0.73333333333333339</v>
      </c>
      <c r="T61" s="33"/>
      <c r="U61" s="33">
        <f t="shared" si="7"/>
        <v>0.3</v>
      </c>
      <c r="V61" s="33">
        <f t="shared" si="7"/>
        <v>0.73333333333333339</v>
      </c>
      <c r="W61" s="36"/>
    </row>
    <row r="62" spans="1:23" ht="19.5">
      <c r="A62" s="26">
        <v>57</v>
      </c>
      <c r="B62" s="27" t="s">
        <v>20</v>
      </c>
      <c r="C62" s="37" t="s">
        <v>121</v>
      </c>
      <c r="D62" s="37"/>
      <c r="E62" s="28" t="s">
        <v>122</v>
      </c>
      <c r="F62" s="29">
        <v>190</v>
      </c>
      <c r="G62" s="30"/>
      <c r="H62" s="30"/>
      <c r="I62" s="31">
        <f t="shared" si="1"/>
        <v>4.9000000000000004</v>
      </c>
      <c r="J62" s="32">
        <f t="shared" si="2"/>
        <v>1.4</v>
      </c>
      <c r="K62" s="32">
        <f t="shared" si="3"/>
        <v>3.4</v>
      </c>
      <c r="L62" s="32">
        <f t="shared" si="8"/>
        <v>1.4</v>
      </c>
      <c r="M62" s="32">
        <f t="shared" si="8"/>
        <v>3.4</v>
      </c>
      <c r="N62" s="33">
        <f t="shared" si="4"/>
        <v>4.8</v>
      </c>
      <c r="O62" s="34">
        <f t="shared" si="5"/>
        <v>0.46666666666666662</v>
      </c>
      <c r="P62" s="35">
        <f t="shared" si="5"/>
        <v>1.1333333333333333</v>
      </c>
      <c r="Q62" s="33"/>
      <c r="R62" s="33">
        <f t="shared" si="6"/>
        <v>0.46666666666666662</v>
      </c>
      <c r="S62" s="33">
        <f t="shared" si="6"/>
        <v>1.1333333333333333</v>
      </c>
      <c r="T62" s="33"/>
      <c r="U62" s="33">
        <f t="shared" si="7"/>
        <v>0.46666666666666662</v>
      </c>
      <c r="V62" s="33">
        <f t="shared" si="7"/>
        <v>1.1333333333333333</v>
      </c>
      <c r="W62" s="36"/>
    </row>
    <row r="63" spans="1:23" ht="19.5">
      <c r="A63" s="26">
        <v>58</v>
      </c>
      <c r="B63" s="27" t="s">
        <v>20</v>
      </c>
      <c r="C63" s="28" t="s">
        <v>123</v>
      </c>
      <c r="D63" s="28"/>
      <c r="E63" s="28" t="s">
        <v>124</v>
      </c>
      <c r="F63" s="29">
        <v>189</v>
      </c>
      <c r="G63" s="30"/>
      <c r="H63" s="30"/>
      <c r="I63" s="31">
        <f t="shared" si="1"/>
        <v>4.9000000000000004</v>
      </c>
      <c r="J63" s="32">
        <f t="shared" si="2"/>
        <v>1.4</v>
      </c>
      <c r="K63" s="32">
        <f t="shared" si="3"/>
        <v>3.4</v>
      </c>
      <c r="L63" s="32">
        <f t="shared" si="8"/>
        <v>1.4</v>
      </c>
      <c r="M63" s="32">
        <f t="shared" si="8"/>
        <v>3.4</v>
      </c>
      <c r="N63" s="33">
        <f t="shared" si="4"/>
        <v>4.8</v>
      </c>
      <c r="O63" s="34">
        <f t="shared" si="5"/>
        <v>0.46666666666666662</v>
      </c>
      <c r="P63" s="35">
        <f t="shared" si="5"/>
        <v>1.1333333333333333</v>
      </c>
      <c r="Q63" s="33"/>
      <c r="R63" s="33">
        <f t="shared" si="6"/>
        <v>0.46666666666666662</v>
      </c>
      <c r="S63" s="33">
        <f t="shared" si="6"/>
        <v>1.1333333333333333</v>
      </c>
      <c r="T63" s="33"/>
      <c r="U63" s="33">
        <f t="shared" si="7"/>
        <v>0.46666666666666662</v>
      </c>
      <c r="V63" s="33">
        <f t="shared" si="7"/>
        <v>1.1333333333333333</v>
      </c>
      <c r="W63" s="36"/>
    </row>
    <row r="64" spans="1:23" ht="19.5">
      <c r="A64" s="26">
        <v>59</v>
      </c>
      <c r="B64" s="27" t="s">
        <v>20</v>
      </c>
      <c r="C64" s="28" t="s">
        <v>125</v>
      </c>
      <c r="D64" s="28"/>
      <c r="E64" s="28" t="s">
        <v>126</v>
      </c>
      <c r="F64" s="29">
        <v>253</v>
      </c>
      <c r="G64" s="30"/>
      <c r="H64" s="30"/>
      <c r="I64" s="31">
        <f t="shared" si="1"/>
        <v>6.6</v>
      </c>
      <c r="J64" s="32">
        <v>1.6</v>
      </c>
      <c r="K64" s="32">
        <f t="shared" si="3"/>
        <v>4.5999999999999996</v>
      </c>
      <c r="L64" s="32">
        <f t="shared" si="8"/>
        <v>1.6</v>
      </c>
      <c r="M64" s="32">
        <f t="shared" si="8"/>
        <v>4.5999999999999996</v>
      </c>
      <c r="N64" s="33">
        <f t="shared" si="4"/>
        <v>6.1999999999999993</v>
      </c>
      <c r="O64" s="34">
        <f t="shared" si="5"/>
        <v>0.53333333333333333</v>
      </c>
      <c r="P64" s="35">
        <f t="shared" si="5"/>
        <v>1.5333333333333332</v>
      </c>
      <c r="Q64" s="33"/>
      <c r="R64" s="33">
        <f t="shared" si="6"/>
        <v>0.53333333333333333</v>
      </c>
      <c r="S64" s="33">
        <f t="shared" si="6"/>
        <v>1.5333333333333332</v>
      </c>
      <c r="T64" s="33"/>
      <c r="U64" s="33">
        <f t="shared" si="7"/>
        <v>0.53333333333333333</v>
      </c>
      <c r="V64" s="33">
        <f t="shared" si="7"/>
        <v>1.5333333333333332</v>
      </c>
      <c r="W64" s="36"/>
    </row>
    <row r="65" spans="1:23" ht="19.5">
      <c r="A65" s="26">
        <v>60</v>
      </c>
      <c r="B65" s="27" t="s">
        <v>20</v>
      </c>
      <c r="C65" s="28" t="s">
        <v>127</v>
      </c>
      <c r="D65" s="28"/>
      <c r="E65" s="28" t="s">
        <v>128</v>
      </c>
      <c r="F65" s="29">
        <v>134</v>
      </c>
      <c r="G65" s="30"/>
      <c r="H65" s="30"/>
      <c r="I65" s="31">
        <f t="shared" si="1"/>
        <v>3.5</v>
      </c>
      <c r="J65" s="32">
        <f t="shared" si="2"/>
        <v>1</v>
      </c>
      <c r="K65" s="32">
        <f t="shared" si="3"/>
        <v>2.5</v>
      </c>
      <c r="L65" s="32">
        <f t="shared" si="8"/>
        <v>1</v>
      </c>
      <c r="M65" s="32">
        <f t="shared" si="8"/>
        <v>2.5</v>
      </c>
      <c r="N65" s="33">
        <f t="shared" si="4"/>
        <v>3.5</v>
      </c>
      <c r="O65" s="34">
        <f t="shared" si="5"/>
        <v>0.33333333333333331</v>
      </c>
      <c r="P65" s="35">
        <f t="shared" si="5"/>
        <v>0.83333333333333337</v>
      </c>
      <c r="Q65" s="33"/>
      <c r="R65" s="33">
        <f t="shared" si="6"/>
        <v>0.33333333333333331</v>
      </c>
      <c r="S65" s="33">
        <f t="shared" si="6"/>
        <v>0.83333333333333337</v>
      </c>
      <c r="T65" s="33"/>
      <c r="U65" s="33">
        <f t="shared" si="7"/>
        <v>0.33333333333333331</v>
      </c>
      <c r="V65" s="33">
        <f t="shared" si="7"/>
        <v>0.83333333333333337</v>
      </c>
      <c r="W65" s="36"/>
    </row>
    <row r="66" spans="1:23" ht="19.5">
      <c r="A66" s="26">
        <v>61</v>
      </c>
      <c r="B66" s="27" t="s">
        <v>20</v>
      </c>
      <c r="C66" s="28" t="s">
        <v>129</v>
      </c>
      <c r="D66" s="28"/>
      <c r="E66" s="28" t="s">
        <v>130</v>
      </c>
      <c r="F66" s="29">
        <v>180</v>
      </c>
      <c r="G66" s="30"/>
      <c r="H66" s="30"/>
      <c r="I66" s="31">
        <f t="shared" si="1"/>
        <v>4.7</v>
      </c>
      <c r="J66" s="32">
        <f t="shared" si="2"/>
        <v>1.4</v>
      </c>
      <c r="K66" s="32">
        <f t="shared" si="3"/>
        <v>3.3</v>
      </c>
      <c r="L66" s="32">
        <f t="shared" si="8"/>
        <v>1.4</v>
      </c>
      <c r="M66" s="32">
        <f t="shared" si="8"/>
        <v>3.3</v>
      </c>
      <c r="N66" s="33">
        <f t="shared" si="4"/>
        <v>4.6999999999999993</v>
      </c>
      <c r="O66" s="34">
        <f t="shared" si="5"/>
        <v>0.46666666666666662</v>
      </c>
      <c r="P66" s="35">
        <f t="shared" si="5"/>
        <v>1.0999999999999999</v>
      </c>
      <c r="Q66" s="33"/>
      <c r="R66" s="33">
        <f t="shared" si="6"/>
        <v>0.46666666666666662</v>
      </c>
      <c r="S66" s="33">
        <f t="shared" si="6"/>
        <v>1.0999999999999999</v>
      </c>
      <c r="T66" s="33"/>
      <c r="U66" s="33">
        <f t="shared" si="7"/>
        <v>0.46666666666666662</v>
      </c>
      <c r="V66" s="33">
        <f t="shared" si="7"/>
        <v>1.0999999999999999</v>
      </c>
      <c r="W66" s="36"/>
    </row>
    <row r="67" spans="1:23" ht="19.5">
      <c r="A67" s="26">
        <v>62</v>
      </c>
      <c r="B67" s="27" t="s">
        <v>20</v>
      </c>
      <c r="C67" s="28" t="s">
        <v>131</v>
      </c>
      <c r="D67" s="28"/>
      <c r="E67" s="28" t="s">
        <v>132</v>
      </c>
      <c r="F67" s="29">
        <v>87</v>
      </c>
      <c r="G67" s="30"/>
      <c r="H67" s="30"/>
      <c r="I67" s="31">
        <f t="shared" si="1"/>
        <v>2.2999999999999998</v>
      </c>
      <c r="J67" s="32">
        <f t="shared" si="2"/>
        <v>0.7</v>
      </c>
      <c r="K67" s="32">
        <f t="shared" si="3"/>
        <v>1.6</v>
      </c>
      <c r="L67" s="32">
        <f t="shared" si="8"/>
        <v>0.7</v>
      </c>
      <c r="M67" s="32">
        <f t="shared" si="8"/>
        <v>1.6</v>
      </c>
      <c r="N67" s="33">
        <f t="shared" si="4"/>
        <v>2.2999999999999998</v>
      </c>
      <c r="O67" s="34">
        <f t="shared" si="5"/>
        <v>0.23333333333333331</v>
      </c>
      <c r="P67" s="35">
        <f t="shared" si="5"/>
        <v>0.53333333333333333</v>
      </c>
      <c r="Q67" s="33"/>
      <c r="R67" s="33">
        <f t="shared" si="6"/>
        <v>0.23333333333333331</v>
      </c>
      <c r="S67" s="33">
        <f t="shared" si="6"/>
        <v>0.53333333333333333</v>
      </c>
      <c r="T67" s="33"/>
      <c r="U67" s="33">
        <f t="shared" si="7"/>
        <v>0.23333333333333331</v>
      </c>
      <c r="V67" s="33">
        <f t="shared" si="7"/>
        <v>0.53333333333333333</v>
      </c>
      <c r="W67" s="36"/>
    </row>
    <row r="68" spans="1:23" ht="19.5">
      <c r="A68" s="26">
        <v>63</v>
      </c>
      <c r="B68" s="27" t="s">
        <v>20</v>
      </c>
      <c r="C68" s="28" t="s">
        <v>133</v>
      </c>
      <c r="D68" s="28"/>
      <c r="E68" s="28" t="s">
        <v>134</v>
      </c>
      <c r="F68" s="29">
        <v>166</v>
      </c>
      <c r="G68" s="30"/>
      <c r="H68" s="30"/>
      <c r="I68" s="31">
        <f t="shared" si="1"/>
        <v>4.3</v>
      </c>
      <c r="J68" s="32">
        <f t="shared" si="2"/>
        <v>1.2</v>
      </c>
      <c r="K68" s="32">
        <f t="shared" si="3"/>
        <v>3</v>
      </c>
      <c r="L68" s="32">
        <f t="shared" si="8"/>
        <v>1.2</v>
      </c>
      <c r="M68" s="32">
        <f t="shared" si="8"/>
        <v>3</v>
      </c>
      <c r="N68" s="33">
        <f t="shared" si="4"/>
        <v>4.2</v>
      </c>
      <c r="O68" s="34">
        <f t="shared" si="5"/>
        <v>0.39999999999999997</v>
      </c>
      <c r="P68" s="35">
        <f t="shared" si="5"/>
        <v>1</v>
      </c>
      <c r="Q68" s="33"/>
      <c r="R68" s="33">
        <f t="shared" si="6"/>
        <v>0.39999999999999997</v>
      </c>
      <c r="S68" s="33">
        <f t="shared" si="6"/>
        <v>1</v>
      </c>
      <c r="T68" s="33"/>
      <c r="U68" s="33">
        <f t="shared" si="7"/>
        <v>0.39999999999999997</v>
      </c>
      <c r="V68" s="33">
        <f t="shared" si="7"/>
        <v>1</v>
      </c>
      <c r="W68" s="36"/>
    </row>
    <row r="69" spans="1:23" ht="19.5">
      <c r="A69" s="26">
        <v>64</v>
      </c>
      <c r="B69" s="27" t="s">
        <v>20</v>
      </c>
      <c r="C69" s="28" t="s">
        <v>135</v>
      </c>
      <c r="D69" s="28"/>
      <c r="E69" s="28" t="s">
        <v>136</v>
      </c>
      <c r="F69" s="29">
        <v>259</v>
      </c>
      <c r="G69" s="30"/>
      <c r="H69" s="30"/>
      <c r="I69" s="31">
        <f t="shared" si="1"/>
        <v>6.7</v>
      </c>
      <c r="J69" s="32">
        <v>1.8</v>
      </c>
      <c r="K69" s="32">
        <f t="shared" si="3"/>
        <v>4.7</v>
      </c>
      <c r="L69" s="32">
        <f t="shared" si="8"/>
        <v>1.8</v>
      </c>
      <c r="M69" s="32">
        <f t="shared" si="8"/>
        <v>4.7</v>
      </c>
      <c r="N69" s="33">
        <f t="shared" si="4"/>
        <v>6.5</v>
      </c>
      <c r="O69" s="34">
        <f t="shared" si="5"/>
        <v>0.6</v>
      </c>
      <c r="P69" s="35">
        <f t="shared" si="5"/>
        <v>1.5666666666666667</v>
      </c>
      <c r="Q69" s="33"/>
      <c r="R69" s="33">
        <f t="shared" si="6"/>
        <v>0.6</v>
      </c>
      <c r="S69" s="33">
        <f t="shared" si="6"/>
        <v>1.5666666666666667</v>
      </c>
      <c r="T69" s="33"/>
      <c r="U69" s="33">
        <f t="shared" si="7"/>
        <v>0.6</v>
      </c>
      <c r="V69" s="33">
        <f t="shared" si="7"/>
        <v>1.5666666666666667</v>
      </c>
      <c r="W69" s="36"/>
    </row>
    <row r="70" spans="1:23" ht="19.5">
      <c r="A70" s="26">
        <v>65</v>
      </c>
      <c r="B70" s="27" t="s">
        <v>20</v>
      </c>
      <c r="C70" s="28" t="s">
        <v>137</v>
      </c>
      <c r="D70" s="28"/>
      <c r="E70" s="28" t="s">
        <v>138</v>
      </c>
      <c r="F70" s="29">
        <v>107</v>
      </c>
      <c r="G70" s="30"/>
      <c r="H70" s="30"/>
      <c r="I70" s="31">
        <f t="shared" si="1"/>
        <v>2.8</v>
      </c>
      <c r="J70" s="32">
        <f t="shared" si="2"/>
        <v>0.8</v>
      </c>
      <c r="K70" s="32">
        <f t="shared" si="3"/>
        <v>2</v>
      </c>
      <c r="L70" s="32">
        <f t="shared" ref="L70:M106" si="9">J70-G70</f>
        <v>0.8</v>
      </c>
      <c r="M70" s="32">
        <f t="shared" si="9"/>
        <v>2</v>
      </c>
      <c r="N70" s="33">
        <f t="shared" si="4"/>
        <v>2.8</v>
      </c>
      <c r="O70" s="34">
        <f t="shared" si="5"/>
        <v>0.26666666666666666</v>
      </c>
      <c r="P70" s="35">
        <f t="shared" si="5"/>
        <v>0.66666666666666663</v>
      </c>
      <c r="Q70" s="33"/>
      <c r="R70" s="33">
        <f t="shared" si="6"/>
        <v>0.26666666666666666</v>
      </c>
      <c r="S70" s="33">
        <f t="shared" si="6"/>
        <v>0.66666666666666663</v>
      </c>
      <c r="T70" s="33"/>
      <c r="U70" s="33">
        <f t="shared" si="7"/>
        <v>0.26666666666666666</v>
      </c>
      <c r="V70" s="33">
        <f t="shared" si="7"/>
        <v>0.66666666666666663</v>
      </c>
      <c r="W70" s="36"/>
    </row>
    <row r="71" spans="1:23" ht="19.5">
      <c r="A71" s="26">
        <v>66</v>
      </c>
      <c r="B71" s="27" t="s">
        <v>20</v>
      </c>
      <c r="C71" s="28" t="s">
        <v>137</v>
      </c>
      <c r="D71" s="28"/>
      <c r="E71" s="28" t="s">
        <v>139</v>
      </c>
      <c r="F71" s="29">
        <v>143</v>
      </c>
      <c r="G71" s="30"/>
      <c r="H71" s="30"/>
      <c r="I71" s="31">
        <f t="shared" ref="I71:I125" si="10">ROUND(F71*52/100*50*0.001,1)</f>
        <v>3.7</v>
      </c>
      <c r="J71" s="32">
        <f t="shared" ref="J71:J125" si="11">ROUND(I71*1/3.47,1)</f>
        <v>1.1000000000000001</v>
      </c>
      <c r="K71" s="32">
        <f t="shared" ref="K71:K125" si="12">ROUND(I71*2/2.85,1)</f>
        <v>2.6</v>
      </c>
      <c r="L71" s="32">
        <f t="shared" si="9"/>
        <v>1.1000000000000001</v>
      </c>
      <c r="M71" s="32">
        <f t="shared" si="9"/>
        <v>2.6</v>
      </c>
      <c r="N71" s="33">
        <f t="shared" ref="N71:N125" si="13">L71+M71</f>
        <v>3.7</v>
      </c>
      <c r="O71" s="34">
        <f t="shared" ref="O71:P125" si="14">L71/3</f>
        <v>0.3666666666666667</v>
      </c>
      <c r="P71" s="35">
        <f t="shared" si="14"/>
        <v>0.8666666666666667</v>
      </c>
      <c r="Q71" s="33"/>
      <c r="R71" s="33">
        <f t="shared" ref="R71:S125" si="15">L71/3</f>
        <v>0.3666666666666667</v>
      </c>
      <c r="S71" s="33">
        <f t="shared" si="15"/>
        <v>0.8666666666666667</v>
      </c>
      <c r="T71" s="33"/>
      <c r="U71" s="33">
        <f t="shared" ref="U71:V125" si="16">L71/3</f>
        <v>0.3666666666666667</v>
      </c>
      <c r="V71" s="33">
        <f t="shared" si="16"/>
        <v>0.8666666666666667</v>
      </c>
      <c r="W71" s="36"/>
    </row>
    <row r="72" spans="1:23" ht="19.5">
      <c r="A72" s="26">
        <v>67</v>
      </c>
      <c r="B72" s="27" t="s">
        <v>20</v>
      </c>
      <c r="C72" s="28" t="s">
        <v>140</v>
      </c>
      <c r="D72" s="28"/>
      <c r="E72" s="28" t="s">
        <v>141</v>
      </c>
      <c r="F72" s="29">
        <v>195</v>
      </c>
      <c r="G72" s="30"/>
      <c r="H72" s="30"/>
      <c r="I72" s="31">
        <f t="shared" si="10"/>
        <v>5.0999999999999996</v>
      </c>
      <c r="J72" s="32">
        <f t="shared" si="11"/>
        <v>1.5</v>
      </c>
      <c r="K72" s="32">
        <f t="shared" si="12"/>
        <v>3.6</v>
      </c>
      <c r="L72" s="32">
        <f t="shared" si="9"/>
        <v>1.5</v>
      </c>
      <c r="M72" s="32">
        <f t="shared" si="9"/>
        <v>3.6</v>
      </c>
      <c r="N72" s="33">
        <f t="shared" si="13"/>
        <v>5.0999999999999996</v>
      </c>
      <c r="O72" s="34">
        <f t="shared" si="14"/>
        <v>0.5</v>
      </c>
      <c r="P72" s="35">
        <f t="shared" si="14"/>
        <v>1.2</v>
      </c>
      <c r="Q72" s="33"/>
      <c r="R72" s="33">
        <f t="shared" si="15"/>
        <v>0.5</v>
      </c>
      <c r="S72" s="33">
        <f t="shared" si="15"/>
        <v>1.2</v>
      </c>
      <c r="T72" s="33"/>
      <c r="U72" s="33">
        <f t="shared" si="16"/>
        <v>0.5</v>
      </c>
      <c r="V72" s="33">
        <f t="shared" si="16"/>
        <v>1.2</v>
      </c>
      <c r="W72" s="36"/>
    </row>
    <row r="73" spans="1:23" ht="19.5">
      <c r="A73" s="26">
        <v>68</v>
      </c>
      <c r="B73" s="27" t="s">
        <v>20</v>
      </c>
      <c r="C73" s="28" t="s">
        <v>142</v>
      </c>
      <c r="D73" s="28"/>
      <c r="E73" s="28" t="s">
        <v>143</v>
      </c>
      <c r="F73" s="29">
        <v>123</v>
      </c>
      <c r="G73" s="30"/>
      <c r="H73" s="30"/>
      <c r="I73" s="31">
        <f t="shared" si="10"/>
        <v>3.2</v>
      </c>
      <c r="J73" s="32">
        <f t="shared" si="11"/>
        <v>0.9</v>
      </c>
      <c r="K73" s="32">
        <f t="shared" si="12"/>
        <v>2.2000000000000002</v>
      </c>
      <c r="L73" s="32">
        <f t="shared" si="9"/>
        <v>0.9</v>
      </c>
      <c r="M73" s="32">
        <f t="shared" si="9"/>
        <v>2.2000000000000002</v>
      </c>
      <c r="N73" s="33">
        <f t="shared" si="13"/>
        <v>3.1</v>
      </c>
      <c r="O73" s="34">
        <f t="shared" si="14"/>
        <v>0.3</v>
      </c>
      <c r="P73" s="35">
        <f t="shared" si="14"/>
        <v>0.73333333333333339</v>
      </c>
      <c r="Q73" s="33"/>
      <c r="R73" s="33">
        <f t="shared" si="15"/>
        <v>0.3</v>
      </c>
      <c r="S73" s="33">
        <f t="shared" si="15"/>
        <v>0.73333333333333339</v>
      </c>
      <c r="T73" s="33"/>
      <c r="U73" s="33">
        <f t="shared" si="16"/>
        <v>0.3</v>
      </c>
      <c r="V73" s="33">
        <f t="shared" si="16"/>
        <v>0.73333333333333339</v>
      </c>
      <c r="W73" s="36"/>
    </row>
    <row r="74" spans="1:23" ht="19.5">
      <c r="A74" s="26">
        <v>69</v>
      </c>
      <c r="B74" s="27" t="s">
        <v>20</v>
      </c>
      <c r="C74" s="28" t="s">
        <v>144</v>
      </c>
      <c r="D74" s="28"/>
      <c r="E74" s="28" t="s">
        <v>145</v>
      </c>
      <c r="F74" s="29">
        <v>190</v>
      </c>
      <c r="G74" s="30"/>
      <c r="H74" s="30"/>
      <c r="I74" s="31">
        <f t="shared" si="10"/>
        <v>4.9000000000000004</v>
      </c>
      <c r="J74" s="32">
        <v>1.3</v>
      </c>
      <c r="K74" s="32">
        <f t="shared" si="12"/>
        <v>3.4</v>
      </c>
      <c r="L74" s="32">
        <f t="shared" si="9"/>
        <v>1.3</v>
      </c>
      <c r="M74" s="32">
        <f t="shared" si="9"/>
        <v>3.4</v>
      </c>
      <c r="N74" s="33">
        <f t="shared" si="13"/>
        <v>4.7</v>
      </c>
      <c r="O74" s="34">
        <f t="shared" si="14"/>
        <v>0.43333333333333335</v>
      </c>
      <c r="P74" s="35">
        <f t="shared" si="14"/>
        <v>1.1333333333333333</v>
      </c>
      <c r="Q74" s="33"/>
      <c r="R74" s="33">
        <f t="shared" si="15"/>
        <v>0.43333333333333335</v>
      </c>
      <c r="S74" s="33">
        <f t="shared" si="15"/>
        <v>1.1333333333333333</v>
      </c>
      <c r="T74" s="33"/>
      <c r="U74" s="33">
        <f t="shared" si="16"/>
        <v>0.43333333333333335</v>
      </c>
      <c r="V74" s="33">
        <f t="shared" si="16"/>
        <v>1.1333333333333333</v>
      </c>
      <c r="W74" s="36"/>
    </row>
    <row r="75" spans="1:23" ht="19.5">
      <c r="A75" s="26">
        <v>70</v>
      </c>
      <c r="B75" s="27" t="s">
        <v>20</v>
      </c>
      <c r="C75" s="28" t="s">
        <v>20</v>
      </c>
      <c r="D75" s="28"/>
      <c r="E75" s="28" t="s">
        <v>146</v>
      </c>
      <c r="F75" s="29">
        <v>130</v>
      </c>
      <c r="G75" s="30"/>
      <c r="H75" s="30"/>
      <c r="I75" s="31">
        <f t="shared" si="10"/>
        <v>3.4</v>
      </c>
      <c r="J75" s="32">
        <f t="shared" si="11"/>
        <v>1</v>
      </c>
      <c r="K75" s="32">
        <f t="shared" si="12"/>
        <v>2.4</v>
      </c>
      <c r="L75" s="32">
        <f t="shared" si="9"/>
        <v>1</v>
      </c>
      <c r="M75" s="32">
        <f t="shared" si="9"/>
        <v>2.4</v>
      </c>
      <c r="N75" s="33">
        <f t="shared" si="13"/>
        <v>3.4</v>
      </c>
      <c r="O75" s="34">
        <f t="shared" si="14"/>
        <v>0.33333333333333331</v>
      </c>
      <c r="P75" s="35">
        <f t="shared" si="14"/>
        <v>0.79999999999999993</v>
      </c>
      <c r="Q75" s="33"/>
      <c r="R75" s="33">
        <f t="shared" si="15"/>
        <v>0.33333333333333331</v>
      </c>
      <c r="S75" s="33">
        <f t="shared" si="15"/>
        <v>0.79999999999999993</v>
      </c>
      <c r="T75" s="33"/>
      <c r="U75" s="33">
        <f t="shared" si="16"/>
        <v>0.33333333333333331</v>
      </c>
      <c r="V75" s="33">
        <f t="shared" si="16"/>
        <v>0.79999999999999993</v>
      </c>
      <c r="W75" s="36"/>
    </row>
    <row r="76" spans="1:23" ht="19.5">
      <c r="A76" s="26">
        <v>71</v>
      </c>
      <c r="B76" s="27" t="s">
        <v>20</v>
      </c>
      <c r="C76" s="28" t="s">
        <v>147</v>
      </c>
      <c r="D76" s="28"/>
      <c r="E76" s="28" t="s">
        <v>148</v>
      </c>
      <c r="F76" s="29">
        <v>151</v>
      </c>
      <c r="G76" s="30"/>
      <c r="H76" s="30"/>
      <c r="I76" s="31">
        <f t="shared" si="10"/>
        <v>3.9</v>
      </c>
      <c r="J76" s="32">
        <f t="shared" si="11"/>
        <v>1.1000000000000001</v>
      </c>
      <c r="K76" s="32">
        <f t="shared" si="12"/>
        <v>2.7</v>
      </c>
      <c r="L76" s="32">
        <f t="shared" si="9"/>
        <v>1.1000000000000001</v>
      </c>
      <c r="M76" s="32">
        <f t="shared" si="9"/>
        <v>2.7</v>
      </c>
      <c r="N76" s="33">
        <f t="shared" si="13"/>
        <v>3.8000000000000003</v>
      </c>
      <c r="O76" s="34">
        <f t="shared" si="14"/>
        <v>0.3666666666666667</v>
      </c>
      <c r="P76" s="35">
        <f t="shared" si="14"/>
        <v>0.9</v>
      </c>
      <c r="Q76" s="33"/>
      <c r="R76" s="33">
        <f t="shared" si="15"/>
        <v>0.3666666666666667</v>
      </c>
      <c r="S76" s="33">
        <f t="shared" si="15"/>
        <v>0.9</v>
      </c>
      <c r="T76" s="33"/>
      <c r="U76" s="33">
        <f t="shared" si="16"/>
        <v>0.3666666666666667</v>
      </c>
      <c r="V76" s="33">
        <f t="shared" si="16"/>
        <v>0.9</v>
      </c>
      <c r="W76" s="36"/>
    </row>
    <row r="77" spans="1:23" ht="19.5">
      <c r="A77" s="26">
        <v>72</v>
      </c>
      <c r="B77" s="27" t="s">
        <v>20</v>
      </c>
      <c r="C77" s="28" t="s">
        <v>149</v>
      </c>
      <c r="D77" s="28"/>
      <c r="E77" s="28" t="s">
        <v>150</v>
      </c>
      <c r="F77" s="29">
        <v>115</v>
      </c>
      <c r="G77" s="30"/>
      <c r="H77" s="30"/>
      <c r="I77" s="31">
        <f t="shared" si="10"/>
        <v>3</v>
      </c>
      <c r="J77" s="32">
        <f t="shared" si="11"/>
        <v>0.9</v>
      </c>
      <c r="K77" s="32">
        <f t="shared" si="12"/>
        <v>2.1</v>
      </c>
      <c r="L77" s="32">
        <f t="shared" si="9"/>
        <v>0.9</v>
      </c>
      <c r="M77" s="32">
        <f t="shared" si="9"/>
        <v>2.1</v>
      </c>
      <c r="N77" s="33">
        <f t="shared" si="13"/>
        <v>3</v>
      </c>
      <c r="O77" s="34">
        <f t="shared" si="14"/>
        <v>0.3</v>
      </c>
      <c r="P77" s="35">
        <f t="shared" si="14"/>
        <v>0.70000000000000007</v>
      </c>
      <c r="Q77" s="33"/>
      <c r="R77" s="33">
        <f t="shared" si="15"/>
        <v>0.3</v>
      </c>
      <c r="S77" s="33">
        <f t="shared" si="15"/>
        <v>0.70000000000000007</v>
      </c>
      <c r="T77" s="33"/>
      <c r="U77" s="33">
        <f t="shared" si="16"/>
        <v>0.3</v>
      </c>
      <c r="V77" s="33">
        <f t="shared" si="16"/>
        <v>0.70000000000000007</v>
      </c>
      <c r="W77" s="36"/>
    </row>
    <row r="78" spans="1:23" ht="19.5">
      <c r="A78" s="26">
        <v>73</v>
      </c>
      <c r="B78" s="27" t="s">
        <v>20</v>
      </c>
      <c r="C78" s="28" t="s">
        <v>151</v>
      </c>
      <c r="D78" s="28"/>
      <c r="E78" s="28" t="s">
        <v>152</v>
      </c>
      <c r="F78" s="29">
        <v>91</v>
      </c>
      <c r="G78" s="30"/>
      <c r="H78" s="30"/>
      <c r="I78" s="31">
        <f t="shared" si="10"/>
        <v>2.4</v>
      </c>
      <c r="J78" s="32">
        <f t="shared" si="11"/>
        <v>0.7</v>
      </c>
      <c r="K78" s="32">
        <f t="shared" si="12"/>
        <v>1.7</v>
      </c>
      <c r="L78" s="32">
        <f t="shared" si="9"/>
        <v>0.7</v>
      </c>
      <c r="M78" s="32">
        <f t="shared" si="9"/>
        <v>1.7</v>
      </c>
      <c r="N78" s="33">
        <f t="shared" si="13"/>
        <v>2.4</v>
      </c>
      <c r="O78" s="34">
        <f t="shared" si="14"/>
        <v>0.23333333333333331</v>
      </c>
      <c r="P78" s="35">
        <f t="shared" si="14"/>
        <v>0.56666666666666665</v>
      </c>
      <c r="Q78" s="33"/>
      <c r="R78" s="33">
        <f t="shared" si="15"/>
        <v>0.23333333333333331</v>
      </c>
      <c r="S78" s="33">
        <f t="shared" si="15"/>
        <v>0.56666666666666665</v>
      </c>
      <c r="T78" s="33"/>
      <c r="U78" s="33">
        <f t="shared" si="16"/>
        <v>0.23333333333333331</v>
      </c>
      <c r="V78" s="33">
        <f t="shared" si="16"/>
        <v>0.56666666666666665</v>
      </c>
      <c r="W78" s="36"/>
    </row>
    <row r="79" spans="1:23" ht="19.5">
      <c r="A79" s="26">
        <v>74</v>
      </c>
      <c r="B79" s="27" t="s">
        <v>20</v>
      </c>
      <c r="C79" s="28" t="s">
        <v>153</v>
      </c>
      <c r="D79" s="28"/>
      <c r="E79" s="28" t="s">
        <v>154</v>
      </c>
      <c r="F79" s="29">
        <v>199</v>
      </c>
      <c r="G79" s="30"/>
      <c r="H79" s="30"/>
      <c r="I79" s="31">
        <f t="shared" si="10"/>
        <v>5.2</v>
      </c>
      <c r="J79" s="32">
        <f t="shared" si="11"/>
        <v>1.5</v>
      </c>
      <c r="K79" s="32">
        <f t="shared" si="12"/>
        <v>3.6</v>
      </c>
      <c r="L79" s="32">
        <f t="shared" si="9"/>
        <v>1.5</v>
      </c>
      <c r="M79" s="32">
        <f t="shared" si="9"/>
        <v>3.6</v>
      </c>
      <c r="N79" s="33">
        <f t="shared" si="13"/>
        <v>5.0999999999999996</v>
      </c>
      <c r="O79" s="34">
        <f t="shared" si="14"/>
        <v>0.5</v>
      </c>
      <c r="P79" s="35">
        <f t="shared" si="14"/>
        <v>1.2</v>
      </c>
      <c r="Q79" s="33"/>
      <c r="R79" s="33">
        <f t="shared" si="15"/>
        <v>0.5</v>
      </c>
      <c r="S79" s="33">
        <f t="shared" si="15"/>
        <v>1.2</v>
      </c>
      <c r="T79" s="33"/>
      <c r="U79" s="33">
        <f t="shared" si="16"/>
        <v>0.5</v>
      </c>
      <c r="V79" s="33">
        <f t="shared" si="16"/>
        <v>1.2</v>
      </c>
      <c r="W79" s="36"/>
    </row>
    <row r="80" spans="1:23" ht="19.5">
      <c r="A80" s="26">
        <v>75</v>
      </c>
      <c r="B80" s="27" t="s">
        <v>20</v>
      </c>
      <c r="C80" s="28" t="s">
        <v>155</v>
      </c>
      <c r="D80" s="28"/>
      <c r="E80" s="28" t="s">
        <v>156</v>
      </c>
      <c r="F80" s="29">
        <v>155</v>
      </c>
      <c r="G80" s="30"/>
      <c r="H80" s="30"/>
      <c r="I80" s="31">
        <f t="shared" si="10"/>
        <v>4</v>
      </c>
      <c r="J80" s="32">
        <f t="shared" si="11"/>
        <v>1.2</v>
      </c>
      <c r="K80" s="32">
        <f t="shared" si="12"/>
        <v>2.8</v>
      </c>
      <c r="L80" s="32">
        <f t="shared" si="9"/>
        <v>1.2</v>
      </c>
      <c r="M80" s="32">
        <f t="shared" si="9"/>
        <v>2.8</v>
      </c>
      <c r="N80" s="33">
        <f t="shared" si="13"/>
        <v>4</v>
      </c>
      <c r="O80" s="34">
        <f t="shared" si="14"/>
        <v>0.39999999999999997</v>
      </c>
      <c r="P80" s="35">
        <f t="shared" si="14"/>
        <v>0.93333333333333324</v>
      </c>
      <c r="Q80" s="33"/>
      <c r="R80" s="33">
        <f t="shared" si="15"/>
        <v>0.39999999999999997</v>
      </c>
      <c r="S80" s="33">
        <f t="shared" si="15"/>
        <v>0.93333333333333324</v>
      </c>
      <c r="T80" s="33"/>
      <c r="U80" s="33">
        <f t="shared" si="16"/>
        <v>0.39999999999999997</v>
      </c>
      <c r="V80" s="33">
        <f t="shared" si="16"/>
        <v>0.93333333333333324</v>
      </c>
      <c r="W80" s="36"/>
    </row>
    <row r="81" spans="1:23" ht="19.5">
      <c r="A81" s="26">
        <v>76</v>
      </c>
      <c r="B81" s="27" t="s">
        <v>20</v>
      </c>
      <c r="C81" s="37" t="s">
        <v>157</v>
      </c>
      <c r="D81" s="37"/>
      <c r="E81" s="28" t="s">
        <v>158</v>
      </c>
      <c r="F81" s="29">
        <v>128</v>
      </c>
      <c r="G81" s="30"/>
      <c r="H81" s="30"/>
      <c r="I81" s="31">
        <f t="shared" si="10"/>
        <v>3.3</v>
      </c>
      <c r="J81" s="32">
        <f t="shared" si="11"/>
        <v>1</v>
      </c>
      <c r="K81" s="32">
        <f t="shared" si="12"/>
        <v>2.2999999999999998</v>
      </c>
      <c r="L81" s="32">
        <f t="shared" si="9"/>
        <v>1</v>
      </c>
      <c r="M81" s="32">
        <f t="shared" si="9"/>
        <v>2.2999999999999998</v>
      </c>
      <c r="N81" s="33">
        <f t="shared" si="13"/>
        <v>3.3</v>
      </c>
      <c r="O81" s="34">
        <f t="shared" si="14"/>
        <v>0.33333333333333331</v>
      </c>
      <c r="P81" s="35">
        <f t="shared" si="14"/>
        <v>0.76666666666666661</v>
      </c>
      <c r="Q81" s="33"/>
      <c r="R81" s="33">
        <f t="shared" si="15"/>
        <v>0.33333333333333331</v>
      </c>
      <c r="S81" s="33">
        <f t="shared" si="15"/>
        <v>0.76666666666666661</v>
      </c>
      <c r="T81" s="33"/>
      <c r="U81" s="33">
        <f t="shared" si="16"/>
        <v>0.33333333333333331</v>
      </c>
      <c r="V81" s="33">
        <f t="shared" si="16"/>
        <v>0.76666666666666661</v>
      </c>
      <c r="W81" s="36"/>
    </row>
    <row r="82" spans="1:23" ht="19.5">
      <c r="A82" s="26">
        <v>77</v>
      </c>
      <c r="B82" s="27" t="s">
        <v>20</v>
      </c>
      <c r="C82" s="37" t="s">
        <v>157</v>
      </c>
      <c r="D82" s="37"/>
      <c r="E82" s="28" t="s">
        <v>159</v>
      </c>
      <c r="F82" s="29">
        <v>118</v>
      </c>
      <c r="G82" s="30"/>
      <c r="H82" s="30"/>
      <c r="I82" s="31">
        <f t="shared" si="10"/>
        <v>3.1</v>
      </c>
      <c r="J82" s="32">
        <f t="shared" si="11"/>
        <v>0.9</v>
      </c>
      <c r="K82" s="32">
        <f t="shared" si="12"/>
        <v>2.2000000000000002</v>
      </c>
      <c r="L82" s="32">
        <f t="shared" si="9"/>
        <v>0.9</v>
      </c>
      <c r="M82" s="32">
        <f t="shared" si="9"/>
        <v>2.2000000000000002</v>
      </c>
      <c r="N82" s="33">
        <f t="shared" si="13"/>
        <v>3.1</v>
      </c>
      <c r="O82" s="34">
        <f t="shared" si="14"/>
        <v>0.3</v>
      </c>
      <c r="P82" s="35">
        <f t="shared" si="14"/>
        <v>0.73333333333333339</v>
      </c>
      <c r="Q82" s="33"/>
      <c r="R82" s="33">
        <f t="shared" si="15"/>
        <v>0.3</v>
      </c>
      <c r="S82" s="33">
        <f t="shared" si="15"/>
        <v>0.73333333333333339</v>
      </c>
      <c r="T82" s="33"/>
      <c r="U82" s="33">
        <f t="shared" si="16"/>
        <v>0.3</v>
      </c>
      <c r="V82" s="33">
        <f t="shared" si="16"/>
        <v>0.73333333333333339</v>
      </c>
      <c r="W82" s="36"/>
    </row>
    <row r="83" spans="1:23" ht="19.5">
      <c r="A83" s="26">
        <v>78</v>
      </c>
      <c r="B83" s="27" t="s">
        <v>20</v>
      </c>
      <c r="C83" s="37" t="s">
        <v>157</v>
      </c>
      <c r="D83" s="37"/>
      <c r="E83" s="28" t="s">
        <v>160</v>
      </c>
      <c r="F83" s="29">
        <v>95</v>
      </c>
      <c r="G83" s="30"/>
      <c r="H83" s="30"/>
      <c r="I83" s="31">
        <f t="shared" si="10"/>
        <v>2.5</v>
      </c>
      <c r="J83" s="32">
        <f t="shared" si="11"/>
        <v>0.7</v>
      </c>
      <c r="K83" s="32">
        <f t="shared" si="12"/>
        <v>1.8</v>
      </c>
      <c r="L83" s="32">
        <f t="shared" si="9"/>
        <v>0.7</v>
      </c>
      <c r="M83" s="32">
        <f t="shared" si="9"/>
        <v>1.8</v>
      </c>
      <c r="N83" s="33">
        <f t="shared" si="13"/>
        <v>2.5</v>
      </c>
      <c r="O83" s="34">
        <f t="shared" si="14"/>
        <v>0.23333333333333331</v>
      </c>
      <c r="P83" s="35">
        <f t="shared" si="14"/>
        <v>0.6</v>
      </c>
      <c r="Q83" s="33"/>
      <c r="R83" s="33">
        <f t="shared" si="15"/>
        <v>0.23333333333333331</v>
      </c>
      <c r="S83" s="33">
        <f t="shared" si="15"/>
        <v>0.6</v>
      </c>
      <c r="T83" s="33"/>
      <c r="U83" s="33">
        <f t="shared" si="16"/>
        <v>0.23333333333333331</v>
      </c>
      <c r="V83" s="33">
        <f t="shared" si="16"/>
        <v>0.6</v>
      </c>
      <c r="W83" s="36"/>
    </row>
    <row r="84" spans="1:23" ht="19.5">
      <c r="A84" s="26">
        <v>79</v>
      </c>
      <c r="B84" s="27" t="s">
        <v>20</v>
      </c>
      <c r="C84" s="28" t="s">
        <v>161</v>
      </c>
      <c r="D84" s="28"/>
      <c r="E84" s="28" t="s">
        <v>162</v>
      </c>
      <c r="F84" s="29">
        <v>151</v>
      </c>
      <c r="G84" s="30"/>
      <c r="H84" s="30"/>
      <c r="I84" s="31">
        <f t="shared" si="10"/>
        <v>3.9</v>
      </c>
      <c r="J84" s="32">
        <f t="shared" si="11"/>
        <v>1.1000000000000001</v>
      </c>
      <c r="K84" s="32">
        <f t="shared" si="12"/>
        <v>2.7</v>
      </c>
      <c r="L84" s="32">
        <f t="shared" si="9"/>
        <v>1.1000000000000001</v>
      </c>
      <c r="M84" s="32">
        <f t="shared" si="9"/>
        <v>2.7</v>
      </c>
      <c r="N84" s="33">
        <f t="shared" si="13"/>
        <v>3.8000000000000003</v>
      </c>
      <c r="O84" s="34">
        <f t="shared" si="14"/>
        <v>0.3666666666666667</v>
      </c>
      <c r="P84" s="35">
        <f t="shared" si="14"/>
        <v>0.9</v>
      </c>
      <c r="Q84" s="33"/>
      <c r="R84" s="33">
        <f t="shared" si="15"/>
        <v>0.3666666666666667</v>
      </c>
      <c r="S84" s="33">
        <f t="shared" si="15"/>
        <v>0.9</v>
      </c>
      <c r="T84" s="33"/>
      <c r="U84" s="33">
        <f t="shared" si="16"/>
        <v>0.3666666666666667</v>
      </c>
      <c r="V84" s="33">
        <f t="shared" si="16"/>
        <v>0.9</v>
      </c>
      <c r="W84" s="36"/>
    </row>
    <row r="85" spans="1:23" ht="19.5">
      <c r="A85" s="26">
        <v>80</v>
      </c>
      <c r="B85" s="27" t="s">
        <v>20</v>
      </c>
      <c r="C85" s="28" t="s">
        <v>161</v>
      </c>
      <c r="D85" s="28"/>
      <c r="E85" s="28" t="s">
        <v>163</v>
      </c>
      <c r="F85" s="29">
        <v>117</v>
      </c>
      <c r="G85" s="30"/>
      <c r="H85" s="30"/>
      <c r="I85" s="31">
        <f t="shared" si="10"/>
        <v>3</v>
      </c>
      <c r="J85" s="32">
        <f t="shared" si="11"/>
        <v>0.9</v>
      </c>
      <c r="K85" s="32">
        <f t="shared" si="12"/>
        <v>2.1</v>
      </c>
      <c r="L85" s="32">
        <f t="shared" si="9"/>
        <v>0.9</v>
      </c>
      <c r="M85" s="32">
        <f t="shared" si="9"/>
        <v>2.1</v>
      </c>
      <c r="N85" s="33">
        <f t="shared" si="13"/>
        <v>3</v>
      </c>
      <c r="O85" s="34">
        <f t="shared" si="14"/>
        <v>0.3</v>
      </c>
      <c r="P85" s="35">
        <f t="shared" si="14"/>
        <v>0.70000000000000007</v>
      </c>
      <c r="Q85" s="33"/>
      <c r="R85" s="33">
        <f t="shared" si="15"/>
        <v>0.3</v>
      </c>
      <c r="S85" s="33">
        <f t="shared" si="15"/>
        <v>0.70000000000000007</v>
      </c>
      <c r="T85" s="33"/>
      <c r="U85" s="33">
        <f t="shared" si="16"/>
        <v>0.3</v>
      </c>
      <c r="V85" s="33">
        <f t="shared" si="16"/>
        <v>0.70000000000000007</v>
      </c>
      <c r="W85" s="36"/>
    </row>
    <row r="86" spans="1:23" ht="19.5">
      <c r="A86" s="26">
        <v>81</v>
      </c>
      <c r="B86" s="27" t="s">
        <v>20</v>
      </c>
      <c r="C86" s="28" t="s">
        <v>164</v>
      </c>
      <c r="D86" s="28"/>
      <c r="E86" s="28" t="s">
        <v>165</v>
      </c>
      <c r="F86" s="29">
        <v>128</v>
      </c>
      <c r="G86" s="30"/>
      <c r="H86" s="30"/>
      <c r="I86" s="31">
        <f t="shared" si="10"/>
        <v>3.3</v>
      </c>
      <c r="J86" s="32">
        <f t="shared" si="11"/>
        <v>1</v>
      </c>
      <c r="K86" s="32">
        <f t="shared" si="12"/>
        <v>2.2999999999999998</v>
      </c>
      <c r="L86" s="32">
        <f t="shared" si="9"/>
        <v>1</v>
      </c>
      <c r="M86" s="32">
        <f t="shared" si="9"/>
        <v>2.2999999999999998</v>
      </c>
      <c r="N86" s="33">
        <f t="shared" si="13"/>
        <v>3.3</v>
      </c>
      <c r="O86" s="34">
        <f t="shared" si="14"/>
        <v>0.33333333333333331</v>
      </c>
      <c r="P86" s="35">
        <f t="shared" si="14"/>
        <v>0.76666666666666661</v>
      </c>
      <c r="Q86" s="33"/>
      <c r="R86" s="33">
        <f t="shared" si="15"/>
        <v>0.33333333333333331</v>
      </c>
      <c r="S86" s="33">
        <f t="shared" si="15"/>
        <v>0.76666666666666661</v>
      </c>
      <c r="T86" s="33"/>
      <c r="U86" s="33">
        <f t="shared" si="16"/>
        <v>0.33333333333333331</v>
      </c>
      <c r="V86" s="33">
        <f t="shared" si="16"/>
        <v>0.76666666666666661</v>
      </c>
      <c r="W86" s="36"/>
    </row>
    <row r="87" spans="1:23" ht="19.5">
      <c r="A87" s="26">
        <v>82</v>
      </c>
      <c r="B87" s="27" t="s">
        <v>20</v>
      </c>
      <c r="C87" s="28" t="s">
        <v>166</v>
      </c>
      <c r="D87" s="28"/>
      <c r="E87" s="28" t="s">
        <v>167</v>
      </c>
      <c r="F87" s="29">
        <v>139</v>
      </c>
      <c r="G87" s="30"/>
      <c r="H87" s="30"/>
      <c r="I87" s="31">
        <f t="shared" si="10"/>
        <v>3.6</v>
      </c>
      <c r="J87" s="32">
        <f t="shared" si="11"/>
        <v>1</v>
      </c>
      <c r="K87" s="32">
        <f t="shared" si="12"/>
        <v>2.5</v>
      </c>
      <c r="L87" s="32">
        <f t="shared" si="9"/>
        <v>1</v>
      </c>
      <c r="M87" s="32">
        <f t="shared" si="9"/>
        <v>2.5</v>
      </c>
      <c r="N87" s="33">
        <f t="shared" si="13"/>
        <v>3.5</v>
      </c>
      <c r="O87" s="34">
        <f t="shared" si="14"/>
        <v>0.33333333333333331</v>
      </c>
      <c r="P87" s="35">
        <f t="shared" si="14"/>
        <v>0.83333333333333337</v>
      </c>
      <c r="Q87" s="33"/>
      <c r="R87" s="33">
        <f t="shared" si="15"/>
        <v>0.33333333333333331</v>
      </c>
      <c r="S87" s="33">
        <f t="shared" si="15"/>
        <v>0.83333333333333337</v>
      </c>
      <c r="T87" s="33"/>
      <c r="U87" s="33">
        <f t="shared" si="16"/>
        <v>0.33333333333333331</v>
      </c>
      <c r="V87" s="33">
        <f t="shared" si="16"/>
        <v>0.83333333333333337</v>
      </c>
      <c r="W87" s="36"/>
    </row>
    <row r="88" spans="1:23" ht="19.5">
      <c r="A88" s="26">
        <v>83</v>
      </c>
      <c r="B88" s="27" t="s">
        <v>20</v>
      </c>
      <c r="C88" s="28" t="s">
        <v>168</v>
      </c>
      <c r="D88" s="28"/>
      <c r="E88" s="28" t="s">
        <v>169</v>
      </c>
      <c r="F88" s="29">
        <v>105</v>
      </c>
      <c r="G88" s="30"/>
      <c r="H88" s="30"/>
      <c r="I88" s="31">
        <f t="shared" si="10"/>
        <v>2.7</v>
      </c>
      <c r="J88" s="32">
        <f t="shared" si="11"/>
        <v>0.8</v>
      </c>
      <c r="K88" s="32">
        <f t="shared" si="12"/>
        <v>1.9</v>
      </c>
      <c r="L88" s="32">
        <f t="shared" si="9"/>
        <v>0.8</v>
      </c>
      <c r="M88" s="32">
        <f t="shared" si="9"/>
        <v>1.9</v>
      </c>
      <c r="N88" s="33">
        <f t="shared" si="13"/>
        <v>2.7</v>
      </c>
      <c r="O88" s="34">
        <f t="shared" si="14"/>
        <v>0.26666666666666666</v>
      </c>
      <c r="P88" s="35">
        <f t="shared" si="14"/>
        <v>0.6333333333333333</v>
      </c>
      <c r="Q88" s="33"/>
      <c r="R88" s="33">
        <f t="shared" si="15"/>
        <v>0.26666666666666666</v>
      </c>
      <c r="S88" s="33">
        <f t="shared" si="15"/>
        <v>0.6333333333333333</v>
      </c>
      <c r="T88" s="33"/>
      <c r="U88" s="33">
        <f t="shared" si="16"/>
        <v>0.26666666666666666</v>
      </c>
      <c r="V88" s="33">
        <f t="shared" si="16"/>
        <v>0.6333333333333333</v>
      </c>
      <c r="W88" s="36"/>
    </row>
    <row r="89" spans="1:23" ht="19.5">
      <c r="A89" s="26">
        <v>84</v>
      </c>
      <c r="B89" s="27" t="s">
        <v>20</v>
      </c>
      <c r="C89" s="28" t="s">
        <v>168</v>
      </c>
      <c r="D89" s="28"/>
      <c r="E89" s="28" t="s">
        <v>170</v>
      </c>
      <c r="F89" s="29">
        <v>126</v>
      </c>
      <c r="G89" s="28"/>
      <c r="H89" s="28"/>
      <c r="I89" s="31">
        <f t="shared" si="10"/>
        <v>3.3</v>
      </c>
      <c r="J89" s="32">
        <f t="shared" si="11"/>
        <v>1</v>
      </c>
      <c r="K89" s="32">
        <f t="shared" si="12"/>
        <v>2.2999999999999998</v>
      </c>
      <c r="L89" s="32">
        <f t="shared" si="9"/>
        <v>1</v>
      </c>
      <c r="M89" s="32">
        <f t="shared" si="9"/>
        <v>2.2999999999999998</v>
      </c>
      <c r="N89" s="33">
        <f t="shared" si="13"/>
        <v>3.3</v>
      </c>
      <c r="O89" s="34">
        <f t="shared" si="14"/>
        <v>0.33333333333333331</v>
      </c>
      <c r="P89" s="35">
        <f t="shared" si="14"/>
        <v>0.76666666666666661</v>
      </c>
      <c r="Q89" s="33"/>
      <c r="R89" s="33">
        <f t="shared" si="15"/>
        <v>0.33333333333333331</v>
      </c>
      <c r="S89" s="33">
        <f t="shared" si="15"/>
        <v>0.76666666666666661</v>
      </c>
      <c r="T89" s="33"/>
      <c r="U89" s="33">
        <f t="shared" si="16"/>
        <v>0.33333333333333331</v>
      </c>
      <c r="V89" s="33">
        <f t="shared" si="16"/>
        <v>0.76666666666666661</v>
      </c>
      <c r="W89" s="36"/>
    </row>
    <row r="90" spans="1:23" ht="19.5">
      <c r="A90" s="26">
        <v>85</v>
      </c>
      <c r="B90" s="27" t="s">
        <v>20</v>
      </c>
      <c r="C90" s="28" t="s">
        <v>171</v>
      </c>
      <c r="D90" s="28"/>
      <c r="E90" s="28" t="s">
        <v>172</v>
      </c>
      <c r="F90" s="29">
        <v>149</v>
      </c>
      <c r="G90" s="28"/>
      <c r="H90" s="28"/>
      <c r="I90" s="31">
        <f t="shared" si="10"/>
        <v>3.9</v>
      </c>
      <c r="J90" s="32">
        <f t="shared" si="11"/>
        <v>1.1000000000000001</v>
      </c>
      <c r="K90" s="32">
        <f t="shared" si="12"/>
        <v>2.7</v>
      </c>
      <c r="L90" s="32">
        <f t="shared" si="9"/>
        <v>1.1000000000000001</v>
      </c>
      <c r="M90" s="32">
        <f t="shared" si="9"/>
        <v>2.7</v>
      </c>
      <c r="N90" s="33">
        <f t="shared" si="13"/>
        <v>3.8000000000000003</v>
      </c>
      <c r="O90" s="34">
        <f t="shared" si="14"/>
        <v>0.3666666666666667</v>
      </c>
      <c r="P90" s="35">
        <f t="shared" si="14"/>
        <v>0.9</v>
      </c>
      <c r="Q90" s="33"/>
      <c r="R90" s="33">
        <f t="shared" si="15"/>
        <v>0.3666666666666667</v>
      </c>
      <c r="S90" s="33">
        <f t="shared" si="15"/>
        <v>0.9</v>
      </c>
      <c r="T90" s="33"/>
      <c r="U90" s="33">
        <f t="shared" si="16"/>
        <v>0.3666666666666667</v>
      </c>
      <c r="V90" s="33">
        <f t="shared" si="16"/>
        <v>0.9</v>
      </c>
      <c r="W90" s="36"/>
    </row>
    <row r="91" spans="1:23" ht="19.5">
      <c r="A91" s="26">
        <v>86</v>
      </c>
      <c r="B91" s="27" t="s">
        <v>20</v>
      </c>
      <c r="C91" s="28" t="s">
        <v>173</v>
      </c>
      <c r="D91" s="28"/>
      <c r="E91" s="28" t="s">
        <v>174</v>
      </c>
      <c r="F91" s="29">
        <v>240</v>
      </c>
      <c r="G91" s="28"/>
      <c r="H91" s="28"/>
      <c r="I91" s="31">
        <f t="shared" si="10"/>
        <v>6.2</v>
      </c>
      <c r="J91" s="32">
        <v>1.7</v>
      </c>
      <c r="K91" s="32">
        <f t="shared" si="12"/>
        <v>4.4000000000000004</v>
      </c>
      <c r="L91" s="32">
        <f t="shared" si="9"/>
        <v>1.7</v>
      </c>
      <c r="M91" s="32">
        <f t="shared" si="9"/>
        <v>4.4000000000000004</v>
      </c>
      <c r="N91" s="33">
        <f t="shared" si="13"/>
        <v>6.1000000000000005</v>
      </c>
      <c r="O91" s="34">
        <f t="shared" si="14"/>
        <v>0.56666666666666665</v>
      </c>
      <c r="P91" s="35">
        <f t="shared" si="14"/>
        <v>1.4666666666666668</v>
      </c>
      <c r="Q91" s="33"/>
      <c r="R91" s="33">
        <f t="shared" si="15"/>
        <v>0.56666666666666665</v>
      </c>
      <c r="S91" s="33">
        <f t="shared" si="15"/>
        <v>1.4666666666666668</v>
      </c>
      <c r="T91" s="33"/>
      <c r="U91" s="33">
        <f t="shared" si="16"/>
        <v>0.56666666666666665</v>
      </c>
      <c r="V91" s="33">
        <f t="shared" si="16"/>
        <v>1.4666666666666668</v>
      </c>
      <c r="W91" s="36"/>
    </row>
    <row r="92" spans="1:23" ht="19.5">
      <c r="A92" s="26">
        <v>87</v>
      </c>
      <c r="B92" s="27" t="s">
        <v>20</v>
      </c>
      <c r="C92" s="28" t="s">
        <v>175</v>
      </c>
      <c r="D92" s="28"/>
      <c r="E92" s="28" t="s">
        <v>176</v>
      </c>
      <c r="F92" s="29">
        <v>131</v>
      </c>
      <c r="G92" s="28"/>
      <c r="H92" s="28"/>
      <c r="I92" s="31">
        <f t="shared" si="10"/>
        <v>3.4</v>
      </c>
      <c r="J92" s="32">
        <f t="shared" si="11"/>
        <v>1</v>
      </c>
      <c r="K92" s="32">
        <f t="shared" si="12"/>
        <v>2.4</v>
      </c>
      <c r="L92" s="32">
        <f t="shared" si="9"/>
        <v>1</v>
      </c>
      <c r="M92" s="32">
        <f t="shared" si="9"/>
        <v>2.4</v>
      </c>
      <c r="N92" s="33">
        <f t="shared" si="13"/>
        <v>3.4</v>
      </c>
      <c r="O92" s="34">
        <f t="shared" si="14"/>
        <v>0.33333333333333331</v>
      </c>
      <c r="P92" s="35">
        <f t="shared" si="14"/>
        <v>0.79999999999999993</v>
      </c>
      <c r="Q92" s="33"/>
      <c r="R92" s="33">
        <f t="shared" si="15"/>
        <v>0.33333333333333331</v>
      </c>
      <c r="S92" s="33">
        <f t="shared" si="15"/>
        <v>0.79999999999999993</v>
      </c>
      <c r="T92" s="33"/>
      <c r="U92" s="33">
        <f t="shared" si="16"/>
        <v>0.33333333333333331</v>
      </c>
      <c r="V92" s="33">
        <f t="shared" si="16"/>
        <v>0.79999999999999993</v>
      </c>
      <c r="W92" s="36"/>
    </row>
    <row r="93" spans="1:23" ht="19.5">
      <c r="A93" s="26">
        <v>88</v>
      </c>
      <c r="B93" s="27" t="s">
        <v>20</v>
      </c>
      <c r="C93" s="28" t="s">
        <v>175</v>
      </c>
      <c r="D93" s="28"/>
      <c r="E93" s="28" t="s">
        <v>177</v>
      </c>
      <c r="F93" s="29">
        <v>83</v>
      </c>
      <c r="G93" s="28"/>
      <c r="H93" s="28"/>
      <c r="I93" s="31">
        <f t="shared" si="10"/>
        <v>2.2000000000000002</v>
      </c>
      <c r="J93" s="32">
        <f t="shared" si="11"/>
        <v>0.6</v>
      </c>
      <c r="K93" s="32">
        <f t="shared" si="12"/>
        <v>1.5</v>
      </c>
      <c r="L93" s="32">
        <f t="shared" si="9"/>
        <v>0.6</v>
      </c>
      <c r="M93" s="32">
        <f t="shared" si="9"/>
        <v>1.5</v>
      </c>
      <c r="N93" s="33">
        <f t="shared" si="13"/>
        <v>2.1</v>
      </c>
      <c r="O93" s="34">
        <f t="shared" si="14"/>
        <v>0.19999999999999998</v>
      </c>
      <c r="P93" s="35">
        <f t="shared" si="14"/>
        <v>0.5</v>
      </c>
      <c r="Q93" s="33"/>
      <c r="R93" s="33">
        <f t="shared" si="15"/>
        <v>0.19999999999999998</v>
      </c>
      <c r="S93" s="33">
        <f t="shared" si="15"/>
        <v>0.5</v>
      </c>
      <c r="T93" s="33"/>
      <c r="U93" s="33">
        <f t="shared" si="16"/>
        <v>0.19999999999999998</v>
      </c>
      <c r="V93" s="33">
        <f t="shared" si="16"/>
        <v>0.5</v>
      </c>
      <c r="W93" s="36"/>
    </row>
    <row r="94" spans="1:23" ht="19.5">
      <c r="A94" s="26">
        <v>89</v>
      </c>
      <c r="B94" s="27" t="s">
        <v>20</v>
      </c>
      <c r="C94" s="28" t="s">
        <v>178</v>
      </c>
      <c r="D94" s="28"/>
      <c r="E94" s="28" t="s">
        <v>179</v>
      </c>
      <c r="F94" s="29">
        <v>81</v>
      </c>
      <c r="G94" s="28"/>
      <c r="H94" s="28"/>
      <c r="I94" s="31">
        <f t="shared" si="10"/>
        <v>2.1</v>
      </c>
      <c r="J94" s="32">
        <f t="shared" si="11"/>
        <v>0.6</v>
      </c>
      <c r="K94" s="32">
        <f t="shared" si="12"/>
        <v>1.5</v>
      </c>
      <c r="L94" s="32">
        <f t="shared" si="9"/>
        <v>0.6</v>
      </c>
      <c r="M94" s="32">
        <f t="shared" si="9"/>
        <v>1.5</v>
      </c>
      <c r="N94" s="33">
        <f t="shared" si="13"/>
        <v>2.1</v>
      </c>
      <c r="O94" s="34">
        <f t="shared" si="14"/>
        <v>0.19999999999999998</v>
      </c>
      <c r="P94" s="35">
        <f t="shared" si="14"/>
        <v>0.5</v>
      </c>
      <c r="Q94" s="33"/>
      <c r="R94" s="33">
        <f t="shared" si="15"/>
        <v>0.19999999999999998</v>
      </c>
      <c r="S94" s="33">
        <f t="shared" si="15"/>
        <v>0.5</v>
      </c>
      <c r="T94" s="33"/>
      <c r="U94" s="33">
        <f t="shared" si="16"/>
        <v>0.19999999999999998</v>
      </c>
      <c r="V94" s="33">
        <f t="shared" si="16"/>
        <v>0.5</v>
      </c>
      <c r="W94" s="36"/>
    </row>
    <row r="95" spans="1:23" ht="19.5">
      <c r="A95" s="26">
        <v>90</v>
      </c>
      <c r="B95" s="27" t="s">
        <v>20</v>
      </c>
      <c r="C95" s="28" t="s">
        <v>180</v>
      </c>
      <c r="D95" s="28"/>
      <c r="E95" s="28" t="s">
        <v>181</v>
      </c>
      <c r="F95" s="29">
        <v>203</v>
      </c>
      <c r="G95" s="28"/>
      <c r="H95" s="28"/>
      <c r="I95" s="31">
        <f t="shared" si="10"/>
        <v>5.3</v>
      </c>
      <c r="J95" s="32">
        <f t="shared" si="11"/>
        <v>1.5</v>
      </c>
      <c r="K95" s="32">
        <f t="shared" si="12"/>
        <v>3.7</v>
      </c>
      <c r="L95" s="32">
        <f t="shared" si="9"/>
        <v>1.5</v>
      </c>
      <c r="M95" s="32">
        <f t="shared" si="9"/>
        <v>3.7</v>
      </c>
      <c r="N95" s="33">
        <f t="shared" si="13"/>
        <v>5.2</v>
      </c>
      <c r="O95" s="34">
        <f t="shared" si="14"/>
        <v>0.5</v>
      </c>
      <c r="P95" s="35">
        <f t="shared" si="14"/>
        <v>1.2333333333333334</v>
      </c>
      <c r="Q95" s="33"/>
      <c r="R95" s="33">
        <f t="shared" si="15"/>
        <v>0.5</v>
      </c>
      <c r="S95" s="33">
        <f t="shared" si="15"/>
        <v>1.2333333333333334</v>
      </c>
      <c r="T95" s="33"/>
      <c r="U95" s="33">
        <f t="shared" si="16"/>
        <v>0.5</v>
      </c>
      <c r="V95" s="33">
        <f t="shared" si="16"/>
        <v>1.2333333333333334</v>
      </c>
      <c r="W95" s="36"/>
    </row>
    <row r="96" spans="1:23" ht="19.5">
      <c r="A96" s="26">
        <v>91</v>
      </c>
      <c r="B96" s="27" t="s">
        <v>20</v>
      </c>
      <c r="C96" s="28" t="s">
        <v>182</v>
      </c>
      <c r="D96" s="28"/>
      <c r="E96" s="28" t="s">
        <v>183</v>
      </c>
      <c r="F96" s="29">
        <v>128</v>
      </c>
      <c r="G96" s="28"/>
      <c r="H96" s="28"/>
      <c r="I96" s="31">
        <f t="shared" si="10"/>
        <v>3.3</v>
      </c>
      <c r="J96" s="32">
        <f t="shared" si="11"/>
        <v>1</v>
      </c>
      <c r="K96" s="32">
        <f t="shared" si="12"/>
        <v>2.2999999999999998</v>
      </c>
      <c r="L96" s="32">
        <f t="shared" si="9"/>
        <v>1</v>
      </c>
      <c r="M96" s="32">
        <f t="shared" si="9"/>
        <v>2.2999999999999998</v>
      </c>
      <c r="N96" s="33">
        <f t="shared" si="13"/>
        <v>3.3</v>
      </c>
      <c r="O96" s="34">
        <f t="shared" si="14"/>
        <v>0.33333333333333331</v>
      </c>
      <c r="P96" s="35">
        <f t="shared" si="14"/>
        <v>0.76666666666666661</v>
      </c>
      <c r="Q96" s="33"/>
      <c r="R96" s="33">
        <f t="shared" si="15"/>
        <v>0.33333333333333331</v>
      </c>
      <c r="S96" s="33">
        <f t="shared" si="15"/>
        <v>0.76666666666666661</v>
      </c>
      <c r="T96" s="33"/>
      <c r="U96" s="33">
        <f t="shared" si="16"/>
        <v>0.33333333333333331</v>
      </c>
      <c r="V96" s="33">
        <f t="shared" si="16"/>
        <v>0.76666666666666661</v>
      </c>
      <c r="W96" s="36"/>
    </row>
    <row r="97" spans="1:23" ht="19.5">
      <c r="A97" s="26">
        <v>92</v>
      </c>
      <c r="B97" s="27" t="s">
        <v>20</v>
      </c>
      <c r="C97" s="28" t="s">
        <v>184</v>
      </c>
      <c r="D97" s="28"/>
      <c r="E97" s="28" t="s">
        <v>185</v>
      </c>
      <c r="F97" s="29">
        <v>168</v>
      </c>
      <c r="G97" s="28"/>
      <c r="H97" s="28"/>
      <c r="I97" s="31">
        <f t="shared" si="10"/>
        <v>4.4000000000000004</v>
      </c>
      <c r="J97" s="32">
        <f t="shared" si="11"/>
        <v>1.3</v>
      </c>
      <c r="K97" s="32">
        <f t="shared" si="12"/>
        <v>3.1</v>
      </c>
      <c r="L97" s="32">
        <f t="shared" si="9"/>
        <v>1.3</v>
      </c>
      <c r="M97" s="32">
        <f t="shared" si="9"/>
        <v>3.1</v>
      </c>
      <c r="N97" s="33">
        <f t="shared" si="13"/>
        <v>4.4000000000000004</v>
      </c>
      <c r="O97" s="34">
        <f t="shared" si="14"/>
        <v>0.43333333333333335</v>
      </c>
      <c r="P97" s="35">
        <f t="shared" si="14"/>
        <v>1.0333333333333334</v>
      </c>
      <c r="Q97" s="33"/>
      <c r="R97" s="33">
        <f t="shared" si="15"/>
        <v>0.43333333333333335</v>
      </c>
      <c r="S97" s="33">
        <f t="shared" si="15"/>
        <v>1.0333333333333334</v>
      </c>
      <c r="T97" s="33"/>
      <c r="U97" s="33">
        <f t="shared" si="16"/>
        <v>0.43333333333333335</v>
      </c>
      <c r="V97" s="33">
        <f t="shared" si="16"/>
        <v>1.0333333333333334</v>
      </c>
      <c r="W97" s="36"/>
    </row>
    <row r="98" spans="1:23" ht="19.5">
      <c r="A98" s="26">
        <v>93</v>
      </c>
      <c r="B98" s="27" t="s">
        <v>20</v>
      </c>
      <c r="C98" s="28" t="s">
        <v>186</v>
      </c>
      <c r="D98" s="28"/>
      <c r="E98" s="28" t="s">
        <v>187</v>
      </c>
      <c r="F98" s="29">
        <v>126</v>
      </c>
      <c r="G98" s="28"/>
      <c r="H98" s="28"/>
      <c r="I98" s="31">
        <f t="shared" si="10"/>
        <v>3.3</v>
      </c>
      <c r="J98" s="32">
        <f t="shared" si="11"/>
        <v>1</v>
      </c>
      <c r="K98" s="32">
        <f t="shared" si="12"/>
        <v>2.2999999999999998</v>
      </c>
      <c r="L98" s="32">
        <f t="shared" si="9"/>
        <v>1</v>
      </c>
      <c r="M98" s="32">
        <f t="shared" si="9"/>
        <v>2.2999999999999998</v>
      </c>
      <c r="N98" s="33">
        <f t="shared" si="13"/>
        <v>3.3</v>
      </c>
      <c r="O98" s="34">
        <f t="shared" si="14"/>
        <v>0.33333333333333331</v>
      </c>
      <c r="P98" s="35">
        <f t="shared" si="14"/>
        <v>0.76666666666666661</v>
      </c>
      <c r="Q98" s="33"/>
      <c r="R98" s="33">
        <f t="shared" si="15"/>
        <v>0.33333333333333331</v>
      </c>
      <c r="S98" s="33">
        <f t="shared" si="15"/>
        <v>0.76666666666666661</v>
      </c>
      <c r="T98" s="33"/>
      <c r="U98" s="33">
        <f t="shared" si="16"/>
        <v>0.33333333333333331</v>
      </c>
      <c r="V98" s="33">
        <f t="shared" si="16"/>
        <v>0.76666666666666661</v>
      </c>
      <c r="W98" s="36"/>
    </row>
    <row r="99" spans="1:23" ht="19.5">
      <c r="A99" s="26">
        <v>94</v>
      </c>
      <c r="B99" s="27" t="s">
        <v>20</v>
      </c>
      <c r="C99" s="28" t="s">
        <v>188</v>
      </c>
      <c r="D99" s="28"/>
      <c r="E99" s="28" t="s">
        <v>189</v>
      </c>
      <c r="F99" s="29">
        <v>101</v>
      </c>
      <c r="G99" s="28"/>
      <c r="H99" s="28"/>
      <c r="I99" s="31">
        <f t="shared" si="10"/>
        <v>2.6</v>
      </c>
      <c r="J99" s="32">
        <f t="shared" si="11"/>
        <v>0.7</v>
      </c>
      <c r="K99" s="32">
        <f t="shared" si="12"/>
        <v>1.8</v>
      </c>
      <c r="L99" s="32">
        <f t="shared" si="9"/>
        <v>0.7</v>
      </c>
      <c r="M99" s="32">
        <f t="shared" si="9"/>
        <v>1.8</v>
      </c>
      <c r="N99" s="33">
        <f t="shared" si="13"/>
        <v>2.5</v>
      </c>
      <c r="O99" s="34">
        <f t="shared" si="14"/>
        <v>0.23333333333333331</v>
      </c>
      <c r="P99" s="35">
        <f t="shared" si="14"/>
        <v>0.6</v>
      </c>
      <c r="Q99" s="33"/>
      <c r="R99" s="33">
        <f t="shared" si="15"/>
        <v>0.23333333333333331</v>
      </c>
      <c r="S99" s="33">
        <f t="shared" si="15"/>
        <v>0.6</v>
      </c>
      <c r="T99" s="33"/>
      <c r="U99" s="33">
        <f t="shared" si="16"/>
        <v>0.23333333333333331</v>
      </c>
      <c r="V99" s="33">
        <f t="shared" si="16"/>
        <v>0.6</v>
      </c>
      <c r="W99" s="36"/>
    </row>
    <row r="100" spans="1:23" ht="19.5">
      <c r="A100" s="26">
        <v>95</v>
      </c>
      <c r="B100" s="27" t="s">
        <v>20</v>
      </c>
      <c r="C100" s="28" t="s">
        <v>190</v>
      </c>
      <c r="D100" s="28"/>
      <c r="E100" s="28" t="s">
        <v>191</v>
      </c>
      <c r="F100" s="29">
        <v>108</v>
      </c>
      <c r="G100" s="28"/>
      <c r="H100" s="28"/>
      <c r="I100" s="31">
        <f t="shared" si="10"/>
        <v>2.8</v>
      </c>
      <c r="J100" s="32">
        <f t="shared" si="11"/>
        <v>0.8</v>
      </c>
      <c r="K100" s="32">
        <f t="shared" si="12"/>
        <v>2</v>
      </c>
      <c r="L100" s="32">
        <f t="shared" si="9"/>
        <v>0.8</v>
      </c>
      <c r="M100" s="32">
        <f t="shared" si="9"/>
        <v>2</v>
      </c>
      <c r="N100" s="33">
        <f t="shared" si="13"/>
        <v>2.8</v>
      </c>
      <c r="O100" s="34">
        <f t="shared" si="14"/>
        <v>0.26666666666666666</v>
      </c>
      <c r="P100" s="35">
        <f t="shared" si="14"/>
        <v>0.66666666666666663</v>
      </c>
      <c r="Q100" s="33"/>
      <c r="R100" s="33">
        <f t="shared" si="15"/>
        <v>0.26666666666666666</v>
      </c>
      <c r="S100" s="33">
        <f t="shared" si="15"/>
        <v>0.66666666666666663</v>
      </c>
      <c r="T100" s="33"/>
      <c r="U100" s="33">
        <f t="shared" si="16"/>
        <v>0.26666666666666666</v>
      </c>
      <c r="V100" s="33">
        <f t="shared" si="16"/>
        <v>0.66666666666666663</v>
      </c>
      <c r="W100" s="36"/>
    </row>
    <row r="101" spans="1:23" ht="19.5">
      <c r="A101" s="26">
        <v>96</v>
      </c>
      <c r="B101" s="27" t="s">
        <v>20</v>
      </c>
      <c r="C101" s="28" t="s">
        <v>192</v>
      </c>
      <c r="D101" s="28"/>
      <c r="E101" s="28" t="s">
        <v>193</v>
      </c>
      <c r="F101" s="29">
        <v>144</v>
      </c>
      <c r="G101" s="28"/>
      <c r="H101" s="28"/>
      <c r="I101" s="31">
        <f t="shared" si="10"/>
        <v>3.7</v>
      </c>
      <c r="J101" s="32">
        <f t="shared" si="11"/>
        <v>1.1000000000000001</v>
      </c>
      <c r="K101" s="32">
        <f t="shared" si="12"/>
        <v>2.6</v>
      </c>
      <c r="L101" s="32">
        <f t="shared" si="9"/>
        <v>1.1000000000000001</v>
      </c>
      <c r="M101" s="32">
        <f t="shared" si="9"/>
        <v>2.6</v>
      </c>
      <c r="N101" s="33">
        <f t="shared" si="13"/>
        <v>3.7</v>
      </c>
      <c r="O101" s="34">
        <f t="shared" si="14"/>
        <v>0.3666666666666667</v>
      </c>
      <c r="P101" s="35">
        <f t="shared" si="14"/>
        <v>0.8666666666666667</v>
      </c>
      <c r="Q101" s="33"/>
      <c r="R101" s="33">
        <f t="shared" si="15"/>
        <v>0.3666666666666667</v>
      </c>
      <c r="S101" s="33">
        <f t="shared" si="15"/>
        <v>0.8666666666666667</v>
      </c>
      <c r="T101" s="33"/>
      <c r="U101" s="33">
        <f t="shared" si="16"/>
        <v>0.3666666666666667</v>
      </c>
      <c r="V101" s="33">
        <f t="shared" si="16"/>
        <v>0.8666666666666667</v>
      </c>
      <c r="W101" s="36"/>
    </row>
    <row r="102" spans="1:23" ht="19.5">
      <c r="A102" s="26">
        <v>97</v>
      </c>
      <c r="B102" s="27" t="s">
        <v>20</v>
      </c>
      <c r="C102" s="28" t="s">
        <v>194</v>
      </c>
      <c r="D102" s="28"/>
      <c r="E102" s="28" t="s">
        <v>195</v>
      </c>
      <c r="F102" s="29">
        <v>156</v>
      </c>
      <c r="G102" s="28"/>
      <c r="H102" s="28"/>
      <c r="I102" s="31">
        <f t="shared" si="10"/>
        <v>4.0999999999999996</v>
      </c>
      <c r="J102" s="32">
        <f t="shared" si="11"/>
        <v>1.2</v>
      </c>
      <c r="K102" s="32">
        <f t="shared" si="12"/>
        <v>2.9</v>
      </c>
      <c r="L102" s="32">
        <f t="shared" si="9"/>
        <v>1.2</v>
      </c>
      <c r="M102" s="32">
        <f t="shared" si="9"/>
        <v>2.9</v>
      </c>
      <c r="N102" s="33">
        <f t="shared" si="13"/>
        <v>4.0999999999999996</v>
      </c>
      <c r="O102" s="34">
        <f t="shared" si="14"/>
        <v>0.39999999999999997</v>
      </c>
      <c r="P102" s="35">
        <f t="shared" si="14"/>
        <v>0.96666666666666667</v>
      </c>
      <c r="Q102" s="33"/>
      <c r="R102" s="33">
        <f t="shared" si="15"/>
        <v>0.39999999999999997</v>
      </c>
      <c r="S102" s="33">
        <f t="shared" si="15"/>
        <v>0.96666666666666667</v>
      </c>
      <c r="T102" s="33"/>
      <c r="U102" s="33">
        <f t="shared" si="16"/>
        <v>0.39999999999999997</v>
      </c>
      <c r="V102" s="33">
        <f t="shared" si="16"/>
        <v>0.96666666666666667</v>
      </c>
      <c r="W102" s="36"/>
    </row>
    <row r="103" spans="1:23" ht="19.5">
      <c r="A103" s="26">
        <v>98</v>
      </c>
      <c r="B103" s="27" t="s">
        <v>20</v>
      </c>
      <c r="C103" s="28" t="s">
        <v>196</v>
      </c>
      <c r="D103" s="28"/>
      <c r="E103" s="28" t="s">
        <v>197</v>
      </c>
      <c r="F103" s="29">
        <v>223</v>
      </c>
      <c r="G103" s="28"/>
      <c r="H103" s="28"/>
      <c r="I103" s="31">
        <f t="shared" si="10"/>
        <v>5.8</v>
      </c>
      <c r="J103" s="32">
        <f t="shared" si="11"/>
        <v>1.7</v>
      </c>
      <c r="K103" s="32">
        <f t="shared" si="12"/>
        <v>4.0999999999999996</v>
      </c>
      <c r="L103" s="32">
        <f t="shared" si="9"/>
        <v>1.7</v>
      </c>
      <c r="M103" s="32">
        <f t="shared" si="9"/>
        <v>4.0999999999999996</v>
      </c>
      <c r="N103" s="33">
        <f t="shared" si="13"/>
        <v>5.8</v>
      </c>
      <c r="O103" s="34">
        <f t="shared" si="14"/>
        <v>0.56666666666666665</v>
      </c>
      <c r="P103" s="35">
        <f t="shared" si="14"/>
        <v>1.3666666666666665</v>
      </c>
      <c r="Q103" s="33"/>
      <c r="R103" s="33">
        <f t="shared" si="15"/>
        <v>0.56666666666666665</v>
      </c>
      <c r="S103" s="33">
        <f t="shared" si="15"/>
        <v>1.3666666666666665</v>
      </c>
      <c r="T103" s="33"/>
      <c r="U103" s="33">
        <f t="shared" si="16"/>
        <v>0.56666666666666665</v>
      </c>
      <c r="V103" s="33">
        <f t="shared" si="16"/>
        <v>1.3666666666666665</v>
      </c>
      <c r="W103" s="36"/>
    </row>
    <row r="104" spans="1:23" ht="19.5">
      <c r="A104" s="26">
        <v>99</v>
      </c>
      <c r="B104" s="27" t="s">
        <v>20</v>
      </c>
      <c r="C104" s="37" t="s">
        <v>198</v>
      </c>
      <c r="D104" s="37"/>
      <c r="E104" s="28" t="s">
        <v>199</v>
      </c>
      <c r="F104" s="29">
        <v>173</v>
      </c>
      <c r="G104" s="28"/>
      <c r="H104" s="28"/>
      <c r="I104" s="31">
        <f t="shared" si="10"/>
        <v>4.5</v>
      </c>
      <c r="J104" s="32">
        <f t="shared" si="11"/>
        <v>1.3</v>
      </c>
      <c r="K104" s="32">
        <f t="shared" si="12"/>
        <v>3.2</v>
      </c>
      <c r="L104" s="32">
        <f t="shared" si="9"/>
        <v>1.3</v>
      </c>
      <c r="M104" s="32">
        <f t="shared" si="9"/>
        <v>3.2</v>
      </c>
      <c r="N104" s="33">
        <f t="shared" si="13"/>
        <v>4.5</v>
      </c>
      <c r="O104" s="34">
        <f t="shared" si="14"/>
        <v>0.43333333333333335</v>
      </c>
      <c r="P104" s="35">
        <f t="shared" si="14"/>
        <v>1.0666666666666667</v>
      </c>
      <c r="Q104" s="33"/>
      <c r="R104" s="33">
        <f t="shared" si="15"/>
        <v>0.43333333333333335</v>
      </c>
      <c r="S104" s="33">
        <f t="shared" si="15"/>
        <v>1.0666666666666667</v>
      </c>
      <c r="T104" s="33"/>
      <c r="U104" s="33">
        <f t="shared" si="16"/>
        <v>0.43333333333333335</v>
      </c>
      <c r="V104" s="33">
        <f t="shared" si="16"/>
        <v>1.0666666666666667</v>
      </c>
      <c r="W104" s="36"/>
    </row>
    <row r="105" spans="1:23" ht="19.5">
      <c r="A105" s="26">
        <v>100</v>
      </c>
      <c r="B105" s="27" t="s">
        <v>20</v>
      </c>
      <c r="C105" s="28" t="s">
        <v>200</v>
      </c>
      <c r="D105" s="28"/>
      <c r="E105" s="28" t="s">
        <v>201</v>
      </c>
      <c r="F105" s="29">
        <v>269</v>
      </c>
      <c r="G105" s="28"/>
      <c r="H105" s="28"/>
      <c r="I105" s="31">
        <f t="shared" si="10"/>
        <v>7</v>
      </c>
      <c r="J105" s="32">
        <f t="shared" si="11"/>
        <v>2</v>
      </c>
      <c r="K105" s="32">
        <f t="shared" si="12"/>
        <v>4.9000000000000004</v>
      </c>
      <c r="L105" s="32">
        <f t="shared" si="9"/>
        <v>2</v>
      </c>
      <c r="M105" s="32">
        <f t="shared" si="9"/>
        <v>4.9000000000000004</v>
      </c>
      <c r="N105" s="33">
        <f t="shared" si="13"/>
        <v>6.9</v>
      </c>
      <c r="O105" s="34">
        <f t="shared" si="14"/>
        <v>0.66666666666666663</v>
      </c>
      <c r="P105" s="35">
        <f t="shared" si="14"/>
        <v>1.6333333333333335</v>
      </c>
      <c r="Q105" s="33"/>
      <c r="R105" s="33">
        <f t="shared" si="15"/>
        <v>0.66666666666666663</v>
      </c>
      <c r="S105" s="33">
        <f t="shared" si="15"/>
        <v>1.6333333333333335</v>
      </c>
      <c r="T105" s="33"/>
      <c r="U105" s="33">
        <f t="shared" si="16"/>
        <v>0.66666666666666663</v>
      </c>
      <c r="V105" s="33">
        <f t="shared" si="16"/>
        <v>1.6333333333333335</v>
      </c>
      <c r="W105" s="36"/>
    </row>
    <row r="106" spans="1:23" ht="19.5">
      <c r="A106" s="26">
        <v>101</v>
      </c>
      <c r="B106" s="27" t="s">
        <v>20</v>
      </c>
      <c r="C106" s="28" t="s">
        <v>202</v>
      </c>
      <c r="D106" s="28"/>
      <c r="E106" s="28" t="s">
        <v>202</v>
      </c>
      <c r="F106" s="29">
        <v>50</v>
      </c>
      <c r="G106" s="28"/>
      <c r="H106" s="28"/>
      <c r="I106" s="31">
        <f t="shared" si="10"/>
        <v>1.3</v>
      </c>
      <c r="J106" s="32">
        <f t="shared" si="11"/>
        <v>0.4</v>
      </c>
      <c r="K106" s="32">
        <f t="shared" si="12"/>
        <v>0.9</v>
      </c>
      <c r="L106" s="32">
        <f t="shared" si="9"/>
        <v>0.4</v>
      </c>
      <c r="M106" s="32">
        <f t="shared" si="9"/>
        <v>0.9</v>
      </c>
      <c r="N106" s="33">
        <f t="shared" si="13"/>
        <v>1.3</v>
      </c>
      <c r="O106" s="34">
        <f t="shared" si="14"/>
        <v>0.13333333333333333</v>
      </c>
      <c r="P106" s="35">
        <f t="shared" si="14"/>
        <v>0.3</v>
      </c>
      <c r="Q106" s="33"/>
      <c r="R106" s="33">
        <f t="shared" si="15"/>
        <v>0.13333333333333333</v>
      </c>
      <c r="S106" s="33">
        <f t="shared" si="15"/>
        <v>0.3</v>
      </c>
      <c r="T106" s="33"/>
      <c r="U106" s="33">
        <f t="shared" si="16"/>
        <v>0.13333333333333333</v>
      </c>
      <c r="V106" s="33">
        <f t="shared" si="16"/>
        <v>0.3</v>
      </c>
      <c r="W106" s="36"/>
    </row>
    <row r="107" spans="1:23" ht="19.5">
      <c r="A107" s="26">
        <v>102</v>
      </c>
      <c r="B107" s="27" t="s">
        <v>20</v>
      </c>
      <c r="C107" s="28" t="s">
        <v>203</v>
      </c>
      <c r="D107" s="28"/>
      <c r="E107" s="28" t="s">
        <v>203</v>
      </c>
      <c r="F107" s="29">
        <v>183</v>
      </c>
      <c r="G107" s="28"/>
      <c r="H107" s="28"/>
      <c r="I107" s="31">
        <f t="shared" si="10"/>
        <v>4.8</v>
      </c>
      <c r="J107" s="32">
        <f t="shared" si="11"/>
        <v>1.4</v>
      </c>
      <c r="K107" s="32">
        <f t="shared" si="12"/>
        <v>3.4</v>
      </c>
      <c r="L107" s="32">
        <v>1.5</v>
      </c>
      <c r="M107" s="32">
        <v>3.6</v>
      </c>
      <c r="N107" s="33">
        <f t="shared" si="13"/>
        <v>5.0999999999999996</v>
      </c>
      <c r="O107" s="34">
        <f t="shared" si="14"/>
        <v>0.5</v>
      </c>
      <c r="P107" s="35">
        <f t="shared" si="14"/>
        <v>1.2</v>
      </c>
      <c r="Q107" s="33"/>
      <c r="R107" s="33">
        <f t="shared" si="15"/>
        <v>0.5</v>
      </c>
      <c r="S107" s="33">
        <f t="shared" si="15"/>
        <v>1.2</v>
      </c>
      <c r="T107" s="33"/>
      <c r="U107" s="33">
        <f t="shared" si="16"/>
        <v>0.5</v>
      </c>
      <c r="V107" s="33">
        <f t="shared" si="16"/>
        <v>1.2</v>
      </c>
      <c r="W107" s="36"/>
    </row>
    <row r="108" spans="1:23" ht="19.5">
      <c r="A108" s="26">
        <v>103</v>
      </c>
      <c r="B108" s="27" t="s">
        <v>20</v>
      </c>
      <c r="C108" s="28" t="s">
        <v>204</v>
      </c>
      <c r="D108" s="28"/>
      <c r="E108" s="28" t="s">
        <v>204</v>
      </c>
      <c r="F108" s="29">
        <v>62</v>
      </c>
      <c r="G108" s="28"/>
      <c r="H108" s="28"/>
      <c r="I108" s="31">
        <f t="shared" si="10"/>
        <v>1.6</v>
      </c>
      <c r="J108" s="32">
        <f t="shared" si="11"/>
        <v>0.5</v>
      </c>
      <c r="K108" s="32">
        <f t="shared" si="12"/>
        <v>1.1000000000000001</v>
      </c>
      <c r="L108" s="32">
        <f t="shared" ref="L108:M125" si="17">J108-G108</f>
        <v>0.5</v>
      </c>
      <c r="M108" s="32">
        <f t="shared" si="17"/>
        <v>1.1000000000000001</v>
      </c>
      <c r="N108" s="33">
        <f t="shared" si="13"/>
        <v>1.6</v>
      </c>
      <c r="O108" s="34">
        <f t="shared" si="14"/>
        <v>0.16666666666666666</v>
      </c>
      <c r="P108" s="35">
        <f t="shared" si="14"/>
        <v>0.3666666666666667</v>
      </c>
      <c r="Q108" s="33"/>
      <c r="R108" s="33">
        <f t="shared" si="15"/>
        <v>0.16666666666666666</v>
      </c>
      <c r="S108" s="33">
        <f t="shared" si="15"/>
        <v>0.3666666666666667</v>
      </c>
      <c r="T108" s="33"/>
      <c r="U108" s="33">
        <f t="shared" si="16"/>
        <v>0.16666666666666666</v>
      </c>
      <c r="V108" s="33">
        <f t="shared" si="16"/>
        <v>0.3666666666666667</v>
      </c>
      <c r="W108" s="36"/>
    </row>
    <row r="109" spans="1:23" ht="19.5">
      <c r="A109" s="26">
        <v>104</v>
      </c>
      <c r="B109" s="27" t="s">
        <v>20</v>
      </c>
      <c r="C109" s="28" t="s">
        <v>43</v>
      </c>
      <c r="D109" s="28"/>
      <c r="E109" s="28" t="s">
        <v>205</v>
      </c>
      <c r="F109" s="29">
        <v>84</v>
      </c>
      <c r="G109" s="28"/>
      <c r="H109" s="28"/>
      <c r="I109" s="31">
        <f t="shared" si="10"/>
        <v>2.2000000000000002</v>
      </c>
      <c r="J109" s="32">
        <f t="shared" si="11"/>
        <v>0.6</v>
      </c>
      <c r="K109" s="32">
        <f t="shared" si="12"/>
        <v>1.5</v>
      </c>
      <c r="L109" s="32">
        <f t="shared" si="17"/>
        <v>0.6</v>
      </c>
      <c r="M109" s="32">
        <f t="shared" si="17"/>
        <v>1.5</v>
      </c>
      <c r="N109" s="33">
        <f t="shared" si="13"/>
        <v>2.1</v>
      </c>
      <c r="O109" s="34">
        <f t="shared" si="14"/>
        <v>0.19999999999999998</v>
      </c>
      <c r="P109" s="35">
        <f t="shared" si="14"/>
        <v>0.5</v>
      </c>
      <c r="Q109" s="33"/>
      <c r="R109" s="33">
        <f t="shared" si="15"/>
        <v>0.19999999999999998</v>
      </c>
      <c r="S109" s="33">
        <f t="shared" si="15"/>
        <v>0.5</v>
      </c>
      <c r="T109" s="33"/>
      <c r="U109" s="33">
        <f t="shared" si="16"/>
        <v>0.19999999999999998</v>
      </c>
      <c r="V109" s="33">
        <f t="shared" si="16"/>
        <v>0.5</v>
      </c>
      <c r="W109" s="36"/>
    </row>
    <row r="110" spans="1:23" ht="19.5">
      <c r="A110" s="26">
        <v>105</v>
      </c>
      <c r="B110" s="27" t="s">
        <v>20</v>
      </c>
      <c r="C110" s="28" t="s">
        <v>85</v>
      </c>
      <c r="D110" s="28"/>
      <c r="E110" s="28" t="s">
        <v>206</v>
      </c>
      <c r="F110" s="29">
        <v>102</v>
      </c>
      <c r="G110" s="28"/>
      <c r="H110" s="28"/>
      <c r="I110" s="31">
        <f t="shared" si="10"/>
        <v>2.7</v>
      </c>
      <c r="J110" s="32">
        <f t="shared" si="11"/>
        <v>0.8</v>
      </c>
      <c r="K110" s="32">
        <f t="shared" si="12"/>
        <v>1.9</v>
      </c>
      <c r="L110" s="32">
        <f t="shared" si="17"/>
        <v>0.8</v>
      </c>
      <c r="M110" s="32">
        <f t="shared" si="17"/>
        <v>1.9</v>
      </c>
      <c r="N110" s="33">
        <f t="shared" si="13"/>
        <v>2.7</v>
      </c>
      <c r="O110" s="34">
        <f t="shared" si="14"/>
        <v>0.26666666666666666</v>
      </c>
      <c r="P110" s="35">
        <f t="shared" si="14"/>
        <v>0.6333333333333333</v>
      </c>
      <c r="Q110" s="33"/>
      <c r="R110" s="33">
        <f t="shared" si="15"/>
        <v>0.26666666666666666</v>
      </c>
      <c r="S110" s="33">
        <f t="shared" si="15"/>
        <v>0.6333333333333333</v>
      </c>
      <c r="T110" s="33"/>
      <c r="U110" s="33">
        <f t="shared" si="16"/>
        <v>0.26666666666666666</v>
      </c>
      <c r="V110" s="33">
        <f t="shared" si="16"/>
        <v>0.6333333333333333</v>
      </c>
      <c r="W110" s="36"/>
    </row>
    <row r="111" spans="1:23" ht="19.5">
      <c r="A111" s="26">
        <v>106</v>
      </c>
      <c r="B111" s="27" t="s">
        <v>20</v>
      </c>
      <c r="C111" s="28" t="s">
        <v>78</v>
      </c>
      <c r="D111" s="28"/>
      <c r="E111" s="28" t="s">
        <v>207</v>
      </c>
      <c r="F111" s="29">
        <v>148</v>
      </c>
      <c r="G111" s="28"/>
      <c r="H111" s="28"/>
      <c r="I111" s="31">
        <f t="shared" si="10"/>
        <v>3.8</v>
      </c>
      <c r="J111" s="32">
        <f t="shared" si="11"/>
        <v>1.1000000000000001</v>
      </c>
      <c r="K111" s="32">
        <f t="shared" si="12"/>
        <v>2.7</v>
      </c>
      <c r="L111" s="32">
        <f t="shared" si="17"/>
        <v>1.1000000000000001</v>
      </c>
      <c r="M111" s="32">
        <f t="shared" si="17"/>
        <v>2.7</v>
      </c>
      <c r="N111" s="33">
        <f t="shared" si="13"/>
        <v>3.8000000000000003</v>
      </c>
      <c r="O111" s="34">
        <f t="shared" si="14"/>
        <v>0.3666666666666667</v>
      </c>
      <c r="P111" s="35">
        <f t="shared" si="14"/>
        <v>0.9</v>
      </c>
      <c r="Q111" s="33"/>
      <c r="R111" s="33">
        <f t="shared" si="15"/>
        <v>0.3666666666666667</v>
      </c>
      <c r="S111" s="33">
        <f t="shared" si="15"/>
        <v>0.9</v>
      </c>
      <c r="T111" s="33"/>
      <c r="U111" s="33">
        <f t="shared" si="16"/>
        <v>0.3666666666666667</v>
      </c>
      <c r="V111" s="33">
        <f t="shared" si="16"/>
        <v>0.9</v>
      </c>
      <c r="W111" s="36"/>
    </row>
    <row r="112" spans="1:23" ht="19.5">
      <c r="A112" s="26">
        <v>107</v>
      </c>
      <c r="B112" s="27" t="s">
        <v>20</v>
      </c>
      <c r="C112" s="28" t="s">
        <v>171</v>
      </c>
      <c r="D112" s="28"/>
      <c r="E112" s="28" t="s">
        <v>208</v>
      </c>
      <c r="F112" s="29">
        <v>171</v>
      </c>
      <c r="G112" s="28"/>
      <c r="H112" s="28"/>
      <c r="I112" s="31">
        <f t="shared" si="10"/>
        <v>4.4000000000000004</v>
      </c>
      <c r="J112" s="32">
        <f t="shared" si="11"/>
        <v>1.3</v>
      </c>
      <c r="K112" s="32">
        <f t="shared" si="12"/>
        <v>3.1</v>
      </c>
      <c r="L112" s="32">
        <f t="shared" si="17"/>
        <v>1.3</v>
      </c>
      <c r="M112" s="32">
        <f t="shared" si="17"/>
        <v>3.1</v>
      </c>
      <c r="N112" s="33">
        <f t="shared" si="13"/>
        <v>4.4000000000000004</v>
      </c>
      <c r="O112" s="34">
        <f t="shared" si="14"/>
        <v>0.43333333333333335</v>
      </c>
      <c r="P112" s="35">
        <f t="shared" si="14"/>
        <v>1.0333333333333334</v>
      </c>
      <c r="Q112" s="33"/>
      <c r="R112" s="33">
        <f t="shared" si="15"/>
        <v>0.43333333333333335</v>
      </c>
      <c r="S112" s="33">
        <f t="shared" si="15"/>
        <v>1.0333333333333334</v>
      </c>
      <c r="T112" s="33"/>
      <c r="U112" s="33">
        <f t="shared" si="16"/>
        <v>0.43333333333333335</v>
      </c>
      <c r="V112" s="33">
        <f t="shared" si="16"/>
        <v>1.0333333333333334</v>
      </c>
      <c r="W112" s="36"/>
    </row>
    <row r="113" spans="1:23" ht="19.5">
      <c r="A113" s="26">
        <v>108</v>
      </c>
      <c r="B113" s="27" t="s">
        <v>20</v>
      </c>
      <c r="C113" s="28" t="s">
        <v>49</v>
      </c>
      <c r="D113" s="28"/>
      <c r="E113" s="28" t="s">
        <v>209</v>
      </c>
      <c r="F113" s="29">
        <v>108</v>
      </c>
      <c r="G113" s="28"/>
      <c r="H113" s="28"/>
      <c r="I113" s="31">
        <f t="shared" si="10"/>
        <v>2.8</v>
      </c>
      <c r="J113" s="32">
        <f t="shared" si="11"/>
        <v>0.8</v>
      </c>
      <c r="K113" s="32">
        <f t="shared" si="12"/>
        <v>2</v>
      </c>
      <c r="L113" s="32">
        <f t="shared" si="17"/>
        <v>0.8</v>
      </c>
      <c r="M113" s="32">
        <f t="shared" si="17"/>
        <v>2</v>
      </c>
      <c r="N113" s="33">
        <f t="shared" si="13"/>
        <v>2.8</v>
      </c>
      <c r="O113" s="34">
        <f t="shared" si="14"/>
        <v>0.26666666666666666</v>
      </c>
      <c r="P113" s="35">
        <f t="shared" si="14"/>
        <v>0.66666666666666663</v>
      </c>
      <c r="Q113" s="33"/>
      <c r="R113" s="33">
        <f t="shared" si="15"/>
        <v>0.26666666666666666</v>
      </c>
      <c r="S113" s="33">
        <f t="shared" si="15"/>
        <v>0.66666666666666663</v>
      </c>
      <c r="T113" s="33"/>
      <c r="U113" s="33">
        <f t="shared" si="16"/>
        <v>0.26666666666666666</v>
      </c>
      <c r="V113" s="33">
        <f t="shared" si="16"/>
        <v>0.66666666666666663</v>
      </c>
      <c r="W113" s="36"/>
    </row>
    <row r="114" spans="1:23" ht="19.5">
      <c r="A114" s="26">
        <v>109</v>
      </c>
      <c r="B114" s="27" t="s">
        <v>20</v>
      </c>
      <c r="C114" s="28" t="s">
        <v>151</v>
      </c>
      <c r="D114" s="28"/>
      <c r="E114" s="28" t="s">
        <v>210</v>
      </c>
      <c r="F114" s="29">
        <v>35</v>
      </c>
      <c r="G114" s="28"/>
      <c r="H114" s="28"/>
      <c r="I114" s="31">
        <f t="shared" si="10"/>
        <v>0.9</v>
      </c>
      <c r="J114" s="32">
        <f t="shared" si="11"/>
        <v>0.3</v>
      </c>
      <c r="K114" s="32">
        <f t="shared" si="12"/>
        <v>0.6</v>
      </c>
      <c r="L114" s="32">
        <f t="shared" si="17"/>
        <v>0.3</v>
      </c>
      <c r="M114" s="32">
        <f t="shared" si="17"/>
        <v>0.6</v>
      </c>
      <c r="N114" s="33">
        <f t="shared" si="13"/>
        <v>0.89999999999999991</v>
      </c>
      <c r="O114" s="34">
        <f t="shared" si="14"/>
        <v>9.9999999999999992E-2</v>
      </c>
      <c r="P114" s="35">
        <f t="shared" si="14"/>
        <v>0.19999999999999998</v>
      </c>
      <c r="Q114" s="33"/>
      <c r="R114" s="33">
        <f t="shared" si="15"/>
        <v>9.9999999999999992E-2</v>
      </c>
      <c r="S114" s="33">
        <f t="shared" si="15"/>
        <v>0.19999999999999998</v>
      </c>
      <c r="T114" s="33"/>
      <c r="U114" s="33">
        <f t="shared" si="16"/>
        <v>9.9999999999999992E-2</v>
      </c>
      <c r="V114" s="33">
        <f t="shared" si="16"/>
        <v>0.19999999999999998</v>
      </c>
      <c r="W114" s="36"/>
    </row>
    <row r="115" spans="1:23" ht="19.5">
      <c r="A115" s="26">
        <v>110</v>
      </c>
      <c r="B115" s="27" t="s">
        <v>20</v>
      </c>
      <c r="C115" s="28" t="s">
        <v>211</v>
      </c>
      <c r="D115" s="28"/>
      <c r="E115" s="28" t="s">
        <v>211</v>
      </c>
      <c r="F115" s="29">
        <v>148</v>
      </c>
      <c r="G115" s="28"/>
      <c r="H115" s="28"/>
      <c r="I115" s="31">
        <f t="shared" si="10"/>
        <v>3.8</v>
      </c>
      <c r="J115" s="32">
        <f t="shared" si="11"/>
        <v>1.1000000000000001</v>
      </c>
      <c r="K115" s="32">
        <f t="shared" si="12"/>
        <v>2.7</v>
      </c>
      <c r="L115" s="32">
        <f t="shared" si="17"/>
        <v>1.1000000000000001</v>
      </c>
      <c r="M115" s="32">
        <f t="shared" si="17"/>
        <v>2.7</v>
      </c>
      <c r="N115" s="33">
        <f t="shared" si="13"/>
        <v>3.8000000000000003</v>
      </c>
      <c r="O115" s="34">
        <f t="shared" si="14"/>
        <v>0.3666666666666667</v>
      </c>
      <c r="P115" s="35">
        <f t="shared" si="14"/>
        <v>0.9</v>
      </c>
      <c r="Q115" s="33"/>
      <c r="R115" s="33">
        <f t="shared" si="15"/>
        <v>0.3666666666666667</v>
      </c>
      <c r="S115" s="33">
        <f t="shared" si="15"/>
        <v>0.9</v>
      </c>
      <c r="T115" s="33"/>
      <c r="U115" s="33">
        <f t="shared" si="16"/>
        <v>0.3666666666666667</v>
      </c>
      <c r="V115" s="33">
        <f t="shared" si="16"/>
        <v>0.9</v>
      </c>
      <c r="W115" s="36"/>
    </row>
    <row r="116" spans="1:23" ht="19.5">
      <c r="A116" s="26">
        <v>111</v>
      </c>
      <c r="B116" s="27" t="s">
        <v>20</v>
      </c>
      <c r="C116" s="28" t="s">
        <v>212</v>
      </c>
      <c r="D116" s="28"/>
      <c r="E116" s="28" t="s">
        <v>213</v>
      </c>
      <c r="F116" s="29">
        <v>130</v>
      </c>
      <c r="G116" s="28"/>
      <c r="H116" s="28"/>
      <c r="I116" s="31">
        <f t="shared" si="10"/>
        <v>3.4</v>
      </c>
      <c r="J116" s="32">
        <f t="shared" si="11"/>
        <v>1</v>
      </c>
      <c r="K116" s="32">
        <f t="shared" si="12"/>
        <v>2.4</v>
      </c>
      <c r="L116" s="32">
        <f t="shared" si="17"/>
        <v>1</v>
      </c>
      <c r="M116" s="32">
        <f t="shared" si="17"/>
        <v>2.4</v>
      </c>
      <c r="N116" s="33">
        <f t="shared" si="13"/>
        <v>3.4</v>
      </c>
      <c r="O116" s="34">
        <f t="shared" si="14"/>
        <v>0.33333333333333331</v>
      </c>
      <c r="P116" s="35">
        <f t="shared" si="14"/>
        <v>0.79999999999999993</v>
      </c>
      <c r="Q116" s="33"/>
      <c r="R116" s="33">
        <f t="shared" si="15"/>
        <v>0.33333333333333331</v>
      </c>
      <c r="S116" s="33">
        <f t="shared" si="15"/>
        <v>0.79999999999999993</v>
      </c>
      <c r="T116" s="33"/>
      <c r="U116" s="33">
        <f t="shared" si="16"/>
        <v>0.33333333333333331</v>
      </c>
      <c r="V116" s="33">
        <f t="shared" si="16"/>
        <v>0.79999999999999993</v>
      </c>
      <c r="W116" s="36"/>
    </row>
    <row r="117" spans="1:23" ht="19.5">
      <c r="A117" s="26">
        <v>112</v>
      </c>
      <c r="B117" s="27" t="s">
        <v>20</v>
      </c>
      <c r="C117" s="28" t="s">
        <v>112</v>
      </c>
      <c r="D117" s="28"/>
      <c r="E117" s="28" t="s">
        <v>214</v>
      </c>
      <c r="F117" s="29">
        <v>127</v>
      </c>
      <c r="G117" s="28"/>
      <c r="H117" s="28"/>
      <c r="I117" s="31">
        <f t="shared" si="10"/>
        <v>3.3</v>
      </c>
      <c r="J117" s="32">
        <f t="shared" si="11"/>
        <v>1</v>
      </c>
      <c r="K117" s="32">
        <f t="shared" si="12"/>
        <v>2.2999999999999998</v>
      </c>
      <c r="L117" s="32">
        <f t="shared" si="17"/>
        <v>1</v>
      </c>
      <c r="M117" s="32">
        <f t="shared" si="17"/>
        <v>2.2999999999999998</v>
      </c>
      <c r="N117" s="33">
        <f t="shared" si="13"/>
        <v>3.3</v>
      </c>
      <c r="O117" s="34">
        <f t="shared" si="14"/>
        <v>0.33333333333333331</v>
      </c>
      <c r="P117" s="35">
        <f t="shared" si="14"/>
        <v>0.76666666666666661</v>
      </c>
      <c r="Q117" s="33"/>
      <c r="R117" s="33">
        <f t="shared" si="15"/>
        <v>0.33333333333333331</v>
      </c>
      <c r="S117" s="33">
        <f t="shared" si="15"/>
        <v>0.76666666666666661</v>
      </c>
      <c r="T117" s="33"/>
      <c r="U117" s="33">
        <f t="shared" si="16"/>
        <v>0.33333333333333331</v>
      </c>
      <c r="V117" s="33">
        <f t="shared" si="16"/>
        <v>0.76666666666666661</v>
      </c>
      <c r="W117" s="36"/>
    </row>
    <row r="118" spans="1:23" ht="19.5">
      <c r="A118" s="26">
        <v>113</v>
      </c>
      <c r="B118" s="27" t="s">
        <v>20</v>
      </c>
      <c r="C118" s="28" t="s">
        <v>184</v>
      </c>
      <c r="D118" s="28"/>
      <c r="E118" s="28" t="s">
        <v>215</v>
      </c>
      <c r="F118" s="29">
        <v>86</v>
      </c>
      <c r="G118" s="28"/>
      <c r="H118" s="28"/>
      <c r="I118" s="31">
        <f t="shared" si="10"/>
        <v>2.2000000000000002</v>
      </c>
      <c r="J118" s="32">
        <f t="shared" si="11"/>
        <v>0.6</v>
      </c>
      <c r="K118" s="32">
        <f t="shared" si="12"/>
        <v>1.5</v>
      </c>
      <c r="L118" s="32">
        <f t="shared" si="17"/>
        <v>0.6</v>
      </c>
      <c r="M118" s="32">
        <f t="shared" si="17"/>
        <v>1.5</v>
      </c>
      <c r="N118" s="33">
        <f t="shared" si="13"/>
        <v>2.1</v>
      </c>
      <c r="O118" s="34">
        <f t="shared" si="14"/>
        <v>0.19999999999999998</v>
      </c>
      <c r="P118" s="35">
        <f t="shared" si="14"/>
        <v>0.5</v>
      </c>
      <c r="Q118" s="33"/>
      <c r="R118" s="33">
        <f t="shared" si="15"/>
        <v>0.19999999999999998</v>
      </c>
      <c r="S118" s="33">
        <f t="shared" si="15"/>
        <v>0.5</v>
      </c>
      <c r="T118" s="33"/>
      <c r="U118" s="33">
        <f t="shared" si="16"/>
        <v>0.19999999999999998</v>
      </c>
      <c r="V118" s="33">
        <f t="shared" si="16"/>
        <v>0.5</v>
      </c>
      <c r="W118" s="36"/>
    </row>
    <row r="119" spans="1:23" ht="19.5">
      <c r="A119" s="26">
        <v>114</v>
      </c>
      <c r="B119" s="27" t="s">
        <v>20</v>
      </c>
      <c r="C119" s="28" t="s">
        <v>216</v>
      </c>
      <c r="D119" s="28"/>
      <c r="E119" s="28" t="s">
        <v>216</v>
      </c>
      <c r="F119" s="29">
        <v>77</v>
      </c>
      <c r="G119" s="28"/>
      <c r="H119" s="28"/>
      <c r="I119" s="31">
        <f t="shared" si="10"/>
        <v>2</v>
      </c>
      <c r="J119" s="32">
        <f t="shared" si="11"/>
        <v>0.6</v>
      </c>
      <c r="K119" s="32">
        <f t="shared" si="12"/>
        <v>1.4</v>
      </c>
      <c r="L119" s="32">
        <f t="shared" si="17"/>
        <v>0.6</v>
      </c>
      <c r="M119" s="32">
        <f t="shared" si="17"/>
        <v>1.4</v>
      </c>
      <c r="N119" s="33">
        <f t="shared" si="13"/>
        <v>2</v>
      </c>
      <c r="O119" s="34">
        <f t="shared" si="14"/>
        <v>0.19999999999999998</v>
      </c>
      <c r="P119" s="35">
        <f t="shared" si="14"/>
        <v>0.46666666666666662</v>
      </c>
      <c r="Q119" s="33"/>
      <c r="R119" s="33">
        <f t="shared" si="15"/>
        <v>0.19999999999999998</v>
      </c>
      <c r="S119" s="33">
        <f t="shared" si="15"/>
        <v>0.46666666666666662</v>
      </c>
      <c r="T119" s="33"/>
      <c r="U119" s="33">
        <f t="shared" si="16"/>
        <v>0.19999999999999998</v>
      </c>
      <c r="V119" s="33">
        <f t="shared" si="16"/>
        <v>0.46666666666666662</v>
      </c>
      <c r="W119" s="36"/>
    </row>
    <row r="120" spans="1:23" ht="19.5">
      <c r="A120" s="26">
        <v>115</v>
      </c>
      <c r="B120" s="27" t="s">
        <v>20</v>
      </c>
      <c r="C120" s="37" t="s">
        <v>217</v>
      </c>
      <c r="D120" s="37"/>
      <c r="E120" s="28" t="s">
        <v>218</v>
      </c>
      <c r="F120" s="29">
        <v>126</v>
      </c>
      <c r="G120" s="28"/>
      <c r="H120" s="28"/>
      <c r="I120" s="31">
        <f t="shared" si="10"/>
        <v>3.3</v>
      </c>
      <c r="J120" s="32">
        <f t="shared" si="11"/>
        <v>1</v>
      </c>
      <c r="K120" s="32">
        <f t="shared" si="12"/>
        <v>2.2999999999999998</v>
      </c>
      <c r="L120" s="32">
        <f t="shared" si="17"/>
        <v>1</v>
      </c>
      <c r="M120" s="32">
        <f t="shared" si="17"/>
        <v>2.2999999999999998</v>
      </c>
      <c r="N120" s="33">
        <f t="shared" si="13"/>
        <v>3.3</v>
      </c>
      <c r="O120" s="34">
        <f t="shared" si="14"/>
        <v>0.33333333333333331</v>
      </c>
      <c r="P120" s="35">
        <f t="shared" si="14"/>
        <v>0.76666666666666661</v>
      </c>
      <c r="Q120" s="33"/>
      <c r="R120" s="33">
        <f t="shared" si="15"/>
        <v>0.33333333333333331</v>
      </c>
      <c r="S120" s="33">
        <f t="shared" si="15"/>
        <v>0.76666666666666661</v>
      </c>
      <c r="T120" s="33"/>
      <c r="U120" s="33">
        <f t="shared" si="16"/>
        <v>0.33333333333333331</v>
      </c>
      <c r="V120" s="33">
        <f t="shared" si="16"/>
        <v>0.76666666666666661</v>
      </c>
      <c r="W120" s="36"/>
    </row>
    <row r="121" spans="1:23" ht="19.5">
      <c r="A121" s="26">
        <v>116</v>
      </c>
      <c r="B121" s="27" t="s">
        <v>20</v>
      </c>
      <c r="C121" s="28" t="s">
        <v>99</v>
      </c>
      <c r="D121" s="28"/>
      <c r="E121" s="28" t="s">
        <v>219</v>
      </c>
      <c r="F121" s="29">
        <v>74</v>
      </c>
      <c r="G121" s="28"/>
      <c r="H121" s="28"/>
      <c r="I121" s="31">
        <f t="shared" si="10"/>
        <v>1.9</v>
      </c>
      <c r="J121" s="32">
        <f t="shared" si="11"/>
        <v>0.5</v>
      </c>
      <c r="K121" s="32">
        <f t="shared" si="12"/>
        <v>1.3</v>
      </c>
      <c r="L121" s="32">
        <f t="shared" si="17"/>
        <v>0.5</v>
      </c>
      <c r="M121" s="32">
        <f t="shared" si="17"/>
        <v>1.3</v>
      </c>
      <c r="N121" s="33">
        <f t="shared" si="13"/>
        <v>1.8</v>
      </c>
      <c r="O121" s="34">
        <f t="shared" si="14"/>
        <v>0.16666666666666666</v>
      </c>
      <c r="P121" s="35">
        <f t="shared" si="14"/>
        <v>0.43333333333333335</v>
      </c>
      <c r="Q121" s="33"/>
      <c r="R121" s="33">
        <f t="shared" si="15"/>
        <v>0.16666666666666666</v>
      </c>
      <c r="S121" s="33">
        <f t="shared" si="15"/>
        <v>0.43333333333333335</v>
      </c>
      <c r="T121" s="33"/>
      <c r="U121" s="33">
        <f t="shared" si="16"/>
        <v>0.16666666666666666</v>
      </c>
      <c r="V121" s="33">
        <f t="shared" si="16"/>
        <v>0.43333333333333335</v>
      </c>
      <c r="W121" s="36"/>
    </row>
    <row r="122" spans="1:23" ht="19.5">
      <c r="A122" s="26">
        <v>117</v>
      </c>
      <c r="B122" s="27" t="s">
        <v>20</v>
      </c>
      <c r="C122" s="28" t="s">
        <v>90</v>
      </c>
      <c r="D122" s="28"/>
      <c r="E122" s="28" t="s">
        <v>220</v>
      </c>
      <c r="F122" s="29">
        <v>72</v>
      </c>
      <c r="G122" s="28"/>
      <c r="H122" s="28"/>
      <c r="I122" s="31">
        <f t="shared" si="10"/>
        <v>1.9</v>
      </c>
      <c r="J122" s="32">
        <f t="shared" si="11"/>
        <v>0.5</v>
      </c>
      <c r="K122" s="32">
        <f t="shared" si="12"/>
        <v>1.3</v>
      </c>
      <c r="L122" s="32">
        <f t="shared" si="17"/>
        <v>0.5</v>
      </c>
      <c r="M122" s="32">
        <f t="shared" si="17"/>
        <v>1.3</v>
      </c>
      <c r="N122" s="33">
        <f t="shared" si="13"/>
        <v>1.8</v>
      </c>
      <c r="O122" s="34">
        <f t="shared" si="14"/>
        <v>0.16666666666666666</v>
      </c>
      <c r="P122" s="35">
        <f t="shared" si="14"/>
        <v>0.43333333333333335</v>
      </c>
      <c r="Q122" s="33"/>
      <c r="R122" s="33">
        <f t="shared" si="15"/>
        <v>0.16666666666666666</v>
      </c>
      <c r="S122" s="33">
        <f t="shared" si="15"/>
        <v>0.43333333333333335</v>
      </c>
      <c r="T122" s="33"/>
      <c r="U122" s="33">
        <f t="shared" si="16"/>
        <v>0.16666666666666666</v>
      </c>
      <c r="V122" s="33">
        <f t="shared" si="16"/>
        <v>0.43333333333333335</v>
      </c>
      <c r="W122" s="36"/>
    </row>
    <row r="123" spans="1:23" ht="19.5">
      <c r="A123" s="26">
        <v>118</v>
      </c>
      <c r="B123" s="27" t="s">
        <v>20</v>
      </c>
      <c r="C123" s="28" t="s">
        <v>221</v>
      </c>
      <c r="D123" s="28"/>
      <c r="E123" s="28" t="s">
        <v>221</v>
      </c>
      <c r="F123" s="29">
        <v>50</v>
      </c>
      <c r="G123" s="28"/>
      <c r="H123" s="28"/>
      <c r="I123" s="31">
        <f t="shared" si="10"/>
        <v>1.3</v>
      </c>
      <c r="J123" s="32">
        <f t="shared" si="11"/>
        <v>0.4</v>
      </c>
      <c r="K123" s="32">
        <f t="shared" si="12"/>
        <v>0.9</v>
      </c>
      <c r="L123" s="32">
        <f t="shared" si="17"/>
        <v>0.4</v>
      </c>
      <c r="M123" s="32">
        <f t="shared" si="17"/>
        <v>0.9</v>
      </c>
      <c r="N123" s="33">
        <f t="shared" si="13"/>
        <v>1.3</v>
      </c>
      <c r="O123" s="34">
        <f t="shared" si="14"/>
        <v>0.13333333333333333</v>
      </c>
      <c r="P123" s="35">
        <f t="shared" si="14"/>
        <v>0.3</v>
      </c>
      <c r="Q123" s="33"/>
      <c r="R123" s="33">
        <f t="shared" si="15"/>
        <v>0.13333333333333333</v>
      </c>
      <c r="S123" s="33">
        <f t="shared" si="15"/>
        <v>0.3</v>
      </c>
      <c r="T123" s="33"/>
      <c r="U123" s="33">
        <f t="shared" si="16"/>
        <v>0.13333333333333333</v>
      </c>
      <c r="V123" s="33">
        <f t="shared" si="16"/>
        <v>0.3</v>
      </c>
      <c r="W123" s="36"/>
    </row>
    <row r="124" spans="1:23" ht="19.5">
      <c r="A124" s="26">
        <v>119</v>
      </c>
      <c r="B124" s="27" t="s">
        <v>20</v>
      </c>
      <c r="C124" s="28" t="s">
        <v>222</v>
      </c>
      <c r="D124" s="28"/>
      <c r="E124" s="28" t="s">
        <v>223</v>
      </c>
      <c r="F124" s="29">
        <v>50</v>
      </c>
      <c r="G124" s="28"/>
      <c r="H124" s="28"/>
      <c r="I124" s="31">
        <f t="shared" si="10"/>
        <v>1.3</v>
      </c>
      <c r="J124" s="32">
        <f t="shared" si="11"/>
        <v>0.4</v>
      </c>
      <c r="K124" s="32">
        <f t="shared" si="12"/>
        <v>0.9</v>
      </c>
      <c r="L124" s="32">
        <f t="shared" si="17"/>
        <v>0.4</v>
      </c>
      <c r="M124" s="32">
        <f t="shared" si="17"/>
        <v>0.9</v>
      </c>
      <c r="N124" s="33">
        <f t="shared" si="13"/>
        <v>1.3</v>
      </c>
      <c r="O124" s="34">
        <f t="shared" si="14"/>
        <v>0.13333333333333333</v>
      </c>
      <c r="P124" s="35">
        <f t="shared" si="14"/>
        <v>0.3</v>
      </c>
      <c r="Q124" s="33"/>
      <c r="R124" s="33">
        <f t="shared" si="15"/>
        <v>0.13333333333333333</v>
      </c>
      <c r="S124" s="33">
        <f t="shared" si="15"/>
        <v>0.3</v>
      </c>
      <c r="T124" s="33"/>
      <c r="U124" s="33">
        <f t="shared" si="16"/>
        <v>0.13333333333333333</v>
      </c>
      <c r="V124" s="33">
        <f t="shared" si="16"/>
        <v>0.3</v>
      </c>
      <c r="W124" s="36"/>
    </row>
    <row r="125" spans="1:23" ht="19.5">
      <c r="A125" s="26">
        <v>120</v>
      </c>
      <c r="B125" s="27" t="s">
        <v>20</v>
      </c>
      <c r="C125" s="28" t="s">
        <v>70</v>
      </c>
      <c r="D125" s="28"/>
      <c r="E125" s="28" t="s">
        <v>224</v>
      </c>
      <c r="F125" s="29">
        <v>62</v>
      </c>
      <c r="G125" s="28"/>
      <c r="H125" s="28"/>
      <c r="I125" s="31">
        <f t="shared" si="10"/>
        <v>1.6</v>
      </c>
      <c r="J125" s="32">
        <f t="shared" si="11"/>
        <v>0.5</v>
      </c>
      <c r="K125" s="32">
        <f t="shared" si="12"/>
        <v>1.1000000000000001</v>
      </c>
      <c r="L125" s="32">
        <f t="shared" si="17"/>
        <v>0.5</v>
      </c>
      <c r="M125" s="32">
        <f t="shared" si="17"/>
        <v>1.1000000000000001</v>
      </c>
      <c r="N125" s="33">
        <f t="shared" si="13"/>
        <v>1.6</v>
      </c>
      <c r="O125" s="34">
        <f t="shared" si="14"/>
        <v>0.16666666666666666</v>
      </c>
      <c r="P125" s="35">
        <f t="shared" si="14"/>
        <v>0.3666666666666667</v>
      </c>
      <c r="Q125" s="33"/>
      <c r="R125" s="33">
        <f t="shared" si="15"/>
        <v>0.16666666666666666</v>
      </c>
      <c r="S125" s="33">
        <f t="shared" si="15"/>
        <v>0.3666666666666667</v>
      </c>
      <c r="T125" s="33"/>
      <c r="U125" s="33">
        <f t="shared" si="16"/>
        <v>0.16666666666666666</v>
      </c>
      <c r="V125" s="33">
        <f t="shared" si="16"/>
        <v>0.3666666666666667</v>
      </c>
      <c r="W125" s="36"/>
    </row>
    <row r="126" spans="1:23" ht="18.75">
      <c r="A126" s="26"/>
      <c r="B126" s="38"/>
      <c r="C126" s="38"/>
      <c r="D126" s="38"/>
      <c r="E126" s="28" t="s">
        <v>225</v>
      </c>
      <c r="F126" s="32">
        <f>SUM(F6:F125)</f>
        <v>16352</v>
      </c>
      <c r="G126" s="28"/>
      <c r="H126" s="28"/>
      <c r="I126" s="31">
        <f>SUM(I6:I125)</f>
        <v>424.99999999999989</v>
      </c>
      <c r="J126" s="39">
        <f>SUM(J6:J125)</f>
        <v>122.23999999999997</v>
      </c>
      <c r="K126" s="40">
        <f>SUM(K6:K125)</f>
        <v>297.69999999999993</v>
      </c>
      <c r="L126" s="41">
        <f>SUM(L6:L125)</f>
        <v>122.33999999999996</v>
      </c>
      <c r="M126" s="41">
        <f>SUM(M6:M125)</f>
        <v>297.89999999999998</v>
      </c>
      <c r="N126" s="42">
        <f t="shared" ref="N126:P126" si="18">SUM(N6:N125)</f>
        <v>420.24000000000024</v>
      </c>
      <c r="O126" s="43">
        <f t="shared" si="18"/>
        <v>40.779999999999994</v>
      </c>
      <c r="P126" s="43">
        <f t="shared" si="18"/>
        <v>99.300000000000026</v>
      </c>
      <c r="Q126" s="42"/>
      <c r="R126" s="42">
        <f>SUM(R6:R125)</f>
        <v>40.779999999999994</v>
      </c>
      <c r="S126" s="42">
        <f>SUM(S6:S125)</f>
        <v>99.300000000000026</v>
      </c>
      <c r="T126" s="42"/>
      <c r="U126" s="42">
        <f>SUM(U6:U125)</f>
        <v>40.779999999999994</v>
      </c>
      <c r="V126" s="42">
        <f>SUM(V6:V125)</f>
        <v>99.300000000000026</v>
      </c>
      <c r="W126" s="42"/>
    </row>
    <row r="127" spans="1:23">
      <c r="A127" s="44"/>
      <c r="B127" s="45"/>
      <c r="C127" s="45"/>
      <c r="D127" s="45"/>
      <c r="E127" s="45"/>
      <c r="F127" s="44"/>
      <c r="G127" s="45"/>
      <c r="H127" s="45"/>
      <c r="I127" s="45"/>
      <c r="J127" s="45"/>
      <c r="K127" s="45"/>
      <c r="L127" s="45"/>
      <c r="M127" s="45"/>
      <c r="N127" s="46"/>
      <c r="O127" s="46"/>
      <c r="P127" s="46"/>
      <c r="Q127" s="46"/>
      <c r="R127" s="46"/>
      <c r="S127" s="46"/>
      <c r="T127" s="46"/>
      <c r="U127" s="46"/>
      <c r="V127" s="46"/>
      <c r="W127" s="46"/>
    </row>
    <row r="128" spans="1:23">
      <c r="A128" s="44"/>
      <c r="B128" s="45"/>
      <c r="C128" s="45"/>
      <c r="D128" s="45"/>
      <c r="E128" s="47"/>
      <c r="F128" s="48"/>
      <c r="G128" s="47"/>
      <c r="H128" s="47"/>
      <c r="I128" s="47"/>
      <c r="J128" s="47"/>
      <c r="K128" s="47"/>
      <c r="L128" s="47"/>
      <c r="M128" s="47"/>
      <c r="N128" s="46"/>
      <c r="O128" s="46"/>
      <c r="P128" s="46"/>
      <c r="Q128" s="46"/>
      <c r="R128" s="46"/>
      <c r="S128" s="46"/>
      <c r="T128" s="46"/>
      <c r="U128" s="46"/>
      <c r="V128" s="46"/>
      <c r="W128" s="46"/>
    </row>
    <row r="129" spans="1:23">
      <c r="A129" s="44"/>
      <c r="B129" s="45"/>
      <c r="C129" s="45"/>
      <c r="D129" s="45"/>
      <c r="E129" s="47"/>
      <c r="F129" s="48"/>
      <c r="G129" s="47"/>
      <c r="H129" s="47"/>
      <c r="I129" s="47"/>
      <c r="J129" s="47"/>
      <c r="K129" s="47"/>
      <c r="L129" s="47"/>
      <c r="M129" s="47"/>
      <c r="N129" s="46"/>
      <c r="O129" s="46"/>
      <c r="P129" s="46"/>
      <c r="Q129" s="46"/>
      <c r="R129" s="46"/>
      <c r="S129" s="46"/>
      <c r="T129" s="46"/>
      <c r="U129" s="46"/>
      <c r="V129" s="46"/>
      <c r="W129" s="46"/>
    </row>
    <row r="130" spans="1:23">
      <c r="A130" s="44"/>
      <c r="B130" s="45"/>
      <c r="C130" s="45"/>
      <c r="D130" s="45"/>
      <c r="E130" s="47"/>
      <c r="F130" s="48"/>
      <c r="G130" s="47"/>
      <c r="H130" s="47"/>
      <c r="I130" s="47"/>
      <c r="J130" s="47"/>
      <c r="K130" s="47"/>
      <c r="L130" s="47"/>
      <c r="M130" s="47"/>
      <c r="N130" s="46"/>
      <c r="O130" s="46"/>
      <c r="P130" s="46"/>
      <c r="Q130" s="46"/>
      <c r="R130" s="46"/>
      <c r="S130" s="46"/>
      <c r="T130" s="46"/>
      <c r="U130" s="46"/>
      <c r="V130" s="46"/>
      <c r="W130" s="46"/>
    </row>
    <row r="131" spans="1:23">
      <c r="A131" s="44"/>
      <c r="B131" s="45"/>
      <c r="C131" s="45"/>
      <c r="D131" s="45"/>
      <c r="E131" s="47"/>
      <c r="F131" s="48"/>
      <c r="G131" s="47"/>
      <c r="H131" s="47"/>
      <c r="I131" s="47"/>
      <c r="J131" s="47"/>
      <c r="K131" s="47"/>
      <c r="L131" s="47"/>
      <c r="M131" s="47"/>
      <c r="N131" s="46"/>
      <c r="O131" s="46"/>
      <c r="P131" s="46"/>
      <c r="Q131" s="46"/>
      <c r="R131" s="46"/>
      <c r="S131" s="46"/>
      <c r="T131" s="46"/>
      <c r="U131" s="46"/>
      <c r="V131" s="46"/>
      <c r="W131" s="46"/>
    </row>
    <row r="132" spans="1:23">
      <c r="A132" s="44"/>
      <c r="B132" s="45"/>
      <c r="C132" s="45"/>
      <c r="D132" s="45"/>
      <c r="E132" s="47"/>
      <c r="F132" s="48"/>
      <c r="G132" s="47"/>
      <c r="H132" s="47"/>
      <c r="I132" s="47"/>
      <c r="J132" s="47"/>
      <c r="K132" s="47"/>
      <c r="L132" s="47"/>
      <c r="M132" s="47"/>
      <c r="N132" s="46"/>
      <c r="O132" s="46"/>
      <c r="P132" s="46"/>
      <c r="Q132" s="46"/>
      <c r="R132" s="46"/>
      <c r="S132" s="46"/>
      <c r="T132" s="46"/>
      <c r="U132" s="46"/>
      <c r="V132" s="46"/>
      <c r="W132" s="46"/>
    </row>
    <row r="133" spans="1:23">
      <c r="A133" s="44"/>
      <c r="B133" s="45"/>
      <c r="C133" s="45"/>
      <c r="D133" s="45"/>
      <c r="E133" s="47"/>
      <c r="F133" s="48"/>
      <c r="G133" s="47"/>
      <c r="H133" s="47"/>
      <c r="I133" s="47"/>
      <c r="J133" s="47"/>
      <c r="K133" s="47"/>
      <c r="L133" s="47"/>
      <c r="M133" s="47"/>
      <c r="N133" s="46"/>
      <c r="O133" s="46"/>
      <c r="P133" s="46"/>
      <c r="Q133" s="46"/>
      <c r="R133" s="46"/>
      <c r="S133" s="46"/>
      <c r="T133" s="46"/>
      <c r="U133" s="46"/>
      <c r="V133" s="46"/>
      <c r="W133" s="46"/>
    </row>
    <row r="134" spans="1:23">
      <c r="A134" s="44"/>
      <c r="B134" s="45"/>
      <c r="C134" s="45"/>
      <c r="D134" s="45"/>
      <c r="E134" s="47"/>
      <c r="F134" s="48"/>
      <c r="G134" s="47"/>
      <c r="H134" s="47"/>
      <c r="I134" s="47"/>
      <c r="J134" s="47"/>
      <c r="K134" s="47"/>
      <c r="L134" s="47"/>
      <c r="M134" s="47"/>
      <c r="N134" s="46"/>
      <c r="O134" s="46"/>
      <c r="P134" s="46"/>
      <c r="Q134" s="46"/>
      <c r="R134" s="46"/>
      <c r="S134" s="46"/>
      <c r="T134" s="46"/>
      <c r="U134" s="46"/>
      <c r="V134" s="46"/>
      <c r="W134" s="46"/>
    </row>
    <row r="135" spans="1:23">
      <c r="A135" s="44"/>
      <c r="B135" s="45"/>
      <c r="C135" s="45"/>
      <c r="D135" s="45"/>
      <c r="E135" s="47"/>
      <c r="F135" s="48"/>
      <c r="G135" s="47"/>
      <c r="H135" s="47"/>
      <c r="I135" s="47"/>
      <c r="J135" s="47"/>
      <c r="K135" s="47"/>
      <c r="L135" s="47"/>
      <c r="M135" s="47"/>
      <c r="N135" s="46"/>
      <c r="O135" s="46"/>
      <c r="P135" s="46"/>
      <c r="Q135" s="46"/>
      <c r="R135" s="46"/>
      <c r="S135" s="46"/>
      <c r="T135" s="46"/>
      <c r="U135" s="46"/>
      <c r="V135" s="46"/>
      <c r="W135" s="46"/>
    </row>
    <row r="136" spans="1:23">
      <c r="A136" s="44"/>
      <c r="B136" s="45"/>
      <c r="C136" s="45"/>
      <c r="D136" s="45"/>
      <c r="E136" s="47"/>
      <c r="F136" s="48"/>
      <c r="G136" s="47"/>
      <c r="H136" s="47"/>
      <c r="I136" s="47"/>
      <c r="J136" s="47"/>
      <c r="K136" s="47"/>
      <c r="L136" s="47"/>
      <c r="M136" s="47"/>
      <c r="N136" s="46"/>
      <c r="O136" s="46"/>
      <c r="P136" s="46"/>
      <c r="Q136" s="46"/>
      <c r="R136" s="46"/>
      <c r="S136" s="46"/>
      <c r="T136" s="46"/>
      <c r="U136" s="46"/>
      <c r="V136" s="46"/>
      <c r="W136" s="46"/>
    </row>
    <row r="137" spans="1:23">
      <c r="A137" s="44"/>
      <c r="B137" s="45"/>
      <c r="C137" s="45"/>
      <c r="D137" s="45"/>
      <c r="E137" s="47"/>
      <c r="F137" s="48"/>
      <c r="G137" s="47"/>
      <c r="H137" s="47"/>
      <c r="I137" s="47"/>
      <c r="J137" s="47"/>
      <c r="K137" s="47"/>
      <c r="L137" s="47"/>
      <c r="M137" s="47"/>
      <c r="N137" s="46"/>
      <c r="O137" s="46"/>
      <c r="P137" s="46"/>
      <c r="Q137" s="46"/>
      <c r="R137" s="46"/>
      <c r="S137" s="46"/>
      <c r="T137" s="46"/>
      <c r="U137" s="46"/>
      <c r="V137" s="46"/>
      <c r="W137" s="46"/>
    </row>
    <row r="138" spans="1:23">
      <c r="A138" s="44"/>
      <c r="B138" s="45"/>
      <c r="C138" s="45"/>
      <c r="D138" s="45"/>
      <c r="E138" s="47"/>
      <c r="F138" s="48"/>
      <c r="G138" s="47"/>
      <c r="H138" s="47"/>
      <c r="I138" s="47"/>
      <c r="J138" s="47"/>
      <c r="K138" s="47"/>
      <c r="L138" s="47"/>
      <c r="M138" s="47"/>
      <c r="N138" s="46"/>
      <c r="O138" s="46"/>
      <c r="P138" s="46"/>
      <c r="Q138" s="46"/>
      <c r="R138" s="46"/>
      <c r="S138" s="46"/>
      <c r="T138" s="46"/>
      <c r="U138" s="46"/>
      <c r="V138" s="46"/>
      <c r="W138" s="46"/>
    </row>
    <row r="139" spans="1:23">
      <c r="A139" s="44"/>
      <c r="B139" s="45"/>
      <c r="C139" s="45"/>
      <c r="D139" s="45"/>
      <c r="E139" s="47"/>
      <c r="F139" s="48"/>
      <c r="G139" s="47"/>
      <c r="H139" s="47"/>
      <c r="I139" s="47"/>
      <c r="J139" s="47"/>
      <c r="K139" s="47"/>
      <c r="L139" s="47"/>
      <c r="M139" s="47"/>
      <c r="N139" s="46"/>
      <c r="O139" s="46"/>
      <c r="P139" s="46"/>
      <c r="Q139" s="46"/>
      <c r="R139" s="46"/>
      <c r="S139" s="46"/>
      <c r="T139" s="46"/>
      <c r="U139" s="46"/>
      <c r="V139" s="46"/>
      <c r="W139" s="46"/>
    </row>
    <row r="140" spans="1:23">
      <c r="A140" s="44"/>
      <c r="B140" s="45"/>
      <c r="C140" s="45"/>
      <c r="D140" s="45"/>
      <c r="E140" s="47"/>
      <c r="F140" s="48"/>
      <c r="G140" s="47"/>
      <c r="H140" s="47"/>
      <c r="I140" s="47"/>
      <c r="J140" s="47"/>
      <c r="K140" s="47"/>
      <c r="L140" s="47"/>
      <c r="M140" s="47"/>
      <c r="N140" s="46"/>
      <c r="O140" s="46"/>
      <c r="P140" s="46"/>
      <c r="Q140" s="46"/>
      <c r="R140" s="46"/>
      <c r="S140" s="46"/>
      <c r="T140" s="46"/>
      <c r="U140" s="46"/>
      <c r="V140" s="46"/>
      <c r="W140" s="46"/>
    </row>
    <row r="141" spans="1:23">
      <c r="A141" s="44"/>
      <c r="B141" s="45"/>
      <c r="C141" s="45"/>
      <c r="D141" s="45"/>
      <c r="E141" s="47"/>
      <c r="F141" s="48"/>
      <c r="G141" s="47"/>
      <c r="H141" s="47"/>
      <c r="I141" s="47"/>
      <c r="J141" s="47"/>
      <c r="K141" s="47"/>
      <c r="L141" s="47"/>
      <c r="M141" s="47"/>
      <c r="N141" s="46"/>
      <c r="O141" s="46"/>
      <c r="P141" s="46"/>
      <c r="Q141" s="46"/>
      <c r="R141" s="46"/>
      <c r="S141" s="46"/>
      <c r="T141" s="46"/>
      <c r="U141" s="46"/>
      <c r="V141" s="46"/>
      <c r="W141" s="46"/>
    </row>
    <row r="142" spans="1:23">
      <c r="A142" s="44"/>
      <c r="B142" s="45"/>
      <c r="C142" s="45"/>
      <c r="D142" s="45"/>
      <c r="E142" s="47"/>
      <c r="F142" s="48"/>
      <c r="G142" s="47"/>
      <c r="H142" s="47"/>
      <c r="I142" s="47"/>
      <c r="J142" s="47"/>
      <c r="K142" s="47"/>
      <c r="L142" s="47"/>
      <c r="M142" s="47"/>
      <c r="N142" s="46"/>
      <c r="O142" s="46"/>
      <c r="P142" s="46"/>
      <c r="Q142" s="46"/>
      <c r="R142" s="46"/>
      <c r="S142" s="46"/>
      <c r="T142" s="46"/>
      <c r="U142" s="46"/>
      <c r="V142" s="46"/>
      <c r="W142" s="46"/>
    </row>
    <row r="143" spans="1:23">
      <c r="A143" s="44"/>
      <c r="B143" s="45"/>
      <c r="C143" s="45"/>
      <c r="D143" s="45"/>
      <c r="E143" s="47"/>
      <c r="F143" s="48"/>
      <c r="G143" s="47"/>
      <c r="H143" s="47"/>
      <c r="I143" s="47"/>
      <c r="J143" s="47"/>
      <c r="K143" s="47"/>
      <c r="L143" s="47"/>
      <c r="M143" s="47"/>
      <c r="N143" s="46"/>
      <c r="O143" s="46"/>
      <c r="P143" s="46"/>
      <c r="Q143" s="46"/>
      <c r="R143" s="46"/>
      <c r="S143" s="46"/>
      <c r="T143" s="46"/>
      <c r="U143" s="46"/>
      <c r="V143" s="46"/>
      <c r="W143" s="46"/>
    </row>
    <row r="144" spans="1:23">
      <c r="A144" s="44"/>
      <c r="B144" s="45"/>
      <c r="C144" s="45"/>
      <c r="D144" s="45"/>
      <c r="E144" s="47"/>
      <c r="F144" s="48"/>
      <c r="G144" s="47"/>
      <c r="H144" s="47"/>
      <c r="I144" s="47"/>
      <c r="J144" s="47"/>
      <c r="K144" s="47"/>
      <c r="L144" s="47"/>
      <c r="M144" s="47"/>
      <c r="N144" s="46"/>
      <c r="O144" s="46"/>
      <c r="P144" s="46"/>
      <c r="Q144" s="46"/>
      <c r="R144" s="46"/>
      <c r="S144" s="46"/>
      <c r="T144" s="46"/>
      <c r="U144" s="46"/>
      <c r="V144" s="46"/>
      <c r="W144" s="46"/>
    </row>
    <row r="145" spans="1:23" ht="19.5">
      <c r="A145" s="26">
        <v>1</v>
      </c>
      <c r="B145" s="27" t="s">
        <v>226</v>
      </c>
      <c r="C145" s="27" t="s">
        <v>227</v>
      </c>
      <c r="D145" s="27"/>
      <c r="E145" s="27" t="s">
        <v>228</v>
      </c>
      <c r="F145" s="29">
        <v>121</v>
      </c>
      <c r="G145" s="49"/>
      <c r="H145" s="49">
        <v>0.33099999999999996</v>
      </c>
      <c r="I145" s="31">
        <f t="shared" ref="I145:I208" si="19">ROUND(F145*55/100*50*0.001,1)</f>
        <v>3.3</v>
      </c>
      <c r="J145" s="32">
        <f>ROUND(I145*1/3.5,1)</f>
        <v>0.9</v>
      </c>
      <c r="K145" s="32">
        <f>ROUND(I145*2/2.85,1)</f>
        <v>2.2999999999999998</v>
      </c>
      <c r="L145" s="32">
        <f t="shared" ref="L145:M176" si="20">J145-G145</f>
        <v>0.9</v>
      </c>
      <c r="M145" s="32">
        <f t="shared" si="20"/>
        <v>1.9689999999999999</v>
      </c>
      <c r="N145" s="33">
        <f t="shared" ref="N145:N208" si="21">L145+M145</f>
        <v>2.8689999999999998</v>
      </c>
      <c r="O145" s="34">
        <f t="shared" ref="O145:P208" si="22">L145/3</f>
        <v>0.3</v>
      </c>
      <c r="P145" s="35">
        <f t="shared" si="22"/>
        <v>0.65633333333333332</v>
      </c>
      <c r="Q145" s="33"/>
      <c r="R145" s="33">
        <f t="shared" ref="R145:S208" si="23">L145/3</f>
        <v>0.3</v>
      </c>
      <c r="S145" s="33">
        <f t="shared" si="23"/>
        <v>0.65633333333333332</v>
      </c>
      <c r="T145" s="33"/>
      <c r="U145" s="33">
        <f t="shared" ref="U145:V208" si="24">L145/3</f>
        <v>0.3</v>
      </c>
      <c r="V145" s="33">
        <f t="shared" si="24"/>
        <v>0.65633333333333332</v>
      </c>
      <c r="W145" s="36"/>
    </row>
    <row r="146" spans="1:23" ht="19.5">
      <c r="A146" s="26">
        <v>2</v>
      </c>
      <c r="B146" s="27" t="s">
        <v>226</v>
      </c>
      <c r="C146" s="27" t="s">
        <v>229</v>
      </c>
      <c r="D146" s="27"/>
      <c r="E146" s="27" t="s">
        <v>230</v>
      </c>
      <c r="F146" s="29">
        <v>176</v>
      </c>
      <c r="G146" s="49">
        <v>0.20400000000000001</v>
      </c>
      <c r="H146" s="49">
        <v>0.43999999999999995</v>
      </c>
      <c r="I146" s="31">
        <f t="shared" si="19"/>
        <v>4.8</v>
      </c>
      <c r="J146" s="32">
        <f>ROUND(I146*1/3.4,1)</f>
        <v>1.4</v>
      </c>
      <c r="K146" s="32">
        <f t="shared" ref="K146:K209" si="25">ROUND(I146*2/2.85,1)</f>
        <v>3.4</v>
      </c>
      <c r="L146" s="32">
        <f t="shared" si="20"/>
        <v>1.196</v>
      </c>
      <c r="M146" s="32">
        <f t="shared" si="20"/>
        <v>2.96</v>
      </c>
      <c r="N146" s="33">
        <f t="shared" si="21"/>
        <v>4.1559999999999997</v>
      </c>
      <c r="O146" s="34">
        <f t="shared" si="22"/>
        <v>0.39866666666666667</v>
      </c>
      <c r="P146" s="35">
        <f t="shared" si="22"/>
        <v>0.98666666666666669</v>
      </c>
      <c r="Q146" s="33"/>
      <c r="R146" s="33">
        <f t="shared" si="23"/>
        <v>0.39866666666666667</v>
      </c>
      <c r="S146" s="33">
        <f t="shared" si="23"/>
        <v>0.98666666666666669</v>
      </c>
      <c r="T146" s="33"/>
      <c r="U146" s="33">
        <f t="shared" si="24"/>
        <v>0.39866666666666667</v>
      </c>
      <c r="V146" s="33">
        <f t="shared" si="24"/>
        <v>0.98666666666666669</v>
      </c>
      <c r="W146" s="36"/>
    </row>
    <row r="147" spans="1:23" ht="19.5">
      <c r="A147" s="26">
        <v>3</v>
      </c>
      <c r="B147" s="27" t="s">
        <v>226</v>
      </c>
      <c r="C147" s="27" t="s">
        <v>231</v>
      </c>
      <c r="D147" s="27"/>
      <c r="E147" s="27" t="s">
        <v>232</v>
      </c>
      <c r="F147" s="29">
        <v>105</v>
      </c>
      <c r="G147" s="49"/>
      <c r="H147" s="49">
        <v>0.33099999999999996</v>
      </c>
      <c r="I147" s="31">
        <f t="shared" si="19"/>
        <v>2.9</v>
      </c>
      <c r="J147" s="32">
        <f t="shared" ref="J147:J210" si="26">ROUND(I147*1/3.4,1)</f>
        <v>0.9</v>
      </c>
      <c r="K147" s="32">
        <f t="shared" si="25"/>
        <v>2</v>
      </c>
      <c r="L147" s="32">
        <f t="shared" si="20"/>
        <v>0.9</v>
      </c>
      <c r="M147" s="32">
        <f t="shared" si="20"/>
        <v>1.669</v>
      </c>
      <c r="N147" s="33">
        <f t="shared" si="21"/>
        <v>2.569</v>
      </c>
      <c r="O147" s="34">
        <f t="shared" si="22"/>
        <v>0.3</v>
      </c>
      <c r="P147" s="35">
        <f t="shared" si="22"/>
        <v>0.55633333333333335</v>
      </c>
      <c r="Q147" s="33"/>
      <c r="R147" s="33">
        <f t="shared" si="23"/>
        <v>0.3</v>
      </c>
      <c r="S147" s="33">
        <f t="shared" si="23"/>
        <v>0.55633333333333335</v>
      </c>
      <c r="T147" s="33"/>
      <c r="U147" s="33">
        <f t="shared" si="24"/>
        <v>0.3</v>
      </c>
      <c r="V147" s="33">
        <f t="shared" si="24"/>
        <v>0.55633333333333335</v>
      </c>
      <c r="W147" s="36"/>
    </row>
    <row r="148" spans="1:23" ht="19.5">
      <c r="A148" s="26">
        <v>4</v>
      </c>
      <c r="B148" s="27" t="s">
        <v>226</v>
      </c>
      <c r="C148" s="27" t="s">
        <v>231</v>
      </c>
      <c r="D148" s="27"/>
      <c r="E148" s="27" t="s">
        <v>233</v>
      </c>
      <c r="F148" s="29">
        <v>123</v>
      </c>
      <c r="G148" s="49">
        <v>5.4999999999999993E-2</v>
      </c>
      <c r="H148" s="49">
        <v>7.8999999999999959E-2</v>
      </c>
      <c r="I148" s="31">
        <f t="shared" si="19"/>
        <v>3.4</v>
      </c>
      <c r="J148" s="32">
        <f t="shared" si="26"/>
        <v>1</v>
      </c>
      <c r="K148" s="32">
        <f t="shared" si="25"/>
        <v>2.4</v>
      </c>
      <c r="L148" s="32">
        <f t="shared" si="20"/>
        <v>0.94500000000000006</v>
      </c>
      <c r="M148" s="32">
        <f t="shared" si="20"/>
        <v>2.3209999999999997</v>
      </c>
      <c r="N148" s="33">
        <f t="shared" si="21"/>
        <v>3.266</v>
      </c>
      <c r="O148" s="34">
        <f t="shared" si="22"/>
        <v>0.315</v>
      </c>
      <c r="P148" s="35">
        <f t="shared" si="22"/>
        <v>0.77366666666666661</v>
      </c>
      <c r="Q148" s="33"/>
      <c r="R148" s="33">
        <f t="shared" si="23"/>
        <v>0.315</v>
      </c>
      <c r="S148" s="33">
        <f t="shared" si="23"/>
        <v>0.77366666666666661</v>
      </c>
      <c r="T148" s="33"/>
      <c r="U148" s="33">
        <f t="shared" si="24"/>
        <v>0.315</v>
      </c>
      <c r="V148" s="33">
        <f t="shared" si="24"/>
        <v>0.77366666666666661</v>
      </c>
      <c r="W148" s="36"/>
    </row>
    <row r="149" spans="1:23" ht="19.5">
      <c r="A149" s="26">
        <v>5</v>
      </c>
      <c r="B149" s="27" t="s">
        <v>226</v>
      </c>
      <c r="C149" s="50" t="s">
        <v>234</v>
      </c>
      <c r="D149" s="50"/>
      <c r="E149" s="27" t="s">
        <v>235</v>
      </c>
      <c r="F149" s="29">
        <v>101</v>
      </c>
      <c r="G149" s="49"/>
      <c r="H149" s="49"/>
      <c r="I149" s="31">
        <f t="shared" si="19"/>
        <v>2.8</v>
      </c>
      <c r="J149" s="32">
        <f t="shared" si="26"/>
        <v>0.8</v>
      </c>
      <c r="K149" s="32">
        <f t="shared" si="25"/>
        <v>2</v>
      </c>
      <c r="L149" s="32">
        <f t="shared" si="20"/>
        <v>0.8</v>
      </c>
      <c r="M149" s="32">
        <f t="shared" si="20"/>
        <v>2</v>
      </c>
      <c r="N149" s="33">
        <f t="shared" si="21"/>
        <v>2.8</v>
      </c>
      <c r="O149" s="34">
        <f t="shared" si="22"/>
        <v>0.26666666666666666</v>
      </c>
      <c r="P149" s="35">
        <f t="shared" si="22"/>
        <v>0.66666666666666663</v>
      </c>
      <c r="Q149" s="33"/>
      <c r="R149" s="33">
        <f t="shared" si="23"/>
        <v>0.26666666666666666</v>
      </c>
      <c r="S149" s="33">
        <f t="shared" si="23"/>
        <v>0.66666666666666663</v>
      </c>
      <c r="T149" s="33"/>
      <c r="U149" s="33">
        <f t="shared" si="24"/>
        <v>0.26666666666666666</v>
      </c>
      <c r="V149" s="33">
        <f t="shared" si="24"/>
        <v>0.66666666666666663</v>
      </c>
      <c r="W149" s="36"/>
    </row>
    <row r="150" spans="1:23" ht="19.5">
      <c r="A150" s="26">
        <v>6</v>
      </c>
      <c r="B150" s="27" t="s">
        <v>226</v>
      </c>
      <c r="C150" s="27" t="s">
        <v>236</v>
      </c>
      <c r="D150" s="27"/>
      <c r="E150" s="27" t="s">
        <v>237</v>
      </c>
      <c r="F150" s="29">
        <v>153</v>
      </c>
      <c r="G150" s="49"/>
      <c r="H150" s="49">
        <v>5.0000000000000044E-2</v>
      </c>
      <c r="I150" s="31">
        <f t="shared" si="19"/>
        <v>4.2</v>
      </c>
      <c r="J150" s="32">
        <f t="shared" si="26"/>
        <v>1.2</v>
      </c>
      <c r="K150" s="32">
        <f t="shared" si="25"/>
        <v>2.9</v>
      </c>
      <c r="L150" s="32">
        <f t="shared" si="20"/>
        <v>1.2</v>
      </c>
      <c r="M150" s="32">
        <f t="shared" si="20"/>
        <v>2.8499999999999996</v>
      </c>
      <c r="N150" s="33">
        <f t="shared" si="21"/>
        <v>4.05</v>
      </c>
      <c r="O150" s="34">
        <f t="shared" si="22"/>
        <v>0.39999999999999997</v>
      </c>
      <c r="P150" s="35">
        <f t="shared" si="22"/>
        <v>0.94999999999999984</v>
      </c>
      <c r="Q150" s="33"/>
      <c r="R150" s="33">
        <f t="shared" si="23"/>
        <v>0.39999999999999997</v>
      </c>
      <c r="S150" s="33">
        <f t="shared" si="23"/>
        <v>0.94999999999999984</v>
      </c>
      <c r="T150" s="33"/>
      <c r="U150" s="33">
        <f t="shared" si="24"/>
        <v>0.39999999999999997</v>
      </c>
      <c r="V150" s="33">
        <f t="shared" si="24"/>
        <v>0.94999999999999984</v>
      </c>
      <c r="W150" s="36"/>
    </row>
    <row r="151" spans="1:23" ht="19.5">
      <c r="A151" s="26">
        <v>7</v>
      </c>
      <c r="B151" s="27" t="s">
        <v>226</v>
      </c>
      <c r="C151" s="27" t="s">
        <v>236</v>
      </c>
      <c r="D151" s="27"/>
      <c r="E151" s="27" t="s">
        <v>238</v>
      </c>
      <c r="F151" s="29">
        <v>96</v>
      </c>
      <c r="G151" s="49"/>
      <c r="H151" s="49">
        <v>0.24099999999999999</v>
      </c>
      <c r="I151" s="31">
        <f t="shared" si="19"/>
        <v>2.6</v>
      </c>
      <c r="J151" s="32">
        <f t="shared" si="26"/>
        <v>0.8</v>
      </c>
      <c r="K151" s="32">
        <f t="shared" si="25"/>
        <v>1.8</v>
      </c>
      <c r="L151" s="32">
        <f t="shared" si="20"/>
        <v>0.8</v>
      </c>
      <c r="M151" s="32">
        <f t="shared" si="20"/>
        <v>1.5590000000000002</v>
      </c>
      <c r="N151" s="33">
        <f t="shared" si="21"/>
        <v>2.359</v>
      </c>
      <c r="O151" s="34">
        <f t="shared" si="22"/>
        <v>0.26666666666666666</v>
      </c>
      <c r="P151" s="35">
        <f t="shared" si="22"/>
        <v>0.51966666666666672</v>
      </c>
      <c r="Q151" s="33"/>
      <c r="R151" s="33">
        <f t="shared" si="23"/>
        <v>0.26666666666666666</v>
      </c>
      <c r="S151" s="33">
        <f t="shared" si="23"/>
        <v>0.51966666666666672</v>
      </c>
      <c r="T151" s="33"/>
      <c r="U151" s="33">
        <f t="shared" si="24"/>
        <v>0.26666666666666666</v>
      </c>
      <c r="V151" s="33">
        <f t="shared" si="24"/>
        <v>0.51966666666666672</v>
      </c>
      <c r="W151" s="36"/>
    </row>
    <row r="152" spans="1:23" ht="19.5">
      <c r="A152" s="26">
        <v>8</v>
      </c>
      <c r="B152" s="27" t="s">
        <v>226</v>
      </c>
      <c r="C152" s="27" t="s">
        <v>239</v>
      </c>
      <c r="D152" s="27"/>
      <c r="E152" s="27" t="s">
        <v>240</v>
      </c>
      <c r="F152" s="29">
        <v>126</v>
      </c>
      <c r="G152" s="49">
        <v>0.13699999999999996</v>
      </c>
      <c r="H152" s="49">
        <v>0.18100000000000005</v>
      </c>
      <c r="I152" s="31">
        <f t="shared" si="19"/>
        <v>3.5</v>
      </c>
      <c r="J152" s="32">
        <f t="shared" si="26"/>
        <v>1</v>
      </c>
      <c r="K152" s="32">
        <f t="shared" si="25"/>
        <v>2.5</v>
      </c>
      <c r="L152" s="32">
        <f t="shared" si="20"/>
        <v>0.86299999999999999</v>
      </c>
      <c r="M152" s="32">
        <f t="shared" si="20"/>
        <v>2.319</v>
      </c>
      <c r="N152" s="33">
        <f t="shared" si="21"/>
        <v>3.1819999999999999</v>
      </c>
      <c r="O152" s="34">
        <f t="shared" si="22"/>
        <v>0.28766666666666668</v>
      </c>
      <c r="P152" s="35">
        <f t="shared" si="22"/>
        <v>0.77300000000000002</v>
      </c>
      <c r="Q152" s="33"/>
      <c r="R152" s="33">
        <f t="shared" si="23"/>
        <v>0.28766666666666668</v>
      </c>
      <c r="S152" s="33">
        <f t="shared" si="23"/>
        <v>0.77300000000000002</v>
      </c>
      <c r="T152" s="33"/>
      <c r="U152" s="33">
        <f t="shared" si="24"/>
        <v>0.28766666666666668</v>
      </c>
      <c r="V152" s="33">
        <f t="shared" si="24"/>
        <v>0.77300000000000002</v>
      </c>
      <c r="W152" s="36"/>
    </row>
    <row r="153" spans="1:23" ht="19.5">
      <c r="A153" s="26">
        <v>9</v>
      </c>
      <c r="B153" s="27" t="s">
        <v>226</v>
      </c>
      <c r="C153" s="27" t="s">
        <v>241</v>
      </c>
      <c r="D153" s="27"/>
      <c r="E153" s="27" t="s">
        <v>242</v>
      </c>
      <c r="F153" s="29">
        <v>152</v>
      </c>
      <c r="G153" s="49"/>
      <c r="H153" s="49"/>
      <c r="I153" s="31">
        <f t="shared" si="19"/>
        <v>4.2</v>
      </c>
      <c r="J153" s="32">
        <f t="shared" si="26"/>
        <v>1.2</v>
      </c>
      <c r="K153" s="32">
        <f t="shared" si="25"/>
        <v>2.9</v>
      </c>
      <c r="L153" s="32">
        <f t="shared" si="20"/>
        <v>1.2</v>
      </c>
      <c r="M153" s="32">
        <f t="shared" si="20"/>
        <v>2.9</v>
      </c>
      <c r="N153" s="33">
        <f t="shared" si="21"/>
        <v>4.0999999999999996</v>
      </c>
      <c r="O153" s="34">
        <f t="shared" si="22"/>
        <v>0.39999999999999997</v>
      </c>
      <c r="P153" s="35">
        <f t="shared" si="22"/>
        <v>0.96666666666666667</v>
      </c>
      <c r="Q153" s="33"/>
      <c r="R153" s="33">
        <f t="shared" si="23"/>
        <v>0.39999999999999997</v>
      </c>
      <c r="S153" s="33">
        <f t="shared" si="23"/>
        <v>0.96666666666666667</v>
      </c>
      <c r="T153" s="33"/>
      <c r="U153" s="33">
        <f t="shared" si="24"/>
        <v>0.39999999999999997</v>
      </c>
      <c r="V153" s="33">
        <f t="shared" si="24"/>
        <v>0.96666666666666667</v>
      </c>
      <c r="W153" s="36"/>
    </row>
    <row r="154" spans="1:23" ht="19.5">
      <c r="A154" s="26">
        <v>10</v>
      </c>
      <c r="B154" s="27" t="s">
        <v>226</v>
      </c>
      <c r="C154" s="27" t="s">
        <v>243</v>
      </c>
      <c r="D154" s="27"/>
      <c r="E154" s="27" t="s">
        <v>244</v>
      </c>
      <c r="F154" s="29">
        <v>182</v>
      </c>
      <c r="G154" s="49"/>
      <c r="H154" s="49">
        <v>0.55899999999999994</v>
      </c>
      <c r="I154" s="31">
        <f t="shared" si="19"/>
        <v>5</v>
      </c>
      <c r="J154" s="32">
        <f t="shared" si="26"/>
        <v>1.5</v>
      </c>
      <c r="K154" s="32">
        <f t="shared" si="25"/>
        <v>3.5</v>
      </c>
      <c r="L154" s="32">
        <f t="shared" si="20"/>
        <v>1.5</v>
      </c>
      <c r="M154" s="32">
        <f t="shared" si="20"/>
        <v>2.9409999999999998</v>
      </c>
      <c r="N154" s="33">
        <f t="shared" si="21"/>
        <v>4.4409999999999998</v>
      </c>
      <c r="O154" s="34">
        <f t="shared" si="22"/>
        <v>0.5</v>
      </c>
      <c r="P154" s="35">
        <f t="shared" si="22"/>
        <v>0.98033333333333328</v>
      </c>
      <c r="Q154" s="33"/>
      <c r="R154" s="33">
        <f t="shared" si="23"/>
        <v>0.5</v>
      </c>
      <c r="S154" s="33">
        <f t="shared" si="23"/>
        <v>0.98033333333333328</v>
      </c>
      <c r="T154" s="33"/>
      <c r="U154" s="33">
        <f t="shared" si="24"/>
        <v>0.5</v>
      </c>
      <c r="V154" s="33">
        <f t="shared" si="24"/>
        <v>0.98033333333333328</v>
      </c>
      <c r="W154" s="36"/>
    </row>
    <row r="155" spans="1:23" ht="19.5">
      <c r="A155" s="26">
        <v>11</v>
      </c>
      <c r="B155" s="27" t="s">
        <v>226</v>
      </c>
      <c r="C155" s="27" t="s">
        <v>245</v>
      </c>
      <c r="D155" s="27"/>
      <c r="E155" s="27" t="s">
        <v>246</v>
      </c>
      <c r="F155" s="29">
        <v>297</v>
      </c>
      <c r="G155" s="49"/>
      <c r="H155" s="49">
        <v>0.23200000000000021</v>
      </c>
      <c r="I155" s="31">
        <f t="shared" si="19"/>
        <v>8.1999999999999993</v>
      </c>
      <c r="J155" s="32">
        <f t="shared" si="26"/>
        <v>2.4</v>
      </c>
      <c r="K155" s="32">
        <f t="shared" si="25"/>
        <v>5.8</v>
      </c>
      <c r="L155" s="32">
        <f t="shared" si="20"/>
        <v>2.4</v>
      </c>
      <c r="M155" s="32">
        <f t="shared" si="20"/>
        <v>5.5679999999999996</v>
      </c>
      <c r="N155" s="33">
        <f t="shared" si="21"/>
        <v>7.968</v>
      </c>
      <c r="O155" s="34">
        <f t="shared" si="22"/>
        <v>0.79999999999999993</v>
      </c>
      <c r="P155" s="35">
        <f t="shared" si="22"/>
        <v>1.8559999999999999</v>
      </c>
      <c r="Q155" s="33"/>
      <c r="R155" s="33">
        <f t="shared" si="23"/>
        <v>0.79999999999999993</v>
      </c>
      <c r="S155" s="33">
        <f t="shared" si="23"/>
        <v>1.8559999999999999</v>
      </c>
      <c r="T155" s="33"/>
      <c r="U155" s="33">
        <f t="shared" si="24"/>
        <v>0.79999999999999993</v>
      </c>
      <c r="V155" s="33">
        <f t="shared" si="24"/>
        <v>1.8559999999999999</v>
      </c>
      <c r="W155" s="36"/>
    </row>
    <row r="156" spans="1:23" ht="19.5">
      <c r="A156" s="26">
        <v>12</v>
      </c>
      <c r="B156" s="27" t="s">
        <v>226</v>
      </c>
      <c r="C156" s="27" t="s">
        <v>247</v>
      </c>
      <c r="D156" s="27"/>
      <c r="E156" s="27" t="s">
        <v>248</v>
      </c>
      <c r="F156" s="29">
        <v>71</v>
      </c>
      <c r="G156" s="49"/>
      <c r="H156" s="49">
        <v>1.0169999999999999</v>
      </c>
      <c r="I156" s="31">
        <f t="shared" si="19"/>
        <v>2</v>
      </c>
      <c r="J156" s="32">
        <f t="shared" si="26"/>
        <v>0.6</v>
      </c>
      <c r="K156" s="32">
        <f t="shared" si="25"/>
        <v>1.4</v>
      </c>
      <c r="L156" s="32">
        <f t="shared" si="20"/>
        <v>0.6</v>
      </c>
      <c r="M156" s="32">
        <f t="shared" si="20"/>
        <v>0.38300000000000001</v>
      </c>
      <c r="N156" s="33">
        <f t="shared" si="21"/>
        <v>0.98299999999999998</v>
      </c>
      <c r="O156" s="34">
        <f t="shared" si="22"/>
        <v>0.19999999999999998</v>
      </c>
      <c r="P156" s="35">
        <f t="shared" si="22"/>
        <v>0.12766666666666668</v>
      </c>
      <c r="Q156" s="33"/>
      <c r="R156" s="33">
        <f t="shared" si="23"/>
        <v>0.19999999999999998</v>
      </c>
      <c r="S156" s="33">
        <f t="shared" si="23"/>
        <v>0.12766666666666668</v>
      </c>
      <c r="T156" s="33"/>
      <c r="U156" s="33">
        <f t="shared" si="24"/>
        <v>0.19999999999999998</v>
      </c>
      <c r="V156" s="33">
        <f t="shared" si="24"/>
        <v>0.12766666666666668</v>
      </c>
      <c r="W156" s="36"/>
    </row>
    <row r="157" spans="1:23" ht="19.5">
      <c r="A157" s="26">
        <v>13</v>
      </c>
      <c r="B157" s="27" t="s">
        <v>226</v>
      </c>
      <c r="C157" s="27" t="s">
        <v>247</v>
      </c>
      <c r="D157" s="27"/>
      <c r="E157" s="27" t="s">
        <v>249</v>
      </c>
      <c r="F157" s="29">
        <v>70</v>
      </c>
      <c r="G157" s="49"/>
      <c r="H157" s="49">
        <v>0.19099999999999995</v>
      </c>
      <c r="I157" s="31">
        <f t="shared" si="19"/>
        <v>1.9</v>
      </c>
      <c r="J157" s="32">
        <f t="shared" si="26"/>
        <v>0.6</v>
      </c>
      <c r="K157" s="32">
        <f t="shared" si="25"/>
        <v>1.3</v>
      </c>
      <c r="L157" s="32">
        <f t="shared" si="20"/>
        <v>0.6</v>
      </c>
      <c r="M157" s="32">
        <f t="shared" si="20"/>
        <v>1.109</v>
      </c>
      <c r="N157" s="33">
        <f t="shared" si="21"/>
        <v>1.7090000000000001</v>
      </c>
      <c r="O157" s="34">
        <f t="shared" si="22"/>
        <v>0.19999999999999998</v>
      </c>
      <c r="P157" s="35">
        <f t="shared" si="22"/>
        <v>0.36966666666666664</v>
      </c>
      <c r="Q157" s="33"/>
      <c r="R157" s="33">
        <f t="shared" si="23"/>
        <v>0.19999999999999998</v>
      </c>
      <c r="S157" s="33">
        <f t="shared" si="23"/>
        <v>0.36966666666666664</v>
      </c>
      <c r="T157" s="33"/>
      <c r="U157" s="33">
        <f t="shared" si="24"/>
        <v>0.19999999999999998</v>
      </c>
      <c r="V157" s="33">
        <f t="shared" si="24"/>
        <v>0.36966666666666664</v>
      </c>
      <c r="W157" s="36"/>
    </row>
    <row r="158" spans="1:23" ht="19.5">
      <c r="A158" s="26">
        <v>14</v>
      </c>
      <c r="B158" s="27" t="s">
        <v>226</v>
      </c>
      <c r="C158" s="27" t="s">
        <v>250</v>
      </c>
      <c r="D158" s="27"/>
      <c r="E158" s="27" t="s">
        <v>251</v>
      </c>
      <c r="F158" s="29">
        <v>146</v>
      </c>
      <c r="G158" s="49"/>
      <c r="H158" s="49">
        <v>0.40799999999999992</v>
      </c>
      <c r="I158" s="31">
        <f t="shared" si="19"/>
        <v>4</v>
      </c>
      <c r="J158" s="32">
        <f t="shared" si="26"/>
        <v>1.2</v>
      </c>
      <c r="K158" s="32">
        <f t="shared" si="25"/>
        <v>2.8</v>
      </c>
      <c r="L158" s="32">
        <f t="shared" si="20"/>
        <v>1.2</v>
      </c>
      <c r="M158" s="32">
        <f t="shared" si="20"/>
        <v>2.3919999999999999</v>
      </c>
      <c r="N158" s="33">
        <f t="shared" si="21"/>
        <v>3.5919999999999996</v>
      </c>
      <c r="O158" s="34">
        <f t="shared" si="22"/>
        <v>0.39999999999999997</v>
      </c>
      <c r="P158" s="35">
        <f t="shared" si="22"/>
        <v>0.79733333333333334</v>
      </c>
      <c r="Q158" s="33"/>
      <c r="R158" s="33">
        <f t="shared" si="23"/>
        <v>0.39999999999999997</v>
      </c>
      <c r="S158" s="33">
        <f t="shared" si="23"/>
        <v>0.79733333333333334</v>
      </c>
      <c r="T158" s="33"/>
      <c r="U158" s="33">
        <f t="shared" si="24"/>
        <v>0.39999999999999997</v>
      </c>
      <c r="V158" s="33">
        <f t="shared" si="24"/>
        <v>0.79733333333333334</v>
      </c>
      <c r="W158" s="36"/>
    </row>
    <row r="159" spans="1:23" ht="19.5">
      <c r="A159" s="26">
        <v>15</v>
      </c>
      <c r="B159" s="27" t="s">
        <v>226</v>
      </c>
      <c r="C159" s="27" t="s">
        <v>250</v>
      </c>
      <c r="D159" s="27"/>
      <c r="E159" s="27" t="s">
        <v>252</v>
      </c>
      <c r="F159" s="29">
        <v>68</v>
      </c>
      <c r="G159" s="49"/>
      <c r="H159" s="49"/>
      <c r="I159" s="31">
        <f t="shared" si="19"/>
        <v>1.9</v>
      </c>
      <c r="J159" s="32">
        <f t="shared" si="26"/>
        <v>0.6</v>
      </c>
      <c r="K159" s="32">
        <f t="shared" si="25"/>
        <v>1.3</v>
      </c>
      <c r="L159" s="32">
        <f t="shared" si="20"/>
        <v>0.6</v>
      </c>
      <c r="M159" s="32">
        <f t="shared" si="20"/>
        <v>1.3</v>
      </c>
      <c r="N159" s="33">
        <f t="shared" si="21"/>
        <v>1.9</v>
      </c>
      <c r="O159" s="34">
        <f t="shared" si="22"/>
        <v>0.19999999999999998</v>
      </c>
      <c r="P159" s="35">
        <f t="shared" si="22"/>
        <v>0.43333333333333335</v>
      </c>
      <c r="Q159" s="33"/>
      <c r="R159" s="33">
        <f t="shared" si="23"/>
        <v>0.19999999999999998</v>
      </c>
      <c r="S159" s="33">
        <f t="shared" si="23"/>
        <v>0.43333333333333335</v>
      </c>
      <c r="T159" s="33"/>
      <c r="U159" s="33">
        <f t="shared" si="24"/>
        <v>0.19999999999999998</v>
      </c>
      <c r="V159" s="33">
        <f t="shared" si="24"/>
        <v>0.43333333333333335</v>
      </c>
      <c r="W159" s="36"/>
    </row>
    <row r="160" spans="1:23" ht="19.5">
      <c r="A160" s="26">
        <v>16</v>
      </c>
      <c r="B160" s="27" t="s">
        <v>226</v>
      </c>
      <c r="C160" s="27" t="s">
        <v>253</v>
      </c>
      <c r="D160" s="27"/>
      <c r="E160" s="27" t="s">
        <v>254</v>
      </c>
      <c r="F160" s="29">
        <v>132</v>
      </c>
      <c r="G160" s="49"/>
      <c r="H160" s="49">
        <v>0.26600000000000001</v>
      </c>
      <c r="I160" s="31">
        <f t="shared" si="19"/>
        <v>3.6</v>
      </c>
      <c r="J160" s="32">
        <f t="shared" si="26"/>
        <v>1.1000000000000001</v>
      </c>
      <c r="K160" s="32">
        <f t="shared" si="25"/>
        <v>2.5</v>
      </c>
      <c r="L160" s="32">
        <f t="shared" si="20"/>
        <v>1.1000000000000001</v>
      </c>
      <c r="M160" s="32">
        <f t="shared" si="20"/>
        <v>2.234</v>
      </c>
      <c r="N160" s="33">
        <f t="shared" si="21"/>
        <v>3.3340000000000001</v>
      </c>
      <c r="O160" s="34">
        <f t="shared" si="22"/>
        <v>0.3666666666666667</v>
      </c>
      <c r="P160" s="35">
        <f t="shared" si="22"/>
        <v>0.7446666666666667</v>
      </c>
      <c r="Q160" s="33"/>
      <c r="R160" s="33">
        <f t="shared" si="23"/>
        <v>0.3666666666666667</v>
      </c>
      <c r="S160" s="33">
        <f t="shared" si="23"/>
        <v>0.7446666666666667</v>
      </c>
      <c r="T160" s="33"/>
      <c r="U160" s="33">
        <f t="shared" si="24"/>
        <v>0.3666666666666667</v>
      </c>
      <c r="V160" s="33">
        <f t="shared" si="24"/>
        <v>0.7446666666666667</v>
      </c>
      <c r="W160" s="36"/>
    </row>
    <row r="161" spans="1:23" ht="19.5">
      <c r="A161" s="26">
        <v>17</v>
      </c>
      <c r="B161" s="27" t="s">
        <v>226</v>
      </c>
      <c r="C161" s="27" t="s">
        <v>253</v>
      </c>
      <c r="D161" s="27"/>
      <c r="E161" s="27" t="s">
        <v>255</v>
      </c>
      <c r="F161" s="29">
        <v>118</v>
      </c>
      <c r="G161" s="49">
        <v>0.20600000000000002</v>
      </c>
      <c r="H161" s="49">
        <v>0.13500000000000001</v>
      </c>
      <c r="I161" s="31">
        <f t="shared" si="19"/>
        <v>3.2</v>
      </c>
      <c r="J161" s="32">
        <f t="shared" si="26"/>
        <v>0.9</v>
      </c>
      <c r="K161" s="32">
        <f t="shared" si="25"/>
        <v>2.2000000000000002</v>
      </c>
      <c r="L161" s="32">
        <f t="shared" si="20"/>
        <v>0.69399999999999995</v>
      </c>
      <c r="M161" s="32">
        <f t="shared" si="20"/>
        <v>2.0650000000000004</v>
      </c>
      <c r="N161" s="33">
        <f t="shared" si="21"/>
        <v>2.7590000000000003</v>
      </c>
      <c r="O161" s="34">
        <f t="shared" si="22"/>
        <v>0.23133333333333331</v>
      </c>
      <c r="P161" s="35">
        <f t="shared" si="22"/>
        <v>0.68833333333333346</v>
      </c>
      <c r="Q161" s="33"/>
      <c r="R161" s="33">
        <f t="shared" si="23"/>
        <v>0.23133333333333331</v>
      </c>
      <c r="S161" s="33">
        <f t="shared" si="23"/>
        <v>0.68833333333333346</v>
      </c>
      <c r="T161" s="33"/>
      <c r="U161" s="33">
        <f t="shared" si="24"/>
        <v>0.23133333333333331</v>
      </c>
      <c r="V161" s="33">
        <f t="shared" si="24"/>
        <v>0.68833333333333346</v>
      </c>
      <c r="W161" s="36"/>
    </row>
    <row r="162" spans="1:23" ht="19.5">
      <c r="A162" s="26">
        <v>18</v>
      </c>
      <c r="B162" s="27" t="s">
        <v>226</v>
      </c>
      <c r="C162" s="27" t="s">
        <v>253</v>
      </c>
      <c r="D162" s="27"/>
      <c r="E162" s="27" t="s">
        <v>256</v>
      </c>
      <c r="F162" s="29">
        <v>107</v>
      </c>
      <c r="G162" s="49"/>
      <c r="H162" s="49"/>
      <c r="I162" s="31">
        <f t="shared" si="19"/>
        <v>2.9</v>
      </c>
      <c r="J162" s="32">
        <f t="shared" si="26"/>
        <v>0.9</v>
      </c>
      <c r="K162" s="32">
        <f t="shared" si="25"/>
        <v>2</v>
      </c>
      <c r="L162" s="32">
        <f t="shared" si="20"/>
        <v>0.9</v>
      </c>
      <c r="M162" s="32">
        <f t="shared" si="20"/>
        <v>2</v>
      </c>
      <c r="N162" s="33">
        <f t="shared" si="21"/>
        <v>2.9</v>
      </c>
      <c r="O162" s="34">
        <f t="shared" si="22"/>
        <v>0.3</v>
      </c>
      <c r="P162" s="35">
        <f t="shared" si="22"/>
        <v>0.66666666666666663</v>
      </c>
      <c r="Q162" s="33"/>
      <c r="R162" s="33">
        <f t="shared" si="23"/>
        <v>0.3</v>
      </c>
      <c r="S162" s="33">
        <f t="shared" si="23"/>
        <v>0.66666666666666663</v>
      </c>
      <c r="T162" s="33"/>
      <c r="U162" s="33">
        <f t="shared" si="24"/>
        <v>0.3</v>
      </c>
      <c r="V162" s="33">
        <f t="shared" si="24"/>
        <v>0.66666666666666663</v>
      </c>
      <c r="W162" s="36"/>
    </row>
    <row r="163" spans="1:23" ht="19.5">
      <c r="A163" s="26">
        <v>19</v>
      </c>
      <c r="B163" s="27" t="s">
        <v>226</v>
      </c>
      <c r="C163" s="27" t="s">
        <v>257</v>
      </c>
      <c r="D163" s="27"/>
      <c r="E163" s="27" t="s">
        <v>258</v>
      </c>
      <c r="F163" s="29">
        <v>182</v>
      </c>
      <c r="G163" s="49">
        <v>0.47199999999999998</v>
      </c>
      <c r="H163" s="49">
        <v>9.6999999999999975E-2</v>
      </c>
      <c r="I163" s="31">
        <f t="shared" si="19"/>
        <v>5</v>
      </c>
      <c r="J163" s="32">
        <f t="shared" si="26"/>
        <v>1.5</v>
      </c>
      <c r="K163" s="32">
        <f t="shared" si="25"/>
        <v>3.5</v>
      </c>
      <c r="L163" s="32">
        <f t="shared" si="20"/>
        <v>1.028</v>
      </c>
      <c r="M163" s="32">
        <f t="shared" si="20"/>
        <v>3.403</v>
      </c>
      <c r="N163" s="33">
        <f t="shared" si="21"/>
        <v>4.431</v>
      </c>
      <c r="O163" s="34">
        <f t="shared" si="22"/>
        <v>0.34266666666666667</v>
      </c>
      <c r="P163" s="35">
        <f t="shared" si="22"/>
        <v>1.1343333333333334</v>
      </c>
      <c r="Q163" s="33"/>
      <c r="R163" s="33">
        <f t="shared" si="23"/>
        <v>0.34266666666666667</v>
      </c>
      <c r="S163" s="33">
        <f t="shared" si="23"/>
        <v>1.1343333333333334</v>
      </c>
      <c r="T163" s="33"/>
      <c r="U163" s="33">
        <f t="shared" si="24"/>
        <v>0.34266666666666667</v>
      </c>
      <c r="V163" s="33">
        <f t="shared" si="24"/>
        <v>1.1343333333333334</v>
      </c>
      <c r="W163" s="36"/>
    </row>
    <row r="164" spans="1:23" ht="19.5">
      <c r="A164" s="26">
        <v>20</v>
      </c>
      <c r="B164" s="27" t="s">
        <v>226</v>
      </c>
      <c r="C164" s="27" t="s">
        <v>259</v>
      </c>
      <c r="D164" s="27"/>
      <c r="E164" s="27" t="s">
        <v>260</v>
      </c>
      <c r="F164" s="29">
        <v>140</v>
      </c>
      <c r="G164" s="49"/>
      <c r="H164" s="49">
        <v>0.56799999999999995</v>
      </c>
      <c r="I164" s="31">
        <f t="shared" si="19"/>
        <v>3.9</v>
      </c>
      <c r="J164" s="32">
        <f t="shared" si="26"/>
        <v>1.1000000000000001</v>
      </c>
      <c r="K164" s="32">
        <f t="shared" si="25"/>
        <v>2.7</v>
      </c>
      <c r="L164" s="32">
        <f t="shared" si="20"/>
        <v>1.1000000000000001</v>
      </c>
      <c r="M164" s="32">
        <f t="shared" si="20"/>
        <v>2.1320000000000001</v>
      </c>
      <c r="N164" s="33">
        <f t="shared" si="21"/>
        <v>3.2320000000000002</v>
      </c>
      <c r="O164" s="34">
        <f t="shared" si="22"/>
        <v>0.3666666666666667</v>
      </c>
      <c r="P164" s="35">
        <f t="shared" si="22"/>
        <v>0.71066666666666667</v>
      </c>
      <c r="Q164" s="33"/>
      <c r="R164" s="33">
        <f t="shared" si="23"/>
        <v>0.3666666666666667</v>
      </c>
      <c r="S164" s="33">
        <f t="shared" si="23"/>
        <v>0.71066666666666667</v>
      </c>
      <c r="T164" s="33"/>
      <c r="U164" s="33">
        <f t="shared" si="24"/>
        <v>0.3666666666666667</v>
      </c>
      <c r="V164" s="33">
        <f t="shared" si="24"/>
        <v>0.71066666666666667</v>
      </c>
      <c r="W164" s="36"/>
    </row>
    <row r="165" spans="1:23" ht="19.5">
      <c r="A165" s="26">
        <v>21</v>
      </c>
      <c r="B165" s="27" t="s">
        <v>226</v>
      </c>
      <c r="C165" s="27" t="s">
        <v>261</v>
      </c>
      <c r="D165" s="27"/>
      <c r="E165" s="27" t="s">
        <v>262</v>
      </c>
      <c r="F165" s="29">
        <v>190</v>
      </c>
      <c r="G165" s="49"/>
      <c r="H165" s="49"/>
      <c r="I165" s="31">
        <f t="shared" si="19"/>
        <v>5.2</v>
      </c>
      <c r="J165" s="32">
        <f t="shared" si="26"/>
        <v>1.5</v>
      </c>
      <c r="K165" s="32">
        <f t="shared" si="25"/>
        <v>3.6</v>
      </c>
      <c r="L165" s="32">
        <f t="shared" si="20"/>
        <v>1.5</v>
      </c>
      <c r="M165" s="32">
        <f t="shared" si="20"/>
        <v>3.6</v>
      </c>
      <c r="N165" s="33">
        <f t="shared" si="21"/>
        <v>5.0999999999999996</v>
      </c>
      <c r="O165" s="34">
        <f t="shared" si="22"/>
        <v>0.5</v>
      </c>
      <c r="P165" s="35">
        <f t="shared" si="22"/>
        <v>1.2</v>
      </c>
      <c r="Q165" s="33"/>
      <c r="R165" s="33">
        <f t="shared" si="23"/>
        <v>0.5</v>
      </c>
      <c r="S165" s="33">
        <f t="shared" si="23"/>
        <v>1.2</v>
      </c>
      <c r="T165" s="33"/>
      <c r="U165" s="33">
        <f t="shared" si="24"/>
        <v>0.5</v>
      </c>
      <c r="V165" s="33">
        <f t="shared" si="24"/>
        <v>1.2</v>
      </c>
      <c r="W165" s="36"/>
    </row>
    <row r="166" spans="1:23" ht="19.5">
      <c r="A166" s="26">
        <v>22</v>
      </c>
      <c r="B166" s="27" t="s">
        <v>226</v>
      </c>
      <c r="C166" s="27" t="s">
        <v>263</v>
      </c>
      <c r="D166" s="27"/>
      <c r="E166" s="27" t="s">
        <v>264</v>
      </c>
      <c r="F166" s="29">
        <v>120</v>
      </c>
      <c r="G166" s="49"/>
      <c r="H166" s="49"/>
      <c r="I166" s="31">
        <f t="shared" si="19"/>
        <v>3.3</v>
      </c>
      <c r="J166" s="32">
        <f t="shared" si="26"/>
        <v>1</v>
      </c>
      <c r="K166" s="32">
        <f t="shared" si="25"/>
        <v>2.2999999999999998</v>
      </c>
      <c r="L166" s="32">
        <f t="shared" si="20"/>
        <v>1</v>
      </c>
      <c r="M166" s="32">
        <f t="shared" si="20"/>
        <v>2.2999999999999998</v>
      </c>
      <c r="N166" s="33">
        <f t="shared" si="21"/>
        <v>3.3</v>
      </c>
      <c r="O166" s="34">
        <f t="shared" si="22"/>
        <v>0.33333333333333331</v>
      </c>
      <c r="P166" s="35">
        <f t="shared" si="22"/>
        <v>0.76666666666666661</v>
      </c>
      <c r="Q166" s="33"/>
      <c r="R166" s="33">
        <f t="shared" si="23"/>
        <v>0.33333333333333331</v>
      </c>
      <c r="S166" s="33">
        <f t="shared" si="23"/>
        <v>0.76666666666666661</v>
      </c>
      <c r="T166" s="33"/>
      <c r="U166" s="33">
        <f t="shared" si="24"/>
        <v>0.33333333333333331</v>
      </c>
      <c r="V166" s="33">
        <f t="shared" si="24"/>
        <v>0.76666666666666661</v>
      </c>
      <c r="W166" s="36"/>
    </row>
    <row r="167" spans="1:23" ht="19.5">
      <c r="A167" s="26">
        <v>23</v>
      </c>
      <c r="B167" s="27" t="s">
        <v>226</v>
      </c>
      <c r="C167" s="27" t="s">
        <v>265</v>
      </c>
      <c r="D167" s="27"/>
      <c r="E167" s="27" t="s">
        <v>266</v>
      </c>
      <c r="F167" s="29">
        <v>125</v>
      </c>
      <c r="G167" s="49">
        <v>5.5999999999999994E-2</v>
      </c>
      <c r="H167" s="49">
        <v>0.56299999999999994</v>
      </c>
      <c r="I167" s="31">
        <f t="shared" si="19"/>
        <v>3.4</v>
      </c>
      <c r="J167" s="32">
        <f t="shared" si="26"/>
        <v>1</v>
      </c>
      <c r="K167" s="32">
        <f t="shared" si="25"/>
        <v>2.4</v>
      </c>
      <c r="L167" s="32">
        <f t="shared" si="20"/>
        <v>0.94399999999999995</v>
      </c>
      <c r="M167" s="32">
        <f t="shared" si="20"/>
        <v>1.837</v>
      </c>
      <c r="N167" s="33">
        <f t="shared" si="21"/>
        <v>2.7809999999999997</v>
      </c>
      <c r="O167" s="34">
        <f t="shared" si="22"/>
        <v>0.31466666666666665</v>
      </c>
      <c r="P167" s="35">
        <f t="shared" si="22"/>
        <v>0.61233333333333329</v>
      </c>
      <c r="Q167" s="33"/>
      <c r="R167" s="33">
        <f t="shared" si="23"/>
        <v>0.31466666666666665</v>
      </c>
      <c r="S167" s="33">
        <f t="shared" si="23"/>
        <v>0.61233333333333329</v>
      </c>
      <c r="T167" s="33"/>
      <c r="U167" s="33">
        <f t="shared" si="24"/>
        <v>0.31466666666666665</v>
      </c>
      <c r="V167" s="33">
        <f t="shared" si="24"/>
        <v>0.61233333333333329</v>
      </c>
      <c r="W167" s="36"/>
    </row>
    <row r="168" spans="1:23" ht="19.5">
      <c r="A168" s="26">
        <v>24</v>
      </c>
      <c r="B168" s="27" t="s">
        <v>226</v>
      </c>
      <c r="C168" s="27" t="s">
        <v>267</v>
      </c>
      <c r="D168" s="27"/>
      <c r="E168" s="27" t="s">
        <v>268</v>
      </c>
      <c r="F168" s="29">
        <v>361</v>
      </c>
      <c r="G168" s="49">
        <v>1.9590000000000001</v>
      </c>
      <c r="H168" s="49">
        <v>4.4540000000000006</v>
      </c>
      <c r="I168" s="31">
        <f t="shared" si="19"/>
        <v>9.9</v>
      </c>
      <c r="J168" s="32">
        <f t="shared" si="26"/>
        <v>2.9</v>
      </c>
      <c r="K168" s="32">
        <f t="shared" si="25"/>
        <v>6.9</v>
      </c>
      <c r="L168" s="32">
        <f t="shared" si="20"/>
        <v>0.94099999999999984</v>
      </c>
      <c r="M168" s="32">
        <f t="shared" si="20"/>
        <v>2.4459999999999997</v>
      </c>
      <c r="N168" s="33">
        <f t="shared" si="21"/>
        <v>3.3869999999999996</v>
      </c>
      <c r="O168" s="34">
        <f t="shared" si="22"/>
        <v>0.31366666666666659</v>
      </c>
      <c r="P168" s="35">
        <f t="shared" si="22"/>
        <v>0.81533333333333324</v>
      </c>
      <c r="Q168" s="33"/>
      <c r="R168" s="33">
        <f t="shared" si="23"/>
        <v>0.31366666666666659</v>
      </c>
      <c r="S168" s="33">
        <f t="shared" si="23"/>
        <v>0.81533333333333324</v>
      </c>
      <c r="T168" s="33"/>
      <c r="U168" s="33">
        <f t="shared" si="24"/>
        <v>0.31366666666666659</v>
      </c>
      <c r="V168" s="33">
        <f t="shared" si="24"/>
        <v>0.81533333333333324</v>
      </c>
      <c r="W168" s="36"/>
    </row>
    <row r="169" spans="1:23" ht="19.5">
      <c r="A169" s="26">
        <v>25</v>
      </c>
      <c r="B169" s="27" t="s">
        <v>226</v>
      </c>
      <c r="C169" s="27" t="s">
        <v>269</v>
      </c>
      <c r="D169" s="27"/>
      <c r="E169" s="27" t="s">
        <v>270</v>
      </c>
      <c r="F169" s="29">
        <v>248</v>
      </c>
      <c r="G169" s="49">
        <v>8.2999999999999963E-2</v>
      </c>
      <c r="H169" s="49">
        <v>0.89600000000000013</v>
      </c>
      <c r="I169" s="31">
        <f t="shared" si="19"/>
        <v>6.8</v>
      </c>
      <c r="J169" s="32">
        <f t="shared" si="26"/>
        <v>2</v>
      </c>
      <c r="K169" s="32">
        <f t="shared" si="25"/>
        <v>4.8</v>
      </c>
      <c r="L169" s="32">
        <f t="shared" si="20"/>
        <v>1.917</v>
      </c>
      <c r="M169" s="32">
        <f t="shared" si="20"/>
        <v>3.9039999999999999</v>
      </c>
      <c r="N169" s="33">
        <f t="shared" si="21"/>
        <v>5.8209999999999997</v>
      </c>
      <c r="O169" s="34">
        <f t="shared" si="22"/>
        <v>0.63900000000000001</v>
      </c>
      <c r="P169" s="35">
        <f t="shared" si="22"/>
        <v>1.3013333333333332</v>
      </c>
      <c r="Q169" s="33"/>
      <c r="R169" s="33">
        <f t="shared" si="23"/>
        <v>0.63900000000000001</v>
      </c>
      <c r="S169" s="33">
        <f t="shared" si="23"/>
        <v>1.3013333333333332</v>
      </c>
      <c r="T169" s="33"/>
      <c r="U169" s="33">
        <f t="shared" si="24"/>
        <v>0.63900000000000001</v>
      </c>
      <c r="V169" s="33">
        <f t="shared" si="24"/>
        <v>1.3013333333333332</v>
      </c>
      <c r="W169" s="36"/>
    </row>
    <row r="170" spans="1:23" ht="19.5">
      <c r="A170" s="26">
        <v>26</v>
      </c>
      <c r="B170" s="27" t="s">
        <v>226</v>
      </c>
      <c r="C170" s="27" t="s">
        <v>271</v>
      </c>
      <c r="D170" s="27"/>
      <c r="E170" s="27" t="s">
        <v>272</v>
      </c>
      <c r="F170" s="29">
        <v>143</v>
      </c>
      <c r="G170" s="49"/>
      <c r="H170" s="49">
        <v>0.15199999999999991</v>
      </c>
      <c r="I170" s="31">
        <f t="shared" si="19"/>
        <v>3.9</v>
      </c>
      <c r="J170" s="32">
        <f t="shared" si="26"/>
        <v>1.1000000000000001</v>
      </c>
      <c r="K170" s="32">
        <f t="shared" si="25"/>
        <v>2.7</v>
      </c>
      <c r="L170" s="32">
        <f t="shared" si="20"/>
        <v>1.1000000000000001</v>
      </c>
      <c r="M170" s="32">
        <f t="shared" si="20"/>
        <v>2.548</v>
      </c>
      <c r="N170" s="33">
        <f t="shared" si="21"/>
        <v>3.6480000000000001</v>
      </c>
      <c r="O170" s="34">
        <f t="shared" si="22"/>
        <v>0.3666666666666667</v>
      </c>
      <c r="P170" s="35">
        <f t="shared" si="22"/>
        <v>0.84933333333333338</v>
      </c>
      <c r="Q170" s="33"/>
      <c r="R170" s="33">
        <f t="shared" si="23"/>
        <v>0.3666666666666667</v>
      </c>
      <c r="S170" s="33">
        <f t="shared" si="23"/>
        <v>0.84933333333333338</v>
      </c>
      <c r="T170" s="33"/>
      <c r="U170" s="33">
        <f t="shared" si="24"/>
        <v>0.3666666666666667</v>
      </c>
      <c r="V170" s="33">
        <f t="shared" si="24"/>
        <v>0.84933333333333338</v>
      </c>
      <c r="W170" s="36"/>
    </row>
    <row r="171" spans="1:23" ht="19.5">
      <c r="A171" s="26">
        <v>27</v>
      </c>
      <c r="B171" s="27" t="s">
        <v>226</v>
      </c>
      <c r="C171" s="27" t="s">
        <v>273</v>
      </c>
      <c r="D171" s="27"/>
      <c r="E171" s="27" t="s">
        <v>274</v>
      </c>
      <c r="F171" s="29">
        <v>130</v>
      </c>
      <c r="G171" s="49">
        <v>2.0000000000000018E-3</v>
      </c>
      <c r="H171" s="49">
        <v>0.17999999999999994</v>
      </c>
      <c r="I171" s="31">
        <f t="shared" si="19"/>
        <v>3.6</v>
      </c>
      <c r="J171" s="32">
        <f t="shared" si="26"/>
        <v>1.1000000000000001</v>
      </c>
      <c r="K171" s="32">
        <f t="shared" si="25"/>
        <v>2.5</v>
      </c>
      <c r="L171" s="32">
        <f t="shared" si="20"/>
        <v>1.0980000000000001</v>
      </c>
      <c r="M171" s="32">
        <f t="shared" si="20"/>
        <v>2.3200000000000003</v>
      </c>
      <c r="N171" s="33">
        <f t="shared" si="21"/>
        <v>3.4180000000000001</v>
      </c>
      <c r="O171" s="34">
        <f t="shared" si="22"/>
        <v>0.36600000000000005</v>
      </c>
      <c r="P171" s="35">
        <f t="shared" si="22"/>
        <v>0.77333333333333343</v>
      </c>
      <c r="Q171" s="33"/>
      <c r="R171" s="33">
        <f t="shared" si="23"/>
        <v>0.36600000000000005</v>
      </c>
      <c r="S171" s="33">
        <f t="shared" si="23"/>
        <v>0.77333333333333343</v>
      </c>
      <c r="T171" s="33"/>
      <c r="U171" s="33">
        <f t="shared" si="24"/>
        <v>0.36600000000000005</v>
      </c>
      <c r="V171" s="33">
        <f t="shared" si="24"/>
        <v>0.77333333333333343</v>
      </c>
      <c r="W171" s="36"/>
    </row>
    <row r="172" spans="1:23" ht="19.5">
      <c r="A172" s="26">
        <v>28</v>
      </c>
      <c r="B172" s="27" t="s">
        <v>226</v>
      </c>
      <c r="C172" s="27" t="s">
        <v>273</v>
      </c>
      <c r="D172" s="27"/>
      <c r="E172" s="27" t="s">
        <v>275</v>
      </c>
      <c r="F172" s="29">
        <v>52</v>
      </c>
      <c r="G172" s="49"/>
      <c r="H172" s="49">
        <v>0.191</v>
      </c>
      <c r="I172" s="31">
        <f t="shared" si="19"/>
        <v>1.4</v>
      </c>
      <c r="J172" s="32">
        <f t="shared" si="26"/>
        <v>0.4</v>
      </c>
      <c r="K172" s="32">
        <f t="shared" si="25"/>
        <v>1</v>
      </c>
      <c r="L172" s="32">
        <f t="shared" si="20"/>
        <v>0.4</v>
      </c>
      <c r="M172" s="32">
        <f t="shared" si="20"/>
        <v>0.80899999999999994</v>
      </c>
      <c r="N172" s="33">
        <f t="shared" si="21"/>
        <v>1.2090000000000001</v>
      </c>
      <c r="O172" s="34">
        <f t="shared" si="22"/>
        <v>0.13333333333333333</v>
      </c>
      <c r="P172" s="35">
        <f t="shared" si="22"/>
        <v>0.26966666666666667</v>
      </c>
      <c r="Q172" s="33"/>
      <c r="R172" s="33">
        <f t="shared" si="23"/>
        <v>0.13333333333333333</v>
      </c>
      <c r="S172" s="33">
        <f t="shared" si="23"/>
        <v>0.26966666666666667</v>
      </c>
      <c r="T172" s="33"/>
      <c r="U172" s="33">
        <f t="shared" si="24"/>
        <v>0.13333333333333333</v>
      </c>
      <c r="V172" s="33">
        <f t="shared" si="24"/>
        <v>0.26966666666666667</v>
      </c>
      <c r="W172" s="36"/>
    </row>
    <row r="173" spans="1:23" ht="19.5">
      <c r="A173" s="26">
        <v>29</v>
      </c>
      <c r="B173" s="27" t="s">
        <v>226</v>
      </c>
      <c r="C173" s="27" t="s">
        <v>273</v>
      </c>
      <c r="D173" s="27"/>
      <c r="E173" s="27" t="s">
        <v>276</v>
      </c>
      <c r="F173" s="29">
        <v>64</v>
      </c>
      <c r="G173" s="49"/>
      <c r="H173" s="49">
        <v>7.5000000000000011E-2</v>
      </c>
      <c r="I173" s="31">
        <f t="shared" si="19"/>
        <v>1.8</v>
      </c>
      <c r="J173" s="32">
        <f t="shared" si="26"/>
        <v>0.5</v>
      </c>
      <c r="K173" s="32">
        <f t="shared" si="25"/>
        <v>1.3</v>
      </c>
      <c r="L173" s="32">
        <f t="shared" si="20"/>
        <v>0.5</v>
      </c>
      <c r="M173" s="32">
        <f t="shared" si="20"/>
        <v>1.2250000000000001</v>
      </c>
      <c r="N173" s="33">
        <f t="shared" si="21"/>
        <v>1.7250000000000001</v>
      </c>
      <c r="O173" s="34">
        <f t="shared" si="22"/>
        <v>0.16666666666666666</v>
      </c>
      <c r="P173" s="35">
        <f t="shared" si="22"/>
        <v>0.40833333333333338</v>
      </c>
      <c r="Q173" s="33"/>
      <c r="R173" s="33">
        <f t="shared" si="23"/>
        <v>0.16666666666666666</v>
      </c>
      <c r="S173" s="33">
        <f t="shared" si="23"/>
        <v>0.40833333333333338</v>
      </c>
      <c r="T173" s="33"/>
      <c r="U173" s="33">
        <f t="shared" si="24"/>
        <v>0.16666666666666666</v>
      </c>
      <c r="V173" s="33">
        <f t="shared" si="24"/>
        <v>0.40833333333333338</v>
      </c>
      <c r="W173" s="36"/>
    </row>
    <row r="174" spans="1:23" ht="19.5">
      <c r="A174" s="26">
        <v>30</v>
      </c>
      <c r="B174" s="27" t="s">
        <v>226</v>
      </c>
      <c r="C174" s="27" t="s">
        <v>277</v>
      </c>
      <c r="D174" s="27"/>
      <c r="E174" s="27" t="s">
        <v>278</v>
      </c>
      <c r="F174" s="29">
        <v>103</v>
      </c>
      <c r="G174" s="49"/>
      <c r="H174" s="49">
        <v>6.3999999999999946E-2</v>
      </c>
      <c r="I174" s="31">
        <f t="shared" si="19"/>
        <v>2.8</v>
      </c>
      <c r="J174" s="32">
        <f t="shared" si="26"/>
        <v>0.8</v>
      </c>
      <c r="K174" s="32">
        <f t="shared" si="25"/>
        <v>2</v>
      </c>
      <c r="L174" s="32">
        <f t="shared" si="20"/>
        <v>0.8</v>
      </c>
      <c r="M174" s="32">
        <f t="shared" si="20"/>
        <v>1.9359999999999999</v>
      </c>
      <c r="N174" s="33">
        <f t="shared" si="21"/>
        <v>2.7359999999999998</v>
      </c>
      <c r="O174" s="34">
        <f t="shared" si="22"/>
        <v>0.26666666666666666</v>
      </c>
      <c r="P174" s="35">
        <f t="shared" si="22"/>
        <v>0.64533333333333331</v>
      </c>
      <c r="Q174" s="33"/>
      <c r="R174" s="33">
        <f t="shared" si="23"/>
        <v>0.26666666666666666</v>
      </c>
      <c r="S174" s="33">
        <f t="shared" si="23"/>
        <v>0.64533333333333331</v>
      </c>
      <c r="T174" s="33"/>
      <c r="U174" s="33">
        <f t="shared" si="24"/>
        <v>0.26666666666666666</v>
      </c>
      <c r="V174" s="33">
        <f t="shared" si="24"/>
        <v>0.64533333333333331</v>
      </c>
      <c r="W174" s="36"/>
    </row>
    <row r="175" spans="1:23" ht="19.5">
      <c r="A175" s="26">
        <v>31</v>
      </c>
      <c r="B175" s="27" t="s">
        <v>226</v>
      </c>
      <c r="C175" s="27" t="s">
        <v>277</v>
      </c>
      <c r="D175" s="27"/>
      <c r="E175" s="27" t="s">
        <v>279</v>
      </c>
      <c r="F175" s="29">
        <v>42</v>
      </c>
      <c r="G175" s="49">
        <v>1.6000000000000014E-2</v>
      </c>
      <c r="H175" s="49">
        <v>0.13200000000000001</v>
      </c>
      <c r="I175" s="31">
        <f t="shared" si="19"/>
        <v>1.2</v>
      </c>
      <c r="J175" s="32">
        <f t="shared" si="26"/>
        <v>0.4</v>
      </c>
      <c r="K175" s="32">
        <f t="shared" si="25"/>
        <v>0.8</v>
      </c>
      <c r="L175" s="32">
        <f t="shared" si="20"/>
        <v>0.38400000000000001</v>
      </c>
      <c r="M175" s="32">
        <f t="shared" si="20"/>
        <v>0.66800000000000004</v>
      </c>
      <c r="N175" s="33">
        <f t="shared" si="21"/>
        <v>1.052</v>
      </c>
      <c r="O175" s="34">
        <f t="shared" si="22"/>
        <v>0.128</v>
      </c>
      <c r="P175" s="35">
        <f t="shared" si="22"/>
        <v>0.22266666666666668</v>
      </c>
      <c r="Q175" s="33"/>
      <c r="R175" s="33">
        <f t="shared" si="23"/>
        <v>0.128</v>
      </c>
      <c r="S175" s="33">
        <f t="shared" si="23"/>
        <v>0.22266666666666668</v>
      </c>
      <c r="T175" s="33"/>
      <c r="U175" s="33">
        <f t="shared" si="24"/>
        <v>0.128</v>
      </c>
      <c r="V175" s="33">
        <f t="shared" si="24"/>
        <v>0.22266666666666668</v>
      </c>
      <c r="W175" s="36"/>
    </row>
    <row r="176" spans="1:23" ht="19.5">
      <c r="A176" s="26">
        <v>32</v>
      </c>
      <c r="B176" s="27" t="s">
        <v>226</v>
      </c>
      <c r="C176" s="27" t="s">
        <v>280</v>
      </c>
      <c r="D176" s="27"/>
      <c r="E176" s="27" t="s">
        <v>281</v>
      </c>
      <c r="F176" s="29">
        <v>92</v>
      </c>
      <c r="G176" s="49">
        <v>0.26600000000000001</v>
      </c>
      <c r="H176" s="49">
        <v>0.57200000000000006</v>
      </c>
      <c r="I176" s="31">
        <f t="shared" si="19"/>
        <v>2.5</v>
      </c>
      <c r="J176" s="32">
        <f t="shared" si="26"/>
        <v>0.7</v>
      </c>
      <c r="K176" s="32">
        <f t="shared" si="25"/>
        <v>1.8</v>
      </c>
      <c r="L176" s="32">
        <f t="shared" si="20"/>
        <v>0.43399999999999994</v>
      </c>
      <c r="M176" s="32">
        <f t="shared" si="20"/>
        <v>1.228</v>
      </c>
      <c r="N176" s="33">
        <f t="shared" si="21"/>
        <v>1.6619999999999999</v>
      </c>
      <c r="O176" s="34">
        <f t="shared" si="22"/>
        <v>0.14466666666666664</v>
      </c>
      <c r="P176" s="35">
        <f t="shared" si="22"/>
        <v>0.40933333333333333</v>
      </c>
      <c r="Q176" s="33"/>
      <c r="R176" s="33">
        <f t="shared" si="23"/>
        <v>0.14466666666666664</v>
      </c>
      <c r="S176" s="33">
        <f t="shared" si="23"/>
        <v>0.40933333333333333</v>
      </c>
      <c r="T176" s="33"/>
      <c r="U176" s="33">
        <f t="shared" si="24"/>
        <v>0.14466666666666664</v>
      </c>
      <c r="V176" s="33">
        <f t="shared" si="24"/>
        <v>0.40933333333333333</v>
      </c>
      <c r="W176" s="36"/>
    </row>
    <row r="177" spans="1:23" ht="19.5">
      <c r="A177" s="26">
        <v>33</v>
      </c>
      <c r="B177" s="27" t="s">
        <v>226</v>
      </c>
      <c r="C177" s="27" t="s">
        <v>280</v>
      </c>
      <c r="D177" s="27"/>
      <c r="E177" s="27" t="s">
        <v>282</v>
      </c>
      <c r="F177" s="29">
        <v>67</v>
      </c>
      <c r="G177" s="49"/>
      <c r="H177" s="49"/>
      <c r="I177" s="31">
        <f t="shared" si="19"/>
        <v>1.8</v>
      </c>
      <c r="J177" s="32">
        <f t="shared" si="26"/>
        <v>0.5</v>
      </c>
      <c r="K177" s="32">
        <f t="shared" si="25"/>
        <v>1.3</v>
      </c>
      <c r="L177" s="32">
        <f t="shared" ref="L177:M205" si="27">J177-G177</f>
        <v>0.5</v>
      </c>
      <c r="M177" s="32">
        <f t="shared" si="27"/>
        <v>1.3</v>
      </c>
      <c r="N177" s="33">
        <f t="shared" si="21"/>
        <v>1.8</v>
      </c>
      <c r="O177" s="34">
        <f t="shared" si="22"/>
        <v>0.16666666666666666</v>
      </c>
      <c r="P177" s="35">
        <f t="shared" si="22"/>
        <v>0.43333333333333335</v>
      </c>
      <c r="Q177" s="33"/>
      <c r="R177" s="33">
        <f t="shared" si="23"/>
        <v>0.16666666666666666</v>
      </c>
      <c r="S177" s="33">
        <f t="shared" si="23"/>
        <v>0.43333333333333335</v>
      </c>
      <c r="T177" s="33"/>
      <c r="U177" s="33">
        <f t="shared" si="24"/>
        <v>0.16666666666666666</v>
      </c>
      <c r="V177" s="33">
        <f t="shared" si="24"/>
        <v>0.43333333333333335</v>
      </c>
      <c r="W177" s="36"/>
    </row>
    <row r="178" spans="1:23" ht="19.5">
      <c r="A178" s="26">
        <v>34</v>
      </c>
      <c r="B178" s="27" t="s">
        <v>226</v>
      </c>
      <c r="C178" s="27" t="s">
        <v>283</v>
      </c>
      <c r="D178" s="27"/>
      <c r="E178" s="27" t="s">
        <v>284</v>
      </c>
      <c r="F178" s="29">
        <v>80</v>
      </c>
      <c r="G178" s="49">
        <v>3.5000000000000003E-2</v>
      </c>
      <c r="H178" s="49">
        <v>0.26200000000000001</v>
      </c>
      <c r="I178" s="31">
        <f t="shared" si="19"/>
        <v>2.2000000000000002</v>
      </c>
      <c r="J178" s="32">
        <f t="shared" si="26"/>
        <v>0.6</v>
      </c>
      <c r="K178" s="32">
        <f t="shared" si="25"/>
        <v>1.5</v>
      </c>
      <c r="L178" s="32">
        <f t="shared" si="27"/>
        <v>0.56499999999999995</v>
      </c>
      <c r="M178" s="32">
        <f t="shared" si="27"/>
        <v>1.238</v>
      </c>
      <c r="N178" s="33">
        <f t="shared" si="21"/>
        <v>1.8029999999999999</v>
      </c>
      <c r="O178" s="34">
        <f t="shared" si="22"/>
        <v>0.18833333333333332</v>
      </c>
      <c r="P178" s="35">
        <f t="shared" si="22"/>
        <v>0.41266666666666668</v>
      </c>
      <c r="Q178" s="33"/>
      <c r="R178" s="33">
        <f t="shared" si="23"/>
        <v>0.18833333333333332</v>
      </c>
      <c r="S178" s="33">
        <f t="shared" si="23"/>
        <v>0.41266666666666668</v>
      </c>
      <c r="T178" s="33"/>
      <c r="U178" s="33">
        <f t="shared" si="24"/>
        <v>0.18833333333333332</v>
      </c>
      <c r="V178" s="33">
        <f t="shared" si="24"/>
        <v>0.41266666666666668</v>
      </c>
      <c r="W178" s="36"/>
    </row>
    <row r="179" spans="1:23" ht="19.5">
      <c r="A179" s="26">
        <v>35</v>
      </c>
      <c r="B179" s="27" t="s">
        <v>226</v>
      </c>
      <c r="C179" s="27" t="s">
        <v>283</v>
      </c>
      <c r="D179" s="27"/>
      <c r="E179" s="27" t="s">
        <v>285</v>
      </c>
      <c r="F179" s="29">
        <v>138</v>
      </c>
      <c r="G179" s="49"/>
      <c r="H179" s="49"/>
      <c r="I179" s="31">
        <f t="shared" si="19"/>
        <v>3.8</v>
      </c>
      <c r="J179" s="32">
        <f t="shared" si="26"/>
        <v>1.1000000000000001</v>
      </c>
      <c r="K179" s="32">
        <f t="shared" si="25"/>
        <v>2.7</v>
      </c>
      <c r="L179" s="32">
        <f t="shared" si="27"/>
        <v>1.1000000000000001</v>
      </c>
      <c r="M179" s="32">
        <f t="shared" si="27"/>
        <v>2.7</v>
      </c>
      <c r="N179" s="33">
        <f t="shared" si="21"/>
        <v>3.8000000000000003</v>
      </c>
      <c r="O179" s="34">
        <f t="shared" si="22"/>
        <v>0.3666666666666667</v>
      </c>
      <c r="P179" s="35">
        <f t="shared" si="22"/>
        <v>0.9</v>
      </c>
      <c r="Q179" s="33"/>
      <c r="R179" s="33">
        <f t="shared" si="23"/>
        <v>0.3666666666666667</v>
      </c>
      <c r="S179" s="33">
        <f t="shared" si="23"/>
        <v>0.9</v>
      </c>
      <c r="T179" s="33"/>
      <c r="U179" s="33">
        <f t="shared" si="24"/>
        <v>0.3666666666666667</v>
      </c>
      <c r="V179" s="33">
        <f t="shared" si="24"/>
        <v>0.9</v>
      </c>
      <c r="W179" s="36"/>
    </row>
    <row r="180" spans="1:23" ht="19.5">
      <c r="A180" s="26">
        <v>36</v>
      </c>
      <c r="B180" s="27" t="s">
        <v>226</v>
      </c>
      <c r="C180" s="27" t="s">
        <v>286</v>
      </c>
      <c r="D180" s="27"/>
      <c r="E180" s="27" t="s">
        <v>287</v>
      </c>
      <c r="F180" s="29">
        <v>136</v>
      </c>
      <c r="G180" s="49"/>
      <c r="H180" s="49">
        <v>0.24099999999999999</v>
      </c>
      <c r="I180" s="31">
        <f t="shared" si="19"/>
        <v>3.7</v>
      </c>
      <c r="J180" s="32">
        <f t="shared" si="26"/>
        <v>1.1000000000000001</v>
      </c>
      <c r="K180" s="32">
        <f t="shared" si="25"/>
        <v>2.6</v>
      </c>
      <c r="L180" s="32">
        <f t="shared" si="27"/>
        <v>1.1000000000000001</v>
      </c>
      <c r="M180" s="32">
        <f t="shared" si="27"/>
        <v>2.359</v>
      </c>
      <c r="N180" s="33">
        <f t="shared" si="21"/>
        <v>3.4590000000000001</v>
      </c>
      <c r="O180" s="34">
        <f t="shared" si="22"/>
        <v>0.3666666666666667</v>
      </c>
      <c r="P180" s="35">
        <f t="shared" si="22"/>
        <v>0.78633333333333333</v>
      </c>
      <c r="Q180" s="33"/>
      <c r="R180" s="33">
        <f t="shared" si="23"/>
        <v>0.3666666666666667</v>
      </c>
      <c r="S180" s="33">
        <f t="shared" si="23"/>
        <v>0.78633333333333333</v>
      </c>
      <c r="T180" s="33"/>
      <c r="U180" s="33">
        <f t="shared" si="24"/>
        <v>0.3666666666666667</v>
      </c>
      <c r="V180" s="33">
        <f t="shared" si="24"/>
        <v>0.78633333333333333</v>
      </c>
      <c r="W180" s="36"/>
    </row>
    <row r="181" spans="1:23" ht="19.5">
      <c r="A181" s="26">
        <v>37</v>
      </c>
      <c r="B181" s="27" t="s">
        <v>226</v>
      </c>
      <c r="C181" s="27" t="s">
        <v>286</v>
      </c>
      <c r="D181" s="27"/>
      <c r="E181" s="27" t="s">
        <v>288</v>
      </c>
      <c r="F181" s="29">
        <v>158</v>
      </c>
      <c r="G181" s="49"/>
      <c r="H181" s="49">
        <v>0.27299999999999991</v>
      </c>
      <c r="I181" s="31">
        <f t="shared" si="19"/>
        <v>4.3</v>
      </c>
      <c r="J181" s="32">
        <f t="shared" si="26"/>
        <v>1.3</v>
      </c>
      <c r="K181" s="32">
        <f t="shared" si="25"/>
        <v>3</v>
      </c>
      <c r="L181" s="32">
        <f t="shared" si="27"/>
        <v>1.3</v>
      </c>
      <c r="M181" s="32">
        <f t="shared" si="27"/>
        <v>2.7270000000000003</v>
      </c>
      <c r="N181" s="33">
        <f t="shared" si="21"/>
        <v>4.0270000000000001</v>
      </c>
      <c r="O181" s="34">
        <f t="shared" si="22"/>
        <v>0.43333333333333335</v>
      </c>
      <c r="P181" s="35">
        <f t="shared" si="22"/>
        <v>0.90900000000000014</v>
      </c>
      <c r="Q181" s="33"/>
      <c r="R181" s="33">
        <f t="shared" si="23"/>
        <v>0.43333333333333335</v>
      </c>
      <c r="S181" s="33">
        <f t="shared" si="23"/>
        <v>0.90900000000000014</v>
      </c>
      <c r="T181" s="33"/>
      <c r="U181" s="33">
        <f t="shared" si="24"/>
        <v>0.43333333333333335</v>
      </c>
      <c r="V181" s="33">
        <f t="shared" si="24"/>
        <v>0.90900000000000014</v>
      </c>
      <c r="W181" s="36"/>
    </row>
    <row r="182" spans="1:23" ht="19.5">
      <c r="A182" s="26">
        <v>38</v>
      </c>
      <c r="B182" s="27" t="s">
        <v>226</v>
      </c>
      <c r="C182" s="27" t="s">
        <v>289</v>
      </c>
      <c r="D182" s="27"/>
      <c r="E182" s="27" t="s">
        <v>290</v>
      </c>
      <c r="F182" s="29">
        <v>120</v>
      </c>
      <c r="G182" s="49"/>
      <c r="H182" s="49">
        <v>0.15600000000000003</v>
      </c>
      <c r="I182" s="31">
        <f t="shared" si="19"/>
        <v>3.3</v>
      </c>
      <c r="J182" s="32">
        <f t="shared" si="26"/>
        <v>1</v>
      </c>
      <c r="K182" s="32">
        <f t="shared" si="25"/>
        <v>2.2999999999999998</v>
      </c>
      <c r="L182" s="32">
        <f t="shared" si="27"/>
        <v>1</v>
      </c>
      <c r="M182" s="32">
        <f t="shared" si="27"/>
        <v>2.1439999999999997</v>
      </c>
      <c r="N182" s="33">
        <f t="shared" si="21"/>
        <v>3.1439999999999997</v>
      </c>
      <c r="O182" s="34">
        <f t="shared" si="22"/>
        <v>0.33333333333333331</v>
      </c>
      <c r="P182" s="35">
        <f t="shared" si="22"/>
        <v>0.71466666666666656</v>
      </c>
      <c r="Q182" s="33"/>
      <c r="R182" s="33">
        <f t="shared" si="23"/>
        <v>0.33333333333333331</v>
      </c>
      <c r="S182" s="33">
        <f t="shared" si="23"/>
        <v>0.71466666666666656</v>
      </c>
      <c r="T182" s="33"/>
      <c r="U182" s="33">
        <f t="shared" si="24"/>
        <v>0.33333333333333331</v>
      </c>
      <c r="V182" s="33">
        <f t="shared" si="24"/>
        <v>0.71466666666666656</v>
      </c>
      <c r="W182" s="36"/>
    </row>
    <row r="183" spans="1:23" ht="19.5">
      <c r="A183" s="26">
        <v>39</v>
      </c>
      <c r="B183" s="27" t="s">
        <v>226</v>
      </c>
      <c r="C183" s="27" t="s">
        <v>289</v>
      </c>
      <c r="D183" s="27"/>
      <c r="E183" s="27" t="s">
        <v>291</v>
      </c>
      <c r="F183" s="29">
        <v>105</v>
      </c>
      <c r="G183" s="49"/>
      <c r="H183" s="49">
        <v>0</v>
      </c>
      <c r="I183" s="31">
        <f t="shared" si="19"/>
        <v>2.9</v>
      </c>
      <c r="J183" s="32">
        <f t="shared" si="26"/>
        <v>0.9</v>
      </c>
      <c r="K183" s="32">
        <f t="shared" si="25"/>
        <v>2</v>
      </c>
      <c r="L183" s="32">
        <f t="shared" si="27"/>
        <v>0.9</v>
      </c>
      <c r="M183" s="32">
        <f t="shared" si="27"/>
        <v>2</v>
      </c>
      <c r="N183" s="33">
        <f t="shared" si="21"/>
        <v>2.9</v>
      </c>
      <c r="O183" s="34">
        <f t="shared" si="22"/>
        <v>0.3</v>
      </c>
      <c r="P183" s="35">
        <f t="shared" si="22"/>
        <v>0.66666666666666663</v>
      </c>
      <c r="Q183" s="33"/>
      <c r="R183" s="33">
        <f t="shared" si="23"/>
        <v>0.3</v>
      </c>
      <c r="S183" s="33">
        <f t="shared" si="23"/>
        <v>0.66666666666666663</v>
      </c>
      <c r="T183" s="33"/>
      <c r="U183" s="33">
        <f t="shared" si="24"/>
        <v>0.3</v>
      </c>
      <c r="V183" s="33">
        <f t="shared" si="24"/>
        <v>0.66666666666666663</v>
      </c>
      <c r="W183" s="36"/>
    </row>
    <row r="184" spans="1:23" ht="19.5">
      <c r="A184" s="26">
        <v>40</v>
      </c>
      <c r="B184" s="27" t="s">
        <v>226</v>
      </c>
      <c r="C184" s="27" t="s">
        <v>292</v>
      </c>
      <c r="D184" s="27"/>
      <c r="E184" s="27" t="s">
        <v>293</v>
      </c>
      <c r="F184" s="29">
        <v>186</v>
      </c>
      <c r="G184" s="49">
        <v>0.32899999999999996</v>
      </c>
      <c r="H184" s="49">
        <v>0.79100000000000004</v>
      </c>
      <c r="I184" s="31">
        <f t="shared" si="19"/>
        <v>5.0999999999999996</v>
      </c>
      <c r="J184" s="32">
        <f t="shared" si="26"/>
        <v>1.5</v>
      </c>
      <c r="K184" s="32">
        <f t="shared" si="25"/>
        <v>3.6</v>
      </c>
      <c r="L184" s="32">
        <f t="shared" si="27"/>
        <v>1.171</v>
      </c>
      <c r="M184" s="32">
        <f t="shared" si="27"/>
        <v>2.8090000000000002</v>
      </c>
      <c r="N184" s="33">
        <f t="shared" si="21"/>
        <v>3.9800000000000004</v>
      </c>
      <c r="O184" s="34">
        <f t="shared" si="22"/>
        <v>0.39033333333333337</v>
      </c>
      <c r="P184" s="35">
        <f t="shared" si="22"/>
        <v>0.93633333333333335</v>
      </c>
      <c r="Q184" s="33"/>
      <c r="R184" s="33">
        <f t="shared" si="23"/>
        <v>0.39033333333333337</v>
      </c>
      <c r="S184" s="33">
        <f t="shared" si="23"/>
        <v>0.93633333333333335</v>
      </c>
      <c r="T184" s="33"/>
      <c r="U184" s="33">
        <f t="shared" si="24"/>
        <v>0.39033333333333337</v>
      </c>
      <c r="V184" s="33">
        <f t="shared" si="24"/>
        <v>0.93633333333333335</v>
      </c>
      <c r="W184" s="36"/>
    </row>
    <row r="185" spans="1:23" ht="19.5">
      <c r="A185" s="26">
        <v>41</v>
      </c>
      <c r="B185" s="27" t="s">
        <v>226</v>
      </c>
      <c r="C185" s="27" t="s">
        <v>294</v>
      </c>
      <c r="D185" s="27"/>
      <c r="E185" s="27" t="s">
        <v>295</v>
      </c>
      <c r="F185" s="29">
        <v>110</v>
      </c>
      <c r="G185" s="49"/>
      <c r="H185" s="49">
        <v>0.48699999999999999</v>
      </c>
      <c r="I185" s="31">
        <f t="shared" si="19"/>
        <v>3</v>
      </c>
      <c r="J185" s="32">
        <f t="shared" si="26"/>
        <v>0.9</v>
      </c>
      <c r="K185" s="32">
        <f t="shared" si="25"/>
        <v>2.1</v>
      </c>
      <c r="L185" s="32">
        <f t="shared" si="27"/>
        <v>0.9</v>
      </c>
      <c r="M185" s="32">
        <f t="shared" si="27"/>
        <v>1.613</v>
      </c>
      <c r="N185" s="33">
        <f t="shared" si="21"/>
        <v>2.5129999999999999</v>
      </c>
      <c r="O185" s="34">
        <f t="shared" si="22"/>
        <v>0.3</v>
      </c>
      <c r="P185" s="35">
        <f t="shared" si="22"/>
        <v>0.53766666666666663</v>
      </c>
      <c r="Q185" s="33"/>
      <c r="R185" s="33">
        <f t="shared" si="23"/>
        <v>0.3</v>
      </c>
      <c r="S185" s="33">
        <f t="shared" si="23"/>
        <v>0.53766666666666663</v>
      </c>
      <c r="T185" s="33"/>
      <c r="U185" s="33">
        <f t="shared" si="24"/>
        <v>0.3</v>
      </c>
      <c r="V185" s="33">
        <f t="shared" si="24"/>
        <v>0.53766666666666663</v>
      </c>
      <c r="W185" s="36"/>
    </row>
    <row r="186" spans="1:23" ht="19.5">
      <c r="A186" s="26">
        <v>42</v>
      </c>
      <c r="B186" s="27" t="s">
        <v>226</v>
      </c>
      <c r="C186" s="27" t="s">
        <v>294</v>
      </c>
      <c r="D186" s="27"/>
      <c r="E186" s="27" t="s">
        <v>296</v>
      </c>
      <c r="F186" s="29">
        <v>151</v>
      </c>
      <c r="G186" s="49"/>
      <c r="H186" s="49">
        <v>0.39</v>
      </c>
      <c r="I186" s="31">
        <f t="shared" si="19"/>
        <v>4.2</v>
      </c>
      <c r="J186" s="32">
        <f t="shared" si="26"/>
        <v>1.2</v>
      </c>
      <c r="K186" s="32">
        <f t="shared" si="25"/>
        <v>2.9</v>
      </c>
      <c r="L186" s="32">
        <f t="shared" si="27"/>
        <v>1.2</v>
      </c>
      <c r="M186" s="32">
        <f t="shared" si="27"/>
        <v>2.5099999999999998</v>
      </c>
      <c r="N186" s="33">
        <f t="shared" si="21"/>
        <v>3.71</v>
      </c>
      <c r="O186" s="34">
        <f t="shared" si="22"/>
        <v>0.39999999999999997</v>
      </c>
      <c r="P186" s="35">
        <f t="shared" si="22"/>
        <v>0.83666666666666656</v>
      </c>
      <c r="Q186" s="33"/>
      <c r="R186" s="33">
        <f t="shared" si="23"/>
        <v>0.39999999999999997</v>
      </c>
      <c r="S186" s="33">
        <f t="shared" si="23"/>
        <v>0.83666666666666656</v>
      </c>
      <c r="T186" s="33"/>
      <c r="U186" s="33">
        <f t="shared" si="24"/>
        <v>0.39999999999999997</v>
      </c>
      <c r="V186" s="33">
        <f t="shared" si="24"/>
        <v>0.83666666666666656</v>
      </c>
      <c r="W186" s="36"/>
    </row>
    <row r="187" spans="1:23" ht="19.5">
      <c r="A187" s="26">
        <v>43</v>
      </c>
      <c r="B187" s="27" t="s">
        <v>226</v>
      </c>
      <c r="C187" s="27" t="s">
        <v>33</v>
      </c>
      <c r="D187" s="27"/>
      <c r="E187" s="27" t="s">
        <v>34</v>
      </c>
      <c r="F187" s="29">
        <v>67</v>
      </c>
      <c r="G187" s="49"/>
      <c r="H187" s="49"/>
      <c r="I187" s="31">
        <f t="shared" si="19"/>
        <v>1.8</v>
      </c>
      <c r="J187" s="32">
        <f t="shared" si="26"/>
        <v>0.5</v>
      </c>
      <c r="K187" s="32">
        <f t="shared" si="25"/>
        <v>1.3</v>
      </c>
      <c r="L187" s="32">
        <f t="shared" si="27"/>
        <v>0.5</v>
      </c>
      <c r="M187" s="32">
        <f t="shared" si="27"/>
        <v>1.3</v>
      </c>
      <c r="N187" s="33">
        <f t="shared" si="21"/>
        <v>1.8</v>
      </c>
      <c r="O187" s="34">
        <f t="shared" si="22"/>
        <v>0.16666666666666666</v>
      </c>
      <c r="P187" s="35">
        <f t="shared" si="22"/>
        <v>0.43333333333333335</v>
      </c>
      <c r="Q187" s="33"/>
      <c r="R187" s="33">
        <f t="shared" si="23"/>
        <v>0.16666666666666666</v>
      </c>
      <c r="S187" s="33">
        <f t="shared" si="23"/>
        <v>0.43333333333333335</v>
      </c>
      <c r="T187" s="33"/>
      <c r="U187" s="33">
        <f t="shared" si="24"/>
        <v>0.16666666666666666</v>
      </c>
      <c r="V187" s="33">
        <f t="shared" si="24"/>
        <v>0.43333333333333335</v>
      </c>
      <c r="W187" s="36"/>
    </row>
    <row r="188" spans="1:23" ht="19.5">
      <c r="A188" s="26">
        <v>44</v>
      </c>
      <c r="B188" s="27" t="s">
        <v>226</v>
      </c>
      <c r="C188" s="27" t="s">
        <v>297</v>
      </c>
      <c r="D188" s="27"/>
      <c r="E188" s="27" t="s">
        <v>298</v>
      </c>
      <c r="F188" s="29">
        <v>206</v>
      </c>
      <c r="G188" s="49"/>
      <c r="H188" s="49"/>
      <c r="I188" s="31">
        <f t="shared" si="19"/>
        <v>5.7</v>
      </c>
      <c r="J188" s="32">
        <f t="shared" si="26"/>
        <v>1.7</v>
      </c>
      <c r="K188" s="32">
        <f t="shared" si="25"/>
        <v>4</v>
      </c>
      <c r="L188" s="32">
        <f t="shared" si="27"/>
        <v>1.7</v>
      </c>
      <c r="M188" s="32">
        <f t="shared" si="27"/>
        <v>4</v>
      </c>
      <c r="N188" s="33">
        <f t="shared" si="21"/>
        <v>5.7</v>
      </c>
      <c r="O188" s="34">
        <f t="shared" si="22"/>
        <v>0.56666666666666665</v>
      </c>
      <c r="P188" s="35">
        <f t="shared" si="22"/>
        <v>1.3333333333333333</v>
      </c>
      <c r="Q188" s="33"/>
      <c r="R188" s="33">
        <f t="shared" si="23"/>
        <v>0.56666666666666665</v>
      </c>
      <c r="S188" s="33">
        <f t="shared" si="23"/>
        <v>1.3333333333333333</v>
      </c>
      <c r="T188" s="33"/>
      <c r="U188" s="33">
        <f t="shared" si="24"/>
        <v>0.56666666666666665</v>
      </c>
      <c r="V188" s="33">
        <f t="shared" si="24"/>
        <v>1.3333333333333333</v>
      </c>
      <c r="W188" s="36"/>
    </row>
    <row r="189" spans="1:23" ht="19.5">
      <c r="A189" s="26">
        <v>45</v>
      </c>
      <c r="B189" s="27" t="s">
        <v>226</v>
      </c>
      <c r="C189" s="27" t="s">
        <v>299</v>
      </c>
      <c r="D189" s="27"/>
      <c r="E189" s="27" t="s">
        <v>300</v>
      </c>
      <c r="F189" s="29">
        <v>96</v>
      </c>
      <c r="G189" s="49">
        <v>0.03</v>
      </c>
      <c r="H189" s="49">
        <v>8.4999999999999964E-2</v>
      </c>
      <c r="I189" s="31">
        <f t="shared" si="19"/>
        <v>2.6</v>
      </c>
      <c r="J189" s="32">
        <f t="shared" si="26"/>
        <v>0.8</v>
      </c>
      <c r="K189" s="32">
        <f t="shared" si="25"/>
        <v>1.8</v>
      </c>
      <c r="L189" s="32">
        <f t="shared" si="27"/>
        <v>0.77</v>
      </c>
      <c r="M189" s="32">
        <f t="shared" si="27"/>
        <v>1.7150000000000001</v>
      </c>
      <c r="N189" s="33">
        <f t="shared" si="21"/>
        <v>2.4850000000000003</v>
      </c>
      <c r="O189" s="34">
        <f t="shared" si="22"/>
        <v>0.25666666666666665</v>
      </c>
      <c r="P189" s="35">
        <f t="shared" si="22"/>
        <v>0.57166666666666666</v>
      </c>
      <c r="Q189" s="33"/>
      <c r="R189" s="33">
        <f t="shared" si="23"/>
        <v>0.25666666666666665</v>
      </c>
      <c r="S189" s="33">
        <f t="shared" si="23"/>
        <v>0.57166666666666666</v>
      </c>
      <c r="T189" s="33"/>
      <c r="U189" s="33">
        <f t="shared" si="24"/>
        <v>0.25666666666666665</v>
      </c>
      <c r="V189" s="33">
        <f t="shared" si="24"/>
        <v>0.57166666666666666</v>
      </c>
      <c r="W189" s="36"/>
    </row>
    <row r="190" spans="1:23" ht="19.5">
      <c r="A190" s="26">
        <v>46</v>
      </c>
      <c r="B190" s="27" t="s">
        <v>226</v>
      </c>
      <c r="C190" s="27" t="s">
        <v>301</v>
      </c>
      <c r="D190" s="27"/>
      <c r="E190" s="27" t="s">
        <v>302</v>
      </c>
      <c r="F190" s="29">
        <v>72</v>
      </c>
      <c r="G190" s="49"/>
      <c r="H190" s="49">
        <v>0.35199999999999998</v>
      </c>
      <c r="I190" s="31">
        <f t="shared" si="19"/>
        <v>2</v>
      </c>
      <c r="J190" s="32">
        <f t="shared" si="26"/>
        <v>0.6</v>
      </c>
      <c r="K190" s="32">
        <f t="shared" si="25"/>
        <v>1.4</v>
      </c>
      <c r="L190" s="32">
        <f t="shared" si="27"/>
        <v>0.6</v>
      </c>
      <c r="M190" s="32">
        <f t="shared" si="27"/>
        <v>1.048</v>
      </c>
      <c r="N190" s="33">
        <f t="shared" si="21"/>
        <v>1.6480000000000001</v>
      </c>
      <c r="O190" s="34">
        <f t="shared" si="22"/>
        <v>0.19999999999999998</v>
      </c>
      <c r="P190" s="35">
        <f t="shared" si="22"/>
        <v>0.34933333333333333</v>
      </c>
      <c r="Q190" s="33"/>
      <c r="R190" s="33">
        <f t="shared" si="23"/>
        <v>0.19999999999999998</v>
      </c>
      <c r="S190" s="33">
        <f t="shared" si="23"/>
        <v>0.34933333333333333</v>
      </c>
      <c r="T190" s="33"/>
      <c r="U190" s="33">
        <f t="shared" si="24"/>
        <v>0.19999999999999998</v>
      </c>
      <c r="V190" s="33">
        <f t="shared" si="24"/>
        <v>0.34933333333333333</v>
      </c>
      <c r="W190" s="36"/>
    </row>
    <row r="191" spans="1:23" ht="19.5">
      <c r="A191" s="26">
        <v>47</v>
      </c>
      <c r="B191" s="27" t="s">
        <v>226</v>
      </c>
      <c r="C191" s="27" t="s">
        <v>303</v>
      </c>
      <c r="D191" s="27"/>
      <c r="E191" s="27" t="s">
        <v>304</v>
      </c>
      <c r="F191" s="29">
        <v>102</v>
      </c>
      <c r="G191" s="49">
        <v>2.200000000000002E-2</v>
      </c>
      <c r="H191" s="49"/>
      <c r="I191" s="31">
        <f t="shared" si="19"/>
        <v>2.8</v>
      </c>
      <c r="J191" s="32">
        <f t="shared" si="26"/>
        <v>0.8</v>
      </c>
      <c r="K191" s="32">
        <f t="shared" si="25"/>
        <v>2</v>
      </c>
      <c r="L191" s="32">
        <f t="shared" si="27"/>
        <v>0.77800000000000002</v>
      </c>
      <c r="M191" s="32">
        <f t="shared" si="27"/>
        <v>2</v>
      </c>
      <c r="N191" s="33">
        <f t="shared" si="21"/>
        <v>2.778</v>
      </c>
      <c r="O191" s="34">
        <f t="shared" si="22"/>
        <v>0.25933333333333336</v>
      </c>
      <c r="P191" s="35">
        <f t="shared" si="22"/>
        <v>0.66666666666666663</v>
      </c>
      <c r="Q191" s="33"/>
      <c r="R191" s="33">
        <f t="shared" si="23"/>
        <v>0.25933333333333336</v>
      </c>
      <c r="S191" s="33">
        <f t="shared" si="23"/>
        <v>0.66666666666666663</v>
      </c>
      <c r="T191" s="33"/>
      <c r="U191" s="33">
        <f t="shared" si="24"/>
        <v>0.25933333333333336</v>
      </c>
      <c r="V191" s="33">
        <f t="shared" si="24"/>
        <v>0.66666666666666663</v>
      </c>
      <c r="W191" s="36"/>
    </row>
    <row r="192" spans="1:23" ht="19.5">
      <c r="A192" s="26">
        <v>48</v>
      </c>
      <c r="B192" s="27" t="s">
        <v>226</v>
      </c>
      <c r="C192" s="27" t="s">
        <v>303</v>
      </c>
      <c r="D192" s="27"/>
      <c r="E192" s="27" t="s">
        <v>305</v>
      </c>
      <c r="F192" s="29">
        <v>134</v>
      </c>
      <c r="G192" s="49"/>
      <c r="H192" s="49"/>
      <c r="I192" s="31">
        <f t="shared" si="19"/>
        <v>3.7</v>
      </c>
      <c r="J192" s="32">
        <f t="shared" si="26"/>
        <v>1.1000000000000001</v>
      </c>
      <c r="K192" s="32">
        <f t="shared" si="25"/>
        <v>2.6</v>
      </c>
      <c r="L192" s="32">
        <f t="shared" si="27"/>
        <v>1.1000000000000001</v>
      </c>
      <c r="M192" s="32">
        <f t="shared" si="27"/>
        <v>2.6</v>
      </c>
      <c r="N192" s="33">
        <f t="shared" si="21"/>
        <v>3.7</v>
      </c>
      <c r="O192" s="34">
        <f t="shared" si="22"/>
        <v>0.3666666666666667</v>
      </c>
      <c r="P192" s="35">
        <f t="shared" si="22"/>
        <v>0.8666666666666667</v>
      </c>
      <c r="Q192" s="33"/>
      <c r="R192" s="33">
        <f t="shared" si="23"/>
        <v>0.3666666666666667</v>
      </c>
      <c r="S192" s="33">
        <f t="shared" si="23"/>
        <v>0.8666666666666667</v>
      </c>
      <c r="T192" s="33"/>
      <c r="U192" s="33">
        <f t="shared" si="24"/>
        <v>0.3666666666666667</v>
      </c>
      <c r="V192" s="33">
        <f t="shared" si="24"/>
        <v>0.8666666666666667</v>
      </c>
      <c r="W192" s="36"/>
    </row>
    <row r="193" spans="1:23" ht="19.5">
      <c r="A193" s="26">
        <v>49</v>
      </c>
      <c r="B193" s="27" t="s">
        <v>226</v>
      </c>
      <c r="C193" s="27" t="s">
        <v>306</v>
      </c>
      <c r="D193" s="27"/>
      <c r="E193" s="27" t="s">
        <v>307</v>
      </c>
      <c r="F193" s="29">
        <v>123</v>
      </c>
      <c r="G193" s="49"/>
      <c r="H193" s="49">
        <v>0.15200000000000002</v>
      </c>
      <c r="I193" s="31">
        <f t="shared" si="19"/>
        <v>3.4</v>
      </c>
      <c r="J193" s="32">
        <f t="shared" si="26"/>
        <v>1</v>
      </c>
      <c r="K193" s="32">
        <f t="shared" si="25"/>
        <v>2.4</v>
      </c>
      <c r="L193" s="32">
        <f t="shared" si="27"/>
        <v>1</v>
      </c>
      <c r="M193" s="32">
        <f t="shared" si="27"/>
        <v>2.2479999999999998</v>
      </c>
      <c r="N193" s="33">
        <f t="shared" si="21"/>
        <v>3.2479999999999998</v>
      </c>
      <c r="O193" s="34">
        <f t="shared" si="22"/>
        <v>0.33333333333333331</v>
      </c>
      <c r="P193" s="35">
        <f t="shared" si="22"/>
        <v>0.7493333333333333</v>
      </c>
      <c r="Q193" s="33"/>
      <c r="R193" s="33">
        <f t="shared" si="23"/>
        <v>0.33333333333333331</v>
      </c>
      <c r="S193" s="33">
        <f t="shared" si="23"/>
        <v>0.7493333333333333</v>
      </c>
      <c r="T193" s="33"/>
      <c r="U193" s="33">
        <f t="shared" si="24"/>
        <v>0.33333333333333331</v>
      </c>
      <c r="V193" s="33">
        <f t="shared" si="24"/>
        <v>0.7493333333333333</v>
      </c>
      <c r="W193" s="36"/>
    </row>
    <row r="194" spans="1:23" ht="19.5">
      <c r="A194" s="26">
        <v>50</v>
      </c>
      <c r="B194" s="27" t="s">
        <v>226</v>
      </c>
      <c r="C194" s="27" t="s">
        <v>306</v>
      </c>
      <c r="D194" s="27"/>
      <c r="E194" s="27" t="s">
        <v>308</v>
      </c>
      <c r="F194" s="29">
        <v>144</v>
      </c>
      <c r="G194" s="49"/>
      <c r="H194" s="49">
        <v>0.15399999999999991</v>
      </c>
      <c r="I194" s="31">
        <f t="shared" si="19"/>
        <v>4</v>
      </c>
      <c r="J194" s="32">
        <f t="shared" si="26"/>
        <v>1.2</v>
      </c>
      <c r="K194" s="32">
        <f t="shared" si="25"/>
        <v>2.8</v>
      </c>
      <c r="L194" s="32">
        <f t="shared" si="27"/>
        <v>1.2</v>
      </c>
      <c r="M194" s="32">
        <f t="shared" si="27"/>
        <v>2.6459999999999999</v>
      </c>
      <c r="N194" s="33">
        <f t="shared" si="21"/>
        <v>3.8460000000000001</v>
      </c>
      <c r="O194" s="34">
        <f t="shared" si="22"/>
        <v>0.39999999999999997</v>
      </c>
      <c r="P194" s="35">
        <f t="shared" si="22"/>
        <v>0.88200000000000001</v>
      </c>
      <c r="Q194" s="33"/>
      <c r="R194" s="33">
        <f t="shared" si="23"/>
        <v>0.39999999999999997</v>
      </c>
      <c r="S194" s="33">
        <f t="shared" si="23"/>
        <v>0.88200000000000001</v>
      </c>
      <c r="T194" s="33"/>
      <c r="U194" s="33">
        <f t="shared" si="24"/>
        <v>0.39999999999999997</v>
      </c>
      <c r="V194" s="33">
        <f t="shared" si="24"/>
        <v>0.88200000000000001</v>
      </c>
      <c r="W194" s="36"/>
    </row>
    <row r="195" spans="1:23" ht="19.5">
      <c r="A195" s="26">
        <v>51</v>
      </c>
      <c r="B195" s="27" t="s">
        <v>226</v>
      </c>
      <c r="C195" s="27" t="s">
        <v>309</v>
      </c>
      <c r="D195" s="27"/>
      <c r="E195" s="27" t="s">
        <v>310</v>
      </c>
      <c r="F195" s="29">
        <v>133</v>
      </c>
      <c r="G195" s="49"/>
      <c r="H195" s="49">
        <v>0.16500000000000004</v>
      </c>
      <c r="I195" s="31">
        <f t="shared" si="19"/>
        <v>3.7</v>
      </c>
      <c r="J195" s="32">
        <f t="shared" si="26"/>
        <v>1.1000000000000001</v>
      </c>
      <c r="K195" s="32">
        <f t="shared" si="25"/>
        <v>2.6</v>
      </c>
      <c r="L195" s="32">
        <f t="shared" si="27"/>
        <v>1.1000000000000001</v>
      </c>
      <c r="M195" s="32">
        <f t="shared" si="27"/>
        <v>2.4350000000000001</v>
      </c>
      <c r="N195" s="33">
        <f t="shared" si="21"/>
        <v>3.5350000000000001</v>
      </c>
      <c r="O195" s="34">
        <f t="shared" si="22"/>
        <v>0.3666666666666667</v>
      </c>
      <c r="P195" s="35">
        <f t="shared" si="22"/>
        <v>0.81166666666666665</v>
      </c>
      <c r="Q195" s="33"/>
      <c r="R195" s="33">
        <f t="shared" si="23"/>
        <v>0.3666666666666667</v>
      </c>
      <c r="S195" s="33">
        <f t="shared" si="23"/>
        <v>0.81166666666666665</v>
      </c>
      <c r="T195" s="33"/>
      <c r="U195" s="33">
        <f t="shared" si="24"/>
        <v>0.3666666666666667</v>
      </c>
      <c r="V195" s="33">
        <f t="shared" si="24"/>
        <v>0.81166666666666665</v>
      </c>
      <c r="W195" s="36"/>
    </row>
    <row r="196" spans="1:23" ht="19.5">
      <c r="A196" s="26">
        <v>52</v>
      </c>
      <c r="B196" s="27" t="s">
        <v>226</v>
      </c>
      <c r="C196" s="27" t="s">
        <v>311</v>
      </c>
      <c r="D196" s="27"/>
      <c r="E196" s="27" t="s">
        <v>312</v>
      </c>
      <c r="F196" s="29">
        <v>137</v>
      </c>
      <c r="G196" s="49"/>
      <c r="H196" s="49">
        <v>0.45599999999999996</v>
      </c>
      <c r="I196" s="31">
        <f t="shared" si="19"/>
        <v>3.8</v>
      </c>
      <c r="J196" s="32">
        <f t="shared" si="26"/>
        <v>1.1000000000000001</v>
      </c>
      <c r="K196" s="32">
        <f t="shared" si="25"/>
        <v>2.7</v>
      </c>
      <c r="L196" s="32">
        <f t="shared" si="27"/>
        <v>1.1000000000000001</v>
      </c>
      <c r="M196" s="32">
        <f t="shared" si="27"/>
        <v>2.2440000000000002</v>
      </c>
      <c r="N196" s="33">
        <f t="shared" si="21"/>
        <v>3.3440000000000003</v>
      </c>
      <c r="O196" s="34">
        <f t="shared" si="22"/>
        <v>0.3666666666666667</v>
      </c>
      <c r="P196" s="35">
        <f t="shared" si="22"/>
        <v>0.74800000000000011</v>
      </c>
      <c r="Q196" s="33"/>
      <c r="R196" s="33">
        <f t="shared" si="23"/>
        <v>0.3666666666666667</v>
      </c>
      <c r="S196" s="33">
        <f t="shared" si="23"/>
        <v>0.74800000000000011</v>
      </c>
      <c r="T196" s="33"/>
      <c r="U196" s="33">
        <f t="shared" si="24"/>
        <v>0.3666666666666667</v>
      </c>
      <c r="V196" s="33">
        <f t="shared" si="24"/>
        <v>0.74800000000000011</v>
      </c>
      <c r="W196" s="36"/>
    </row>
    <row r="197" spans="1:23" ht="19.5">
      <c r="A197" s="26">
        <v>53</v>
      </c>
      <c r="B197" s="27" t="s">
        <v>226</v>
      </c>
      <c r="C197" s="27" t="s">
        <v>313</v>
      </c>
      <c r="D197" s="27"/>
      <c r="E197" s="27" t="s">
        <v>314</v>
      </c>
      <c r="F197" s="29">
        <v>165</v>
      </c>
      <c r="G197" s="49"/>
      <c r="H197" s="49">
        <v>0.18199999999999994</v>
      </c>
      <c r="I197" s="31">
        <f t="shared" si="19"/>
        <v>4.5</v>
      </c>
      <c r="J197" s="32">
        <f t="shared" si="26"/>
        <v>1.3</v>
      </c>
      <c r="K197" s="32">
        <f t="shared" si="25"/>
        <v>3.2</v>
      </c>
      <c r="L197" s="32">
        <f t="shared" si="27"/>
        <v>1.3</v>
      </c>
      <c r="M197" s="32">
        <f t="shared" si="27"/>
        <v>3.0180000000000002</v>
      </c>
      <c r="N197" s="33">
        <f t="shared" si="21"/>
        <v>4.3180000000000005</v>
      </c>
      <c r="O197" s="34">
        <f t="shared" si="22"/>
        <v>0.43333333333333335</v>
      </c>
      <c r="P197" s="35">
        <f t="shared" si="22"/>
        <v>1.006</v>
      </c>
      <c r="Q197" s="33"/>
      <c r="R197" s="33">
        <f t="shared" si="23"/>
        <v>0.43333333333333335</v>
      </c>
      <c r="S197" s="33">
        <f t="shared" si="23"/>
        <v>1.006</v>
      </c>
      <c r="T197" s="33"/>
      <c r="U197" s="33">
        <f t="shared" si="24"/>
        <v>0.43333333333333335</v>
      </c>
      <c r="V197" s="33">
        <f t="shared" si="24"/>
        <v>1.006</v>
      </c>
      <c r="W197" s="36"/>
    </row>
    <row r="198" spans="1:23" ht="19.5">
      <c r="A198" s="26">
        <v>54</v>
      </c>
      <c r="B198" s="27" t="s">
        <v>226</v>
      </c>
      <c r="C198" s="27" t="s">
        <v>315</v>
      </c>
      <c r="D198" s="27"/>
      <c r="E198" s="27" t="s">
        <v>316</v>
      </c>
      <c r="F198" s="29">
        <v>304</v>
      </c>
      <c r="G198" s="49"/>
      <c r="H198" s="49">
        <v>1.2170000000000003</v>
      </c>
      <c r="I198" s="31">
        <f t="shared" si="19"/>
        <v>8.4</v>
      </c>
      <c r="J198" s="32">
        <f t="shared" si="26"/>
        <v>2.5</v>
      </c>
      <c r="K198" s="32">
        <f t="shared" si="25"/>
        <v>5.9</v>
      </c>
      <c r="L198" s="32">
        <f t="shared" si="27"/>
        <v>2.5</v>
      </c>
      <c r="M198" s="32">
        <f t="shared" si="27"/>
        <v>4.6829999999999998</v>
      </c>
      <c r="N198" s="33">
        <f t="shared" si="21"/>
        <v>7.1829999999999998</v>
      </c>
      <c r="O198" s="34">
        <f t="shared" si="22"/>
        <v>0.83333333333333337</v>
      </c>
      <c r="P198" s="35">
        <f t="shared" si="22"/>
        <v>1.5609999999999999</v>
      </c>
      <c r="Q198" s="33"/>
      <c r="R198" s="33">
        <f t="shared" si="23"/>
        <v>0.83333333333333337</v>
      </c>
      <c r="S198" s="33">
        <f t="shared" si="23"/>
        <v>1.5609999999999999</v>
      </c>
      <c r="T198" s="33"/>
      <c r="U198" s="33">
        <f t="shared" si="24"/>
        <v>0.83333333333333337</v>
      </c>
      <c r="V198" s="33">
        <f t="shared" si="24"/>
        <v>1.5609999999999999</v>
      </c>
      <c r="W198" s="36"/>
    </row>
    <row r="199" spans="1:23" ht="19.5">
      <c r="A199" s="26">
        <v>55</v>
      </c>
      <c r="B199" s="27" t="s">
        <v>226</v>
      </c>
      <c r="C199" s="27" t="s">
        <v>317</v>
      </c>
      <c r="D199" s="27"/>
      <c r="E199" s="27" t="s">
        <v>318</v>
      </c>
      <c r="F199" s="29">
        <v>180</v>
      </c>
      <c r="G199" s="49"/>
      <c r="H199" s="49">
        <v>0.30299999999999994</v>
      </c>
      <c r="I199" s="31">
        <f t="shared" si="19"/>
        <v>5</v>
      </c>
      <c r="J199" s="32">
        <f t="shared" si="26"/>
        <v>1.5</v>
      </c>
      <c r="K199" s="32">
        <f t="shared" si="25"/>
        <v>3.5</v>
      </c>
      <c r="L199" s="32">
        <f t="shared" si="27"/>
        <v>1.5</v>
      </c>
      <c r="M199" s="32">
        <f t="shared" si="27"/>
        <v>3.1970000000000001</v>
      </c>
      <c r="N199" s="33">
        <f t="shared" si="21"/>
        <v>4.6970000000000001</v>
      </c>
      <c r="O199" s="34">
        <f t="shared" si="22"/>
        <v>0.5</v>
      </c>
      <c r="P199" s="35">
        <f t="shared" si="22"/>
        <v>1.0656666666666668</v>
      </c>
      <c r="Q199" s="33"/>
      <c r="R199" s="33">
        <f t="shared" si="23"/>
        <v>0.5</v>
      </c>
      <c r="S199" s="33">
        <f t="shared" si="23"/>
        <v>1.0656666666666668</v>
      </c>
      <c r="T199" s="33"/>
      <c r="U199" s="33">
        <f t="shared" si="24"/>
        <v>0.5</v>
      </c>
      <c r="V199" s="33">
        <f t="shared" si="24"/>
        <v>1.0656666666666668</v>
      </c>
      <c r="W199" s="36"/>
    </row>
    <row r="200" spans="1:23" ht="19.5">
      <c r="A200" s="26">
        <v>56</v>
      </c>
      <c r="B200" s="27" t="s">
        <v>226</v>
      </c>
      <c r="C200" s="27" t="s">
        <v>317</v>
      </c>
      <c r="D200" s="27"/>
      <c r="E200" s="27" t="s">
        <v>319</v>
      </c>
      <c r="F200" s="29">
        <v>122</v>
      </c>
      <c r="G200" s="49"/>
      <c r="H200" s="49">
        <v>0.40200000000000002</v>
      </c>
      <c r="I200" s="31">
        <f t="shared" si="19"/>
        <v>3.4</v>
      </c>
      <c r="J200" s="32">
        <f t="shared" si="26"/>
        <v>1</v>
      </c>
      <c r="K200" s="32">
        <f t="shared" si="25"/>
        <v>2.4</v>
      </c>
      <c r="L200" s="32">
        <f t="shared" si="27"/>
        <v>1</v>
      </c>
      <c r="M200" s="32">
        <f t="shared" si="27"/>
        <v>1.9979999999999998</v>
      </c>
      <c r="N200" s="33">
        <f t="shared" si="21"/>
        <v>2.9979999999999998</v>
      </c>
      <c r="O200" s="34">
        <f t="shared" si="22"/>
        <v>0.33333333333333331</v>
      </c>
      <c r="P200" s="35">
        <f t="shared" si="22"/>
        <v>0.66599999999999993</v>
      </c>
      <c r="Q200" s="33"/>
      <c r="R200" s="33">
        <f t="shared" si="23"/>
        <v>0.33333333333333331</v>
      </c>
      <c r="S200" s="33">
        <f t="shared" si="23"/>
        <v>0.66599999999999993</v>
      </c>
      <c r="T200" s="33"/>
      <c r="U200" s="33">
        <f t="shared" si="24"/>
        <v>0.33333333333333331</v>
      </c>
      <c r="V200" s="33">
        <f t="shared" si="24"/>
        <v>0.66599999999999993</v>
      </c>
      <c r="W200" s="36"/>
    </row>
    <row r="201" spans="1:23" ht="19.5">
      <c r="A201" s="26">
        <v>57</v>
      </c>
      <c r="B201" s="27" t="s">
        <v>226</v>
      </c>
      <c r="C201" s="27" t="s">
        <v>317</v>
      </c>
      <c r="D201" s="27"/>
      <c r="E201" s="27" t="s">
        <v>320</v>
      </c>
      <c r="F201" s="29">
        <v>142</v>
      </c>
      <c r="G201" s="49"/>
      <c r="H201" s="49">
        <v>0.37</v>
      </c>
      <c r="I201" s="31">
        <f t="shared" si="19"/>
        <v>3.9</v>
      </c>
      <c r="J201" s="32">
        <f t="shared" si="26"/>
        <v>1.1000000000000001</v>
      </c>
      <c r="K201" s="32">
        <f t="shared" si="25"/>
        <v>2.7</v>
      </c>
      <c r="L201" s="32">
        <f t="shared" si="27"/>
        <v>1.1000000000000001</v>
      </c>
      <c r="M201" s="32">
        <f t="shared" si="27"/>
        <v>2.33</v>
      </c>
      <c r="N201" s="33">
        <f t="shared" si="21"/>
        <v>3.43</v>
      </c>
      <c r="O201" s="34">
        <f t="shared" si="22"/>
        <v>0.3666666666666667</v>
      </c>
      <c r="P201" s="35">
        <f t="shared" si="22"/>
        <v>0.77666666666666673</v>
      </c>
      <c r="Q201" s="33"/>
      <c r="R201" s="33">
        <f t="shared" si="23"/>
        <v>0.3666666666666667</v>
      </c>
      <c r="S201" s="33">
        <f t="shared" si="23"/>
        <v>0.77666666666666673</v>
      </c>
      <c r="T201" s="33"/>
      <c r="U201" s="33">
        <f t="shared" si="24"/>
        <v>0.3666666666666667</v>
      </c>
      <c r="V201" s="33">
        <f t="shared" si="24"/>
        <v>0.77666666666666673</v>
      </c>
      <c r="W201" s="36"/>
    </row>
    <row r="202" spans="1:23" ht="19.5">
      <c r="A202" s="26">
        <v>58</v>
      </c>
      <c r="B202" s="27" t="s">
        <v>226</v>
      </c>
      <c r="C202" s="27" t="s">
        <v>321</v>
      </c>
      <c r="D202" s="27"/>
      <c r="E202" s="27" t="s">
        <v>322</v>
      </c>
      <c r="F202" s="29">
        <v>108</v>
      </c>
      <c r="G202" s="49"/>
      <c r="H202" s="49">
        <v>0.38800000000000001</v>
      </c>
      <c r="I202" s="31">
        <f t="shared" si="19"/>
        <v>3</v>
      </c>
      <c r="J202" s="32">
        <f t="shared" si="26"/>
        <v>0.9</v>
      </c>
      <c r="K202" s="32">
        <f t="shared" si="25"/>
        <v>2.1</v>
      </c>
      <c r="L202" s="32">
        <f t="shared" si="27"/>
        <v>0.9</v>
      </c>
      <c r="M202" s="32">
        <f t="shared" si="27"/>
        <v>1.7120000000000002</v>
      </c>
      <c r="N202" s="33">
        <f t="shared" si="21"/>
        <v>2.6120000000000001</v>
      </c>
      <c r="O202" s="34">
        <f t="shared" si="22"/>
        <v>0.3</v>
      </c>
      <c r="P202" s="35">
        <f t="shared" si="22"/>
        <v>0.57066666666666677</v>
      </c>
      <c r="Q202" s="33"/>
      <c r="R202" s="33">
        <f t="shared" si="23"/>
        <v>0.3</v>
      </c>
      <c r="S202" s="33">
        <f t="shared" si="23"/>
        <v>0.57066666666666677</v>
      </c>
      <c r="T202" s="33"/>
      <c r="U202" s="33">
        <f t="shared" si="24"/>
        <v>0.3</v>
      </c>
      <c r="V202" s="33">
        <f t="shared" si="24"/>
        <v>0.57066666666666677</v>
      </c>
      <c r="W202" s="36"/>
    </row>
    <row r="203" spans="1:23" ht="19.5">
      <c r="A203" s="26">
        <v>59</v>
      </c>
      <c r="B203" s="27" t="s">
        <v>226</v>
      </c>
      <c r="C203" s="27" t="s">
        <v>321</v>
      </c>
      <c r="D203" s="27"/>
      <c r="E203" s="27" t="s">
        <v>323</v>
      </c>
      <c r="F203" s="29">
        <v>75</v>
      </c>
      <c r="G203" s="49"/>
      <c r="H203" s="49">
        <v>0.28100000000000003</v>
      </c>
      <c r="I203" s="31">
        <f t="shared" si="19"/>
        <v>2.1</v>
      </c>
      <c r="J203" s="32">
        <f t="shared" si="26"/>
        <v>0.6</v>
      </c>
      <c r="K203" s="32">
        <f t="shared" si="25"/>
        <v>1.5</v>
      </c>
      <c r="L203" s="32">
        <f t="shared" si="27"/>
        <v>0.6</v>
      </c>
      <c r="M203" s="32">
        <f t="shared" si="27"/>
        <v>1.2189999999999999</v>
      </c>
      <c r="N203" s="33">
        <f t="shared" si="21"/>
        <v>1.819</v>
      </c>
      <c r="O203" s="34">
        <f t="shared" si="22"/>
        <v>0.19999999999999998</v>
      </c>
      <c r="P203" s="35">
        <f t="shared" si="22"/>
        <v>0.40633333333333327</v>
      </c>
      <c r="Q203" s="33"/>
      <c r="R203" s="33">
        <f t="shared" si="23"/>
        <v>0.19999999999999998</v>
      </c>
      <c r="S203" s="33">
        <f t="shared" si="23"/>
        <v>0.40633333333333327</v>
      </c>
      <c r="T203" s="33"/>
      <c r="U203" s="33">
        <f t="shared" si="24"/>
        <v>0.19999999999999998</v>
      </c>
      <c r="V203" s="33">
        <f t="shared" si="24"/>
        <v>0.40633333333333327</v>
      </c>
      <c r="W203" s="36"/>
    </row>
    <row r="204" spans="1:23" ht="19.5">
      <c r="A204" s="26">
        <v>60</v>
      </c>
      <c r="B204" s="27" t="s">
        <v>226</v>
      </c>
      <c r="C204" s="27" t="s">
        <v>324</v>
      </c>
      <c r="D204" s="27"/>
      <c r="E204" s="27" t="s">
        <v>325</v>
      </c>
      <c r="F204" s="29">
        <v>164</v>
      </c>
      <c r="G204" s="49">
        <v>0</v>
      </c>
      <c r="H204" s="49">
        <v>0</v>
      </c>
      <c r="I204" s="31">
        <f t="shared" si="19"/>
        <v>4.5</v>
      </c>
      <c r="J204" s="32">
        <f t="shared" si="26"/>
        <v>1.3</v>
      </c>
      <c r="K204" s="32">
        <f t="shared" si="25"/>
        <v>3.2</v>
      </c>
      <c r="L204" s="32">
        <f t="shared" si="27"/>
        <v>1.3</v>
      </c>
      <c r="M204" s="32">
        <f t="shared" si="27"/>
        <v>3.2</v>
      </c>
      <c r="N204" s="33">
        <f t="shared" si="21"/>
        <v>4.5</v>
      </c>
      <c r="O204" s="34">
        <f t="shared" si="22"/>
        <v>0.43333333333333335</v>
      </c>
      <c r="P204" s="35">
        <f t="shared" si="22"/>
        <v>1.0666666666666667</v>
      </c>
      <c r="Q204" s="33"/>
      <c r="R204" s="33">
        <f t="shared" si="23"/>
        <v>0.43333333333333335</v>
      </c>
      <c r="S204" s="33">
        <f t="shared" si="23"/>
        <v>1.0666666666666667</v>
      </c>
      <c r="T204" s="33"/>
      <c r="U204" s="33">
        <f t="shared" si="24"/>
        <v>0.43333333333333335</v>
      </c>
      <c r="V204" s="33">
        <f t="shared" si="24"/>
        <v>1.0666666666666667</v>
      </c>
      <c r="W204" s="36"/>
    </row>
    <row r="205" spans="1:23" ht="19.5">
      <c r="A205" s="26">
        <v>61</v>
      </c>
      <c r="B205" s="27" t="s">
        <v>226</v>
      </c>
      <c r="C205" s="27" t="s">
        <v>324</v>
      </c>
      <c r="D205" s="27"/>
      <c r="E205" s="27" t="s">
        <v>326</v>
      </c>
      <c r="F205" s="29">
        <v>100</v>
      </c>
      <c r="G205" s="49">
        <v>4.0000000000000036E-3</v>
      </c>
      <c r="H205" s="49"/>
      <c r="I205" s="31">
        <f t="shared" si="19"/>
        <v>2.8</v>
      </c>
      <c r="J205" s="32">
        <f t="shared" si="26"/>
        <v>0.8</v>
      </c>
      <c r="K205" s="32">
        <f t="shared" si="25"/>
        <v>2</v>
      </c>
      <c r="L205" s="32">
        <f t="shared" si="27"/>
        <v>0.79600000000000004</v>
      </c>
      <c r="M205" s="32">
        <f t="shared" si="27"/>
        <v>2</v>
      </c>
      <c r="N205" s="33">
        <f t="shared" si="21"/>
        <v>2.7960000000000003</v>
      </c>
      <c r="O205" s="34">
        <f t="shared" si="22"/>
        <v>0.26533333333333337</v>
      </c>
      <c r="P205" s="35">
        <f t="shared" si="22"/>
        <v>0.66666666666666663</v>
      </c>
      <c r="Q205" s="33"/>
      <c r="R205" s="33">
        <f t="shared" si="23"/>
        <v>0.26533333333333337</v>
      </c>
      <c r="S205" s="33">
        <f t="shared" si="23"/>
        <v>0.66666666666666663</v>
      </c>
      <c r="T205" s="33"/>
      <c r="U205" s="33">
        <f t="shared" si="24"/>
        <v>0.26533333333333337</v>
      </c>
      <c r="V205" s="33">
        <f t="shared" si="24"/>
        <v>0.66666666666666663</v>
      </c>
      <c r="W205" s="36"/>
    </row>
    <row r="206" spans="1:23" ht="19.5">
      <c r="A206" s="26">
        <v>62</v>
      </c>
      <c r="B206" s="27" t="s">
        <v>226</v>
      </c>
      <c r="C206" s="27" t="s">
        <v>327</v>
      </c>
      <c r="D206" s="27"/>
      <c r="E206" s="27" t="s">
        <v>328</v>
      </c>
      <c r="F206" s="29">
        <v>107</v>
      </c>
      <c r="G206" s="49">
        <v>1</v>
      </c>
      <c r="H206" s="49"/>
      <c r="I206" s="31">
        <f t="shared" si="19"/>
        <v>2.9</v>
      </c>
      <c r="J206" s="32">
        <f t="shared" si="26"/>
        <v>0.9</v>
      </c>
      <c r="K206" s="32">
        <f t="shared" si="25"/>
        <v>2</v>
      </c>
      <c r="L206" s="32">
        <v>0</v>
      </c>
      <c r="M206" s="32">
        <f t="shared" ref="M206:M251" si="28">K206-H206</f>
        <v>2</v>
      </c>
      <c r="N206" s="33">
        <f t="shared" si="21"/>
        <v>2</v>
      </c>
      <c r="O206" s="34">
        <f t="shared" si="22"/>
        <v>0</v>
      </c>
      <c r="P206" s="35">
        <f t="shared" si="22"/>
        <v>0.66666666666666663</v>
      </c>
      <c r="Q206" s="33"/>
      <c r="R206" s="33">
        <f t="shared" si="23"/>
        <v>0</v>
      </c>
      <c r="S206" s="33">
        <f t="shared" si="23"/>
        <v>0.66666666666666663</v>
      </c>
      <c r="T206" s="33"/>
      <c r="U206" s="33">
        <f t="shared" si="24"/>
        <v>0</v>
      </c>
      <c r="V206" s="33">
        <f t="shared" si="24"/>
        <v>0.66666666666666663</v>
      </c>
      <c r="W206" s="36"/>
    </row>
    <row r="207" spans="1:23" ht="19.5">
      <c r="A207" s="26">
        <v>63</v>
      </c>
      <c r="B207" s="27" t="s">
        <v>226</v>
      </c>
      <c r="C207" s="27" t="s">
        <v>329</v>
      </c>
      <c r="D207" s="27"/>
      <c r="E207" s="27" t="s">
        <v>330</v>
      </c>
      <c r="F207" s="29">
        <v>62</v>
      </c>
      <c r="G207" s="49"/>
      <c r="H207" s="49">
        <v>0.15200000000000002</v>
      </c>
      <c r="I207" s="31">
        <f t="shared" si="19"/>
        <v>1.7</v>
      </c>
      <c r="J207" s="32">
        <f t="shared" si="26"/>
        <v>0.5</v>
      </c>
      <c r="K207" s="32">
        <f t="shared" si="25"/>
        <v>1.2</v>
      </c>
      <c r="L207" s="32">
        <f t="shared" ref="L207:L251" si="29">J207-G207</f>
        <v>0.5</v>
      </c>
      <c r="M207" s="32">
        <f t="shared" si="28"/>
        <v>1.048</v>
      </c>
      <c r="N207" s="33">
        <f t="shared" si="21"/>
        <v>1.548</v>
      </c>
      <c r="O207" s="34">
        <f t="shared" si="22"/>
        <v>0.16666666666666666</v>
      </c>
      <c r="P207" s="35">
        <f t="shared" si="22"/>
        <v>0.34933333333333333</v>
      </c>
      <c r="Q207" s="33"/>
      <c r="R207" s="33">
        <f t="shared" si="23"/>
        <v>0.16666666666666666</v>
      </c>
      <c r="S207" s="33">
        <f t="shared" si="23"/>
        <v>0.34933333333333333</v>
      </c>
      <c r="T207" s="33"/>
      <c r="U207" s="33">
        <f t="shared" si="24"/>
        <v>0.16666666666666666</v>
      </c>
      <c r="V207" s="33">
        <f t="shared" si="24"/>
        <v>0.34933333333333333</v>
      </c>
      <c r="W207" s="36"/>
    </row>
    <row r="208" spans="1:23" ht="19.5">
      <c r="A208" s="26">
        <v>64</v>
      </c>
      <c r="B208" s="27" t="s">
        <v>226</v>
      </c>
      <c r="C208" s="27" t="s">
        <v>331</v>
      </c>
      <c r="D208" s="27"/>
      <c r="E208" s="27" t="s">
        <v>332</v>
      </c>
      <c r="F208" s="29">
        <v>52</v>
      </c>
      <c r="G208" s="49"/>
      <c r="H208" s="49">
        <v>0.126</v>
      </c>
      <c r="I208" s="31">
        <f t="shared" si="19"/>
        <v>1.4</v>
      </c>
      <c r="J208" s="32">
        <f t="shared" si="26"/>
        <v>0.4</v>
      </c>
      <c r="K208" s="32">
        <f t="shared" si="25"/>
        <v>1</v>
      </c>
      <c r="L208" s="32">
        <f t="shared" si="29"/>
        <v>0.4</v>
      </c>
      <c r="M208" s="32">
        <f t="shared" si="28"/>
        <v>0.874</v>
      </c>
      <c r="N208" s="33">
        <f t="shared" si="21"/>
        <v>1.274</v>
      </c>
      <c r="O208" s="34">
        <f t="shared" si="22"/>
        <v>0.13333333333333333</v>
      </c>
      <c r="P208" s="35">
        <f t="shared" si="22"/>
        <v>0.29133333333333333</v>
      </c>
      <c r="Q208" s="33"/>
      <c r="R208" s="33">
        <f t="shared" si="23"/>
        <v>0.13333333333333333</v>
      </c>
      <c r="S208" s="33">
        <f t="shared" si="23"/>
        <v>0.29133333333333333</v>
      </c>
      <c r="T208" s="33"/>
      <c r="U208" s="33">
        <f t="shared" si="24"/>
        <v>0.13333333333333333</v>
      </c>
      <c r="V208" s="33">
        <f t="shared" si="24"/>
        <v>0.29133333333333333</v>
      </c>
      <c r="W208" s="36"/>
    </row>
    <row r="209" spans="1:23" ht="19.5">
      <c r="A209" s="26">
        <v>65</v>
      </c>
      <c r="B209" s="27" t="s">
        <v>226</v>
      </c>
      <c r="C209" s="27" t="s">
        <v>333</v>
      </c>
      <c r="D209" s="27"/>
      <c r="E209" s="27" t="s">
        <v>334</v>
      </c>
      <c r="F209" s="29">
        <v>128</v>
      </c>
      <c r="G209" s="49">
        <v>0.27500000000000002</v>
      </c>
      <c r="H209" s="49">
        <v>0.59099999999999997</v>
      </c>
      <c r="I209" s="31">
        <f t="shared" ref="I209:I251" si="30">ROUND(F209*55/100*50*0.001,1)</f>
        <v>3.5</v>
      </c>
      <c r="J209" s="32">
        <f t="shared" si="26"/>
        <v>1</v>
      </c>
      <c r="K209" s="32">
        <f t="shared" si="25"/>
        <v>2.5</v>
      </c>
      <c r="L209" s="32">
        <f t="shared" si="29"/>
        <v>0.72499999999999998</v>
      </c>
      <c r="M209" s="32">
        <f t="shared" si="28"/>
        <v>1.909</v>
      </c>
      <c r="N209" s="33">
        <f t="shared" ref="N209:N251" si="31">L209+M209</f>
        <v>2.6339999999999999</v>
      </c>
      <c r="O209" s="34">
        <f t="shared" ref="O209:P251" si="32">L209/3</f>
        <v>0.24166666666666667</v>
      </c>
      <c r="P209" s="35">
        <f t="shared" si="32"/>
        <v>0.63633333333333331</v>
      </c>
      <c r="Q209" s="33"/>
      <c r="R209" s="33">
        <f t="shared" ref="R209:S251" si="33">L209/3</f>
        <v>0.24166666666666667</v>
      </c>
      <c r="S209" s="33">
        <f t="shared" si="33"/>
        <v>0.63633333333333331</v>
      </c>
      <c r="T209" s="33"/>
      <c r="U209" s="33">
        <f t="shared" ref="U209:V251" si="34">L209/3</f>
        <v>0.24166666666666667</v>
      </c>
      <c r="V209" s="33">
        <f t="shared" si="34"/>
        <v>0.63633333333333331</v>
      </c>
      <c r="W209" s="36"/>
    </row>
    <row r="210" spans="1:23" ht="19.5">
      <c r="A210" s="26">
        <v>66</v>
      </c>
      <c r="B210" s="27" t="s">
        <v>226</v>
      </c>
      <c r="C210" s="27" t="s">
        <v>335</v>
      </c>
      <c r="D210" s="27"/>
      <c r="E210" s="27" t="s">
        <v>336</v>
      </c>
      <c r="F210" s="29">
        <v>105</v>
      </c>
      <c r="G210" s="49"/>
      <c r="H210" s="49">
        <v>0.30300000000000005</v>
      </c>
      <c r="I210" s="31">
        <f t="shared" si="30"/>
        <v>2.9</v>
      </c>
      <c r="J210" s="32">
        <f t="shared" si="26"/>
        <v>0.9</v>
      </c>
      <c r="K210" s="32">
        <f t="shared" ref="K210:K251" si="35">ROUND(I210*2/2.85,1)</f>
        <v>2</v>
      </c>
      <c r="L210" s="32">
        <f t="shared" si="29"/>
        <v>0.9</v>
      </c>
      <c r="M210" s="32">
        <f t="shared" si="28"/>
        <v>1.6970000000000001</v>
      </c>
      <c r="N210" s="33">
        <f t="shared" si="31"/>
        <v>2.597</v>
      </c>
      <c r="O210" s="34">
        <f t="shared" si="32"/>
        <v>0.3</v>
      </c>
      <c r="P210" s="35">
        <f t="shared" si="32"/>
        <v>0.56566666666666665</v>
      </c>
      <c r="Q210" s="33"/>
      <c r="R210" s="33">
        <f t="shared" si="33"/>
        <v>0.3</v>
      </c>
      <c r="S210" s="33">
        <f t="shared" si="33"/>
        <v>0.56566666666666665</v>
      </c>
      <c r="T210" s="33"/>
      <c r="U210" s="33">
        <f t="shared" si="34"/>
        <v>0.3</v>
      </c>
      <c r="V210" s="33">
        <f t="shared" si="34"/>
        <v>0.56566666666666665</v>
      </c>
      <c r="W210" s="36"/>
    </row>
    <row r="211" spans="1:23" ht="19.5">
      <c r="A211" s="26">
        <v>67</v>
      </c>
      <c r="B211" s="27" t="s">
        <v>226</v>
      </c>
      <c r="C211" s="27" t="s">
        <v>337</v>
      </c>
      <c r="D211" s="27"/>
      <c r="E211" s="27" t="s">
        <v>338</v>
      </c>
      <c r="F211" s="29">
        <v>125</v>
      </c>
      <c r="G211" s="49">
        <v>0.20100000000000001</v>
      </c>
      <c r="H211" s="49">
        <v>0.43799999999999994</v>
      </c>
      <c r="I211" s="31">
        <f t="shared" si="30"/>
        <v>3.4</v>
      </c>
      <c r="J211" s="32">
        <f t="shared" ref="J211:J251" si="36">ROUND(I211*1/3.4,1)</f>
        <v>1</v>
      </c>
      <c r="K211" s="32">
        <f t="shared" si="35"/>
        <v>2.4</v>
      </c>
      <c r="L211" s="32">
        <f t="shared" si="29"/>
        <v>0.79899999999999993</v>
      </c>
      <c r="M211" s="32">
        <f t="shared" si="28"/>
        <v>1.962</v>
      </c>
      <c r="N211" s="33">
        <f t="shared" si="31"/>
        <v>2.7610000000000001</v>
      </c>
      <c r="O211" s="34">
        <f t="shared" si="32"/>
        <v>0.26633333333333331</v>
      </c>
      <c r="P211" s="35">
        <f t="shared" si="32"/>
        <v>0.65400000000000003</v>
      </c>
      <c r="Q211" s="33"/>
      <c r="R211" s="33">
        <f t="shared" si="33"/>
        <v>0.26633333333333331</v>
      </c>
      <c r="S211" s="33">
        <f t="shared" si="33"/>
        <v>0.65400000000000003</v>
      </c>
      <c r="T211" s="33"/>
      <c r="U211" s="33">
        <f t="shared" si="34"/>
        <v>0.26633333333333331</v>
      </c>
      <c r="V211" s="33">
        <f t="shared" si="34"/>
        <v>0.65400000000000003</v>
      </c>
      <c r="W211" s="36"/>
    </row>
    <row r="212" spans="1:23" ht="19.5">
      <c r="A212" s="26">
        <v>68</v>
      </c>
      <c r="B212" s="27" t="s">
        <v>226</v>
      </c>
      <c r="C212" s="27" t="s">
        <v>339</v>
      </c>
      <c r="D212" s="27"/>
      <c r="E212" s="27" t="s">
        <v>340</v>
      </c>
      <c r="F212" s="29">
        <v>120</v>
      </c>
      <c r="G212" s="49"/>
      <c r="H212" s="49">
        <v>0.36899999999999999</v>
      </c>
      <c r="I212" s="31">
        <f t="shared" si="30"/>
        <v>3.3</v>
      </c>
      <c r="J212" s="32">
        <f t="shared" si="36"/>
        <v>1</v>
      </c>
      <c r="K212" s="32">
        <f t="shared" si="35"/>
        <v>2.2999999999999998</v>
      </c>
      <c r="L212" s="32">
        <f t="shared" si="29"/>
        <v>1</v>
      </c>
      <c r="M212" s="32">
        <f t="shared" si="28"/>
        <v>1.9309999999999998</v>
      </c>
      <c r="N212" s="33">
        <f t="shared" si="31"/>
        <v>2.931</v>
      </c>
      <c r="O212" s="34">
        <f t="shared" si="32"/>
        <v>0.33333333333333331</v>
      </c>
      <c r="P212" s="35">
        <f t="shared" si="32"/>
        <v>0.64366666666666661</v>
      </c>
      <c r="Q212" s="33"/>
      <c r="R212" s="33">
        <f t="shared" si="33"/>
        <v>0.33333333333333331</v>
      </c>
      <c r="S212" s="33">
        <f t="shared" si="33"/>
        <v>0.64366666666666661</v>
      </c>
      <c r="T212" s="33"/>
      <c r="U212" s="33">
        <f t="shared" si="34"/>
        <v>0.33333333333333331</v>
      </c>
      <c r="V212" s="33">
        <f t="shared" si="34"/>
        <v>0.64366666666666661</v>
      </c>
      <c r="W212" s="36"/>
    </row>
    <row r="213" spans="1:23" ht="19.5">
      <c r="A213" s="26">
        <v>69</v>
      </c>
      <c r="B213" s="27" t="s">
        <v>226</v>
      </c>
      <c r="C213" s="27" t="s">
        <v>339</v>
      </c>
      <c r="D213" s="27"/>
      <c r="E213" s="27" t="s">
        <v>341</v>
      </c>
      <c r="F213" s="29">
        <v>78</v>
      </c>
      <c r="G213" s="49"/>
      <c r="H213" s="49">
        <v>0.15400000000000003</v>
      </c>
      <c r="I213" s="31">
        <f t="shared" si="30"/>
        <v>2.1</v>
      </c>
      <c r="J213" s="32">
        <f t="shared" si="36"/>
        <v>0.6</v>
      </c>
      <c r="K213" s="32">
        <f t="shared" si="35"/>
        <v>1.5</v>
      </c>
      <c r="L213" s="32">
        <f t="shared" si="29"/>
        <v>0.6</v>
      </c>
      <c r="M213" s="32">
        <f t="shared" si="28"/>
        <v>1.3460000000000001</v>
      </c>
      <c r="N213" s="33">
        <f t="shared" si="31"/>
        <v>1.9460000000000002</v>
      </c>
      <c r="O213" s="34">
        <f t="shared" si="32"/>
        <v>0.19999999999999998</v>
      </c>
      <c r="P213" s="35">
        <f t="shared" si="32"/>
        <v>0.44866666666666671</v>
      </c>
      <c r="Q213" s="33"/>
      <c r="R213" s="33">
        <f t="shared" si="33"/>
        <v>0.19999999999999998</v>
      </c>
      <c r="S213" s="33">
        <f t="shared" si="33"/>
        <v>0.44866666666666671</v>
      </c>
      <c r="T213" s="33"/>
      <c r="U213" s="33">
        <f t="shared" si="34"/>
        <v>0.19999999999999998</v>
      </c>
      <c r="V213" s="33">
        <f t="shared" si="34"/>
        <v>0.44866666666666671</v>
      </c>
      <c r="W213" s="36"/>
    </row>
    <row r="214" spans="1:23" ht="19.5">
      <c r="A214" s="26">
        <v>70</v>
      </c>
      <c r="B214" s="27" t="s">
        <v>226</v>
      </c>
      <c r="C214" s="27" t="s">
        <v>342</v>
      </c>
      <c r="D214" s="27"/>
      <c r="E214" s="27" t="s">
        <v>343</v>
      </c>
      <c r="F214" s="29">
        <v>151</v>
      </c>
      <c r="G214" s="49"/>
      <c r="H214" s="49">
        <v>0.40500000000000003</v>
      </c>
      <c r="I214" s="31">
        <f t="shared" si="30"/>
        <v>4.2</v>
      </c>
      <c r="J214" s="32">
        <f t="shared" si="36"/>
        <v>1.2</v>
      </c>
      <c r="K214" s="32">
        <f t="shared" si="35"/>
        <v>2.9</v>
      </c>
      <c r="L214" s="32">
        <f t="shared" si="29"/>
        <v>1.2</v>
      </c>
      <c r="M214" s="32">
        <f t="shared" si="28"/>
        <v>2.4950000000000001</v>
      </c>
      <c r="N214" s="33">
        <f t="shared" si="31"/>
        <v>3.6950000000000003</v>
      </c>
      <c r="O214" s="34">
        <f t="shared" si="32"/>
        <v>0.39999999999999997</v>
      </c>
      <c r="P214" s="35">
        <f t="shared" si="32"/>
        <v>0.83166666666666667</v>
      </c>
      <c r="Q214" s="33"/>
      <c r="R214" s="33">
        <f t="shared" si="33"/>
        <v>0.39999999999999997</v>
      </c>
      <c r="S214" s="33">
        <f t="shared" si="33"/>
        <v>0.83166666666666667</v>
      </c>
      <c r="T214" s="33"/>
      <c r="U214" s="33">
        <f t="shared" si="34"/>
        <v>0.39999999999999997</v>
      </c>
      <c r="V214" s="33">
        <f t="shared" si="34"/>
        <v>0.83166666666666667</v>
      </c>
      <c r="W214" s="36"/>
    </row>
    <row r="215" spans="1:23" ht="19.5">
      <c r="A215" s="26">
        <v>71</v>
      </c>
      <c r="B215" s="27" t="s">
        <v>226</v>
      </c>
      <c r="C215" s="27" t="s">
        <v>344</v>
      </c>
      <c r="D215" s="27"/>
      <c r="E215" s="27" t="s">
        <v>345</v>
      </c>
      <c r="F215" s="29">
        <v>104</v>
      </c>
      <c r="G215" s="49"/>
      <c r="H215" s="49">
        <v>0.56699999999999995</v>
      </c>
      <c r="I215" s="31">
        <f t="shared" si="30"/>
        <v>2.9</v>
      </c>
      <c r="J215" s="32">
        <f t="shared" si="36"/>
        <v>0.9</v>
      </c>
      <c r="K215" s="32">
        <f t="shared" si="35"/>
        <v>2</v>
      </c>
      <c r="L215" s="32">
        <f t="shared" si="29"/>
        <v>0.9</v>
      </c>
      <c r="M215" s="32">
        <f t="shared" si="28"/>
        <v>1.4330000000000001</v>
      </c>
      <c r="N215" s="33">
        <f t="shared" si="31"/>
        <v>2.3330000000000002</v>
      </c>
      <c r="O215" s="34">
        <f t="shared" si="32"/>
        <v>0.3</v>
      </c>
      <c r="P215" s="35">
        <f t="shared" si="32"/>
        <v>0.47766666666666668</v>
      </c>
      <c r="Q215" s="33"/>
      <c r="R215" s="33">
        <f t="shared" si="33"/>
        <v>0.3</v>
      </c>
      <c r="S215" s="33">
        <f t="shared" si="33"/>
        <v>0.47766666666666668</v>
      </c>
      <c r="T215" s="33"/>
      <c r="U215" s="33">
        <f t="shared" si="34"/>
        <v>0.3</v>
      </c>
      <c r="V215" s="33">
        <f t="shared" si="34"/>
        <v>0.47766666666666668</v>
      </c>
      <c r="W215" s="36"/>
    </row>
    <row r="216" spans="1:23" ht="19.5">
      <c r="A216" s="26">
        <v>72</v>
      </c>
      <c r="B216" s="27" t="s">
        <v>226</v>
      </c>
      <c r="C216" s="27" t="s">
        <v>344</v>
      </c>
      <c r="D216" s="27"/>
      <c r="E216" s="27" t="s">
        <v>346</v>
      </c>
      <c r="F216" s="29">
        <v>83</v>
      </c>
      <c r="G216" s="49"/>
      <c r="H216" s="49">
        <v>0.21799999999999997</v>
      </c>
      <c r="I216" s="31">
        <f t="shared" si="30"/>
        <v>2.2999999999999998</v>
      </c>
      <c r="J216" s="32">
        <f t="shared" si="36"/>
        <v>0.7</v>
      </c>
      <c r="K216" s="32">
        <f t="shared" si="35"/>
        <v>1.6</v>
      </c>
      <c r="L216" s="32">
        <f t="shared" si="29"/>
        <v>0.7</v>
      </c>
      <c r="M216" s="32">
        <f t="shared" si="28"/>
        <v>1.3820000000000001</v>
      </c>
      <c r="N216" s="33">
        <f t="shared" si="31"/>
        <v>2.0819999999999999</v>
      </c>
      <c r="O216" s="34">
        <f t="shared" si="32"/>
        <v>0.23333333333333331</v>
      </c>
      <c r="P216" s="35">
        <f t="shared" si="32"/>
        <v>0.46066666666666672</v>
      </c>
      <c r="Q216" s="33"/>
      <c r="R216" s="33">
        <f t="shared" si="33"/>
        <v>0.23333333333333331</v>
      </c>
      <c r="S216" s="33">
        <f t="shared" si="33"/>
        <v>0.46066666666666672</v>
      </c>
      <c r="T216" s="33"/>
      <c r="U216" s="33">
        <f t="shared" si="34"/>
        <v>0.23333333333333331</v>
      </c>
      <c r="V216" s="33">
        <f t="shared" si="34"/>
        <v>0.46066666666666672</v>
      </c>
      <c r="W216" s="36"/>
    </row>
    <row r="217" spans="1:23" ht="19.5">
      <c r="A217" s="26">
        <v>73</v>
      </c>
      <c r="B217" s="27" t="s">
        <v>226</v>
      </c>
      <c r="C217" s="27" t="s">
        <v>347</v>
      </c>
      <c r="D217" s="27"/>
      <c r="E217" s="27" t="s">
        <v>348</v>
      </c>
      <c r="F217" s="29">
        <v>86</v>
      </c>
      <c r="G217" s="49">
        <v>3.4000000000000002E-2</v>
      </c>
      <c r="H217" s="49">
        <v>0.12</v>
      </c>
      <c r="I217" s="31">
        <f t="shared" si="30"/>
        <v>2.4</v>
      </c>
      <c r="J217" s="32">
        <f t="shared" si="36"/>
        <v>0.7</v>
      </c>
      <c r="K217" s="32">
        <f t="shared" si="35"/>
        <v>1.7</v>
      </c>
      <c r="L217" s="32">
        <f t="shared" si="29"/>
        <v>0.66599999999999993</v>
      </c>
      <c r="M217" s="32">
        <f t="shared" si="28"/>
        <v>1.58</v>
      </c>
      <c r="N217" s="33">
        <f t="shared" si="31"/>
        <v>2.246</v>
      </c>
      <c r="O217" s="34">
        <f t="shared" si="32"/>
        <v>0.22199999999999998</v>
      </c>
      <c r="P217" s="35">
        <f t="shared" si="32"/>
        <v>0.52666666666666673</v>
      </c>
      <c r="Q217" s="33"/>
      <c r="R217" s="33">
        <f t="shared" si="33"/>
        <v>0.22199999999999998</v>
      </c>
      <c r="S217" s="33">
        <f t="shared" si="33"/>
        <v>0.52666666666666673</v>
      </c>
      <c r="T217" s="33"/>
      <c r="U217" s="33">
        <f t="shared" si="34"/>
        <v>0.22199999999999998</v>
      </c>
      <c r="V217" s="33">
        <f t="shared" si="34"/>
        <v>0.52666666666666673</v>
      </c>
      <c r="W217" s="36"/>
    </row>
    <row r="218" spans="1:23" ht="19.5">
      <c r="A218" s="26">
        <v>74</v>
      </c>
      <c r="B218" s="27" t="s">
        <v>226</v>
      </c>
      <c r="C218" s="27" t="s">
        <v>347</v>
      </c>
      <c r="D218" s="27"/>
      <c r="E218" s="27" t="s">
        <v>349</v>
      </c>
      <c r="F218" s="29">
        <v>119</v>
      </c>
      <c r="G218" s="49"/>
      <c r="H218" s="49">
        <v>0.10199999999999998</v>
      </c>
      <c r="I218" s="31">
        <f t="shared" si="30"/>
        <v>3.3</v>
      </c>
      <c r="J218" s="32">
        <f t="shared" si="36"/>
        <v>1</v>
      </c>
      <c r="K218" s="32">
        <f t="shared" si="35"/>
        <v>2.2999999999999998</v>
      </c>
      <c r="L218" s="32">
        <f t="shared" si="29"/>
        <v>1</v>
      </c>
      <c r="M218" s="32">
        <f t="shared" si="28"/>
        <v>2.198</v>
      </c>
      <c r="N218" s="33">
        <f t="shared" si="31"/>
        <v>3.198</v>
      </c>
      <c r="O218" s="34">
        <f t="shared" si="32"/>
        <v>0.33333333333333331</v>
      </c>
      <c r="P218" s="35">
        <f t="shared" si="32"/>
        <v>0.73266666666666669</v>
      </c>
      <c r="Q218" s="33"/>
      <c r="R218" s="33">
        <f t="shared" si="33"/>
        <v>0.33333333333333331</v>
      </c>
      <c r="S218" s="33">
        <f t="shared" si="33"/>
        <v>0.73266666666666669</v>
      </c>
      <c r="T218" s="33"/>
      <c r="U218" s="33">
        <f t="shared" si="34"/>
        <v>0.33333333333333331</v>
      </c>
      <c r="V218" s="33">
        <f t="shared" si="34"/>
        <v>0.73266666666666669</v>
      </c>
      <c r="W218" s="36"/>
    </row>
    <row r="219" spans="1:23" ht="19.5">
      <c r="A219" s="26">
        <v>75</v>
      </c>
      <c r="B219" s="27" t="s">
        <v>226</v>
      </c>
      <c r="C219" s="27" t="s">
        <v>350</v>
      </c>
      <c r="D219" s="27"/>
      <c r="E219" s="27" t="s">
        <v>351</v>
      </c>
      <c r="F219" s="29">
        <v>110</v>
      </c>
      <c r="G219" s="49"/>
      <c r="H219" s="49">
        <v>0.30800000000000005</v>
      </c>
      <c r="I219" s="31">
        <f t="shared" si="30"/>
        <v>3</v>
      </c>
      <c r="J219" s="32">
        <f t="shared" si="36"/>
        <v>0.9</v>
      </c>
      <c r="K219" s="32">
        <f t="shared" si="35"/>
        <v>2.1</v>
      </c>
      <c r="L219" s="32">
        <f t="shared" si="29"/>
        <v>0.9</v>
      </c>
      <c r="M219" s="32">
        <f t="shared" si="28"/>
        <v>1.792</v>
      </c>
      <c r="N219" s="33">
        <f t="shared" si="31"/>
        <v>2.6920000000000002</v>
      </c>
      <c r="O219" s="34">
        <f t="shared" si="32"/>
        <v>0.3</v>
      </c>
      <c r="P219" s="35">
        <f t="shared" si="32"/>
        <v>0.59733333333333338</v>
      </c>
      <c r="Q219" s="33"/>
      <c r="R219" s="33">
        <f t="shared" si="33"/>
        <v>0.3</v>
      </c>
      <c r="S219" s="33">
        <f t="shared" si="33"/>
        <v>0.59733333333333338</v>
      </c>
      <c r="T219" s="33"/>
      <c r="U219" s="33">
        <f t="shared" si="34"/>
        <v>0.3</v>
      </c>
      <c r="V219" s="33">
        <f t="shared" si="34"/>
        <v>0.59733333333333338</v>
      </c>
      <c r="W219" s="36"/>
    </row>
    <row r="220" spans="1:23" ht="19.5">
      <c r="A220" s="26">
        <v>76</v>
      </c>
      <c r="B220" s="27" t="s">
        <v>226</v>
      </c>
      <c r="C220" s="27" t="s">
        <v>350</v>
      </c>
      <c r="D220" s="27"/>
      <c r="E220" s="27" t="s">
        <v>352</v>
      </c>
      <c r="F220" s="29">
        <v>82</v>
      </c>
      <c r="G220" s="49"/>
      <c r="H220" s="49">
        <v>0.25</v>
      </c>
      <c r="I220" s="31">
        <f t="shared" si="30"/>
        <v>2.2999999999999998</v>
      </c>
      <c r="J220" s="32">
        <f t="shared" si="36"/>
        <v>0.7</v>
      </c>
      <c r="K220" s="32">
        <f t="shared" si="35"/>
        <v>1.6</v>
      </c>
      <c r="L220" s="32">
        <f t="shared" si="29"/>
        <v>0.7</v>
      </c>
      <c r="M220" s="32">
        <f t="shared" si="28"/>
        <v>1.35</v>
      </c>
      <c r="N220" s="33">
        <f t="shared" si="31"/>
        <v>2.0499999999999998</v>
      </c>
      <c r="O220" s="34">
        <f t="shared" si="32"/>
        <v>0.23333333333333331</v>
      </c>
      <c r="P220" s="35">
        <f t="shared" si="32"/>
        <v>0.45</v>
      </c>
      <c r="Q220" s="33"/>
      <c r="R220" s="33">
        <f t="shared" si="33"/>
        <v>0.23333333333333331</v>
      </c>
      <c r="S220" s="33">
        <f t="shared" si="33"/>
        <v>0.45</v>
      </c>
      <c r="T220" s="33"/>
      <c r="U220" s="33">
        <f t="shared" si="34"/>
        <v>0.23333333333333331</v>
      </c>
      <c r="V220" s="33">
        <f t="shared" si="34"/>
        <v>0.45</v>
      </c>
      <c r="W220" s="36"/>
    </row>
    <row r="221" spans="1:23" ht="19.5">
      <c r="A221" s="26">
        <v>77</v>
      </c>
      <c r="B221" s="27" t="s">
        <v>226</v>
      </c>
      <c r="C221" s="27" t="s">
        <v>353</v>
      </c>
      <c r="D221" s="27"/>
      <c r="E221" s="27" t="s">
        <v>354</v>
      </c>
      <c r="F221" s="29">
        <v>140</v>
      </c>
      <c r="G221" s="49"/>
      <c r="H221" s="49">
        <v>0.15700000000000003</v>
      </c>
      <c r="I221" s="31">
        <f t="shared" si="30"/>
        <v>3.9</v>
      </c>
      <c r="J221" s="32">
        <f t="shared" si="36"/>
        <v>1.1000000000000001</v>
      </c>
      <c r="K221" s="32">
        <f t="shared" si="35"/>
        <v>2.7</v>
      </c>
      <c r="L221" s="32">
        <f t="shared" si="29"/>
        <v>1.1000000000000001</v>
      </c>
      <c r="M221" s="32">
        <f t="shared" si="28"/>
        <v>2.5430000000000001</v>
      </c>
      <c r="N221" s="33">
        <f t="shared" si="31"/>
        <v>3.6430000000000002</v>
      </c>
      <c r="O221" s="34">
        <f t="shared" si="32"/>
        <v>0.3666666666666667</v>
      </c>
      <c r="P221" s="35">
        <f t="shared" si="32"/>
        <v>0.84766666666666668</v>
      </c>
      <c r="Q221" s="33"/>
      <c r="R221" s="33">
        <f t="shared" si="33"/>
        <v>0.3666666666666667</v>
      </c>
      <c r="S221" s="33">
        <f t="shared" si="33"/>
        <v>0.84766666666666668</v>
      </c>
      <c r="T221" s="33"/>
      <c r="U221" s="33">
        <f t="shared" si="34"/>
        <v>0.3666666666666667</v>
      </c>
      <c r="V221" s="33">
        <f t="shared" si="34"/>
        <v>0.84766666666666668</v>
      </c>
      <c r="W221" s="36"/>
    </row>
    <row r="222" spans="1:23" ht="19.5">
      <c r="A222" s="26">
        <v>78</v>
      </c>
      <c r="B222" s="27" t="s">
        <v>226</v>
      </c>
      <c r="C222" s="27" t="s">
        <v>353</v>
      </c>
      <c r="D222" s="27"/>
      <c r="E222" s="27" t="s">
        <v>355</v>
      </c>
      <c r="F222" s="29">
        <v>131</v>
      </c>
      <c r="G222" s="49"/>
      <c r="H222" s="49">
        <v>0.26</v>
      </c>
      <c r="I222" s="31">
        <f t="shared" si="30"/>
        <v>3.6</v>
      </c>
      <c r="J222" s="32">
        <f t="shared" si="36"/>
        <v>1.1000000000000001</v>
      </c>
      <c r="K222" s="32">
        <f t="shared" si="35"/>
        <v>2.5</v>
      </c>
      <c r="L222" s="32">
        <f t="shared" si="29"/>
        <v>1.1000000000000001</v>
      </c>
      <c r="M222" s="32">
        <f t="shared" si="28"/>
        <v>2.2400000000000002</v>
      </c>
      <c r="N222" s="33">
        <f t="shared" si="31"/>
        <v>3.3400000000000003</v>
      </c>
      <c r="O222" s="34">
        <f t="shared" si="32"/>
        <v>0.3666666666666667</v>
      </c>
      <c r="P222" s="35">
        <f t="shared" si="32"/>
        <v>0.7466666666666667</v>
      </c>
      <c r="Q222" s="33"/>
      <c r="R222" s="33">
        <f t="shared" si="33"/>
        <v>0.3666666666666667</v>
      </c>
      <c r="S222" s="33">
        <f t="shared" si="33"/>
        <v>0.7466666666666667</v>
      </c>
      <c r="T222" s="33"/>
      <c r="U222" s="33">
        <f t="shared" si="34"/>
        <v>0.3666666666666667</v>
      </c>
      <c r="V222" s="33">
        <f t="shared" si="34"/>
        <v>0.7466666666666667</v>
      </c>
      <c r="W222" s="36"/>
    </row>
    <row r="223" spans="1:23" ht="19.5">
      <c r="A223" s="26">
        <v>79</v>
      </c>
      <c r="B223" s="27" t="s">
        <v>226</v>
      </c>
      <c r="C223" s="27" t="s">
        <v>356</v>
      </c>
      <c r="D223" s="27"/>
      <c r="E223" s="27" t="s">
        <v>357</v>
      </c>
      <c r="F223" s="29">
        <v>86</v>
      </c>
      <c r="G223" s="49"/>
      <c r="H223" s="49">
        <v>0.19899999999999995</v>
      </c>
      <c r="I223" s="31">
        <f t="shared" si="30"/>
        <v>2.4</v>
      </c>
      <c r="J223" s="32">
        <f t="shared" si="36"/>
        <v>0.7</v>
      </c>
      <c r="K223" s="32">
        <f t="shared" si="35"/>
        <v>1.7</v>
      </c>
      <c r="L223" s="32">
        <f t="shared" si="29"/>
        <v>0.7</v>
      </c>
      <c r="M223" s="32">
        <f t="shared" si="28"/>
        <v>1.5009999999999999</v>
      </c>
      <c r="N223" s="33">
        <f t="shared" si="31"/>
        <v>2.2009999999999996</v>
      </c>
      <c r="O223" s="34">
        <f t="shared" si="32"/>
        <v>0.23333333333333331</v>
      </c>
      <c r="P223" s="35">
        <f t="shared" si="32"/>
        <v>0.5003333333333333</v>
      </c>
      <c r="Q223" s="33"/>
      <c r="R223" s="33">
        <f t="shared" si="33"/>
        <v>0.23333333333333331</v>
      </c>
      <c r="S223" s="33">
        <f t="shared" si="33"/>
        <v>0.5003333333333333</v>
      </c>
      <c r="T223" s="33"/>
      <c r="U223" s="33">
        <f t="shared" si="34"/>
        <v>0.23333333333333331</v>
      </c>
      <c r="V223" s="33">
        <f t="shared" si="34"/>
        <v>0.5003333333333333</v>
      </c>
      <c r="W223" s="36"/>
    </row>
    <row r="224" spans="1:23" ht="19.5">
      <c r="A224" s="26">
        <v>80</v>
      </c>
      <c r="B224" s="27" t="s">
        <v>226</v>
      </c>
      <c r="C224" s="27" t="s">
        <v>358</v>
      </c>
      <c r="D224" s="27"/>
      <c r="E224" s="27" t="s">
        <v>359</v>
      </c>
      <c r="F224" s="29">
        <v>131</v>
      </c>
      <c r="G224" s="49"/>
      <c r="H224" s="49">
        <v>0.54700000000000004</v>
      </c>
      <c r="I224" s="31">
        <f t="shared" si="30"/>
        <v>3.6</v>
      </c>
      <c r="J224" s="32">
        <f t="shared" si="36"/>
        <v>1.1000000000000001</v>
      </c>
      <c r="K224" s="32">
        <f t="shared" si="35"/>
        <v>2.5</v>
      </c>
      <c r="L224" s="32">
        <f t="shared" si="29"/>
        <v>1.1000000000000001</v>
      </c>
      <c r="M224" s="32">
        <f t="shared" si="28"/>
        <v>1.9529999999999998</v>
      </c>
      <c r="N224" s="33">
        <f t="shared" si="31"/>
        <v>3.0529999999999999</v>
      </c>
      <c r="O224" s="34">
        <f t="shared" si="32"/>
        <v>0.3666666666666667</v>
      </c>
      <c r="P224" s="35">
        <f t="shared" si="32"/>
        <v>0.65099999999999991</v>
      </c>
      <c r="Q224" s="33"/>
      <c r="R224" s="33">
        <f t="shared" si="33"/>
        <v>0.3666666666666667</v>
      </c>
      <c r="S224" s="33">
        <f t="shared" si="33"/>
        <v>0.65099999999999991</v>
      </c>
      <c r="T224" s="33"/>
      <c r="U224" s="33">
        <f t="shared" si="34"/>
        <v>0.3666666666666667</v>
      </c>
      <c r="V224" s="33">
        <f t="shared" si="34"/>
        <v>0.65099999999999991</v>
      </c>
      <c r="W224" s="36"/>
    </row>
    <row r="225" spans="1:23" ht="19.5">
      <c r="A225" s="26">
        <v>81</v>
      </c>
      <c r="B225" s="27" t="s">
        <v>226</v>
      </c>
      <c r="C225" s="27" t="s">
        <v>360</v>
      </c>
      <c r="D225" s="27"/>
      <c r="E225" s="27" t="s">
        <v>361</v>
      </c>
      <c r="F225" s="29">
        <v>175</v>
      </c>
      <c r="G225" s="49"/>
      <c r="H225" s="49">
        <v>0.39300000000000002</v>
      </c>
      <c r="I225" s="31">
        <f t="shared" si="30"/>
        <v>4.8</v>
      </c>
      <c r="J225" s="32">
        <f t="shared" si="36"/>
        <v>1.4</v>
      </c>
      <c r="K225" s="32">
        <f t="shared" si="35"/>
        <v>3.4</v>
      </c>
      <c r="L225" s="32">
        <f t="shared" si="29"/>
        <v>1.4</v>
      </c>
      <c r="M225" s="32">
        <f t="shared" si="28"/>
        <v>3.0069999999999997</v>
      </c>
      <c r="N225" s="33">
        <f t="shared" si="31"/>
        <v>4.407</v>
      </c>
      <c r="O225" s="34">
        <f t="shared" si="32"/>
        <v>0.46666666666666662</v>
      </c>
      <c r="P225" s="35">
        <f t="shared" si="32"/>
        <v>1.0023333333333333</v>
      </c>
      <c r="Q225" s="33"/>
      <c r="R225" s="33">
        <f t="shared" si="33"/>
        <v>0.46666666666666662</v>
      </c>
      <c r="S225" s="33">
        <f t="shared" si="33"/>
        <v>1.0023333333333333</v>
      </c>
      <c r="T225" s="33"/>
      <c r="U225" s="33">
        <f t="shared" si="34"/>
        <v>0.46666666666666662</v>
      </c>
      <c r="V225" s="33">
        <f t="shared" si="34"/>
        <v>1.0023333333333333</v>
      </c>
      <c r="W225" s="36"/>
    </row>
    <row r="226" spans="1:23" ht="19.5">
      <c r="A226" s="26">
        <v>82</v>
      </c>
      <c r="B226" s="27" t="s">
        <v>226</v>
      </c>
      <c r="C226" s="27" t="s">
        <v>360</v>
      </c>
      <c r="D226" s="27"/>
      <c r="E226" s="27" t="s">
        <v>362</v>
      </c>
      <c r="F226" s="29">
        <v>124</v>
      </c>
      <c r="G226" s="49"/>
      <c r="H226" s="49">
        <v>0.36</v>
      </c>
      <c r="I226" s="31">
        <f t="shared" si="30"/>
        <v>3.4</v>
      </c>
      <c r="J226" s="32">
        <f t="shared" si="36"/>
        <v>1</v>
      </c>
      <c r="K226" s="32">
        <f t="shared" si="35"/>
        <v>2.4</v>
      </c>
      <c r="L226" s="32">
        <f t="shared" si="29"/>
        <v>1</v>
      </c>
      <c r="M226" s="32">
        <f t="shared" si="28"/>
        <v>2.04</v>
      </c>
      <c r="N226" s="33">
        <f t="shared" si="31"/>
        <v>3.04</v>
      </c>
      <c r="O226" s="34">
        <f t="shared" si="32"/>
        <v>0.33333333333333331</v>
      </c>
      <c r="P226" s="35">
        <f t="shared" si="32"/>
        <v>0.68</v>
      </c>
      <c r="Q226" s="33"/>
      <c r="R226" s="33">
        <f t="shared" si="33"/>
        <v>0.33333333333333331</v>
      </c>
      <c r="S226" s="33">
        <f t="shared" si="33"/>
        <v>0.68</v>
      </c>
      <c r="T226" s="33"/>
      <c r="U226" s="33">
        <f t="shared" si="34"/>
        <v>0.33333333333333331</v>
      </c>
      <c r="V226" s="33">
        <f t="shared" si="34"/>
        <v>0.68</v>
      </c>
      <c r="W226" s="36"/>
    </row>
    <row r="227" spans="1:23" ht="19.5">
      <c r="A227" s="26">
        <v>83</v>
      </c>
      <c r="B227" s="27" t="s">
        <v>226</v>
      </c>
      <c r="C227" s="27" t="s">
        <v>353</v>
      </c>
      <c r="D227" s="27"/>
      <c r="E227" s="27" t="s">
        <v>363</v>
      </c>
      <c r="F227" s="29">
        <v>148</v>
      </c>
      <c r="G227" s="49">
        <v>2.2999999999999965E-2</v>
      </c>
      <c r="H227" s="49"/>
      <c r="I227" s="31">
        <f t="shared" si="30"/>
        <v>4.0999999999999996</v>
      </c>
      <c r="J227" s="32">
        <f t="shared" si="36"/>
        <v>1.2</v>
      </c>
      <c r="K227" s="32">
        <f t="shared" si="35"/>
        <v>2.9</v>
      </c>
      <c r="L227" s="32">
        <f t="shared" si="29"/>
        <v>1.177</v>
      </c>
      <c r="M227" s="32">
        <f t="shared" si="28"/>
        <v>2.9</v>
      </c>
      <c r="N227" s="33">
        <f t="shared" si="31"/>
        <v>4.077</v>
      </c>
      <c r="O227" s="34">
        <f t="shared" si="32"/>
        <v>0.39233333333333337</v>
      </c>
      <c r="P227" s="35">
        <f t="shared" si="32"/>
        <v>0.96666666666666667</v>
      </c>
      <c r="Q227" s="33"/>
      <c r="R227" s="33">
        <f t="shared" si="33"/>
        <v>0.39233333333333337</v>
      </c>
      <c r="S227" s="33">
        <f t="shared" si="33"/>
        <v>0.96666666666666667</v>
      </c>
      <c r="T227" s="33"/>
      <c r="U227" s="33">
        <f t="shared" si="34"/>
        <v>0.39233333333333337</v>
      </c>
      <c r="V227" s="33">
        <f t="shared" si="34"/>
        <v>0.96666666666666667</v>
      </c>
      <c r="W227" s="36"/>
    </row>
    <row r="228" spans="1:23" ht="19.5">
      <c r="A228" s="26">
        <v>84</v>
      </c>
      <c r="B228" s="27" t="s">
        <v>226</v>
      </c>
      <c r="C228" s="27" t="s">
        <v>271</v>
      </c>
      <c r="D228" s="27"/>
      <c r="E228" s="27" t="s">
        <v>364</v>
      </c>
      <c r="F228" s="29">
        <v>234</v>
      </c>
      <c r="G228" s="51">
        <v>1.9000000000000017E-2</v>
      </c>
      <c r="H228" s="51">
        <v>0.71399999999999997</v>
      </c>
      <c r="I228" s="31">
        <f t="shared" si="30"/>
        <v>6.4</v>
      </c>
      <c r="J228" s="32">
        <f t="shared" si="36"/>
        <v>1.9</v>
      </c>
      <c r="K228" s="32">
        <f t="shared" si="35"/>
        <v>4.5</v>
      </c>
      <c r="L228" s="32">
        <f t="shared" si="29"/>
        <v>1.8809999999999998</v>
      </c>
      <c r="M228" s="32">
        <f t="shared" si="28"/>
        <v>3.786</v>
      </c>
      <c r="N228" s="33">
        <f t="shared" si="31"/>
        <v>5.6669999999999998</v>
      </c>
      <c r="O228" s="34">
        <f t="shared" si="32"/>
        <v>0.62699999999999989</v>
      </c>
      <c r="P228" s="35">
        <f t="shared" si="32"/>
        <v>1.262</v>
      </c>
      <c r="Q228" s="33"/>
      <c r="R228" s="33">
        <f t="shared" si="33"/>
        <v>0.62699999999999989</v>
      </c>
      <c r="S228" s="33">
        <f t="shared" si="33"/>
        <v>1.262</v>
      </c>
      <c r="T228" s="33"/>
      <c r="U228" s="33">
        <f t="shared" si="34"/>
        <v>0.62699999999999989</v>
      </c>
      <c r="V228" s="33">
        <f t="shared" si="34"/>
        <v>1.262</v>
      </c>
      <c r="W228" s="36"/>
    </row>
    <row r="229" spans="1:23" ht="19.5">
      <c r="A229" s="26">
        <v>85</v>
      </c>
      <c r="B229" s="27" t="s">
        <v>226</v>
      </c>
      <c r="C229" s="27" t="s">
        <v>365</v>
      </c>
      <c r="D229" s="27"/>
      <c r="E229" s="27" t="s">
        <v>366</v>
      </c>
      <c r="F229" s="29">
        <v>187</v>
      </c>
      <c r="G229" s="51">
        <v>0.14699999999999996</v>
      </c>
      <c r="H229" s="51">
        <v>1.0549999999999999</v>
      </c>
      <c r="I229" s="31">
        <f t="shared" si="30"/>
        <v>5.0999999999999996</v>
      </c>
      <c r="J229" s="32">
        <f t="shared" si="36"/>
        <v>1.5</v>
      </c>
      <c r="K229" s="32">
        <f t="shared" si="35"/>
        <v>3.6</v>
      </c>
      <c r="L229" s="32">
        <f t="shared" si="29"/>
        <v>1.353</v>
      </c>
      <c r="M229" s="32">
        <f t="shared" si="28"/>
        <v>2.5449999999999999</v>
      </c>
      <c r="N229" s="33">
        <f t="shared" si="31"/>
        <v>3.8979999999999997</v>
      </c>
      <c r="O229" s="34">
        <f t="shared" si="32"/>
        <v>0.45100000000000001</v>
      </c>
      <c r="P229" s="35">
        <f t="shared" si="32"/>
        <v>0.84833333333333327</v>
      </c>
      <c r="Q229" s="33"/>
      <c r="R229" s="33">
        <f t="shared" si="33"/>
        <v>0.45100000000000001</v>
      </c>
      <c r="S229" s="33">
        <f t="shared" si="33"/>
        <v>0.84833333333333327</v>
      </c>
      <c r="T229" s="33"/>
      <c r="U229" s="33">
        <f t="shared" si="34"/>
        <v>0.45100000000000001</v>
      </c>
      <c r="V229" s="33">
        <f t="shared" si="34"/>
        <v>0.84833333333333327</v>
      </c>
      <c r="W229" s="36"/>
    </row>
    <row r="230" spans="1:23" ht="19.5">
      <c r="A230" s="26">
        <v>86</v>
      </c>
      <c r="B230" s="27" t="s">
        <v>226</v>
      </c>
      <c r="C230" s="27" t="s">
        <v>353</v>
      </c>
      <c r="D230" s="27"/>
      <c r="E230" s="27" t="s">
        <v>367</v>
      </c>
      <c r="F230" s="29">
        <v>249</v>
      </c>
      <c r="G230" s="51"/>
      <c r="H230" s="51"/>
      <c r="I230" s="31">
        <f t="shared" si="30"/>
        <v>6.8</v>
      </c>
      <c r="J230" s="32">
        <f t="shared" si="36"/>
        <v>2</v>
      </c>
      <c r="K230" s="32">
        <f t="shared" si="35"/>
        <v>4.8</v>
      </c>
      <c r="L230" s="32">
        <f t="shared" si="29"/>
        <v>2</v>
      </c>
      <c r="M230" s="32">
        <f t="shared" si="28"/>
        <v>4.8</v>
      </c>
      <c r="N230" s="33">
        <f t="shared" si="31"/>
        <v>6.8</v>
      </c>
      <c r="O230" s="34">
        <f t="shared" si="32"/>
        <v>0.66666666666666663</v>
      </c>
      <c r="P230" s="35">
        <f t="shared" si="32"/>
        <v>1.5999999999999999</v>
      </c>
      <c r="Q230" s="33"/>
      <c r="R230" s="33">
        <f t="shared" si="33"/>
        <v>0.66666666666666663</v>
      </c>
      <c r="S230" s="33">
        <f t="shared" si="33"/>
        <v>1.5999999999999999</v>
      </c>
      <c r="T230" s="33"/>
      <c r="U230" s="33">
        <f t="shared" si="34"/>
        <v>0.66666666666666663</v>
      </c>
      <c r="V230" s="33">
        <f t="shared" si="34"/>
        <v>1.5999999999999999</v>
      </c>
      <c r="W230" s="36"/>
    </row>
    <row r="231" spans="1:23" ht="19.5">
      <c r="A231" s="26">
        <v>87</v>
      </c>
      <c r="B231" s="27" t="s">
        <v>226</v>
      </c>
      <c r="C231" s="27" t="s">
        <v>368</v>
      </c>
      <c r="D231" s="27"/>
      <c r="E231" s="27" t="s">
        <v>369</v>
      </c>
      <c r="F231" s="29">
        <v>60</v>
      </c>
      <c r="G231" s="51"/>
      <c r="H231" s="51"/>
      <c r="I231" s="31">
        <f t="shared" si="30"/>
        <v>1.7</v>
      </c>
      <c r="J231" s="32">
        <f t="shared" si="36"/>
        <v>0.5</v>
      </c>
      <c r="K231" s="32">
        <f t="shared" si="35"/>
        <v>1.2</v>
      </c>
      <c r="L231" s="32">
        <f t="shared" si="29"/>
        <v>0.5</v>
      </c>
      <c r="M231" s="32">
        <f t="shared" si="28"/>
        <v>1.2</v>
      </c>
      <c r="N231" s="33">
        <f t="shared" si="31"/>
        <v>1.7</v>
      </c>
      <c r="O231" s="34">
        <f t="shared" si="32"/>
        <v>0.16666666666666666</v>
      </c>
      <c r="P231" s="35">
        <f t="shared" si="32"/>
        <v>0.39999999999999997</v>
      </c>
      <c r="Q231" s="33"/>
      <c r="R231" s="33">
        <f t="shared" si="33"/>
        <v>0.16666666666666666</v>
      </c>
      <c r="S231" s="33">
        <f t="shared" si="33"/>
        <v>0.39999999999999997</v>
      </c>
      <c r="T231" s="33"/>
      <c r="U231" s="33">
        <f t="shared" si="34"/>
        <v>0.16666666666666666</v>
      </c>
      <c r="V231" s="33">
        <f t="shared" si="34"/>
        <v>0.39999999999999997</v>
      </c>
      <c r="W231" s="36"/>
    </row>
    <row r="232" spans="1:23" ht="19.5">
      <c r="A232" s="26">
        <v>88</v>
      </c>
      <c r="B232" s="27" t="s">
        <v>226</v>
      </c>
      <c r="C232" s="27" t="s">
        <v>370</v>
      </c>
      <c r="D232" s="27"/>
      <c r="E232" s="27" t="s">
        <v>371</v>
      </c>
      <c r="F232" s="29">
        <v>105</v>
      </c>
      <c r="G232" s="51"/>
      <c r="H232" s="51"/>
      <c r="I232" s="31">
        <f t="shared" si="30"/>
        <v>2.9</v>
      </c>
      <c r="J232" s="32">
        <f t="shared" si="36"/>
        <v>0.9</v>
      </c>
      <c r="K232" s="32">
        <f t="shared" si="35"/>
        <v>2</v>
      </c>
      <c r="L232" s="32">
        <f t="shared" si="29"/>
        <v>0.9</v>
      </c>
      <c r="M232" s="32">
        <f t="shared" si="28"/>
        <v>2</v>
      </c>
      <c r="N232" s="33">
        <f t="shared" si="31"/>
        <v>2.9</v>
      </c>
      <c r="O232" s="34">
        <f t="shared" si="32"/>
        <v>0.3</v>
      </c>
      <c r="P232" s="35">
        <f t="shared" si="32"/>
        <v>0.66666666666666663</v>
      </c>
      <c r="Q232" s="33"/>
      <c r="R232" s="33">
        <f t="shared" si="33"/>
        <v>0.3</v>
      </c>
      <c r="S232" s="33">
        <f t="shared" si="33"/>
        <v>0.66666666666666663</v>
      </c>
      <c r="T232" s="33"/>
      <c r="U232" s="33">
        <f t="shared" si="34"/>
        <v>0.3</v>
      </c>
      <c r="V232" s="33">
        <f t="shared" si="34"/>
        <v>0.66666666666666663</v>
      </c>
      <c r="W232" s="36"/>
    </row>
    <row r="233" spans="1:23" ht="19.5">
      <c r="A233" s="26">
        <v>89</v>
      </c>
      <c r="B233" s="27" t="s">
        <v>226</v>
      </c>
      <c r="C233" s="27" t="s">
        <v>370</v>
      </c>
      <c r="D233" s="27"/>
      <c r="E233" s="27" t="s">
        <v>372</v>
      </c>
      <c r="F233" s="29">
        <v>130</v>
      </c>
      <c r="G233" s="51"/>
      <c r="H233" s="51">
        <v>0.39800000000000002</v>
      </c>
      <c r="I233" s="31">
        <f t="shared" si="30"/>
        <v>3.6</v>
      </c>
      <c r="J233" s="32">
        <f t="shared" si="36"/>
        <v>1.1000000000000001</v>
      </c>
      <c r="K233" s="32">
        <f t="shared" si="35"/>
        <v>2.5</v>
      </c>
      <c r="L233" s="32">
        <f t="shared" si="29"/>
        <v>1.1000000000000001</v>
      </c>
      <c r="M233" s="32">
        <f t="shared" si="28"/>
        <v>2.1019999999999999</v>
      </c>
      <c r="N233" s="33">
        <f t="shared" si="31"/>
        <v>3.202</v>
      </c>
      <c r="O233" s="34">
        <f t="shared" si="32"/>
        <v>0.3666666666666667</v>
      </c>
      <c r="P233" s="35">
        <f t="shared" si="32"/>
        <v>0.70066666666666666</v>
      </c>
      <c r="Q233" s="33"/>
      <c r="R233" s="33">
        <f t="shared" si="33"/>
        <v>0.3666666666666667</v>
      </c>
      <c r="S233" s="33">
        <f t="shared" si="33"/>
        <v>0.70066666666666666</v>
      </c>
      <c r="T233" s="33"/>
      <c r="U233" s="33">
        <f t="shared" si="34"/>
        <v>0.3666666666666667</v>
      </c>
      <c r="V233" s="33">
        <f t="shared" si="34"/>
        <v>0.70066666666666666</v>
      </c>
      <c r="W233" s="36"/>
    </row>
    <row r="234" spans="1:23" ht="19.5">
      <c r="A234" s="26">
        <v>90</v>
      </c>
      <c r="B234" s="27" t="s">
        <v>226</v>
      </c>
      <c r="C234" s="27" t="s">
        <v>373</v>
      </c>
      <c r="D234" s="27"/>
      <c r="E234" s="27" t="s">
        <v>374</v>
      </c>
      <c r="F234" s="29">
        <v>92</v>
      </c>
      <c r="G234" s="51"/>
      <c r="H234" s="51">
        <v>6.0000000000000053E-2</v>
      </c>
      <c r="I234" s="31">
        <f t="shared" si="30"/>
        <v>2.5</v>
      </c>
      <c r="J234" s="32">
        <f t="shared" si="36"/>
        <v>0.7</v>
      </c>
      <c r="K234" s="32">
        <f t="shared" si="35"/>
        <v>1.8</v>
      </c>
      <c r="L234" s="32">
        <f t="shared" si="29"/>
        <v>0.7</v>
      </c>
      <c r="M234" s="32">
        <f t="shared" si="28"/>
        <v>1.74</v>
      </c>
      <c r="N234" s="33">
        <f t="shared" si="31"/>
        <v>2.44</v>
      </c>
      <c r="O234" s="34">
        <f t="shared" si="32"/>
        <v>0.23333333333333331</v>
      </c>
      <c r="P234" s="35">
        <f t="shared" si="32"/>
        <v>0.57999999999999996</v>
      </c>
      <c r="Q234" s="33"/>
      <c r="R234" s="33">
        <f t="shared" si="33"/>
        <v>0.23333333333333331</v>
      </c>
      <c r="S234" s="33">
        <f t="shared" si="33"/>
        <v>0.57999999999999996</v>
      </c>
      <c r="T234" s="33"/>
      <c r="U234" s="33">
        <f t="shared" si="34"/>
        <v>0.23333333333333331</v>
      </c>
      <c r="V234" s="33">
        <f t="shared" si="34"/>
        <v>0.57999999999999996</v>
      </c>
      <c r="W234" s="36"/>
    </row>
    <row r="235" spans="1:23" ht="19.5">
      <c r="A235" s="26">
        <v>91</v>
      </c>
      <c r="B235" s="27" t="s">
        <v>226</v>
      </c>
      <c r="C235" s="27" t="s">
        <v>375</v>
      </c>
      <c r="D235" s="27"/>
      <c r="E235" s="27" t="s">
        <v>376</v>
      </c>
      <c r="F235" s="29">
        <v>131</v>
      </c>
      <c r="G235" s="51"/>
      <c r="H235" s="51">
        <v>0.43299999999999994</v>
      </c>
      <c r="I235" s="31">
        <f t="shared" si="30"/>
        <v>3.6</v>
      </c>
      <c r="J235" s="32">
        <f t="shared" si="36"/>
        <v>1.1000000000000001</v>
      </c>
      <c r="K235" s="32">
        <f t="shared" si="35"/>
        <v>2.5</v>
      </c>
      <c r="L235" s="32">
        <f t="shared" si="29"/>
        <v>1.1000000000000001</v>
      </c>
      <c r="M235" s="32">
        <f t="shared" si="28"/>
        <v>2.0670000000000002</v>
      </c>
      <c r="N235" s="33">
        <f t="shared" si="31"/>
        <v>3.1670000000000003</v>
      </c>
      <c r="O235" s="34">
        <f t="shared" si="32"/>
        <v>0.3666666666666667</v>
      </c>
      <c r="P235" s="35">
        <f t="shared" si="32"/>
        <v>0.68900000000000006</v>
      </c>
      <c r="Q235" s="33"/>
      <c r="R235" s="33">
        <f t="shared" si="33"/>
        <v>0.3666666666666667</v>
      </c>
      <c r="S235" s="33">
        <f t="shared" si="33"/>
        <v>0.68900000000000006</v>
      </c>
      <c r="T235" s="33"/>
      <c r="U235" s="33">
        <f t="shared" si="34"/>
        <v>0.3666666666666667</v>
      </c>
      <c r="V235" s="33">
        <f t="shared" si="34"/>
        <v>0.68900000000000006</v>
      </c>
      <c r="W235" s="36"/>
    </row>
    <row r="236" spans="1:23" ht="19.5">
      <c r="A236" s="26">
        <v>92</v>
      </c>
      <c r="B236" s="27" t="s">
        <v>226</v>
      </c>
      <c r="C236" s="27" t="s">
        <v>377</v>
      </c>
      <c r="D236" s="27"/>
      <c r="E236" s="27" t="s">
        <v>378</v>
      </c>
      <c r="F236" s="29">
        <v>126</v>
      </c>
      <c r="G236" s="51">
        <v>1.0999999999999954E-2</v>
      </c>
      <c r="H236" s="51">
        <v>0.28000000000000003</v>
      </c>
      <c r="I236" s="31">
        <f t="shared" si="30"/>
        <v>3.5</v>
      </c>
      <c r="J236" s="32">
        <f t="shared" si="36"/>
        <v>1</v>
      </c>
      <c r="K236" s="32">
        <f t="shared" si="35"/>
        <v>2.5</v>
      </c>
      <c r="L236" s="32">
        <f t="shared" si="29"/>
        <v>0.9890000000000001</v>
      </c>
      <c r="M236" s="32">
        <f t="shared" si="28"/>
        <v>2.2199999999999998</v>
      </c>
      <c r="N236" s="33">
        <f t="shared" si="31"/>
        <v>3.2089999999999996</v>
      </c>
      <c r="O236" s="34">
        <f t="shared" si="32"/>
        <v>0.32966666666666672</v>
      </c>
      <c r="P236" s="35">
        <f t="shared" si="32"/>
        <v>0.73999999999999988</v>
      </c>
      <c r="Q236" s="33"/>
      <c r="R236" s="33">
        <f t="shared" si="33"/>
        <v>0.32966666666666672</v>
      </c>
      <c r="S236" s="33">
        <f t="shared" si="33"/>
        <v>0.73999999999999988</v>
      </c>
      <c r="T236" s="33"/>
      <c r="U236" s="33">
        <f t="shared" si="34"/>
        <v>0.32966666666666672</v>
      </c>
      <c r="V236" s="33">
        <f t="shared" si="34"/>
        <v>0.73999999999999988</v>
      </c>
      <c r="W236" s="36"/>
    </row>
    <row r="237" spans="1:23" ht="19.5">
      <c r="A237" s="26">
        <v>93</v>
      </c>
      <c r="B237" s="27" t="s">
        <v>226</v>
      </c>
      <c r="C237" s="27" t="s">
        <v>379</v>
      </c>
      <c r="D237" s="27"/>
      <c r="E237" s="27" t="s">
        <v>380</v>
      </c>
      <c r="F237" s="29">
        <v>239</v>
      </c>
      <c r="G237" s="51"/>
      <c r="H237" s="51">
        <v>0.32200000000000029</v>
      </c>
      <c r="I237" s="31">
        <f t="shared" si="30"/>
        <v>6.6</v>
      </c>
      <c r="J237" s="32">
        <f t="shared" si="36"/>
        <v>1.9</v>
      </c>
      <c r="K237" s="32">
        <f t="shared" si="35"/>
        <v>4.5999999999999996</v>
      </c>
      <c r="L237" s="32">
        <f t="shared" si="29"/>
        <v>1.9</v>
      </c>
      <c r="M237" s="32">
        <f t="shared" si="28"/>
        <v>4.2779999999999996</v>
      </c>
      <c r="N237" s="33">
        <f t="shared" si="31"/>
        <v>6.177999999999999</v>
      </c>
      <c r="O237" s="34">
        <f t="shared" si="32"/>
        <v>0.6333333333333333</v>
      </c>
      <c r="P237" s="35">
        <f t="shared" si="32"/>
        <v>1.4259999999999999</v>
      </c>
      <c r="Q237" s="33"/>
      <c r="R237" s="33">
        <f t="shared" si="33"/>
        <v>0.6333333333333333</v>
      </c>
      <c r="S237" s="33">
        <f t="shared" si="33"/>
        <v>1.4259999999999999</v>
      </c>
      <c r="T237" s="33"/>
      <c r="U237" s="33">
        <f t="shared" si="34"/>
        <v>0.6333333333333333</v>
      </c>
      <c r="V237" s="33">
        <f t="shared" si="34"/>
        <v>1.4259999999999999</v>
      </c>
      <c r="W237" s="36"/>
    </row>
    <row r="238" spans="1:23" ht="19.5">
      <c r="A238" s="26">
        <v>94</v>
      </c>
      <c r="B238" s="27" t="s">
        <v>226</v>
      </c>
      <c r="C238" s="27" t="s">
        <v>381</v>
      </c>
      <c r="D238" s="27"/>
      <c r="E238" s="27" t="s">
        <v>382</v>
      </c>
      <c r="F238" s="29">
        <v>127</v>
      </c>
      <c r="G238" s="51">
        <v>3.8999999999999979E-2</v>
      </c>
      <c r="H238" s="51">
        <v>0.50900000000000001</v>
      </c>
      <c r="I238" s="31">
        <f t="shared" si="30"/>
        <v>3.5</v>
      </c>
      <c r="J238" s="32">
        <f t="shared" si="36"/>
        <v>1</v>
      </c>
      <c r="K238" s="32">
        <f t="shared" si="35"/>
        <v>2.5</v>
      </c>
      <c r="L238" s="32">
        <f t="shared" si="29"/>
        <v>0.96100000000000008</v>
      </c>
      <c r="M238" s="32">
        <f t="shared" si="28"/>
        <v>1.9910000000000001</v>
      </c>
      <c r="N238" s="33">
        <f t="shared" si="31"/>
        <v>2.952</v>
      </c>
      <c r="O238" s="34">
        <f t="shared" si="32"/>
        <v>0.32033333333333336</v>
      </c>
      <c r="P238" s="35">
        <f t="shared" si="32"/>
        <v>0.66366666666666674</v>
      </c>
      <c r="Q238" s="33"/>
      <c r="R238" s="33">
        <f t="shared" si="33"/>
        <v>0.32033333333333336</v>
      </c>
      <c r="S238" s="33">
        <f t="shared" si="33"/>
        <v>0.66366666666666674</v>
      </c>
      <c r="T238" s="33"/>
      <c r="U238" s="33">
        <f t="shared" si="34"/>
        <v>0.32033333333333336</v>
      </c>
      <c r="V238" s="33">
        <f t="shared" si="34"/>
        <v>0.66366666666666674</v>
      </c>
      <c r="W238" s="36"/>
    </row>
    <row r="239" spans="1:23" ht="19.5">
      <c r="A239" s="26">
        <v>95</v>
      </c>
      <c r="B239" s="27" t="s">
        <v>226</v>
      </c>
      <c r="C239" s="27" t="s">
        <v>381</v>
      </c>
      <c r="D239" s="27"/>
      <c r="E239" s="27" t="s">
        <v>383</v>
      </c>
      <c r="F239" s="29">
        <v>127</v>
      </c>
      <c r="G239" s="51"/>
      <c r="H239" s="51">
        <v>0.26</v>
      </c>
      <c r="I239" s="31">
        <f t="shared" si="30"/>
        <v>3.5</v>
      </c>
      <c r="J239" s="32">
        <f t="shared" si="36"/>
        <v>1</v>
      </c>
      <c r="K239" s="32">
        <f t="shared" si="35"/>
        <v>2.5</v>
      </c>
      <c r="L239" s="32">
        <f t="shared" si="29"/>
        <v>1</v>
      </c>
      <c r="M239" s="32">
        <f t="shared" si="28"/>
        <v>2.2400000000000002</v>
      </c>
      <c r="N239" s="33">
        <f t="shared" si="31"/>
        <v>3.24</v>
      </c>
      <c r="O239" s="34">
        <f t="shared" si="32"/>
        <v>0.33333333333333331</v>
      </c>
      <c r="P239" s="35">
        <f t="shared" si="32"/>
        <v>0.7466666666666667</v>
      </c>
      <c r="Q239" s="33"/>
      <c r="R239" s="33">
        <f t="shared" si="33"/>
        <v>0.33333333333333331</v>
      </c>
      <c r="S239" s="33">
        <f t="shared" si="33"/>
        <v>0.7466666666666667</v>
      </c>
      <c r="T239" s="33"/>
      <c r="U239" s="33">
        <f t="shared" si="34"/>
        <v>0.33333333333333331</v>
      </c>
      <c r="V239" s="33">
        <f t="shared" si="34"/>
        <v>0.7466666666666667</v>
      </c>
      <c r="W239" s="36"/>
    </row>
    <row r="240" spans="1:23" ht="19.5">
      <c r="A240" s="26">
        <v>96</v>
      </c>
      <c r="B240" s="27" t="s">
        <v>226</v>
      </c>
      <c r="C240" s="27" t="s">
        <v>384</v>
      </c>
      <c r="D240" s="27"/>
      <c r="E240" s="27" t="s">
        <v>385</v>
      </c>
      <c r="F240" s="29">
        <v>96</v>
      </c>
      <c r="G240" s="51"/>
      <c r="H240" s="51">
        <v>2.8000000000000025E-2</v>
      </c>
      <c r="I240" s="31">
        <f t="shared" si="30"/>
        <v>2.6</v>
      </c>
      <c r="J240" s="32">
        <f t="shared" si="36"/>
        <v>0.8</v>
      </c>
      <c r="K240" s="32">
        <f t="shared" si="35"/>
        <v>1.8</v>
      </c>
      <c r="L240" s="32">
        <f t="shared" si="29"/>
        <v>0.8</v>
      </c>
      <c r="M240" s="32">
        <f t="shared" si="28"/>
        <v>1.772</v>
      </c>
      <c r="N240" s="33">
        <f t="shared" si="31"/>
        <v>2.5720000000000001</v>
      </c>
      <c r="O240" s="34">
        <f t="shared" si="32"/>
        <v>0.26666666666666666</v>
      </c>
      <c r="P240" s="35">
        <f t="shared" si="32"/>
        <v>0.59066666666666667</v>
      </c>
      <c r="Q240" s="33"/>
      <c r="R240" s="33">
        <f t="shared" si="33"/>
        <v>0.26666666666666666</v>
      </c>
      <c r="S240" s="33">
        <f t="shared" si="33"/>
        <v>0.59066666666666667</v>
      </c>
      <c r="T240" s="33"/>
      <c r="U240" s="33">
        <f t="shared" si="34"/>
        <v>0.26666666666666666</v>
      </c>
      <c r="V240" s="33">
        <f t="shared" si="34"/>
        <v>0.59066666666666667</v>
      </c>
      <c r="W240" s="36"/>
    </row>
    <row r="241" spans="1:23" ht="19.5">
      <c r="A241" s="26">
        <v>97</v>
      </c>
      <c r="B241" s="27" t="s">
        <v>226</v>
      </c>
      <c r="C241" s="27" t="s">
        <v>386</v>
      </c>
      <c r="D241" s="27"/>
      <c r="E241" s="27" t="s">
        <v>387</v>
      </c>
      <c r="F241" s="29">
        <v>85</v>
      </c>
      <c r="G241" s="51"/>
      <c r="H241" s="51">
        <v>0.16600000000000004</v>
      </c>
      <c r="I241" s="31">
        <f t="shared" si="30"/>
        <v>2.2999999999999998</v>
      </c>
      <c r="J241" s="32">
        <f t="shared" si="36"/>
        <v>0.7</v>
      </c>
      <c r="K241" s="32">
        <f t="shared" si="35"/>
        <v>1.6</v>
      </c>
      <c r="L241" s="32">
        <f t="shared" si="29"/>
        <v>0.7</v>
      </c>
      <c r="M241" s="32">
        <f t="shared" si="28"/>
        <v>1.4340000000000002</v>
      </c>
      <c r="N241" s="33">
        <f t="shared" si="31"/>
        <v>2.1340000000000003</v>
      </c>
      <c r="O241" s="34">
        <f t="shared" si="32"/>
        <v>0.23333333333333331</v>
      </c>
      <c r="P241" s="35">
        <f t="shared" si="32"/>
        <v>0.47800000000000004</v>
      </c>
      <c r="Q241" s="33"/>
      <c r="R241" s="33">
        <f t="shared" si="33"/>
        <v>0.23333333333333331</v>
      </c>
      <c r="S241" s="33">
        <f t="shared" si="33"/>
        <v>0.47800000000000004</v>
      </c>
      <c r="T241" s="33"/>
      <c r="U241" s="33">
        <f t="shared" si="34"/>
        <v>0.23333333333333331</v>
      </c>
      <c r="V241" s="33">
        <f t="shared" si="34"/>
        <v>0.47800000000000004</v>
      </c>
      <c r="W241" s="36"/>
    </row>
    <row r="242" spans="1:23" ht="19.5">
      <c r="A242" s="26">
        <v>98</v>
      </c>
      <c r="B242" s="27" t="s">
        <v>226</v>
      </c>
      <c r="C242" s="27" t="s">
        <v>386</v>
      </c>
      <c r="D242" s="27"/>
      <c r="E242" s="27" t="s">
        <v>388</v>
      </c>
      <c r="F242" s="29">
        <v>99</v>
      </c>
      <c r="G242" s="51">
        <v>1.7000000000000015E-2</v>
      </c>
      <c r="H242" s="51">
        <v>0.45699999999999996</v>
      </c>
      <c r="I242" s="31">
        <f t="shared" si="30"/>
        <v>2.7</v>
      </c>
      <c r="J242" s="32">
        <f t="shared" si="36"/>
        <v>0.8</v>
      </c>
      <c r="K242" s="32">
        <f t="shared" si="35"/>
        <v>1.9</v>
      </c>
      <c r="L242" s="32">
        <f t="shared" si="29"/>
        <v>0.78300000000000003</v>
      </c>
      <c r="M242" s="32">
        <f t="shared" si="28"/>
        <v>1.4430000000000001</v>
      </c>
      <c r="N242" s="33">
        <f t="shared" si="31"/>
        <v>2.226</v>
      </c>
      <c r="O242" s="34">
        <f t="shared" si="32"/>
        <v>0.26100000000000001</v>
      </c>
      <c r="P242" s="35">
        <f t="shared" si="32"/>
        <v>0.48100000000000004</v>
      </c>
      <c r="Q242" s="33"/>
      <c r="R242" s="33">
        <f t="shared" si="33"/>
        <v>0.26100000000000001</v>
      </c>
      <c r="S242" s="33">
        <f t="shared" si="33"/>
        <v>0.48100000000000004</v>
      </c>
      <c r="T242" s="33"/>
      <c r="U242" s="33">
        <f t="shared" si="34"/>
        <v>0.26100000000000001</v>
      </c>
      <c r="V242" s="33">
        <f t="shared" si="34"/>
        <v>0.48100000000000004</v>
      </c>
      <c r="W242" s="36"/>
    </row>
    <row r="243" spans="1:23" ht="19.5">
      <c r="A243" s="26">
        <v>99</v>
      </c>
      <c r="B243" s="27" t="s">
        <v>226</v>
      </c>
      <c r="C243" s="27" t="s">
        <v>389</v>
      </c>
      <c r="D243" s="27"/>
      <c r="E243" s="27" t="s">
        <v>390</v>
      </c>
      <c r="F243" s="29">
        <v>116</v>
      </c>
      <c r="G243" s="51">
        <v>0.33400000000000002</v>
      </c>
      <c r="H243" s="51">
        <v>1.3</v>
      </c>
      <c r="I243" s="31">
        <f t="shared" si="30"/>
        <v>3.2</v>
      </c>
      <c r="J243" s="32">
        <f t="shared" si="36"/>
        <v>0.9</v>
      </c>
      <c r="K243" s="32">
        <f t="shared" si="35"/>
        <v>2.2000000000000002</v>
      </c>
      <c r="L243" s="32">
        <f t="shared" si="29"/>
        <v>0.56600000000000006</v>
      </c>
      <c r="M243" s="32">
        <f t="shared" si="28"/>
        <v>0.90000000000000013</v>
      </c>
      <c r="N243" s="33">
        <f t="shared" si="31"/>
        <v>1.4660000000000002</v>
      </c>
      <c r="O243" s="34">
        <f t="shared" si="32"/>
        <v>0.18866666666666668</v>
      </c>
      <c r="P243" s="35">
        <f t="shared" si="32"/>
        <v>0.30000000000000004</v>
      </c>
      <c r="Q243" s="33"/>
      <c r="R243" s="33">
        <f t="shared" si="33"/>
        <v>0.18866666666666668</v>
      </c>
      <c r="S243" s="33">
        <f t="shared" si="33"/>
        <v>0.30000000000000004</v>
      </c>
      <c r="T243" s="33"/>
      <c r="U243" s="33">
        <f t="shared" si="34"/>
        <v>0.18866666666666668</v>
      </c>
      <c r="V243" s="33">
        <f t="shared" si="34"/>
        <v>0.30000000000000004</v>
      </c>
      <c r="W243" s="36"/>
    </row>
    <row r="244" spans="1:23" ht="19.5">
      <c r="A244" s="26">
        <v>100</v>
      </c>
      <c r="B244" s="27" t="s">
        <v>226</v>
      </c>
      <c r="C244" s="27" t="s">
        <v>375</v>
      </c>
      <c r="D244" s="27"/>
      <c r="E244" s="27" t="s">
        <v>391</v>
      </c>
      <c r="F244" s="29">
        <v>90</v>
      </c>
      <c r="G244" s="51"/>
      <c r="H244" s="51"/>
      <c r="I244" s="31">
        <f t="shared" si="30"/>
        <v>2.5</v>
      </c>
      <c r="J244" s="32">
        <f t="shared" si="36"/>
        <v>0.7</v>
      </c>
      <c r="K244" s="32">
        <f t="shared" si="35"/>
        <v>1.8</v>
      </c>
      <c r="L244" s="32">
        <f t="shared" si="29"/>
        <v>0.7</v>
      </c>
      <c r="M244" s="32">
        <f t="shared" si="28"/>
        <v>1.8</v>
      </c>
      <c r="N244" s="33">
        <f t="shared" si="31"/>
        <v>2.5</v>
      </c>
      <c r="O244" s="34">
        <f t="shared" si="32"/>
        <v>0.23333333333333331</v>
      </c>
      <c r="P244" s="35">
        <f t="shared" si="32"/>
        <v>0.6</v>
      </c>
      <c r="Q244" s="33"/>
      <c r="R244" s="33">
        <f t="shared" si="33"/>
        <v>0.23333333333333331</v>
      </c>
      <c r="S244" s="33">
        <f t="shared" si="33"/>
        <v>0.6</v>
      </c>
      <c r="T244" s="33"/>
      <c r="U244" s="33">
        <f t="shared" si="34"/>
        <v>0.23333333333333331</v>
      </c>
      <c r="V244" s="33">
        <f t="shared" si="34"/>
        <v>0.6</v>
      </c>
      <c r="W244" s="36"/>
    </row>
    <row r="245" spans="1:23" ht="19.5">
      <c r="A245" s="26">
        <v>101</v>
      </c>
      <c r="B245" s="27" t="s">
        <v>226</v>
      </c>
      <c r="C245" s="27" t="s">
        <v>392</v>
      </c>
      <c r="D245" s="27"/>
      <c r="E245" s="27" t="s">
        <v>393</v>
      </c>
      <c r="F245" s="29">
        <v>132</v>
      </c>
      <c r="G245" s="51"/>
      <c r="H245" s="51">
        <v>0.45599999999999996</v>
      </c>
      <c r="I245" s="31">
        <f t="shared" si="30"/>
        <v>3.6</v>
      </c>
      <c r="J245" s="32">
        <f t="shared" si="36"/>
        <v>1.1000000000000001</v>
      </c>
      <c r="K245" s="32">
        <f t="shared" si="35"/>
        <v>2.5</v>
      </c>
      <c r="L245" s="32">
        <f t="shared" si="29"/>
        <v>1.1000000000000001</v>
      </c>
      <c r="M245" s="32">
        <f t="shared" si="28"/>
        <v>2.044</v>
      </c>
      <c r="N245" s="33">
        <f t="shared" si="31"/>
        <v>3.1440000000000001</v>
      </c>
      <c r="O245" s="34">
        <f t="shared" si="32"/>
        <v>0.3666666666666667</v>
      </c>
      <c r="P245" s="35">
        <f t="shared" si="32"/>
        <v>0.68133333333333335</v>
      </c>
      <c r="Q245" s="33"/>
      <c r="R245" s="33">
        <f t="shared" si="33"/>
        <v>0.3666666666666667</v>
      </c>
      <c r="S245" s="33">
        <f t="shared" si="33"/>
        <v>0.68133333333333335</v>
      </c>
      <c r="T245" s="33"/>
      <c r="U245" s="33">
        <f t="shared" si="34"/>
        <v>0.3666666666666667</v>
      </c>
      <c r="V245" s="33">
        <f t="shared" si="34"/>
        <v>0.68133333333333335</v>
      </c>
      <c r="W245" s="36"/>
    </row>
    <row r="246" spans="1:23" ht="19.5">
      <c r="A246" s="26">
        <v>102</v>
      </c>
      <c r="B246" s="27" t="s">
        <v>226</v>
      </c>
      <c r="C246" s="27" t="s">
        <v>335</v>
      </c>
      <c r="D246" s="27"/>
      <c r="E246" s="27" t="s">
        <v>394</v>
      </c>
      <c r="F246" s="29">
        <v>67</v>
      </c>
      <c r="G246" s="51">
        <v>8.0000000000000071E-3</v>
      </c>
      <c r="H246" s="51"/>
      <c r="I246" s="31">
        <f t="shared" si="30"/>
        <v>1.8</v>
      </c>
      <c r="J246" s="32">
        <f t="shared" si="36"/>
        <v>0.5</v>
      </c>
      <c r="K246" s="32">
        <f t="shared" si="35"/>
        <v>1.3</v>
      </c>
      <c r="L246" s="32">
        <f t="shared" si="29"/>
        <v>0.49199999999999999</v>
      </c>
      <c r="M246" s="32">
        <f t="shared" si="28"/>
        <v>1.3</v>
      </c>
      <c r="N246" s="33">
        <f t="shared" si="31"/>
        <v>1.792</v>
      </c>
      <c r="O246" s="34">
        <f t="shared" si="32"/>
        <v>0.16400000000000001</v>
      </c>
      <c r="P246" s="35">
        <f t="shared" si="32"/>
        <v>0.43333333333333335</v>
      </c>
      <c r="Q246" s="33"/>
      <c r="R246" s="33">
        <f t="shared" si="33"/>
        <v>0.16400000000000001</v>
      </c>
      <c r="S246" s="33">
        <f t="shared" si="33"/>
        <v>0.43333333333333335</v>
      </c>
      <c r="T246" s="33"/>
      <c r="U246" s="33">
        <f t="shared" si="34"/>
        <v>0.16400000000000001</v>
      </c>
      <c r="V246" s="33">
        <f t="shared" si="34"/>
        <v>0.43333333333333335</v>
      </c>
      <c r="W246" s="36"/>
    </row>
    <row r="247" spans="1:23" ht="19.5">
      <c r="A247" s="26">
        <v>103</v>
      </c>
      <c r="B247" s="27" t="s">
        <v>226</v>
      </c>
      <c r="C247" s="27" t="s">
        <v>395</v>
      </c>
      <c r="D247" s="27"/>
      <c r="E247" s="27" t="s">
        <v>396</v>
      </c>
      <c r="F247" s="29">
        <v>178</v>
      </c>
      <c r="G247" s="52">
        <v>0.46899999999999997</v>
      </c>
      <c r="H247" s="52">
        <v>1.8109999999999999</v>
      </c>
      <c r="I247" s="31">
        <f t="shared" si="30"/>
        <v>4.9000000000000004</v>
      </c>
      <c r="J247" s="32">
        <f t="shared" si="36"/>
        <v>1.4</v>
      </c>
      <c r="K247" s="32">
        <f t="shared" si="35"/>
        <v>3.4</v>
      </c>
      <c r="L247" s="32">
        <f t="shared" si="29"/>
        <v>0.93099999999999994</v>
      </c>
      <c r="M247" s="32">
        <f t="shared" si="28"/>
        <v>1.589</v>
      </c>
      <c r="N247" s="33">
        <f t="shared" si="31"/>
        <v>2.52</v>
      </c>
      <c r="O247" s="34">
        <f t="shared" si="32"/>
        <v>0.31033333333333329</v>
      </c>
      <c r="P247" s="35">
        <f t="shared" si="32"/>
        <v>0.52966666666666662</v>
      </c>
      <c r="Q247" s="33"/>
      <c r="R247" s="33">
        <f t="shared" si="33"/>
        <v>0.31033333333333329</v>
      </c>
      <c r="S247" s="33">
        <f t="shared" si="33"/>
        <v>0.52966666666666662</v>
      </c>
      <c r="T247" s="33"/>
      <c r="U247" s="33">
        <f t="shared" si="34"/>
        <v>0.31033333333333329</v>
      </c>
      <c r="V247" s="33">
        <f t="shared" si="34"/>
        <v>0.52966666666666662</v>
      </c>
      <c r="W247" s="36"/>
    </row>
    <row r="248" spans="1:23" ht="19.5">
      <c r="A248" s="53">
        <v>104</v>
      </c>
      <c r="B248" s="27" t="s">
        <v>226</v>
      </c>
      <c r="C248" s="54" t="s">
        <v>397</v>
      </c>
      <c r="D248" s="54"/>
      <c r="E248" s="54" t="s">
        <v>398</v>
      </c>
      <c r="F248" s="29">
        <v>212</v>
      </c>
      <c r="G248" s="52"/>
      <c r="H248" s="52"/>
      <c r="I248" s="31">
        <f t="shared" si="30"/>
        <v>5.8</v>
      </c>
      <c r="J248" s="32">
        <f t="shared" si="36"/>
        <v>1.7</v>
      </c>
      <c r="K248" s="32">
        <f t="shared" si="35"/>
        <v>4.0999999999999996</v>
      </c>
      <c r="L248" s="32">
        <f t="shared" si="29"/>
        <v>1.7</v>
      </c>
      <c r="M248" s="32">
        <f t="shared" si="28"/>
        <v>4.0999999999999996</v>
      </c>
      <c r="N248" s="33">
        <f t="shared" si="31"/>
        <v>5.8</v>
      </c>
      <c r="O248" s="34">
        <f t="shared" si="32"/>
        <v>0.56666666666666665</v>
      </c>
      <c r="P248" s="35">
        <f t="shared" si="32"/>
        <v>1.3666666666666665</v>
      </c>
      <c r="Q248" s="33"/>
      <c r="R248" s="33">
        <f t="shared" si="33"/>
        <v>0.56666666666666665</v>
      </c>
      <c r="S248" s="33">
        <f t="shared" si="33"/>
        <v>1.3666666666666665</v>
      </c>
      <c r="T248" s="33"/>
      <c r="U248" s="33">
        <f t="shared" si="34"/>
        <v>0.56666666666666665</v>
      </c>
      <c r="V248" s="33">
        <f t="shared" si="34"/>
        <v>1.3666666666666665</v>
      </c>
      <c r="W248" s="36"/>
    </row>
    <row r="249" spans="1:23" ht="19.5">
      <c r="A249" s="53">
        <v>105</v>
      </c>
      <c r="B249" s="27" t="s">
        <v>226</v>
      </c>
      <c r="C249" s="54" t="s">
        <v>399</v>
      </c>
      <c r="D249" s="54"/>
      <c r="E249" s="54" t="s">
        <v>400</v>
      </c>
      <c r="F249" s="29">
        <v>80</v>
      </c>
      <c r="G249" s="52"/>
      <c r="H249" s="52">
        <v>1</v>
      </c>
      <c r="I249" s="31">
        <f t="shared" si="30"/>
        <v>2.2000000000000002</v>
      </c>
      <c r="J249" s="32">
        <f t="shared" si="36"/>
        <v>0.6</v>
      </c>
      <c r="K249" s="32">
        <f t="shared" si="35"/>
        <v>1.5</v>
      </c>
      <c r="L249" s="32">
        <f t="shared" si="29"/>
        <v>0.6</v>
      </c>
      <c r="M249" s="32">
        <f t="shared" si="28"/>
        <v>0.5</v>
      </c>
      <c r="N249" s="33">
        <f t="shared" si="31"/>
        <v>1.1000000000000001</v>
      </c>
      <c r="O249" s="34">
        <f t="shared" si="32"/>
        <v>0.19999999999999998</v>
      </c>
      <c r="P249" s="35">
        <f t="shared" si="32"/>
        <v>0.16666666666666666</v>
      </c>
      <c r="Q249" s="33"/>
      <c r="R249" s="33">
        <f t="shared" si="33"/>
        <v>0.19999999999999998</v>
      </c>
      <c r="S249" s="33">
        <f t="shared" si="33"/>
        <v>0.16666666666666666</v>
      </c>
      <c r="T249" s="33"/>
      <c r="U249" s="33">
        <f t="shared" si="34"/>
        <v>0.19999999999999998</v>
      </c>
      <c r="V249" s="33">
        <f t="shared" si="34"/>
        <v>0.16666666666666666</v>
      </c>
      <c r="W249" s="36"/>
    </row>
    <row r="250" spans="1:23" ht="19.5">
      <c r="A250" s="53">
        <v>106</v>
      </c>
      <c r="B250" s="27" t="s">
        <v>226</v>
      </c>
      <c r="C250" s="54" t="s">
        <v>399</v>
      </c>
      <c r="D250" s="54"/>
      <c r="E250" s="54" t="s">
        <v>401</v>
      </c>
      <c r="F250" s="29">
        <v>128</v>
      </c>
      <c r="G250" s="52">
        <v>7.3999999999999955E-2</v>
      </c>
      <c r="H250" s="52">
        <v>0.43699999999999994</v>
      </c>
      <c r="I250" s="31">
        <f t="shared" si="30"/>
        <v>3.5</v>
      </c>
      <c r="J250" s="32">
        <f t="shared" si="36"/>
        <v>1</v>
      </c>
      <c r="K250" s="32">
        <f t="shared" si="35"/>
        <v>2.5</v>
      </c>
      <c r="L250" s="32">
        <f t="shared" si="29"/>
        <v>0.92600000000000005</v>
      </c>
      <c r="M250" s="32">
        <f t="shared" si="28"/>
        <v>2.0630000000000002</v>
      </c>
      <c r="N250" s="33">
        <f t="shared" si="31"/>
        <v>2.9890000000000003</v>
      </c>
      <c r="O250" s="34">
        <f t="shared" si="32"/>
        <v>0.3086666666666667</v>
      </c>
      <c r="P250" s="35">
        <f t="shared" si="32"/>
        <v>0.68766666666666676</v>
      </c>
      <c r="Q250" s="33"/>
      <c r="R250" s="33">
        <f t="shared" si="33"/>
        <v>0.3086666666666667</v>
      </c>
      <c r="S250" s="33">
        <f t="shared" si="33"/>
        <v>0.68766666666666676</v>
      </c>
      <c r="T250" s="33"/>
      <c r="U250" s="33">
        <f t="shared" si="34"/>
        <v>0.3086666666666667</v>
      </c>
      <c r="V250" s="33">
        <f t="shared" si="34"/>
        <v>0.68766666666666676</v>
      </c>
      <c r="W250" s="36"/>
    </row>
    <row r="251" spans="1:23" ht="19.5">
      <c r="A251" s="53">
        <v>107</v>
      </c>
      <c r="B251" s="27" t="s">
        <v>226</v>
      </c>
      <c r="C251" s="54" t="s">
        <v>263</v>
      </c>
      <c r="D251" s="54"/>
      <c r="E251" s="54" t="s">
        <v>402</v>
      </c>
      <c r="F251" s="29">
        <v>206</v>
      </c>
      <c r="G251" s="52">
        <v>0.26799999999999996</v>
      </c>
      <c r="H251" s="52">
        <v>1.1879999999999999</v>
      </c>
      <c r="I251" s="31">
        <f t="shared" si="30"/>
        <v>5.7</v>
      </c>
      <c r="J251" s="32">
        <f t="shared" si="36"/>
        <v>1.7</v>
      </c>
      <c r="K251" s="32">
        <f t="shared" si="35"/>
        <v>4</v>
      </c>
      <c r="L251" s="32">
        <f t="shared" si="29"/>
        <v>1.4319999999999999</v>
      </c>
      <c r="M251" s="32">
        <f t="shared" si="28"/>
        <v>2.8120000000000003</v>
      </c>
      <c r="N251" s="33">
        <f t="shared" si="31"/>
        <v>4.2439999999999998</v>
      </c>
      <c r="O251" s="34">
        <f t="shared" si="32"/>
        <v>0.47733333333333333</v>
      </c>
      <c r="P251" s="35">
        <f t="shared" si="32"/>
        <v>0.93733333333333346</v>
      </c>
      <c r="Q251" s="33"/>
      <c r="R251" s="33">
        <f t="shared" si="33"/>
        <v>0.47733333333333333</v>
      </c>
      <c r="S251" s="33">
        <f t="shared" si="33"/>
        <v>0.93733333333333346</v>
      </c>
      <c r="T251" s="33"/>
      <c r="U251" s="33">
        <f t="shared" si="34"/>
        <v>0.47733333333333333</v>
      </c>
      <c r="V251" s="33">
        <f t="shared" si="34"/>
        <v>0.93733333333333346</v>
      </c>
      <c r="W251" s="36"/>
    </row>
    <row r="252" spans="1:23" ht="18.75">
      <c r="A252" s="26"/>
      <c r="B252" s="38"/>
      <c r="C252" s="38"/>
      <c r="D252" s="38"/>
      <c r="E252" s="28" t="s">
        <v>225</v>
      </c>
      <c r="F252" s="33">
        <f t="shared" ref="F252:P252" si="37">SUM(F145:F251)</f>
        <v>13904</v>
      </c>
      <c r="G252" s="55">
        <f t="shared" si="37"/>
        <v>6.794999999999999</v>
      </c>
      <c r="H252" s="55">
        <f t="shared" si="37"/>
        <v>36.405000000000015</v>
      </c>
      <c r="I252" s="56">
        <f t="shared" si="37"/>
        <v>382.40000000000015</v>
      </c>
      <c r="J252" s="33">
        <f t="shared" si="37"/>
        <v>112.50000000000004</v>
      </c>
      <c r="K252" s="33">
        <f t="shared" si="37"/>
        <v>268.19999999999993</v>
      </c>
      <c r="L252" s="32">
        <f t="shared" si="37"/>
        <v>105.80500000000002</v>
      </c>
      <c r="M252" s="32">
        <f t="shared" si="37"/>
        <v>231.79500000000007</v>
      </c>
      <c r="N252" s="33">
        <f t="shared" si="37"/>
        <v>337.6</v>
      </c>
      <c r="O252" s="57">
        <f t="shared" si="37"/>
        <v>35.268333333333352</v>
      </c>
      <c r="P252" s="57">
        <f t="shared" si="37"/>
        <v>77.264999999999972</v>
      </c>
      <c r="Q252" s="33"/>
      <c r="R252" s="39">
        <f>SUM(R145:R251)</f>
        <v>35.268333333333352</v>
      </c>
      <c r="S252" s="39">
        <f>SUM(S145:S251)</f>
        <v>77.264999999999972</v>
      </c>
      <c r="T252" s="39"/>
      <c r="U252" s="39">
        <f>SUM(U145:U251)</f>
        <v>35.268333333333352</v>
      </c>
      <c r="V252" s="39">
        <f>SUM(V145:V251)</f>
        <v>77.264999999999972</v>
      </c>
      <c r="W252" s="36"/>
    </row>
    <row r="253" spans="1:23">
      <c r="A253" s="44"/>
      <c r="B253" s="45"/>
      <c r="C253" s="45"/>
      <c r="D253" s="45"/>
      <c r="E253" s="45"/>
      <c r="F253" s="44"/>
      <c r="G253" s="58"/>
      <c r="H253" s="58"/>
      <c r="I253" s="45"/>
      <c r="J253" s="45"/>
      <c r="K253" s="45"/>
      <c r="L253" s="45"/>
      <c r="M253" s="45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spans="1:23">
      <c r="A254" s="44"/>
      <c r="B254" s="45"/>
      <c r="C254" s="45"/>
      <c r="D254" s="45"/>
      <c r="E254" s="45"/>
      <c r="F254" s="44"/>
      <c r="G254" s="58"/>
      <c r="H254" s="58"/>
      <c r="I254" s="45"/>
      <c r="J254" s="45"/>
      <c r="K254" s="45"/>
      <c r="L254" s="45"/>
      <c r="M254" s="45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1:23">
      <c r="A255" s="44"/>
      <c r="B255" s="45"/>
      <c r="C255" s="45"/>
      <c r="D255" s="45"/>
      <c r="E255" s="45"/>
      <c r="F255" s="44"/>
      <c r="G255" s="58"/>
      <c r="H255" s="58"/>
      <c r="I255" s="45"/>
      <c r="J255" s="45"/>
      <c r="K255" s="45"/>
      <c r="L255" s="45"/>
      <c r="M255" s="45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spans="1:23" ht="19.5">
      <c r="A256" s="26">
        <v>1</v>
      </c>
      <c r="B256" s="27" t="s">
        <v>403</v>
      </c>
      <c r="C256" s="27" t="s">
        <v>404</v>
      </c>
      <c r="D256" s="27"/>
      <c r="E256" s="27" t="s">
        <v>405</v>
      </c>
      <c r="F256" s="59">
        <v>111</v>
      </c>
      <c r="G256" s="55">
        <v>3.4740000000000015</v>
      </c>
      <c r="H256" s="55">
        <v>2.3220000000000014</v>
      </c>
      <c r="I256" s="31">
        <f t="shared" ref="I256:I319" si="38">ROUND(F256*55/100*50*0.001,1)</f>
        <v>3.1</v>
      </c>
      <c r="J256" s="32">
        <f t="shared" ref="J256:J319" si="39">ROUND(I256*1/3.4,1)</f>
        <v>0.9</v>
      </c>
      <c r="K256" s="32">
        <f t="shared" ref="K256:K319" si="40">ROUND(I256*2/2.85,1)</f>
        <v>2.2000000000000002</v>
      </c>
      <c r="L256" s="32">
        <v>0</v>
      </c>
      <c r="M256" s="32">
        <v>0</v>
      </c>
      <c r="N256" s="33">
        <f t="shared" ref="N256:N319" si="41">L256+M256</f>
        <v>0</v>
      </c>
      <c r="O256" s="34">
        <f t="shared" ref="O256:P319" si="42">L256/3</f>
        <v>0</v>
      </c>
      <c r="P256" s="35">
        <f t="shared" si="42"/>
        <v>0</v>
      </c>
      <c r="Q256" s="33"/>
      <c r="R256" s="33">
        <f t="shared" ref="R256:S319" si="43">L256/3</f>
        <v>0</v>
      </c>
      <c r="S256" s="33">
        <f t="shared" si="43"/>
        <v>0</v>
      </c>
      <c r="T256" s="33"/>
      <c r="U256" s="33">
        <f t="shared" ref="U256:V319" si="44">L256/3</f>
        <v>0</v>
      </c>
      <c r="V256" s="33">
        <f t="shared" si="44"/>
        <v>0</v>
      </c>
      <c r="W256" s="36"/>
    </row>
    <row r="257" spans="1:23" ht="19.5">
      <c r="A257" s="26">
        <v>2</v>
      </c>
      <c r="B257" s="27" t="s">
        <v>403</v>
      </c>
      <c r="C257" s="27" t="s">
        <v>404</v>
      </c>
      <c r="D257" s="27"/>
      <c r="E257" s="27" t="s">
        <v>406</v>
      </c>
      <c r="F257" s="59">
        <v>110</v>
      </c>
      <c r="G257" s="55"/>
      <c r="H257" s="55"/>
      <c r="I257" s="31">
        <f t="shared" si="38"/>
        <v>3</v>
      </c>
      <c r="J257" s="32">
        <f t="shared" si="39"/>
        <v>0.9</v>
      </c>
      <c r="K257" s="32">
        <f t="shared" si="40"/>
        <v>2.1</v>
      </c>
      <c r="L257" s="32">
        <f>J257-G257</f>
        <v>0.9</v>
      </c>
      <c r="M257" s="32">
        <f>K257-H257</f>
        <v>2.1</v>
      </c>
      <c r="N257" s="33">
        <f t="shared" si="41"/>
        <v>3</v>
      </c>
      <c r="O257" s="34">
        <f t="shared" si="42"/>
        <v>0.3</v>
      </c>
      <c r="P257" s="35">
        <f t="shared" si="42"/>
        <v>0.70000000000000007</v>
      </c>
      <c r="Q257" s="33"/>
      <c r="R257" s="33">
        <f t="shared" si="43"/>
        <v>0.3</v>
      </c>
      <c r="S257" s="33">
        <f t="shared" si="43"/>
        <v>0.70000000000000007</v>
      </c>
      <c r="T257" s="33"/>
      <c r="U257" s="33">
        <f t="shared" si="44"/>
        <v>0.3</v>
      </c>
      <c r="V257" s="33">
        <f t="shared" si="44"/>
        <v>0.70000000000000007</v>
      </c>
      <c r="W257" s="36"/>
    </row>
    <row r="258" spans="1:23" ht="19.5">
      <c r="A258" s="26">
        <v>3</v>
      </c>
      <c r="B258" s="27" t="s">
        <v>403</v>
      </c>
      <c r="C258" s="27" t="s">
        <v>407</v>
      </c>
      <c r="D258" s="27"/>
      <c r="E258" s="27" t="s">
        <v>408</v>
      </c>
      <c r="F258" s="59">
        <v>156</v>
      </c>
      <c r="G258" s="55">
        <v>5.118000000000003</v>
      </c>
      <c r="H258" s="55">
        <v>5.3770000000000042</v>
      </c>
      <c r="I258" s="31">
        <f t="shared" si="38"/>
        <v>4.3</v>
      </c>
      <c r="J258" s="32">
        <f t="shared" si="39"/>
        <v>1.3</v>
      </c>
      <c r="K258" s="32">
        <f t="shared" si="40"/>
        <v>3</v>
      </c>
      <c r="L258" s="32">
        <v>0</v>
      </c>
      <c r="M258" s="32">
        <v>0</v>
      </c>
      <c r="N258" s="33">
        <f t="shared" si="41"/>
        <v>0</v>
      </c>
      <c r="O258" s="34">
        <f t="shared" si="42"/>
        <v>0</v>
      </c>
      <c r="P258" s="35">
        <f t="shared" si="42"/>
        <v>0</v>
      </c>
      <c r="Q258" s="33"/>
      <c r="R258" s="33">
        <f t="shared" si="43"/>
        <v>0</v>
      </c>
      <c r="S258" s="33">
        <f t="shared" si="43"/>
        <v>0</v>
      </c>
      <c r="T258" s="33"/>
      <c r="U258" s="33">
        <f t="shared" si="44"/>
        <v>0</v>
      </c>
      <c r="V258" s="33">
        <f t="shared" si="44"/>
        <v>0</v>
      </c>
      <c r="W258" s="36"/>
    </row>
    <row r="259" spans="1:23" ht="19.5">
      <c r="A259" s="26">
        <v>4</v>
      </c>
      <c r="B259" s="27" t="s">
        <v>403</v>
      </c>
      <c r="C259" s="27" t="s">
        <v>407</v>
      </c>
      <c r="D259" s="27"/>
      <c r="E259" s="27" t="s">
        <v>409</v>
      </c>
      <c r="F259" s="59">
        <v>51</v>
      </c>
      <c r="G259" s="55">
        <v>2.3939999999999997</v>
      </c>
      <c r="H259" s="55">
        <v>3.0540000000000016</v>
      </c>
      <c r="I259" s="31">
        <f t="shared" si="38"/>
        <v>1.4</v>
      </c>
      <c r="J259" s="32">
        <f t="shared" si="39"/>
        <v>0.4</v>
      </c>
      <c r="K259" s="32">
        <f t="shared" si="40"/>
        <v>1</v>
      </c>
      <c r="L259" s="32">
        <v>0</v>
      </c>
      <c r="M259" s="32">
        <v>0</v>
      </c>
      <c r="N259" s="33">
        <f t="shared" si="41"/>
        <v>0</v>
      </c>
      <c r="O259" s="34">
        <f t="shared" si="42"/>
        <v>0</v>
      </c>
      <c r="P259" s="35">
        <f t="shared" si="42"/>
        <v>0</v>
      </c>
      <c r="Q259" s="33"/>
      <c r="R259" s="33">
        <f t="shared" si="43"/>
        <v>0</v>
      </c>
      <c r="S259" s="33">
        <f t="shared" si="43"/>
        <v>0</v>
      </c>
      <c r="T259" s="33"/>
      <c r="U259" s="33">
        <f t="shared" si="44"/>
        <v>0</v>
      </c>
      <c r="V259" s="33">
        <f t="shared" si="44"/>
        <v>0</v>
      </c>
      <c r="W259" s="36"/>
    </row>
    <row r="260" spans="1:23" ht="19.5">
      <c r="A260" s="26">
        <v>5</v>
      </c>
      <c r="B260" s="27" t="s">
        <v>403</v>
      </c>
      <c r="C260" s="27" t="s">
        <v>410</v>
      </c>
      <c r="D260" s="27"/>
      <c r="E260" s="27" t="s">
        <v>411</v>
      </c>
      <c r="F260" s="59">
        <v>205</v>
      </c>
      <c r="G260" s="55"/>
      <c r="H260" s="55"/>
      <c r="I260" s="31">
        <f t="shared" si="38"/>
        <v>5.6</v>
      </c>
      <c r="J260" s="32">
        <v>1.7</v>
      </c>
      <c r="K260" s="32">
        <f t="shared" si="40"/>
        <v>3.9</v>
      </c>
      <c r="L260" s="32">
        <f t="shared" ref="L260:M275" si="45">J260-G260</f>
        <v>1.7</v>
      </c>
      <c r="M260" s="32">
        <f t="shared" si="45"/>
        <v>3.9</v>
      </c>
      <c r="N260" s="33">
        <f t="shared" si="41"/>
        <v>5.6</v>
      </c>
      <c r="O260" s="34">
        <f t="shared" si="42"/>
        <v>0.56666666666666665</v>
      </c>
      <c r="P260" s="35">
        <f t="shared" si="42"/>
        <v>1.3</v>
      </c>
      <c r="Q260" s="33"/>
      <c r="R260" s="33">
        <f t="shared" si="43"/>
        <v>0.56666666666666665</v>
      </c>
      <c r="S260" s="33">
        <f t="shared" si="43"/>
        <v>1.3</v>
      </c>
      <c r="T260" s="33"/>
      <c r="U260" s="33">
        <f t="shared" si="44"/>
        <v>0.56666666666666665</v>
      </c>
      <c r="V260" s="33">
        <f t="shared" si="44"/>
        <v>1.3</v>
      </c>
      <c r="W260" s="36"/>
    </row>
    <row r="261" spans="1:23" ht="19.5">
      <c r="A261" s="26">
        <v>6</v>
      </c>
      <c r="B261" s="27" t="s">
        <v>403</v>
      </c>
      <c r="C261" s="27" t="s">
        <v>412</v>
      </c>
      <c r="D261" s="27"/>
      <c r="E261" s="27" t="s">
        <v>413</v>
      </c>
      <c r="F261" s="59">
        <v>126</v>
      </c>
      <c r="G261" s="55"/>
      <c r="H261" s="55"/>
      <c r="I261" s="31">
        <f t="shared" si="38"/>
        <v>3.5</v>
      </c>
      <c r="J261" s="32">
        <f t="shared" si="39"/>
        <v>1</v>
      </c>
      <c r="K261" s="32">
        <f t="shared" si="40"/>
        <v>2.5</v>
      </c>
      <c r="L261" s="32">
        <f t="shared" si="45"/>
        <v>1</v>
      </c>
      <c r="M261" s="32">
        <f t="shared" si="45"/>
        <v>2.5</v>
      </c>
      <c r="N261" s="33">
        <f t="shared" si="41"/>
        <v>3.5</v>
      </c>
      <c r="O261" s="34">
        <f t="shared" si="42"/>
        <v>0.33333333333333331</v>
      </c>
      <c r="P261" s="35">
        <f t="shared" si="42"/>
        <v>0.83333333333333337</v>
      </c>
      <c r="Q261" s="33"/>
      <c r="R261" s="33">
        <f t="shared" si="43"/>
        <v>0.33333333333333331</v>
      </c>
      <c r="S261" s="33">
        <f t="shared" si="43"/>
        <v>0.83333333333333337</v>
      </c>
      <c r="T261" s="33"/>
      <c r="U261" s="33">
        <f t="shared" si="44"/>
        <v>0.33333333333333331</v>
      </c>
      <c r="V261" s="33">
        <f t="shared" si="44"/>
        <v>0.83333333333333337</v>
      </c>
      <c r="W261" s="36"/>
    </row>
    <row r="262" spans="1:23" ht="19.5">
      <c r="A262" s="26">
        <v>7</v>
      </c>
      <c r="B262" s="27" t="s">
        <v>403</v>
      </c>
      <c r="C262" s="27" t="s">
        <v>414</v>
      </c>
      <c r="D262" s="27"/>
      <c r="E262" s="27" t="s">
        <v>415</v>
      </c>
      <c r="F262" s="59">
        <v>167</v>
      </c>
      <c r="G262" s="55">
        <v>0.93400000000000039</v>
      </c>
      <c r="H262" s="55">
        <v>1.0630000000000013</v>
      </c>
      <c r="I262" s="31">
        <f t="shared" si="38"/>
        <v>4.5999999999999996</v>
      </c>
      <c r="J262" s="32">
        <f t="shared" si="39"/>
        <v>1.4</v>
      </c>
      <c r="K262" s="32">
        <f t="shared" si="40"/>
        <v>3.2</v>
      </c>
      <c r="L262" s="32">
        <f t="shared" si="45"/>
        <v>0.46599999999999953</v>
      </c>
      <c r="M262" s="32">
        <f t="shared" si="45"/>
        <v>2.1369999999999987</v>
      </c>
      <c r="N262" s="33">
        <f t="shared" si="41"/>
        <v>2.602999999999998</v>
      </c>
      <c r="O262" s="34">
        <f t="shared" si="42"/>
        <v>0.15533333333333318</v>
      </c>
      <c r="P262" s="35">
        <f t="shared" si="42"/>
        <v>0.71233333333333293</v>
      </c>
      <c r="Q262" s="33"/>
      <c r="R262" s="33">
        <f t="shared" si="43"/>
        <v>0.15533333333333318</v>
      </c>
      <c r="S262" s="33">
        <f t="shared" si="43"/>
        <v>0.71233333333333293</v>
      </c>
      <c r="T262" s="33"/>
      <c r="U262" s="33">
        <f t="shared" si="44"/>
        <v>0.15533333333333318</v>
      </c>
      <c r="V262" s="33">
        <f t="shared" si="44"/>
        <v>0.71233333333333293</v>
      </c>
      <c r="W262" s="36"/>
    </row>
    <row r="263" spans="1:23" ht="19.5">
      <c r="A263" s="26">
        <v>8</v>
      </c>
      <c r="B263" s="27" t="s">
        <v>403</v>
      </c>
      <c r="C263" s="27" t="s">
        <v>416</v>
      </c>
      <c r="D263" s="27"/>
      <c r="E263" s="27" t="s">
        <v>417</v>
      </c>
      <c r="F263" s="59">
        <v>72</v>
      </c>
      <c r="G263" s="55"/>
      <c r="H263" s="55">
        <v>0.92300000000000204</v>
      </c>
      <c r="I263" s="31">
        <f t="shared" si="38"/>
        <v>2</v>
      </c>
      <c r="J263" s="32">
        <f t="shared" si="39"/>
        <v>0.6</v>
      </c>
      <c r="K263" s="32">
        <f t="shared" si="40"/>
        <v>1.4</v>
      </c>
      <c r="L263" s="32">
        <f t="shared" si="45"/>
        <v>0.6</v>
      </c>
      <c r="M263" s="32">
        <f t="shared" si="45"/>
        <v>0.47699999999999787</v>
      </c>
      <c r="N263" s="33">
        <f t="shared" si="41"/>
        <v>1.0769999999999977</v>
      </c>
      <c r="O263" s="34">
        <f t="shared" si="42"/>
        <v>0.19999999999999998</v>
      </c>
      <c r="P263" s="35">
        <f t="shared" si="42"/>
        <v>0.15899999999999928</v>
      </c>
      <c r="Q263" s="33"/>
      <c r="R263" s="33">
        <f t="shared" si="43"/>
        <v>0.19999999999999998</v>
      </c>
      <c r="S263" s="33">
        <f t="shared" si="43"/>
        <v>0.15899999999999928</v>
      </c>
      <c r="T263" s="33"/>
      <c r="U263" s="33">
        <f t="shared" si="44"/>
        <v>0.19999999999999998</v>
      </c>
      <c r="V263" s="33">
        <f t="shared" si="44"/>
        <v>0.15899999999999928</v>
      </c>
      <c r="W263" s="36"/>
    </row>
    <row r="264" spans="1:23" ht="19.5">
      <c r="A264" s="26">
        <v>9</v>
      </c>
      <c r="B264" s="27" t="s">
        <v>403</v>
      </c>
      <c r="C264" s="27" t="s">
        <v>418</v>
      </c>
      <c r="D264" s="27"/>
      <c r="E264" s="27" t="s">
        <v>419</v>
      </c>
      <c r="F264" s="59">
        <v>115</v>
      </c>
      <c r="G264" s="55">
        <v>0.50899999999999979</v>
      </c>
      <c r="H264" s="55">
        <v>1.9180000000000013</v>
      </c>
      <c r="I264" s="31">
        <f t="shared" si="38"/>
        <v>3.2</v>
      </c>
      <c r="J264" s="32">
        <f t="shared" si="39"/>
        <v>0.9</v>
      </c>
      <c r="K264" s="32">
        <f t="shared" si="40"/>
        <v>2.2000000000000002</v>
      </c>
      <c r="L264" s="32">
        <f t="shared" si="45"/>
        <v>0.39100000000000024</v>
      </c>
      <c r="M264" s="32">
        <f t="shared" si="45"/>
        <v>0.28199999999999892</v>
      </c>
      <c r="N264" s="33">
        <f t="shared" si="41"/>
        <v>0.67299999999999915</v>
      </c>
      <c r="O264" s="34">
        <f t="shared" si="42"/>
        <v>0.13033333333333341</v>
      </c>
      <c r="P264" s="35">
        <f t="shared" si="42"/>
        <v>9.3999999999999639E-2</v>
      </c>
      <c r="Q264" s="33"/>
      <c r="R264" s="33">
        <f t="shared" si="43"/>
        <v>0.13033333333333341</v>
      </c>
      <c r="S264" s="33">
        <f t="shared" si="43"/>
        <v>9.3999999999999639E-2</v>
      </c>
      <c r="T264" s="33"/>
      <c r="U264" s="33">
        <f t="shared" si="44"/>
        <v>0.13033333333333341</v>
      </c>
      <c r="V264" s="33">
        <f t="shared" si="44"/>
        <v>9.3999999999999639E-2</v>
      </c>
      <c r="W264" s="36"/>
    </row>
    <row r="265" spans="1:23" ht="19.5">
      <c r="A265" s="26">
        <v>10</v>
      </c>
      <c r="B265" s="27" t="s">
        <v>403</v>
      </c>
      <c r="C265" s="27" t="s">
        <v>418</v>
      </c>
      <c r="D265" s="27"/>
      <c r="E265" s="27" t="s">
        <v>420</v>
      </c>
      <c r="F265" s="59">
        <v>58</v>
      </c>
      <c r="G265" s="55"/>
      <c r="H265" s="55"/>
      <c r="I265" s="31">
        <f t="shared" si="38"/>
        <v>1.6</v>
      </c>
      <c r="J265" s="32">
        <f t="shared" si="39"/>
        <v>0.5</v>
      </c>
      <c r="K265" s="32">
        <f t="shared" si="40"/>
        <v>1.1000000000000001</v>
      </c>
      <c r="L265" s="32">
        <f t="shared" si="45"/>
        <v>0.5</v>
      </c>
      <c r="M265" s="32">
        <f t="shared" si="45"/>
        <v>1.1000000000000001</v>
      </c>
      <c r="N265" s="33">
        <f t="shared" si="41"/>
        <v>1.6</v>
      </c>
      <c r="O265" s="34">
        <f t="shared" si="42"/>
        <v>0.16666666666666666</v>
      </c>
      <c r="P265" s="35">
        <f t="shared" si="42"/>
        <v>0.3666666666666667</v>
      </c>
      <c r="Q265" s="33"/>
      <c r="R265" s="33">
        <f t="shared" si="43"/>
        <v>0.16666666666666666</v>
      </c>
      <c r="S265" s="33">
        <f t="shared" si="43"/>
        <v>0.3666666666666667</v>
      </c>
      <c r="T265" s="33"/>
      <c r="U265" s="33">
        <f t="shared" si="44"/>
        <v>0.16666666666666666</v>
      </c>
      <c r="V265" s="33">
        <f t="shared" si="44"/>
        <v>0.3666666666666667</v>
      </c>
      <c r="W265" s="36"/>
    </row>
    <row r="266" spans="1:23" ht="19.5">
      <c r="A266" s="26">
        <v>11</v>
      </c>
      <c r="B266" s="27" t="s">
        <v>403</v>
      </c>
      <c r="C266" s="27" t="s">
        <v>421</v>
      </c>
      <c r="D266" s="27"/>
      <c r="E266" s="27" t="s">
        <v>422</v>
      </c>
      <c r="F266" s="59">
        <v>108</v>
      </c>
      <c r="G266" s="55">
        <v>0.19100000000000122</v>
      </c>
      <c r="H266" s="55"/>
      <c r="I266" s="31">
        <f t="shared" si="38"/>
        <v>3</v>
      </c>
      <c r="J266" s="32">
        <f t="shared" si="39"/>
        <v>0.9</v>
      </c>
      <c r="K266" s="32">
        <f t="shared" si="40"/>
        <v>2.1</v>
      </c>
      <c r="L266" s="32">
        <f t="shared" si="45"/>
        <v>0.70899999999999874</v>
      </c>
      <c r="M266" s="32">
        <f t="shared" si="45"/>
        <v>2.1</v>
      </c>
      <c r="N266" s="33">
        <f t="shared" si="41"/>
        <v>2.8089999999999988</v>
      </c>
      <c r="O266" s="34">
        <f t="shared" si="42"/>
        <v>0.23633333333333292</v>
      </c>
      <c r="P266" s="35">
        <f t="shared" si="42"/>
        <v>0.70000000000000007</v>
      </c>
      <c r="Q266" s="33"/>
      <c r="R266" s="33">
        <f t="shared" si="43"/>
        <v>0.23633333333333292</v>
      </c>
      <c r="S266" s="33">
        <f t="shared" si="43"/>
        <v>0.70000000000000007</v>
      </c>
      <c r="T266" s="33"/>
      <c r="U266" s="33">
        <f t="shared" si="44"/>
        <v>0.23633333333333292</v>
      </c>
      <c r="V266" s="33">
        <f t="shared" si="44"/>
        <v>0.70000000000000007</v>
      </c>
      <c r="W266" s="36"/>
    </row>
    <row r="267" spans="1:23" ht="19.5">
      <c r="A267" s="26">
        <v>12</v>
      </c>
      <c r="B267" s="27" t="s">
        <v>403</v>
      </c>
      <c r="C267" s="27" t="s">
        <v>421</v>
      </c>
      <c r="D267" s="27"/>
      <c r="E267" s="27" t="s">
        <v>423</v>
      </c>
      <c r="F267" s="59">
        <v>92</v>
      </c>
      <c r="G267" s="55">
        <v>0.73099999999999932</v>
      </c>
      <c r="H267" s="55"/>
      <c r="I267" s="31">
        <f t="shared" si="38"/>
        <v>2.5</v>
      </c>
      <c r="J267" s="32">
        <f t="shared" si="39"/>
        <v>0.7</v>
      </c>
      <c r="K267" s="32">
        <f t="shared" si="40"/>
        <v>1.8</v>
      </c>
      <c r="L267" s="32">
        <v>0</v>
      </c>
      <c r="M267" s="32">
        <f t="shared" si="45"/>
        <v>1.8</v>
      </c>
      <c r="N267" s="33">
        <f t="shared" si="41"/>
        <v>1.8</v>
      </c>
      <c r="O267" s="34">
        <f t="shared" si="42"/>
        <v>0</v>
      </c>
      <c r="P267" s="35">
        <f t="shared" si="42"/>
        <v>0.6</v>
      </c>
      <c r="Q267" s="33"/>
      <c r="R267" s="33">
        <f t="shared" si="43"/>
        <v>0</v>
      </c>
      <c r="S267" s="33">
        <f t="shared" si="43"/>
        <v>0.6</v>
      </c>
      <c r="T267" s="33"/>
      <c r="U267" s="33">
        <f t="shared" si="44"/>
        <v>0</v>
      </c>
      <c r="V267" s="33">
        <f t="shared" si="44"/>
        <v>0.6</v>
      </c>
      <c r="W267" s="36"/>
    </row>
    <row r="268" spans="1:23" ht="19.5">
      <c r="A268" s="26">
        <v>13</v>
      </c>
      <c r="B268" s="27" t="s">
        <v>403</v>
      </c>
      <c r="C268" s="27" t="s">
        <v>424</v>
      </c>
      <c r="D268" s="27"/>
      <c r="E268" s="27" t="s">
        <v>425</v>
      </c>
      <c r="F268" s="59">
        <v>108</v>
      </c>
      <c r="G268" s="55"/>
      <c r="H268" s="55"/>
      <c r="I268" s="31">
        <f t="shared" si="38"/>
        <v>3</v>
      </c>
      <c r="J268" s="32">
        <f t="shared" si="39"/>
        <v>0.9</v>
      </c>
      <c r="K268" s="32">
        <f t="shared" si="40"/>
        <v>2.1</v>
      </c>
      <c r="L268" s="32">
        <f t="shared" ref="L268:M283" si="46">J268-G268</f>
        <v>0.9</v>
      </c>
      <c r="M268" s="32">
        <f t="shared" si="45"/>
        <v>2.1</v>
      </c>
      <c r="N268" s="33">
        <f t="shared" si="41"/>
        <v>3</v>
      </c>
      <c r="O268" s="34">
        <f t="shared" si="42"/>
        <v>0.3</v>
      </c>
      <c r="P268" s="35">
        <f t="shared" si="42"/>
        <v>0.70000000000000007</v>
      </c>
      <c r="Q268" s="33"/>
      <c r="R268" s="33">
        <f t="shared" si="43"/>
        <v>0.3</v>
      </c>
      <c r="S268" s="33">
        <f t="shared" si="43"/>
        <v>0.70000000000000007</v>
      </c>
      <c r="T268" s="33"/>
      <c r="U268" s="33">
        <f t="shared" si="44"/>
        <v>0.3</v>
      </c>
      <c r="V268" s="33">
        <f t="shared" si="44"/>
        <v>0.70000000000000007</v>
      </c>
      <c r="W268" s="36"/>
    </row>
    <row r="269" spans="1:23" ht="19.5">
      <c r="A269" s="26">
        <v>14</v>
      </c>
      <c r="B269" s="27" t="s">
        <v>403</v>
      </c>
      <c r="C269" s="27" t="s">
        <v>426</v>
      </c>
      <c r="D269" s="27"/>
      <c r="E269" s="27" t="s">
        <v>427</v>
      </c>
      <c r="F269" s="59">
        <v>112</v>
      </c>
      <c r="G269" s="55"/>
      <c r="H269" s="55"/>
      <c r="I269" s="31">
        <f t="shared" si="38"/>
        <v>3.1</v>
      </c>
      <c r="J269" s="32">
        <f t="shared" si="39"/>
        <v>0.9</v>
      </c>
      <c r="K269" s="32">
        <f t="shared" si="40"/>
        <v>2.2000000000000002</v>
      </c>
      <c r="L269" s="32">
        <f t="shared" si="46"/>
        <v>0.9</v>
      </c>
      <c r="M269" s="32">
        <f t="shared" si="45"/>
        <v>2.2000000000000002</v>
      </c>
      <c r="N269" s="33">
        <f t="shared" si="41"/>
        <v>3.1</v>
      </c>
      <c r="O269" s="34">
        <f t="shared" si="42"/>
        <v>0.3</v>
      </c>
      <c r="P269" s="35">
        <f t="shared" si="42"/>
        <v>0.73333333333333339</v>
      </c>
      <c r="Q269" s="33"/>
      <c r="R269" s="33">
        <f t="shared" si="43"/>
        <v>0.3</v>
      </c>
      <c r="S269" s="33">
        <f t="shared" si="43"/>
        <v>0.73333333333333339</v>
      </c>
      <c r="T269" s="33"/>
      <c r="U269" s="33">
        <f t="shared" si="44"/>
        <v>0.3</v>
      </c>
      <c r="V269" s="33">
        <f t="shared" si="44"/>
        <v>0.73333333333333339</v>
      </c>
      <c r="W269" s="36"/>
    </row>
    <row r="270" spans="1:23" ht="19.5">
      <c r="A270" s="26">
        <v>15</v>
      </c>
      <c r="B270" s="27" t="s">
        <v>403</v>
      </c>
      <c r="C270" s="27" t="s">
        <v>428</v>
      </c>
      <c r="D270" s="27"/>
      <c r="E270" s="27" t="s">
        <v>429</v>
      </c>
      <c r="F270" s="59">
        <v>83</v>
      </c>
      <c r="G270" s="55"/>
      <c r="H270" s="55"/>
      <c r="I270" s="31">
        <f t="shared" si="38"/>
        <v>2.2999999999999998</v>
      </c>
      <c r="J270" s="32">
        <f t="shared" si="39"/>
        <v>0.7</v>
      </c>
      <c r="K270" s="32">
        <f t="shared" si="40"/>
        <v>1.6</v>
      </c>
      <c r="L270" s="32">
        <f t="shared" si="46"/>
        <v>0.7</v>
      </c>
      <c r="M270" s="32">
        <f t="shared" si="45"/>
        <v>1.6</v>
      </c>
      <c r="N270" s="33">
        <f t="shared" si="41"/>
        <v>2.2999999999999998</v>
      </c>
      <c r="O270" s="34">
        <f t="shared" si="42"/>
        <v>0.23333333333333331</v>
      </c>
      <c r="P270" s="35">
        <f t="shared" si="42"/>
        <v>0.53333333333333333</v>
      </c>
      <c r="Q270" s="33"/>
      <c r="R270" s="33">
        <f t="shared" si="43"/>
        <v>0.23333333333333331</v>
      </c>
      <c r="S270" s="33">
        <f t="shared" si="43"/>
        <v>0.53333333333333333</v>
      </c>
      <c r="T270" s="33"/>
      <c r="U270" s="33">
        <f t="shared" si="44"/>
        <v>0.23333333333333331</v>
      </c>
      <c r="V270" s="33">
        <f t="shared" si="44"/>
        <v>0.53333333333333333</v>
      </c>
      <c r="W270" s="36"/>
    </row>
    <row r="271" spans="1:23" ht="19.5">
      <c r="A271" s="26">
        <v>16</v>
      </c>
      <c r="B271" s="27" t="s">
        <v>403</v>
      </c>
      <c r="C271" s="27" t="s">
        <v>430</v>
      </c>
      <c r="D271" s="27"/>
      <c r="E271" s="27" t="s">
        <v>431</v>
      </c>
      <c r="F271" s="59">
        <v>159</v>
      </c>
      <c r="G271" s="55"/>
      <c r="H271" s="55">
        <v>2.3059999999999992</v>
      </c>
      <c r="I271" s="31">
        <f t="shared" si="38"/>
        <v>4.4000000000000004</v>
      </c>
      <c r="J271" s="32">
        <f t="shared" si="39"/>
        <v>1.3</v>
      </c>
      <c r="K271" s="32">
        <f t="shared" si="40"/>
        <v>3.1</v>
      </c>
      <c r="L271" s="32">
        <f t="shared" si="46"/>
        <v>1.3</v>
      </c>
      <c r="M271" s="32">
        <f t="shared" si="45"/>
        <v>0.79400000000000093</v>
      </c>
      <c r="N271" s="33">
        <f t="shared" si="41"/>
        <v>2.0940000000000012</v>
      </c>
      <c r="O271" s="34">
        <f t="shared" si="42"/>
        <v>0.43333333333333335</v>
      </c>
      <c r="P271" s="35">
        <f t="shared" si="42"/>
        <v>0.26466666666666699</v>
      </c>
      <c r="Q271" s="33"/>
      <c r="R271" s="33">
        <f t="shared" si="43"/>
        <v>0.43333333333333335</v>
      </c>
      <c r="S271" s="33">
        <f t="shared" si="43"/>
        <v>0.26466666666666699</v>
      </c>
      <c r="T271" s="33"/>
      <c r="U271" s="33">
        <f t="shared" si="44"/>
        <v>0.43333333333333335</v>
      </c>
      <c r="V271" s="33">
        <f t="shared" si="44"/>
        <v>0.26466666666666699</v>
      </c>
      <c r="W271" s="36"/>
    </row>
    <row r="272" spans="1:23" ht="19.5">
      <c r="A272" s="26">
        <v>17</v>
      </c>
      <c r="B272" s="27" t="s">
        <v>403</v>
      </c>
      <c r="C272" s="27" t="s">
        <v>430</v>
      </c>
      <c r="D272" s="27"/>
      <c r="E272" s="27" t="s">
        <v>432</v>
      </c>
      <c r="F272" s="59">
        <v>66</v>
      </c>
      <c r="G272" s="55"/>
      <c r="H272" s="55"/>
      <c r="I272" s="31">
        <f t="shared" si="38"/>
        <v>1.8</v>
      </c>
      <c r="J272" s="32">
        <f t="shared" si="39"/>
        <v>0.5</v>
      </c>
      <c r="K272" s="32">
        <f t="shared" si="40"/>
        <v>1.3</v>
      </c>
      <c r="L272" s="32">
        <f t="shared" si="46"/>
        <v>0.5</v>
      </c>
      <c r="M272" s="32">
        <f t="shared" si="45"/>
        <v>1.3</v>
      </c>
      <c r="N272" s="33">
        <f t="shared" si="41"/>
        <v>1.8</v>
      </c>
      <c r="O272" s="34">
        <f t="shared" si="42"/>
        <v>0.16666666666666666</v>
      </c>
      <c r="P272" s="35">
        <f t="shared" si="42"/>
        <v>0.43333333333333335</v>
      </c>
      <c r="Q272" s="33"/>
      <c r="R272" s="33">
        <f t="shared" si="43"/>
        <v>0.16666666666666666</v>
      </c>
      <c r="S272" s="33">
        <f t="shared" si="43"/>
        <v>0.43333333333333335</v>
      </c>
      <c r="T272" s="33"/>
      <c r="U272" s="33">
        <f t="shared" si="44"/>
        <v>0.16666666666666666</v>
      </c>
      <c r="V272" s="33">
        <f t="shared" si="44"/>
        <v>0.43333333333333335</v>
      </c>
      <c r="W272" s="36"/>
    </row>
    <row r="273" spans="1:23" ht="19.5">
      <c r="A273" s="26">
        <v>18</v>
      </c>
      <c r="B273" s="27" t="s">
        <v>403</v>
      </c>
      <c r="C273" s="27" t="s">
        <v>433</v>
      </c>
      <c r="D273" s="27"/>
      <c r="E273" s="27" t="s">
        <v>434</v>
      </c>
      <c r="F273" s="59">
        <v>210</v>
      </c>
      <c r="G273" s="55"/>
      <c r="H273" s="55"/>
      <c r="I273" s="31">
        <f t="shared" si="38"/>
        <v>5.8</v>
      </c>
      <c r="J273" s="32">
        <f t="shared" si="39"/>
        <v>1.7</v>
      </c>
      <c r="K273" s="32">
        <f t="shared" si="40"/>
        <v>4.0999999999999996</v>
      </c>
      <c r="L273" s="32">
        <f t="shared" si="46"/>
        <v>1.7</v>
      </c>
      <c r="M273" s="32">
        <f t="shared" si="45"/>
        <v>4.0999999999999996</v>
      </c>
      <c r="N273" s="33">
        <f t="shared" si="41"/>
        <v>5.8</v>
      </c>
      <c r="O273" s="34">
        <f t="shared" si="42"/>
        <v>0.56666666666666665</v>
      </c>
      <c r="P273" s="35">
        <f t="shared" si="42"/>
        <v>1.3666666666666665</v>
      </c>
      <c r="Q273" s="33"/>
      <c r="R273" s="33">
        <f t="shared" si="43"/>
        <v>0.56666666666666665</v>
      </c>
      <c r="S273" s="33">
        <f t="shared" si="43"/>
        <v>1.3666666666666665</v>
      </c>
      <c r="T273" s="33"/>
      <c r="U273" s="33">
        <f t="shared" si="44"/>
        <v>0.56666666666666665</v>
      </c>
      <c r="V273" s="33">
        <f t="shared" si="44"/>
        <v>1.3666666666666665</v>
      </c>
      <c r="W273" s="36"/>
    </row>
    <row r="274" spans="1:23" ht="19.5">
      <c r="A274" s="26">
        <v>19</v>
      </c>
      <c r="B274" s="27" t="s">
        <v>403</v>
      </c>
      <c r="C274" s="27" t="s">
        <v>435</v>
      </c>
      <c r="D274" s="27"/>
      <c r="E274" s="27" t="s">
        <v>436</v>
      </c>
      <c r="F274" s="59">
        <v>127</v>
      </c>
      <c r="G274" s="55"/>
      <c r="H274" s="55"/>
      <c r="I274" s="31">
        <f t="shared" si="38"/>
        <v>3.5</v>
      </c>
      <c r="J274" s="32">
        <f t="shared" si="39"/>
        <v>1</v>
      </c>
      <c r="K274" s="32">
        <f t="shared" si="40"/>
        <v>2.5</v>
      </c>
      <c r="L274" s="32">
        <f t="shared" si="46"/>
        <v>1</v>
      </c>
      <c r="M274" s="32">
        <f t="shared" si="45"/>
        <v>2.5</v>
      </c>
      <c r="N274" s="33">
        <f t="shared" si="41"/>
        <v>3.5</v>
      </c>
      <c r="O274" s="34">
        <f t="shared" si="42"/>
        <v>0.33333333333333331</v>
      </c>
      <c r="P274" s="35">
        <f t="shared" si="42"/>
        <v>0.83333333333333337</v>
      </c>
      <c r="Q274" s="33"/>
      <c r="R274" s="33">
        <f t="shared" si="43"/>
        <v>0.33333333333333331</v>
      </c>
      <c r="S274" s="33">
        <f t="shared" si="43"/>
        <v>0.83333333333333337</v>
      </c>
      <c r="T274" s="33"/>
      <c r="U274" s="33">
        <f t="shared" si="44"/>
        <v>0.33333333333333331</v>
      </c>
      <c r="V274" s="33">
        <f t="shared" si="44"/>
        <v>0.83333333333333337</v>
      </c>
      <c r="W274" s="36"/>
    </row>
    <row r="275" spans="1:23" ht="19.5">
      <c r="A275" s="26">
        <v>20</v>
      </c>
      <c r="B275" s="27" t="s">
        <v>403</v>
      </c>
      <c r="C275" s="27" t="s">
        <v>435</v>
      </c>
      <c r="D275" s="27"/>
      <c r="E275" s="27" t="s">
        <v>156</v>
      </c>
      <c r="F275" s="59">
        <v>130</v>
      </c>
      <c r="G275" s="55"/>
      <c r="H275" s="55"/>
      <c r="I275" s="31">
        <f t="shared" si="38"/>
        <v>3.6</v>
      </c>
      <c r="J275" s="32">
        <f t="shared" si="39"/>
        <v>1.1000000000000001</v>
      </c>
      <c r="K275" s="32">
        <f t="shared" si="40"/>
        <v>2.5</v>
      </c>
      <c r="L275" s="32">
        <f t="shared" si="46"/>
        <v>1.1000000000000001</v>
      </c>
      <c r="M275" s="32">
        <f t="shared" si="45"/>
        <v>2.5</v>
      </c>
      <c r="N275" s="33">
        <f t="shared" si="41"/>
        <v>3.6</v>
      </c>
      <c r="O275" s="34">
        <f t="shared" si="42"/>
        <v>0.3666666666666667</v>
      </c>
      <c r="P275" s="35">
        <f t="shared" si="42"/>
        <v>0.83333333333333337</v>
      </c>
      <c r="Q275" s="33"/>
      <c r="R275" s="33">
        <f t="shared" si="43"/>
        <v>0.3666666666666667</v>
      </c>
      <c r="S275" s="33">
        <f t="shared" si="43"/>
        <v>0.83333333333333337</v>
      </c>
      <c r="T275" s="33"/>
      <c r="U275" s="33">
        <f t="shared" si="44"/>
        <v>0.3666666666666667</v>
      </c>
      <c r="V275" s="33">
        <f t="shared" si="44"/>
        <v>0.83333333333333337</v>
      </c>
      <c r="W275" s="36"/>
    </row>
    <row r="276" spans="1:23" ht="19.5">
      <c r="A276" s="26">
        <v>21</v>
      </c>
      <c r="B276" s="27" t="s">
        <v>403</v>
      </c>
      <c r="C276" s="27" t="s">
        <v>437</v>
      </c>
      <c r="D276" s="27"/>
      <c r="E276" s="27" t="s">
        <v>438</v>
      </c>
      <c r="F276" s="59">
        <v>192</v>
      </c>
      <c r="G276" s="55"/>
      <c r="H276" s="55"/>
      <c r="I276" s="31">
        <f t="shared" si="38"/>
        <v>5.3</v>
      </c>
      <c r="J276" s="32">
        <f t="shared" si="39"/>
        <v>1.6</v>
      </c>
      <c r="K276" s="32">
        <f t="shared" si="40"/>
        <v>3.7</v>
      </c>
      <c r="L276" s="32">
        <f t="shared" si="46"/>
        <v>1.6</v>
      </c>
      <c r="M276" s="32">
        <f t="shared" si="46"/>
        <v>3.7</v>
      </c>
      <c r="N276" s="33">
        <f t="shared" si="41"/>
        <v>5.3000000000000007</v>
      </c>
      <c r="O276" s="34">
        <f t="shared" si="42"/>
        <v>0.53333333333333333</v>
      </c>
      <c r="P276" s="35">
        <f t="shared" si="42"/>
        <v>1.2333333333333334</v>
      </c>
      <c r="Q276" s="33"/>
      <c r="R276" s="33">
        <f t="shared" si="43"/>
        <v>0.53333333333333333</v>
      </c>
      <c r="S276" s="33">
        <f t="shared" si="43"/>
        <v>1.2333333333333334</v>
      </c>
      <c r="T276" s="33"/>
      <c r="U276" s="33">
        <f t="shared" si="44"/>
        <v>0.53333333333333333</v>
      </c>
      <c r="V276" s="33">
        <f t="shared" si="44"/>
        <v>1.2333333333333334</v>
      </c>
      <c r="W276" s="36"/>
    </row>
    <row r="277" spans="1:23" ht="19.5">
      <c r="A277" s="26">
        <v>22</v>
      </c>
      <c r="B277" s="27" t="s">
        <v>403</v>
      </c>
      <c r="C277" s="27" t="s">
        <v>437</v>
      </c>
      <c r="D277" s="27"/>
      <c r="E277" s="27" t="s">
        <v>439</v>
      </c>
      <c r="F277" s="59">
        <v>106</v>
      </c>
      <c r="G277" s="55">
        <v>0.98099999999999987</v>
      </c>
      <c r="H277" s="55"/>
      <c r="I277" s="31">
        <f t="shared" si="38"/>
        <v>2.9</v>
      </c>
      <c r="J277" s="32">
        <f t="shared" si="39"/>
        <v>0.9</v>
      </c>
      <c r="K277" s="32">
        <f t="shared" si="40"/>
        <v>2</v>
      </c>
      <c r="L277" s="32">
        <v>0</v>
      </c>
      <c r="M277" s="32">
        <f t="shared" si="46"/>
        <v>2</v>
      </c>
      <c r="N277" s="33">
        <f t="shared" si="41"/>
        <v>2</v>
      </c>
      <c r="O277" s="34">
        <f t="shared" si="42"/>
        <v>0</v>
      </c>
      <c r="P277" s="35">
        <f t="shared" si="42"/>
        <v>0.66666666666666663</v>
      </c>
      <c r="Q277" s="33"/>
      <c r="R277" s="33">
        <f t="shared" si="43"/>
        <v>0</v>
      </c>
      <c r="S277" s="33">
        <f t="shared" si="43"/>
        <v>0.66666666666666663</v>
      </c>
      <c r="T277" s="33"/>
      <c r="U277" s="33">
        <f t="shared" si="44"/>
        <v>0</v>
      </c>
      <c r="V277" s="33">
        <f t="shared" si="44"/>
        <v>0.66666666666666663</v>
      </c>
      <c r="W277" s="36"/>
    </row>
    <row r="278" spans="1:23" ht="19.5">
      <c r="A278" s="26">
        <v>23</v>
      </c>
      <c r="B278" s="27" t="s">
        <v>403</v>
      </c>
      <c r="C278" s="27" t="s">
        <v>437</v>
      </c>
      <c r="D278" s="27"/>
      <c r="E278" s="27" t="s">
        <v>440</v>
      </c>
      <c r="F278" s="59">
        <v>79</v>
      </c>
      <c r="G278" s="55"/>
      <c r="H278" s="55"/>
      <c r="I278" s="31">
        <f t="shared" si="38"/>
        <v>2.2000000000000002</v>
      </c>
      <c r="J278" s="32">
        <f t="shared" si="39"/>
        <v>0.6</v>
      </c>
      <c r="K278" s="32">
        <f t="shared" si="40"/>
        <v>1.5</v>
      </c>
      <c r="L278" s="32">
        <f>J278-G278</f>
        <v>0.6</v>
      </c>
      <c r="M278" s="32">
        <f t="shared" si="46"/>
        <v>1.5</v>
      </c>
      <c r="N278" s="33">
        <f t="shared" si="41"/>
        <v>2.1</v>
      </c>
      <c r="O278" s="34">
        <f t="shared" si="42"/>
        <v>0.19999999999999998</v>
      </c>
      <c r="P278" s="35">
        <f t="shared" si="42"/>
        <v>0.5</v>
      </c>
      <c r="Q278" s="33"/>
      <c r="R278" s="33">
        <f t="shared" si="43"/>
        <v>0.19999999999999998</v>
      </c>
      <c r="S278" s="33">
        <f t="shared" si="43"/>
        <v>0.5</v>
      </c>
      <c r="T278" s="33"/>
      <c r="U278" s="33">
        <f t="shared" si="44"/>
        <v>0.19999999999999998</v>
      </c>
      <c r="V278" s="33">
        <f t="shared" si="44"/>
        <v>0.5</v>
      </c>
      <c r="W278" s="36"/>
    </row>
    <row r="279" spans="1:23" ht="19.5">
      <c r="A279" s="26">
        <v>24</v>
      </c>
      <c r="B279" s="27" t="s">
        <v>403</v>
      </c>
      <c r="C279" s="27" t="s">
        <v>441</v>
      </c>
      <c r="D279" s="27"/>
      <c r="E279" s="27" t="s">
        <v>442</v>
      </c>
      <c r="F279" s="59">
        <v>97</v>
      </c>
      <c r="G279" s="55"/>
      <c r="H279" s="55"/>
      <c r="I279" s="31">
        <f t="shared" si="38"/>
        <v>2.7</v>
      </c>
      <c r="J279" s="32">
        <f t="shared" si="39"/>
        <v>0.8</v>
      </c>
      <c r="K279" s="32">
        <f t="shared" si="40"/>
        <v>1.9</v>
      </c>
      <c r="L279" s="32">
        <f>J279-G279</f>
        <v>0.8</v>
      </c>
      <c r="M279" s="32">
        <f t="shared" si="46"/>
        <v>1.9</v>
      </c>
      <c r="N279" s="33">
        <f t="shared" si="41"/>
        <v>2.7</v>
      </c>
      <c r="O279" s="34">
        <f t="shared" si="42"/>
        <v>0.26666666666666666</v>
      </c>
      <c r="P279" s="35">
        <f t="shared" si="42"/>
        <v>0.6333333333333333</v>
      </c>
      <c r="Q279" s="33"/>
      <c r="R279" s="33">
        <f t="shared" si="43"/>
        <v>0.26666666666666666</v>
      </c>
      <c r="S279" s="33">
        <f t="shared" si="43"/>
        <v>0.6333333333333333</v>
      </c>
      <c r="T279" s="33"/>
      <c r="U279" s="33">
        <f t="shared" si="44"/>
        <v>0.26666666666666666</v>
      </c>
      <c r="V279" s="33">
        <f t="shared" si="44"/>
        <v>0.6333333333333333</v>
      </c>
      <c r="W279" s="36"/>
    </row>
    <row r="280" spans="1:23" ht="19.5">
      <c r="A280" s="26">
        <v>25</v>
      </c>
      <c r="B280" s="27" t="s">
        <v>403</v>
      </c>
      <c r="C280" s="27" t="s">
        <v>443</v>
      </c>
      <c r="D280" s="27"/>
      <c r="E280" s="27" t="s">
        <v>444</v>
      </c>
      <c r="F280" s="59">
        <v>40</v>
      </c>
      <c r="G280" s="55">
        <v>0.63240000000000018</v>
      </c>
      <c r="H280" s="55"/>
      <c r="I280" s="31">
        <f t="shared" si="38"/>
        <v>1.1000000000000001</v>
      </c>
      <c r="J280" s="32">
        <f t="shared" si="39"/>
        <v>0.3</v>
      </c>
      <c r="K280" s="32">
        <f t="shared" si="40"/>
        <v>0.8</v>
      </c>
      <c r="L280" s="32">
        <v>0</v>
      </c>
      <c r="M280" s="32">
        <f t="shared" si="46"/>
        <v>0.8</v>
      </c>
      <c r="N280" s="33">
        <f t="shared" si="41"/>
        <v>0.8</v>
      </c>
      <c r="O280" s="34">
        <f t="shared" si="42"/>
        <v>0</v>
      </c>
      <c r="P280" s="35">
        <f t="shared" si="42"/>
        <v>0.26666666666666666</v>
      </c>
      <c r="Q280" s="33"/>
      <c r="R280" s="33">
        <f t="shared" si="43"/>
        <v>0</v>
      </c>
      <c r="S280" s="33">
        <f t="shared" si="43"/>
        <v>0.26666666666666666</v>
      </c>
      <c r="T280" s="33"/>
      <c r="U280" s="33">
        <f t="shared" si="44"/>
        <v>0</v>
      </c>
      <c r="V280" s="33">
        <f t="shared" si="44"/>
        <v>0.26666666666666666</v>
      </c>
      <c r="W280" s="36"/>
    </row>
    <row r="281" spans="1:23" ht="19.5">
      <c r="A281" s="26">
        <v>26</v>
      </c>
      <c r="B281" s="27" t="s">
        <v>403</v>
      </c>
      <c r="C281" s="27" t="s">
        <v>443</v>
      </c>
      <c r="D281" s="27"/>
      <c r="E281" s="27" t="s">
        <v>445</v>
      </c>
      <c r="F281" s="59">
        <v>52</v>
      </c>
      <c r="G281" s="55"/>
      <c r="H281" s="55"/>
      <c r="I281" s="31">
        <f t="shared" si="38"/>
        <v>1.4</v>
      </c>
      <c r="J281" s="32">
        <f t="shared" si="39"/>
        <v>0.4</v>
      </c>
      <c r="K281" s="32">
        <f t="shared" si="40"/>
        <v>1</v>
      </c>
      <c r="L281" s="32">
        <f>J281-G281</f>
        <v>0.4</v>
      </c>
      <c r="M281" s="32">
        <f t="shared" si="46"/>
        <v>1</v>
      </c>
      <c r="N281" s="33">
        <f t="shared" si="41"/>
        <v>1.4</v>
      </c>
      <c r="O281" s="34">
        <f t="shared" si="42"/>
        <v>0.13333333333333333</v>
      </c>
      <c r="P281" s="35">
        <f t="shared" si="42"/>
        <v>0.33333333333333331</v>
      </c>
      <c r="Q281" s="33"/>
      <c r="R281" s="33">
        <f t="shared" si="43"/>
        <v>0.13333333333333333</v>
      </c>
      <c r="S281" s="33">
        <f t="shared" si="43"/>
        <v>0.33333333333333331</v>
      </c>
      <c r="T281" s="33"/>
      <c r="U281" s="33">
        <f t="shared" si="44"/>
        <v>0.13333333333333333</v>
      </c>
      <c r="V281" s="33">
        <f t="shared" si="44"/>
        <v>0.33333333333333331</v>
      </c>
      <c r="W281" s="36"/>
    </row>
    <row r="282" spans="1:23" ht="19.5">
      <c r="A282" s="26">
        <v>27</v>
      </c>
      <c r="B282" s="27" t="s">
        <v>403</v>
      </c>
      <c r="C282" s="27" t="s">
        <v>446</v>
      </c>
      <c r="D282" s="27"/>
      <c r="E282" s="27" t="s">
        <v>447</v>
      </c>
      <c r="F282" s="59">
        <v>125</v>
      </c>
      <c r="G282" s="55"/>
      <c r="H282" s="55"/>
      <c r="I282" s="31">
        <f t="shared" si="38"/>
        <v>3.4</v>
      </c>
      <c r="J282" s="32">
        <f t="shared" si="39"/>
        <v>1</v>
      </c>
      <c r="K282" s="32">
        <f t="shared" si="40"/>
        <v>2.4</v>
      </c>
      <c r="L282" s="32">
        <f>J282-G282</f>
        <v>1</v>
      </c>
      <c r="M282" s="32">
        <f t="shared" si="46"/>
        <v>2.4</v>
      </c>
      <c r="N282" s="33">
        <f t="shared" si="41"/>
        <v>3.4</v>
      </c>
      <c r="O282" s="34">
        <f t="shared" si="42"/>
        <v>0.33333333333333331</v>
      </c>
      <c r="P282" s="35">
        <f t="shared" si="42"/>
        <v>0.79999999999999993</v>
      </c>
      <c r="Q282" s="33"/>
      <c r="R282" s="33">
        <f t="shared" si="43"/>
        <v>0.33333333333333331</v>
      </c>
      <c r="S282" s="33">
        <f t="shared" si="43"/>
        <v>0.79999999999999993</v>
      </c>
      <c r="T282" s="33"/>
      <c r="U282" s="33">
        <f t="shared" si="44"/>
        <v>0.33333333333333331</v>
      </c>
      <c r="V282" s="33">
        <f t="shared" si="44"/>
        <v>0.79999999999999993</v>
      </c>
      <c r="W282" s="36"/>
    </row>
    <row r="283" spans="1:23" ht="19.5">
      <c r="A283" s="26">
        <v>28</v>
      </c>
      <c r="B283" s="27" t="s">
        <v>403</v>
      </c>
      <c r="C283" s="27" t="s">
        <v>448</v>
      </c>
      <c r="D283" s="27"/>
      <c r="E283" s="27" t="s">
        <v>449</v>
      </c>
      <c r="F283" s="59">
        <v>65</v>
      </c>
      <c r="G283" s="55"/>
      <c r="H283" s="55"/>
      <c r="I283" s="31">
        <f t="shared" si="38"/>
        <v>1.8</v>
      </c>
      <c r="J283" s="32">
        <f t="shared" si="39"/>
        <v>0.5</v>
      </c>
      <c r="K283" s="32">
        <f t="shared" si="40"/>
        <v>1.3</v>
      </c>
      <c r="L283" s="32">
        <f>J283-G283</f>
        <v>0.5</v>
      </c>
      <c r="M283" s="32">
        <f t="shared" si="46"/>
        <v>1.3</v>
      </c>
      <c r="N283" s="33">
        <f t="shared" si="41"/>
        <v>1.8</v>
      </c>
      <c r="O283" s="34">
        <f t="shared" si="42"/>
        <v>0.16666666666666666</v>
      </c>
      <c r="P283" s="35">
        <f t="shared" si="42"/>
        <v>0.43333333333333335</v>
      </c>
      <c r="Q283" s="33"/>
      <c r="R283" s="33">
        <f t="shared" si="43"/>
        <v>0.16666666666666666</v>
      </c>
      <c r="S283" s="33">
        <f t="shared" si="43"/>
        <v>0.43333333333333335</v>
      </c>
      <c r="T283" s="33"/>
      <c r="U283" s="33">
        <f t="shared" si="44"/>
        <v>0.16666666666666666</v>
      </c>
      <c r="V283" s="33">
        <f t="shared" si="44"/>
        <v>0.43333333333333335</v>
      </c>
      <c r="W283" s="36"/>
    </row>
    <row r="284" spans="1:23" ht="19.5">
      <c r="A284" s="26">
        <v>29</v>
      </c>
      <c r="B284" s="27" t="s">
        <v>403</v>
      </c>
      <c r="C284" s="27" t="s">
        <v>450</v>
      </c>
      <c r="D284" s="27"/>
      <c r="E284" s="27" t="s">
        <v>451</v>
      </c>
      <c r="F284" s="59">
        <v>112</v>
      </c>
      <c r="G284" s="55"/>
      <c r="H284" s="55"/>
      <c r="I284" s="31">
        <f t="shared" si="38"/>
        <v>3.1</v>
      </c>
      <c r="J284" s="32">
        <f t="shared" si="39"/>
        <v>0.9</v>
      </c>
      <c r="K284" s="32">
        <f t="shared" si="40"/>
        <v>2.2000000000000002</v>
      </c>
      <c r="L284" s="32">
        <f>J284-G284</f>
        <v>0.9</v>
      </c>
      <c r="M284" s="32">
        <f t="shared" ref="M284:M301" si="47">K284-H284</f>
        <v>2.2000000000000002</v>
      </c>
      <c r="N284" s="33">
        <f t="shared" si="41"/>
        <v>3.1</v>
      </c>
      <c r="O284" s="34">
        <f t="shared" si="42"/>
        <v>0.3</v>
      </c>
      <c r="P284" s="35">
        <f t="shared" si="42"/>
        <v>0.73333333333333339</v>
      </c>
      <c r="Q284" s="33"/>
      <c r="R284" s="33">
        <f t="shared" si="43"/>
        <v>0.3</v>
      </c>
      <c r="S284" s="33">
        <f t="shared" si="43"/>
        <v>0.73333333333333339</v>
      </c>
      <c r="T284" s="33"/>
      <c r="U284" s="33">
        <f t="shared" si="44"/>
        <v>0.3</v>
      </c>
      <c r="V284" s="33">
        <f t="shared" si="44"/>
        <v>0.73333333333333339</v>
      </c>
      <c r="W284" s="36"/>
    </row>
    <row r="285" spans="1:23" ht="19.5">
      <c r="A285" s="26">
        <v>30</v>
      </c>
      <c r="B285" s="27" t="s">
        <v>403</v>
      </c>
      <c r="C285" s="27" t="s">
        <v>452</v>
      </c>
      <c r="D285" s="27"/>
      <c r="E285" s="27" t="s">
        <v>453</v>
      </c>
      <c r="F285" s="59">
        <v>162</v>
      </c>
      <c r="G285" s="55">
        <v>9.5289999999999999</v>
      </c>
      <c r="H285" s="55">
        <v>11.423999999999999</v>
      </c>
      <c r="I285" s="31">
        <f t="shared" si="38"/>
        <v>4.5</v>
      </c>
      <c r="J285" s="32">
        <f t="shared" si="39"/>
        <v>1.3</v>
      </c>
      <c r="K285" s="32">
        <f t="shared" si="40"/>
        <v>3.2</v>
      </c>
      <c r="L285" s="32">
        <v>0</v>
      </c>
      <c r="M285" s="32">
        <v>0</v>
      </c>
      <c r="N285" s="33">
        <f t="shared" si="41"/>
        <v>0</v>
      </c>
      <c r="O285" s="34">
        <f t="shared" si="42"/>
        <v>0</v>
      </c>
      <c r="P285" s="35">
        <f t="shared" si="42"/>
        <v>0</v>
      </c>
      <c r="Q285" s="33"/>
      <c r="R285" s="33">
        <f t="shared" si="43"/>
        <v>0</v>
      </c>
      <c r="S285" s="33">
        <f t="shared" si="43"/>
        <v>0</v>
      </c>
      <c r="T285" s="33"/>
      <c r="U285" s="33">
        <f t="shared" si="44"/>
        <v>0</v>
      </c>
      <c r="V285" s="33">
        <f t="shared" si="44"/>
        <v>0</v>
      </c>
      <c r="W285" s="36"/>
    </row>
    <row r="286" spans="1:23" ht="19.5">
      <c r="A286" s="26">
        <v>31</v>
      </c>
      <c r="B286" s="27" t="s">
        <v>403</v>
      </c>
      <c r="C286" s="27" t="s">
        <v>283</v>
      </c>
      <c r="D286" s="27"/>
      <c r="E286" s="27" t="s">
        <v>284</v>
      </c>
      <c r="F286" s="59">
        <v>85</v>
      </c>
      <c r="G286" s="55">
        <v>2.0770000000000008</v>
      </c>
      <c r="H286" s="55">
        <v>5.7889999999999997</v>
      </c>
      <c r="I286" s="31">
        <f t="shared" si="38"/>
        <v>2.2999999999999998</v>
      </c>
      <c r="J286" s="32">
        <f t="shared" si="39"/>
        <v>0.7</v>
      </c>
      <c r="K286" s="32">
        <f t="shared" si="40"/>
        <v>1.6</v>
      </c>
      <c r="L286" s="32">
        <v>0</v>
      </c>
      <c r="M286" s="32">
        <v>0</v>
      </c>
      <c r="N286" s="33">
        <f t="shared" si="41"/>
        <v>0</v>
      </c>
      <c r="O286" s="34">
        <f t="shared" si="42"/>
        <v>0</v>
      </c>
      <c r="P286" s="35">
        <f t="shared" si="42"/>
        <v>0</v>
      </c>
      <c r="Q286" s="33"/>
      <c r="R286" s="33">
        <f t="shared" si="43"/>
        <v>0</v>
      </c>
      <c r="S286" s="33">
        <f t="shared" si="43"/>
        <v>0</v>
      </c>
      <c r="T286" s="33"/>
      <c r="U286" s="33">
        <f t="shared" si="44"/>
        <v>0</v>
      </c>
      <c r="V286" s="33">
        <f t="shared" si="44"/>
        <v>0</v>
      </c>
      <c r="W286" s="36"/>
    </row>
    <row r="287" spans="1:23" ht="19.5">
      <c r="A287" s="26">
        <v>32</v>
      </c>
      <c r="B287" s="27" t="s">
        <v>403</v>
      </c>
      <c r="C287" s="27" t="s">
        <v>283</v>
      </c>
      <c r="D287" s="27"/>
      <c r="E287" s="27" t="s">
        <v>454</v>
      </c>
      <c r="F287" s="59">
        <v>207</v>
      </c>
      <c r="G287" s="55"/>
      <c r="H287" s="55"/>
      <c r="I287" s="31">
        <f t="shared" si="38"/>
        <v>5.7</v>
      </c>
      <c r="J287" s="32">
        <f t="shared" si="39"/>
        <v>1.7</v>
      </c>
      <c r="K287" s="32">
        <f t="shared" si="40"/>
        <v>4</v>
      </c>
      <c r="L287" s="32">
        <f>J287-G287</f>
        <v>1.7</v>
      </c>
      <c r="M287" s="32">
        <f>K287-H287</f>
        <v>4</v>
      </c>
      <c r="N287" s="33">
        <f t="shared" si="41"/>
        <v>5.7</v>
      </c>
      <c r="O287" s="34">
        <f t="shared" si="42"/>
        <v>0.56666666666666665</v>
      </c>
      <c r="P287" s="35">
        <f t="shared" si="42"/>
        <v>1.3333333333333333</v>
      </c>
      <c r="Q287" s="33"/>
      <c r="R287" s="33">
        <f t="shared" si="43"/>
        <v>0.56666666666666665</v>
      </c>
      <c r="S287" s="33">
        <f t="shared" si="43"/>
        <v>1.3333333333333333</v>
      </c>
      <c r="T287" s="33"/>
      <c r="U287" s="33">
        <f t="shared" si="44"/>
        <v>0.56666666666666665</v>
      </c>
      <c r="V287" s="33">
        <f t="shared" si="44"/>
        <v>1.3333333333333333</v>
      </c>
      <c r="W287" s="36"/>
    </row>
    <row r="288" spans="1:23" ht="19.5">
      <c r="A288" s="26">
        <v>33</v>
      </c>
      <c r="B288" s="27" t="s">
        <v>403</v>
      </c>
      <c r="C288" s="27" t="s">
        <v>455</v>
      </c>
      <c r="D288" s="27"/>
      <c r="E288" s="27" t="s">
        <v>456</v>
      </c>
      <c r="F288" s="59">
        <v>257</v>
      </c>
      <c r="G288" s="55"/>
      <c r="H288" s="55"/>
      <c r="I288" s="31">
        <f t="shared" si="38"/>
        <v>7.1</v>
      </c>
      <c r="J288" s="32">
        <f t="shared" si="39"/>
        <v>2.1</v>
      </c>
      <c r="K288" s="32">
        <f t="shared" si="40"/>
        <v>5</v>
      </c>
      <c r="L288" s="32">
        <f>J288-G288</f>
        <v>2.1</v>
      </c>
      <c r="M288" s="32">
        <f>K288-H288</f>
        <v>5</v>
      </c>
      <c r="N288" s="33">
        <f t="shared" si="41"/>
        <v>7.1</v>
      </c>
      <c r="O288" s="34">
        <f t="shared" si="42"/>
        <v>0.70000000000000007</v>
      </c>
      <c r="P288" s="35">
        <f t="shared" si="42"/>
        <v>1.6666666666666667</v>
      </c>
      <c r="Q288" s="33"/>
      <c r="R288" s="33">
        <f t="shared" si="43"/>
        <v>0.70000000000000007</v>
      </c>
      <c r="S288" s="33">
        <f t="shared" si="43"/>
        <v>1.6666666666666667</v>
      </c>
      <c r="T288" s="33"/>
      <c r="U288" s="33">
        <f t="shared" si="44"/>
        <v>0.70000000000000007</v>
      </c>
      <c r="V288" s="33">
        <f t="shared" si="44"/>
        <v>1.6666666666666667</v>
      </c>
      <c r="W288" s="36"/>
    </row>
    <row r="289" spans="1:23" ht="19.5">
      <c r="A289" s="26">
        <v>34</v>
      </c>
      <c r="B289" s="27" t="s">
        <v>403</v>
      </c>
      <c r="C289" s="27" t="s">
        <v>455</v>
      </c>
      <c r="D289" s="27"/>
      <c r="E289" s="27" t="s">
        <v>457</v>
      </c>
      <c r="F289" s="59">
        <v>24</v>
      </c>
      <c r="G289" s="55">
        <v>1.7680000000000013</v>
      </c>
      <c r="H289" s="55">
        <v>3.6040000000000019</v>
      </c>
      <c r="I289" s="31">
        <f t="shared" si="38"/>
        <v>0.7</v>
      </c>
      <c r="J289" s="32">
        <f t="shared" si="39"/>
        <v>0.2</v>
      </c>
      <c r="K289" s="32">
        <f t="shared" si="40"/>
        <v>0.5</v>
      </c>
      <c r="L289" s="32">
        <v>0</v>
      </c>
      <c r="M289" s="32">
        <v>0</v>
      </c>
      <c r="N289" s="33">
        <f t="shared" si="41"/>
        <v>0</v>
      </c>
      <c r="O289" s="34">
        <f t="shared" si="42"/>
        <v>0</v>
      </c>
      <c r="P289" s="35">
        <f t="shared" si="42"/>
        <v>0</v>
      </c>
      <c r="Q289" s="33"/>
      <c r="R289" s="33">
        <f t="shared" si="43"/>
        <v>0</v>
      </c>
      <c r="S289" s="33">
        <f t="shared" si="43"/>
        <v>0</v>
      </c>
      <c r="T289" s="33"/>
      <c r="U289" s="33">
        <f t="shared" si="44"/>
        <v>0</v>
      </c>
      <c r="V289" s="33">
        <f t="shared" si="44"/>
        <v>0</v>
      </c>
      <c r="W289" s="36"/>
    </row>
    <row r="290" spans="1:23" ht="19.5">
      <c r="A290" s="26">
        <v>35</v>
      </c>
      <c r="B290" s="27" t="s">
        <v>403</v>
      </c>
      <c r="C290" s="27" t="s">
        <v>458</v>
      </c>
      <c r="D290" s="27"/>
      <c r="E290" s="27" t="s">
        <v>459</v>
      </c>
      <c r="F290" s="59">
        <v>208</v>
      </c>
      <c r="G290" s="55">
        <v>1.4630000000000001</v>
      </c>
      <c r="H290" s="55"/>
      <c r="I290" s="31">
        <f t="shared" si="38"/>
        <v>5.7</v>
      </c>
      <c r="J290" s="32">
        <f t="shared" si="39"/>
        <v>1.7</v>
      </c>
      <c r="K290" s="32">
        <f t="shared" si="40"/>
        <v>4</v>
      </c>
      <c r="L290" s="32">
        <f t="shared" ref="L290:M296" si="48">J290-G290</f>
        <v>0.23699999999999988</v>
      </c>
      <c r="M290" s="32">
        <f t="shared" si="48"/>
        <v>4</v>
      </c>
      <c r="N290" s="33">
        <f t="shared" si="41"/>
        <v>4.2370000000000001</v>
      </c>
      <c r="O290" s="34">
        <f t="shared" si="42"/>
        <v>7.8999999999999959E-2</v>
      </c>
      <c r="P290" s="35">
        <f t="shared" si="42"/>
        <v>1.3333333333333333</v>
      </c>
      <c r="Q290" s="33"/>
      <c r="R290" s="33">
        <f t="shared" si="43"/>
        <v>7.8999999999999959E-2</v>
      </c>
      <c r="S290" s="33">
        <f t="shared" si="43"/>
        <v>1.3333333333333333</v>
      </c>
      <c r="T290" s="33"/>
      <c r="U290" s="33">
        <f t="shared" si="44"/>
        <v>7.8999999999999959E-2</v>
      </c>
      <c r="V290" s="33">
        <f t="shared" si="44"/>
        <v>1.3333333333333333</v>
      </c>
      <c r="W290" s="36"/>
    </row>
    <row r="291" spans="1:23" ht="19.5">
      <c r="A291" s="26">
        <v>36</v>
      </c>
      <c r="B291" s="27" t="s">
        <v>403</v>
      </c>
      <c r="C291" s="27" t="s">
        <v>460</v>
      </c>
      <c r="D291" s="27"/>
      <c r="E291" s="27" t="s">
        <v>461</v>
      </c>
      <c r="F291" s="59">
        <v>190</v>
      </c>
      <c r="G291" s="55"/>
      <c r="H291" s="55"/>
      <c r="I291" s="31">
        <f t="shared" si="38"/>
        <v>5.2</v>
      </c>
      <c r="J291" s="32">
        <f t="shared" si="39"/>
        <v>1.5</v>
      </c>
      <c r="K291" s="32">
        <f t="shared" si="40"/>
        <v>3.6</v>
      </c>
      <c r="L291" s="32">
        <f t="shared" si="48"/>
        <v>1.5</v>
      </c>
      <c r="M291" s="32">
        <f t="shared" si="48"/>
        <v>3.6</v>
      </c>
      <c r="N291" s="33">
        <f t="shared" si="41"/>
        <v>5.0999999999999996</v>
      </c>
      <c r="O291" s="34">
        <f t="shared" si="42"/>
        <v>0.5</v>
      </c>
      <c r="P291" s="35">
        <f t="shared" si="42"/>
        <v>1.2</v>
      </c>
      <c r="Q291" s="33"/>
      <c r="R291" s="33">
        <f t="shared" si="43"/>
        <v>0.5</v>
      </c>
      <c r="S291" s="33">
        <f t="shared" si="43"/>
        <v>1.2</v>
      </c>
      <c r="T291" s="33"/>
      <c r="U291" s="33">
        <f t="shared" si="44"/>
        <v>0.5</v>
      </c>
      <c r="V291" s="33">
        <f t="shared" si="44"/>
        <v>1.2</v>
      </c>
      <c r="W291" s="36"/>
    </row>
    <row r="292" spans="1:23" ht="19.5">
      <c r="A292" s="26">
        <v>37</v>
      </c>
      <c r="B292" s="27" t="s">
        <v>403</v>
      </c>
      <c r="C292" s="27" t="s">
        <v>460</v>
      </c>
      <c r="D292" s="27"/>
      <c r="E292" s="27" t="s">
        <v>462</v>
      </c>
      <c r="F292" s="59">
        <v>134</v>
      </c>
      <c r="G292" s="55"/>
      <c r="H292" s="55"/>
      <c r="I292" s="31">
        <f t="shared" si="38"/>
        <v>3.7</v>
      </c>
      <c r="J292" s="32">
        <f t="shared" si="39"/>
        <v>1.1000000000000001</v>
      </c>
      <c r="K292" s="32">
        <f t="shared" si="40"/>
        <v>2.6</v>
      </c>
      <c r="L292" s="32">
        <f t="shared" si="48"/>
        <v>1.1000000000000001</v>
      </c>
      <c r="M292" s="32">
        <f t="shared" si="48"/>
        <v>2.6</v>
      </c>
      <c r="N292" s="33">
        <f t="shared" si="41"/>
        <v>3.7</v>
      </c>
      <c r="O292" s="34">
        <f t="shared" si="42"/>
        <v>0.3666666666666667</v>
      </c>
      <c r="P292" s="35">
        <f t="shared" si="42"/>
        <v>0.8666666666666667</v>
      </c>
      <c r="Q292" s="33"/>
      <c r="R292" s="33">
        <f t="shared" si="43"/>
        <v>0.3666666666666667</v>
      </c>
      <c r="S292" s="33">
        <f t="shared" si="43"/>
        <v>0.8666666666666667</v>
      </c>
      <c r="T292" s="33"/>
      <c r="U292" s="33">
        <f t="shared" si="44"/>
        <v>0.3666666666666667</v>
      </c>
      <c r="V292" s="33">
        <f t="shared" si="44"/>
        <v>0.8666666666666667</v>
      </c>
      <c r="W292" s="36"/>
    </row>
    <row r="293" spans="1:23" ht="19.5">
      <c r="A293" s="26">
        <v>38</v>
      </c>
      <c r="B293" s="27" t="s">
        <v>403</v>
      </c>
      <c r="C293" s="27" t="s">
        <v>463</v>
      </c>
      <c r="D293" s="27"/>
      <c r="E293" s="27" t="s">
        <v>464</v>
      </c>
      <c r="F293" s="59">
        <v>147</v>
      </c>
      <c r="G293" s="55"/>
      <c r="H293" s="55"/>
      <c r="I293" s="31">
        <f t="shared" si="38"/>
        <v>4</v>
      </c>
      <c r="J293" s="32">
        <f t="shared" si="39"/>
        <v>1.2</v>
      </c>
      <c r="K293" s="32">
        <f t="shared" si="40"/>
        <v>2.8</v>
      </c>
      <c r="L293" s="32">
        <f t="shared" si="48"/>
        <v>1.2</v>
      </c>
      <c r="M293" s="32">
        <f t="shared" si="48"/>
        <v>2.8</v>
      </c>
      <c r="N293" s="33">
        <f t="shared" si="41"/>
        <v>4</v>
      </c>
      <c r="O293" s="34">
        <f t="shared" si="42"/>
        <v>0.39999999999999997</v>
      </c>
      <c r="P293" s="35">
        <f t="shared" si="42"/>
        <v>0.93333333333333324</v>
      </c>
      <c r="Q293" s="33"/>
      <c r="R293" s="33">
        <f t="shared" si="43"/>
        <v>0.39999999999999997</v>
      </c>
      <c r="S293" s="33">
        <f t="shared" si="43"/>
        <v>0.93333333333333324</v>
      </c>
      <c r="T293" s="33"/>
      <c r="U293" s="33">
        <f t="shared" si="44"/>
        <v>0.39999999999999997</v>
      </c>
      <c r="V293" s="33">
        <f t="shared" si="44"/>
        <v>0.93333333333333324</v>
      </c>
      <c r="W293" s="36"/>
    </row>
    <row r="294" spans="1:23" ht="19.5">
      <c r="A294" s="26">
        <v>39</v>
      </c>
      <c r="B294" s="27" t="s">
        <v>403</v>
      </c>
      <c r="C294" s="27" t="s">
        <v>463</v>
      </c>
      <c r="D294" s="27"/>
      <c r="E294" s="27" t="s">
        <v>465</v>
      </c>
      <c r="F294" s="59">
        <v>135</v>
      </c>
      <c r="G294" s="55">
        <v>0.91999999999999948</v>
      </c>
      <c r="H294" s="55">
        <v>2.0729999999999995</v>
      </c>
      <c r="I294" s="31">
        <f t="shared" si="38"/>
        <v>3.7</v>
      </c>
      <c r="J294" s="32">
        <f t="shared" si="39"/>
        <v>1.1000000000000001</v>
      </c>
      <c r="K294" s="32">
        <f t="shared" si="40"/>
        <v>2.6</v>
      </c>
      <c r="L294" s="32">
        <f t="shared" si="48"/>
        <v>0.1800000000000006</v>
      </c>
      <c r="M294" s="32">
        <f t="shared" si="48"/>
        <v>0.52700000000000058</v>
      </c>
      <c r="N294" s="33">
        <f t="shared" si="41"/>
        <v>0.70700000000000118</v>
      </c>
      <c r="O294" s="34">
        <f t="shared" si="42"/>
        <v>6.0000000000000199E-2</v>
      </c>
      <c r="P294" s="35">
        <f t="shared" si="42"/>
        <v>0.17566666666666686</v>
      </c>
      <c r="Q294" s="33"/>
      <c r="R294" s="33">
        <f t="shared" si="43"/>
        <v>6.0000000000000199E-2</v>
      </c>
      <c r="S294" s="33">
        <f t="shared" si="43"/>
        <v>0.17566666666666686</v>
      </c>
      <c r="T294" s="33"/>
      <c r="U294" s="33">
        <f t="shared" si="44"/>
        <v>6.0000000000000199E-2</v>
      </c>
      <c r="V294" s="33">
        <f t="shared" si="44"/>
        <v>0.17566666666666686</v>
      </c>
      <c r="W294" s="36"/>
    </row>
    <row r="295" spans="1:23" ht="19.5">
      <c r="A295" s="26">
        <v>40</v>
      </c>
      <c r="B295" s="27" t="s">
        <v>403</v>
      </c>
      <c r="C295" s="27" t="s">
        <v>466</v>
      </c>
      <c r="D295" s="27"/>
      <c r="E295" s="27" t="s">
        <v>467</v>
      </c>
      <c r="F295" s="59">
        <v>170</v>
      </c>
      <c r="G295" s="55"/>
      <c r="H295" s="55"/>
      <c r="I295" s="31">
        <f t="shared" si="38"/>
        <v>4.7</v>
      </c>
      <c r="J295" s="32">
        <f t="shared" si="39"/>
        <v>1.4</v>
      </c>
      <c r="K295" s="32">
        <f t="shared" si="40"/>
        <v>3.3</v>
      </c>
      <c r="L295" s="32">
        <f t="shared" si="48"/>
        <v>1.4</v>
      </c>
      <c r="M295" s="32">
        <f t="shared" si="48"/>
        <v>3.3</v>
      </c>
      <c r="N295" s="33">
        <f t="shared" si="41"/>
        <v>4.6999999999999993</v>
      </c>
      <c r="O295" s="34">
        <f t="shared" si="42"/>
        <v>0.46666666666666662</v>
      </c>
      <c r="P295" s="35">
        <f t="shared" si="42"/>
        <v>1.0999999999999999</v>
      </c>
      <c r="Q295" s="33"/>
      <c r="R295" s="33">
        <f t="shared" si="43"/>
        <v>0.46666666666666662</v>
      </c>
      <c r="S295" s="33">
        <f t="shared" si="43"/>
        <v>1.0999999999999999</v>
      </c>
      <c r="T295" s="33"/>
      <c r="U295" s="33">
        <f t="shared" si="44"/>
        <v>0.46666666666666662</v>
      </c>
      <c r="V295" s="33">
        <f t="shared" si="44"/>
        <v>1.0999999999999999</v>
      </c>
      <c r="W295" s="36"/>
    </row>
    <row r="296" spans="1:23" ht="19.5">
      <c r="A296" s="26">
        <v>41</v>
      </c>
      <c r="B296" s="27" t="s">
        <v>403</v>
      </c>
      <c r="C296" s="27" t="s">
        <v>468</v>
      </c>
      <c r="D296" s="27"/>
      <c r="E296" s="27" t="s">
        <v>469</v>
      </c>
      <c r="F296" s="59">
        <v>94</v>
      </c>
      <c r="G296" s="55"/>
      <c r="H296" s="55"/>
      <c r="I296" s="31">
        <f t="shared" si="38"/>
        <v>2.6</v>
      </c>
      <c r="J296" s="32">
        <f t="shared" si="39"/>
        <v>0.8</v>
      </c>
      <c r="K296" s="32">
        <f t="shared" si="40"/>
        <v>1.8</v>
      </c>
      <c r="L296" s="32">
        <f t="shared" si="48"/>
        <v>0.8</v>
      </c>
      <c r="M296" s="32">
        <f t="shared" si="48"/>
        <v>1.8</v>
      </c>
      <c r="N296" s="33">
        <f t="shared" si="41"/>
        <v>2.6</v>
      </c>
      <c r="O296" s="34">
        <f t="shared" si="42"/>
        <v>0.26666666666666666</v>
      </c>
      <c r="P296" s="35">
        <f t="shared" si="42"/>
        <v>0.6</v>
      </c>
      <c r="Q296" s="33"/>
      <c r="R296" s="33">
        <f t="shared" si="43"/>
        <v>0.26666666666666666</v>
      </c>
      <c r="S296" s="33">
        <f t="shared" si="43"/>
        <v>0.6</v>
      </c>
      <c r="T296" s="33"/>
      <c r="U296" s="33">
        <f t="shared" si="44"/>
        <v>0.26666666666666666</v>
      </c>
      <c r="V296" s="33">
        <f t="shared" si="44"/>
        <v>0.6</v>
      </c>
      <c r="W296" s="36"/>
    </row>
    <row r="297" spans="1:23" ht="19.5">
      <c r="A297" s="26">
        <v>42</v>
      </c>
      <c r="B297" s="27" t="s">
        <v>403</v>
      </c>
      <c r="C297" s="27" t="s">
        <v>468</v>
      </c>
      <c r="D297" s="27"/>
      <c r="E297" s="27" t="s">
        <v>470</v>
      </c>
      <c r="F297" s="59">
        <v>126</v>
      </c>
      <c r="G297" s="55"/>
      <c r="H297" s="55">
        <v>3.1620000000000008</v>
      </c>
      <c r="I297" s="31">
        <f t="shared" si="38"/>
        <v>3.5</v>
      </c>
      <c r="J297" s="32">
        <f t="shared" si="39"/>
        <v>1</v>
      </c>
      <c r="K297" s="32">
        <f t="shared" si="40"/>
        <v>2.5</v>
      </c>
      <c r="L297" s="32">
        <v>0</v>
      </c>
      <c r="M297" s="32">
        <v>0</v>
      </c>
      <c r="N297" s="33">
        <f t="shared" si="41"/>
        <v>0</v>
      </c>
      <c r="O297" s="34">
        <f t="shared" si="42"/>
        <v>0</v>
      </c>
      <c r="P297" s="35">
        <f t="shared" si="42"/>
        <v>0</v>
      </c>
      <c r="Q297" s="33"/>
      <c r="R297" s="33">
        <f t="shared" si="43"/>
        <v>0</v>
      </c>
      <c r="S297" s="33">
        <f t="shared" si="43"/>
        <v>0</v>
      </c>
      <c r="T297" s="33"/>
      <c r="U297" s="33">
        <f t="shared" si="44"/>
        <v>0</v>
      </c>
      <c r="V297" s="33">
        <f t="shared" si="44"/>
        <v>0</v>
      </c>
      <c r="W297" s="36"/>
    </row>
    <row r="298" spans="1:23" ht="19.5">
      <c r="A298" s="26">
        <v>43</v>
      </c>
      <c r="B298" s="27" t="s">
        <v>403</v>
      </c>
      <c r="C298" s="27" t="s">
        <v>471</v>
      </c>
      <c r="D298" s="27"/>
      <c r="E298" s="27" t="s">
        <v>472</v>
      </c>
      <c r="F298" s="59">
        <v>92</v>
      </c>
      <c r="G298" s="55">
        <v>3.1559999999999993</v>
      </c>
      <c r="H298" s="55">
        <v>4.5959999999999983</v>
      </c>
      <c r="I298" s="31">
        <f t="shared" si="38"/>
        <v>2.5</v>
      </c>
      <c r="J298" s="32">
        <f t="shared" si="39"/>
        <v>0.7</v>
      </c>
      <c r="K298" s="32">
        <f t="shared" si="40"/>
        <v>1.8</v>
      </c>
      <c r="L298" s="32">
        <v>0</v>
      </c>
      <c r="M298" s="32">
        <v>0</v>
      </c>
      <c r="N298" s="33">
        <f t="shared" si="41"/>
        <v>0</v>
      </c>
      <c r="O298" s="34">
        <f t="shared" si="42"/>
        <v>0</v>
      </c>
      <c r="P298" s="35">
        <f t="shared" si="42"/>
        <v>0</v>
      </c>
      <c r="Q298" s="33"/>
      <c r="R298" s="33">
        <f t="shared" si="43"/>
        <v>0</v>
      </c>
      <c r="S298" s="33">
        <f t="shared" si="43"/>
        <v>0</v>
      </c>
      <c r="T298" s="33"/>
      <c r="U298" s="33">
        <f t="shared" si="44"/>
        <v>0</v>
      </c>
      <c r="V298" s="33">
        <f t="shared" si="44"/>
        <v>0</v>
      </c>
      <c r="W298" s="36"/>
    </row>
    <row r="299" spans="1:23" ht="19.5">
      <c r="A299" s="26">
        <v>44</v>
      </c>
      <c r="B299" s="27" t="s">
        <v>403</v>
      </c>
      <c r="C299" s="27" t="s">
        <v>473</v>
      </c>
      <c r="D299" s="27"/>
      <c r="E299" s="27" t="s">
        <v>474</v>
      </c>
      <c r="F299" s="59">
        <v>145</v>
      </c>
      <c r="G299" s="55"/>
      <c r="H299" s="55">
        <v>0.54600000000000004</v>
      </c>
      <c r="I299" s="31">
        <f t="shared" si="38"/>
        <v>4</v>
      </c>
      <c r="J299" s="32">
        <f t="shared" si="39"/>
        <v>1.2</v>
      </c>
      <c r="K299" s="32">
        <f t="shared" si="40"/>
        <v>2.8</v>
      </c>
      <c r="L299" s="32">
        <f t="shared" ref="L299:M302" si="49">J299-G299</f>
        <v>1.2</v>
      </c>
      <c r="M299" s="32">
        <f t="shared" si="49"/>
        <v>2.2539999999999996</v>
      </c>
      <c r="N299" s="33">
        <f t="shared" si="41"/>
        <v>3.4539999999999997</v>
      </c>
      <c r="O299" s="34">
        <f t="shared" si="42"/>
        <v>0.39999999999999997</v>
      </c>
      <c r="P299" s="35">
        <f t="shared" si="42"/>
        <v>0.75133333333333319</v>
      </c>
      <c r="Q299" s="33"/>
      <c r="R299" s="33">
        <f t="shared" si="43"/>
        <v>0.39999999999999997</v>
      </c>
      <c r="S299" s="33">
        <f t="shared" si="43"/>
        <v>0.75133333333333319</v>
      </c>
      <c r="T299" s="33"/>
      <c r="U299" s="33">
        <f t="shared" si="44"/>
        <v>0.39999999999999997</v>
      </c>
      <c r="V299" s="33">
        <f t="shared" si="44"/>
        <v>0.75133333333333319</v>
      </c>
      <c r="W299" s="36"/>
    </row>
    <row r="300" spans="1:23" ht="19.5">
      <c r="A300" s="26">
        <v>45</v>
      </c>
      <c r="B300" s="27" t="s">
        <v>403</v>
      </c>
      <c r="C300" s="27" t="s">
        <v>473</v>
      </c>
      <c r="D300" s="27"/>
      <c r="E300" s="27" t="s">
        <v>475</v>
      </c>
      <c r="F300" s="59">
        <v>122</v>
      </c>
      <c r="G300" s="55"/>
      <c r="H300" s="55"/>
      <c r="I300" s="31">
        <f t="shared" si="38"/>
        <v>3.4</v>
      </c>
      <c r="J300" s="32">
        <f t="shared" si="39"/>
        <v>1</v>
      </c>
      <c r="K300" s="32">
        <f t="shared" si="40"/>
        <v>2.4</v>
      </c>
      <c r="L300" s="32">
        <f t="shared" si="49"/>
        <v>1</v>
      </c>
      <c r="M300" s="32">
        <f t="shared" si="49"/>
        <v>2.4</v>
      </c>
      <c r="N300" s="33">
        <f t="shared" si="41"/>
        <v>3.4</v>
      </c>
      <c r="O300" s="34">
        <f t="shared" si="42"/>
        <v>0.33333333333333331</v>
      </c>
      <c r="P300" s="35">
        <f t="shared" si="42"/>
        <v>0.79999999999999993</v>
      </c>
      <c r="Q300" s="33"/>
      <c r="R300" s="33">
        <f t="shared" si="43"/>
        <v>0.33333333333333331</v>
      </c>
      <c r="S300" s="33">
        <f t="shared" si="43"/>
        <v>0.79999999999999993</v>
      </c>
      <c r="T300" s="33"/>
      <c r="U300" s="33">
        <f t="shared" si="44"/>
        <v>0.33333333333333331</v>
      </c>
      <c r="V300" s="33">
        <f t="shared" si="44"/>
        <v>0.79999999999999993</v>
      </c>
      <c r="W300" s="36"/>
    </row>
    <row r="301" spans="1:23" ht="19.5">
      <c r="A301" s="26">
        <v>46</v>
      </c>
      <c r="B301" s="27" t="s">
        <v>403</v>
      </c>
      <c r="C301" s="27" t="s">
        <v>476</v>
      </c>
      <c r="D301" s="27"/>
      <c r="E301" s="27" t="s">
        <v>477</v>
      </c>
      <c r="F301" s="59">
        <v>109</v>
      </c>
      <c r="G301" s="55"/>
      <c r="H301" s="55"/>
      <c r="I301" s="31">
        <f t="shared" si="38"/>
        <v>3</v>
      </c>
      <c r="J301" s="32">
        <f t="shared" si="39"/>
        <v>0.9</v>
      </c>
      <c r="K301" s="32">
        <f t="shared" si="40"/>
        <v>2.1</v>
      </c>
      <c r="L301" s="32">
        <f t="shared" si="49"/>
        <v>0.9</v>
      </c>
      <c r="M301" s="32">
        <f t="shared" si="49"/>
        <v>2.1</v>
      </c>
      <c r="N301" s="33">
        <f t="shared" si="41"/>
        <v>3</v>
      </c>
      <c r="O301" s="34">
        <f t="shared" si="42"/>
        <v>0.3</v>
      </c>
      <c r="P301" s="35">
        <f t="shared" si="42"/>
        <v>0.70000000000000007</v>
      </c>
      <c r="Q301" s="33"/>
      <c r="R301" s="33">
        <f t="shared" si="43"/>
        <v>0.3</v>
      </c>
      <c r="S301" s="33">
        <f t="shared" si="43"/>
        <v>0.70000000000000007</v>
      </c>
      <c r="T301" s="33"/>
      <c r="U301" s="33">
        <f t="shared" si="44"/>
        <v>0.3</v>
      </c>
      <c r="V301" s="33">
        <f t="shared" si="44"/>
        <v>0.70000000000000007</v>
      </c>
      <c r="W301" s="36"/>
    </row>
    <row r="302" spans="1:23" ht="19.5">
      <c r="A302" s="26">
        <v>47</v>
      </c>
      <c r="B302" s="27" t="s">
        <v>403</v>
      </c>
      <c r="C302" s="27" t="s">
        <v>478</v>
      </c>
      <c r="D302" s="27"/>
      <c r="E302" s="27" t="s">
        <v>479</v>
      </c>
      <c r="F302" s="59">
        <v>55</v>
      </c>
      <c r="G302" s="55"/>
      <c r="H302" s="55"/>
      <c r="I302" s="31">
        <f t="shared" si="38"/>
        <v>1.5</v>
      </c>
      <c r="J302" s="32">
        <f t="shared" si="39"/>
        <v>0.4</v>
      </c>
      <c r="K302" s="32">
        <f t="shared" si="40"/>
        <v>1.1000000000000001</v>
      </c>
      <c r="L302" s="32">
        <f t="shared" si="49"/>
        <v>0.4</v>
      </c>
      <c r="M302" s="32">
        <f t="shared" si="49"/>
        <v>1.1000000000000001</v>
      </c>
      <c r="N302" s="33">
        <f t="shared" si="41"/>
        <v>1.5</v>
      </c>
      <c r="O302" s="34">
        <f t="shared" si="42"/>
        <v>0.13333333333333333</v>
      </c>
      <c r="P302" s="35">
        <f t="shared" si="42"/>
        <v>0.3666666666666667</v>
      </c>
      <c r="Q302" s="33"/>
      <c r="R302" s="33">
        <f t="shared" si="43"/>
        <v>0.13333333333333333</v>
      </c>
      <c r="S302" s="33">
        <f t="shared" si="43"/>
        <v>0.3666666666666667</v>
      </c>
      <c r="T302" s="33"/>
      <c r="U302" s="33">
        <f t="shared" si="44"/>
        <v>0.13333333333333333</v>
      </c>
      <c r="V302" s="33">
        <f t="shared" si="44"/>
        <v>0.3666666666666667</v>
      </c>
      <c r="W302" s="36"/>
    </row>
    <row r="303" spans="1:23" ht="19.5">
      <c r="A303" s="26">
        <v>48</v>
      </c>
      <c r="B303" s="27" t="s">
        <v>403</v>
      </c>
      <c r="C303" s="27" t="s">
        <v>480</v>
      </c>
      <c r="D303" s="27"/>
      <c r="E303" s="27" t="s">
        <v>481</v>
      </c>
      <c r="F303" s="59">
        <v>120</v>
      </c>
      <c r="G303" s="55">
        <v>4.8900000000000006</v>
      </c>
      <c r="H303" s="55">
        <v>2.8560000000000034</v>
      </c>
      <c r="I303" s="31">
        <f t="shared" si="38"/>
        <v>3.3</v>
      </c>
      <c r="J303" s="32">
        <f t="shared" si="39"/>
        <v>1</v>
      </c>
      <c r="K303" s="32">
        <f t="shared" si="40"/>
        <v>2.2999999999999998</v>
      </c>
      <c r="L303" s="32">
        <v>0</v>
      </c>
      <c r="M303" s="32">
        <v>0</v>
      </c>
      <c r="N303" s="33">
        <f t="shared" si="41"/>
        <v>0</v>
      </c>
      <c r="O303" s="34">
        <f t="shared" si="42"/>
        <v>0</v>
      </c>
      <c r="P303" s="35">
        <f t="shared" si="42"/>
        <v>0</v>
      </c>
      <c r="Q303" s="33"/>
      <c r="R303" s="33">
        <f t="shared" si="43"/>
        <v>0</v>
      </c>
      <c r="S303" s="33">
        <f t="shared" si="43"/>
        <v>0</v>
      </c>
      <c r="T303" s="33"/>
      <c r="U303" s="33">
        <f t="shared" si="44"/>
        <v>0</v>
      </c>
      <c r="V303" s="33">
        <f t="shared" si="44"/>
        <v>0</v>
      </c>
      <c r="W303" s="36"/>
    </row>
    <row r="304" spans="1:23" ht="19.5">
      <c r="A304" s="26">
        <v>49</v>
      </c>
      <c r="B304" s="27" t="s">
        <v>403</v>
      </c>
      <c r="C304" s="27" t="s">
        <v>480</v>
      </c>
      <c r="D304" s="27"/>
      <c r="E304" s="27" t="s">
        <v>482</v>
      </c>
      <c r="F304" s="59">
        <v>233</v>
      </c>
      <c r="G304" s="55">
        <v>5.4750000000000032</v>
      </c>
      <c r="H304" s="55">
        <v>7.8659999999999979</v>
      </c>
      <c r="I304" s="31">
        <f t="shared" si="38"/>
        <v>6.4</v>
      </c>
      <c r="J304" s="32">
        <f t="shared" si="39"/>
        <v>1.9</v>
      </c>
      <c r="K304" s="32">
        <f t="shared" si="40"/>
        <v>4.5</v>
      </c>
      <c r="L304" s="32">
        <v>0</v>
      </c>
      <c r="M304" s="32">
        <v>0</v>
      </c>
      <c r="N304" s="33">
        <f t="shared" si="41"/>
        <v>0</v>
      </c>
      <c r="O304" s="34">
        <f t="shared" si="42"/>
        <v>0</v>
      </c>
      <c r="P304" s="35">
        <f t="shared" si="42"/>
        <v>0</v>
      </c>
      <c r="Q304" s="33"/>
      <c r="R304" s="33">
        <f t="shared" si="43"/>
        <v>0</v>
      </c>
      <c r="S304" s="33">
        <f t="shared" si="43"/>
        <v>0</v>
      </c>
      <c r="T304" s="33"/>
      <c r="U304" s="33">
        <f t="shared" si="44"/>
        <v>0</v>
      </c>
      <c r="V304" s="33">
        <f t="shared" si="44"/>
        <v>0</v>
      </c>
      <c r="W304" s="36"/>
    </row>
    <row r="305" spans="1:23" ht="19.5">
      <c r="A305" s="26">
        <v>50</v>
      </c>
      <c r="B305" s="27" t="s">
        <v>403</v>
      </c>
      <c r="C305" s="27" t="s">
        <v>483</v>
      </c>
      <c r="D305" s="27"/>
      <c r="E305" s="27" t="s">
        <v>484</v>
      </c>
      <c r="F305" s="59">
        <v>130</v>
      </c>
      <c r="G305" s="55"/>
      <c r="H305" s="55"/>
      <c r="I305" s="31">
        <f t="shared" si="38"/>
        <v>3.6</v>
      </c>
      <c r="J305" s="32">
        <f t="shared" si="39"/>
        <v>1.1000000000000001</v>
      </c>
      <c r="K305" s="32">
        <f t="shared" si="40"/>
        <v>2.5</v>
      </c>
      <c r="L305" s="32">
        <f t="shared" ref="L305:M307" si="50">J305-G305</f>
        <v>1.1000000000000001</v>
      </c>
      <c r="M305" s="32">
        <f t="shared" si="50"/>
        <v>2.5</v>
      </c>
      <c r="N305" s="33">
        <f t="shared" si="41"/>
        <v>3.6</v>
      </c>
      <c r="O305" s="34">
        <f t="shared" si="42"/>
        <v>0.3666666666666667</v>
      </c>
      <c r="P305" s="35">
        <f t="shared" si="42"/>
        <v>0.83333333333333337</v>
      </c>
      <c r="Q305" s="33"/>
      <c r="R305" s="33">
        <f t="shared" si="43"/>
        <v>0.3666666666666667</v>
      </c>
      <c r="S305" s="33">
        <f t="shared" si="43"/>
        <v>0.83333333333333337</v>
      </c>
      <c r="T305" s="33"/>
      <c r="U305" s="33">
        <f t="shared" si="44"/>
        <v>0.3666666666666667</v>
      </c>
      <c r="V305" s="33">
        <f t="shared" si="44"/>
        <v>0.83333333333333337</v>
      </c>
      <c r="W305" s="36"/>
    </row>
    <row r="306" spans="1:23" ht="19.5">
      <c r="A306" s="26">
        <v>51</v>
      </c>
      <c r="B306" s="27" t="s">
        <v>403</v>
      </c>
      <c r="C306" s="27" t="s">
        <v>483</v>
      </c>
      <c r="D306" s="27"/>
      <c r="E306" s="27" t="s">
        <v>485</v>
      </c>
      <c r="F306" s="59">
        <v>197</v>
      </c>
      <c r="G306" s="55">
        <v>0.68599999999999928</v>
      </c>
      <c r="H306" s="55">
        <v>1.6020000000000001</v>
      </c>
      <c r="I306" s="31">
        <f t="shared" si="38"/>
        <v>5.4</v>
      </c>
      <c r="J306" s="32">
        <f t="shared" si="39"/>
        <v>1.6</v>
      </c>
      <c r="K306" s="32">
        <f t="shared" si="40"/>
        <v>3.8</v>
      </c>
      <c r="L306" s="32">
        <f t="shared" si="50"/>
        <v>0.91400000000000081</v>
      </c>
      <c r="M306" s="32">
        <f t="shared" si="50"/>
        <v>2.1979999999999995</v>
      </c>
      <c r="N306" s="33">
        <f t="shared" si="41"/>
        <v>3.1120000000000001</v>
      </c>
      <c r="O306" s="34">
        <f t="shared" si="42"/>
        <v>0.30466666666666692</v>
      </c>
      <c r="P306" s="35">
        <f t="shared" si="42"/>
        <v>0.73266666666666647</v>
      </c>
      <c r="Q306" s="33"/>
      <c r="R306" s="33">
        <f t="shared" si="43"/>
        <v>0.30466666666666692</v>
      </c>
      <c r="S306" s="33">
        <f t="shared" si="43"/>
        <v>0.73266666666666647</v>
      </c>
      <c r="T306" s="33"/>
      <c r="U306" s="33">
        <f t="shared" si="44"/>
        <v>0.30466666666666692</v>
      </c>
      <c r="V306" s="33">
        <f t="shared" si="44"/>
        <v>0.73266666666666647</v>
      </c>
      <c r="W306" s="36"/>
    </row>
    <row r="307" spans="1:23" ht="19.5">
      <c r="A307" s="26">
        <v>52</v>
      </c>
      <c r="B307" s="27" t="s">
        <v>403</v>
      </c>
      <c r="C307" s="50" t="s">
        <v>486</v>
      </c>
      <c r="D307" s="50"/>
      <c r="E307" s="27" t="s">
        <v>487</v>
      </c>
      <c r="F307" s="59">
        <v>141</v>
      </c>
      <c r="G307" s="55">
        <v>0.40497999999999978</v>
      </c>
      <c r="H307" s="55"/>
      <c r="I307" s="31">
        <f t="shared" si="38"/>
        <v>3.9</v>
      </c>
      <c r="J307" s="32">
        <f t="shared" si="39"/>
        <v>1.1000000000000001</v>
      </c>
      <c r="K307" s="32">
        <f t="shared" si="40"/>
        <v>2.7</v>
      </c>
      <c r="L307" s="32">
        <f t="shared" si="50"/>
        <v>0.6950200000000003</v>
      </c>
      <c r="M307" s="32">
        <f t="shared" si="50"/>
        <v>2.7</v>
      </c>
      <c r="N307" s="33">
        <f t="shared" si="41"/>
        <v>3.3950200000000006</v>
      </c>
      <c r="O307" s="34">
        <f t="shared" si="42"/>
        <v>0.23167333333333343</v>
      </c>
      <c r="P307" s="35">
        <f t="shared" si="42"/>
        <v>0.9</v>
      </c>
      <c r="Q307" s="33"/>
      <c r="R307" s="33">
        <f t="shared" si="43"/>
        <v>0.23167333333333343</v>
      </c>
      <c r="S307" s="33">
        <f t="shared" si="43"/>
        <v>0.9</v>
      </c>
      <c r="T307" s="33"/>
      <c r="U307" s="33">
        <f t="shared" si="44"/>
        <v>0.23167333333333343</v>
      </c>
      <c r="V307" s="33">
        <f t="shared" si="44"/>
        <v>0.9</v>
      </c>
      <c r="W307" s="36"/>
    </row>
    <row r="308" spans="1:23" ht="19.5">
      <c r="A308" s="26">
        <v>53</v>
      </c>
      <c r="B308" s="27" t="s">
        <v>403</v>
      </c>
      <c r="C308" s="27" t="s">
        <v>488</v>
      </c>
      <c r="D308" s="27"/>
      <c r="E308" s="27" t="s">
        <v>489</v>
      </c>
      <c r="F308" s="59">
        <v>202</v>
      </c>
      <c r="G308" s="55"/>
      <c r="H308" s="55">
        <v>1.6810000000000005</v>
      </c>
      <c r="I308" s="31">
        <f t="shared" si="38"/>
        <v>5.6</v>
      </c>
      <c r="J308" s="32">
        <f t="shared" si="39"/>
        <v>1.6</v>
      </c>
      <c r="K308" s="32">
        <f t="shared" si="40"/>
        <v>3.9</v>
      </c>
      <c r="L308" s="32">
        <v>0</v>
      </c>
      <c r="M308" s="32">
        <v>0</v>
      </c>
      <c r="N308" s="33">
        <f t="shared" si="41"/>
        <v>0</v>
      </c>
      <c r="O308" s="34">
        <f t="shared" si="42"/>
        <v>0</v>
      </c>
      <c r="P308" s="35">
        <f t="shared" si="42"/>
        <v>0</v>
      </c>
      <c r="Q308" s="33"/>
      <c r="R308" s="33">
        <f t="shared" si="43"/>
        <v>0</v>
      </c>
      <c r="S308" s="33">
        <f t="shared" si="43"/>
        <v>0</v>
      </c>
      <c r="T308" s="33"/>
      <c r="U308" s="33">
        <f t="shared" si="44"/>
        <v>0</v>
      </c>
      <c r="V308" s="33">
        <f t="shared" si="44"/>
        <v>0</v>
      </c>
      <c r="W308" s="36"/>
    </row>
    <row r="309" spans="1:23" ht="19.5">
      <c r="A309" s="26">
        <v>54</v>
      </c>
      <c r="B309" s="27" t="s">
        <v>403</v>
      </c>
      <c r="C309" s="27" t="s">
        <v>490</v>
      </c>
      <c r="D309" s="27"/>
      <c r="E309" s="27" t="s">
        <v>491</v>
      </c>
      <c r="F309" s="59">
        <v>114</v>
      </c>
      <c r="G309" s="55">
        <v>8.1769999999999996</v>
      </c>
      <c r="H309" s="55">
        <v>10.141999999999999</v>
      </c>
      <c r="I309" s="31">
        <f t="shared" si="38"/>
        <v>3.1</v>
      </c>
      <c r="J309" s="32">
        <f t="shared" si="39"/>
        <v>0.9</v>
      </c>
      <c r="K309" s="32">
        <f t="shared" si="40"/>
        <v>2.2000000000000002</v>
      </c>
      <c r="L309" s="32">
        <v>0</v>
      </c>
      <c r="M309" s="32">
        <v>0</v>
      </c>
      <c r="N309" s="33">
        <f t="shared" si="41"/>
        <v>0</v>
      </c>
      <c r="O309" s="34">
        <f t="shared" si="42"/>
        <v>0</v>
      </c>
      <c r="P309" s="35">
        <f t="shared" si="42"/>
        <v>0</v>
      </c>
      <c r="Q309" s="33"/>
      <c r="R309" s="33">
        <f t="shared" si="43"/>
        <v>0</v>
      </c>
      <c r="S309" s="33">
        <f t="shared" si="43"/>
        <v>0</v>
      </c>
      <c r="T309" s="33"/>
      <c r="U309" s="33">
        <f t="shared" si="44"/>
        <v>0</v>
      </c>
      <c r="V309" s="33">
        <f t="shared" si="44"/>
        <v>0</v>
      </c>
      <c r="W309" s="36"/>
    </row>
    <row r="310" spans="1:23" ht="19.5">
      <c r="A310" s="26">
        <v>55</v>
      </c>
      <c r="B310" s="27" t="s">
        <v>403</v>
      </c>
      <c r="C310" s="27" t="s">
        <v>490</v>
      </c>
      <c r="D310" s="27"/>
      <c r="E310" s="27" t="s">
        <v>492</v>
      </c>
      <c r="F310" s="59">
        <v>144</v>
      </c>
      <c r="G310" s="55"/>
      <c r="H310" s="55"/>
      <c r="I310" s="31">
        <f t="shared" si="38"/>
        <v>4</v>
      </c>
      <c r="J310" s="32">
        <f t="shared" si="39"/>
        <v>1.2</v>
      </c>
      <c r="K310" s="32">
        <f t="shared" si="40"/>
        <v>2.8</v>
      </c>
      <c r="L310" s="32">
        <f>J310-G310</f>
        <v>1.2</v>
      </c>
      <c r="M310" s="32">
        <f>K310-H310</f>
        <v>2.8</v>
      </c>
      <c r="N310" s="33">
        <f t="shared" si="41"/>
        <v>4</v>
      </c>
      <c r="O310" s="34">
        <f t="shared" si="42"/>
        <v>0.39999999999999997</v>
      </c>
      <c r="P310" s="35">
        <f t="shared" si="42"/>
        <v>0.93333333333333324</v>
      </c>
      <c r="Q310" s="33"/>
      <c r="R310" s="33">
        <f t="shared" si="43"/>
        <v>0.39999999999999997</v>
      </c>
      <c r="S310" s="33">
        <f t="shared" si="43"/>
        <v>0.93333333333333324</v>
      </c>
      <c r="T310" s="33"/>
      <c r="U310" s="33">
        <f t="shared" si="44"/>
        <v>0.39999999999999997</v>
      </c>
      <c r="V310" s="33">
        <f t="shared" si="44"/>
        <v>0.93333333333333324</v>
      </c>
      <c r="W310" s="36"/>
    </row>
    <row r="311" spans="1:23" ht="19.5">
      <c r="A311" s="26">
        <v>56</v>
      </c>
      <c r="B311" s="27" t="s">
        <v>403</v>
      </c>
      <c r="C311" s="27" t="s">
        <v>493</v>
      </c>
      <c r="D311" s="27"/>
      <c r="E311" s="27" t="s">
        <v>494</v>
      </c>
      <c r="F311" s="59">
        <v>96</v>
      </c>
      <c r="G311" s="55">
        <v>2.0139999999999998</v>
      </c>
      <c r="H311" s="55"/>
      <c r="I311" s="31">
        <v>0</v>
      </c>
      <c r="J311" s="32">
        <f t="shared" si="39"/>
        <v>0</v>
      </c>
      <c r="K311" s="32">
        <f t="shared" si="40"/>
        <v>0</v>
      </c>
      <c r="L311" s="32">
        <v>0</v>
      </c>
      <c r="M311" s="32">
        <f>K311-H311</f>
        <v>0</v>
      </c>
      <c r="N311" s="33">
        <f t="shared" si="41"/>
        <v>0</v>
      </c>
      <c r="O311" s="34">
        <f t="shared" si="42"/>
        <v>0</v>
      </c>
      <c r="P311" s="35">
        <f t="shared" si="42"/>
        <v>0</v>
      </c>
      <c r="Q311" s="33"/>
      <c r="R311" s="33">
        <f t="shared" si="43"/>
        <v>0</v>
      </c>
      <c r="S311" s="33">
        <f t="shared" si="43"/>
        <v>0</v>
      </c>
      <c r="T311" s="33"/>
      <c r="U311" s="33">
        <f t="shared" si="44"/>
        <v>0</v>
      </c>
      <c r="V311" s="33">
        <f t="shared" si="44"/>
        <v>0</v>
      </c>
      <c r="W311" s="36"/>
    </row>
    <row r="312" spans="1:23" ht="19.5">
      <c r="A312" s="26">
        <v>57</v>
      </c>
      <c r="B312" s="27" t="s">
        <v>403</v>
      </c>
      <c r="C312" s="27" t="s">
        <v>495</v>
      </c>
      <c r="D312" s="27"/>
      <c r="E312" s="27" t="s">
        <v>496</v>
      </c>
      <c r="F312" s="59">
        <v>172</v>
      </c>
      <c r="G312" s="55"/>
      <c r="H312" s="55"/>
      <c r="I312" s="31">
        <f t="shared" si="38"/>
        <v>4.7</v>
      </c>
      <c r="J312" s="32">
        <f t="shared" si="39"/>
        <v>1.4</v>
      </c>
      <c r="K312" s="32">
        <f t="shared" si="40"/>
        <v>3.3</v>
      </c>
      <c r="L312" s="32">
        <f>J312-G312</f>
        <v>1.4</v>
      </c>
      <c r="M312" s="32">
        <f>K312-H312</f>
        <v>3.3</v>
      </c>
      <c r="N312" s="33">
        <f t="shared" si="41"/>
        <v>4.6999999999999993</v>
      </c>
      <c r="O312" s="34">
        <f t="shared" si="42"/>
        <v>0.46666666666666662</v>
      </c>
      <c r="P312" s="35">
        <f t="shared" si="42"/>
        <v>1.0999999999999999</v>
      </c>
      <c r="Q312" s="33"/>
      <c r="R312" s="33">
        <f t="shared" si="43"/>
        <v>0.46666666666666662</v>
      </c>
      <c r="S312" s="33">
        <f t="shared" si="43"/>
        <v>1.0999999999999999</v>
      </c>
      <c r="T312" s="33"/>
      <c r="U312" s="33">
        <f t="shared" si="44"/>
        <v>0.46666666666666662</v>
      </c>
      <c r="V312" s="33">
        <f t="shared" si="44"/>
        <v>1.0999999999999999</v>
      </c>
      <c r="W312" s="36"/>
    </row>
    <row r="313" spans="1:23" ht="19.5">
      <c r="A313" s="26">
        <v>58</v>
      </c>
      <c r="B313" s="27" t="s">
        <v>403</v>
      </c>
      <c r="C313" s="27" t="s">
        <v>497</v>
      </c>
      <c r="D313" s="27"/>
      <c r="E313" s="27" t="s">
        <v>498</v>
      </c>
      <c r="F313" s="59">
        <v>341</v>
      </c>
      <c r="G313" s="55"/>
      <c r="H313" s="55"/>
      <c r="I313" s="31">
        <f t="shared" si="38"/>
        <v>9.4</v>
      </c>
      <c r="J313" s="32">
        <f t="shared" si="39"/>
        <v>2.8</v>
      </c>
      <c r="K313" s="32">
        <f t="shared" si="40"/>
        <v>6.6</v>
      </c>
      <c r="L313" s="32">
        <f>J313-G313</f>
        <v>2.8</v>
      </c>
      <c r="M313" s="32">
        <f>K313-H313</f>
        <v>6.6</v>
      </c>
      <c r="N313" s="33">
        <f t="shared" si="41"/>
        <v>9.3999999999999986</v>
      </c>
      <c r="O313" s="34">
        <f t="shared" si="42"/>
        <v>0.93333333333333324</v>
      </c>
      <c r="P313" s="35">
        <f t="shared" si="42"/>
        <v>2.1999999999999997</v>
      </c>
      <c r="Q313" s="33"/>
      <c r="R313" s="33">
        <f t="shared" si="43"/>
        <v>0.93333333333333324</v>
      </c>
      <c r="S313" s="33">
        <f t="shared" si="43"/>
        <v>2.1999999999999997</v>
      </c>
      <c r="T313" s="33"/>
      <c r="U313" s="33">
        <f t="shared" si="44"/>
        <v>0.93333333333333324</v>
      </c>
      <c r="V313" s="33">
        <f t="shared" si="44"/>
        <v>2.1999999999999997</v>
      </c>
      <c r="W313" s="36"/>
    </row>
    <row r="314" spans="1:23" ht="19.5">
      <c r="A314" s="26">
        <v>59</v>
      </c>
      <c r="B314" s="27" t="s">
        <v>403</v>
      </c>
      <c r="C314" s="27" t="s">
        <v>499</v>
      </c>
      <c r="D314" s="27"/>
      <c r="E314" s="27" t="s">
        <v>500</v>
      </c>
      <c r="F314" s="59">
        <v>44</v>
      </c>
      <c r="G314" s="55"/>
      <c r="H314" s="55">
        <v>1.3150000000000024</v>
      </c>
      <c r="I314" s="31">
        <f t="shared" si="38"/>
        <v>1.2</v>
      </c>
      <c r="J314" s="32">
        <f t="shared" si="39"/>
        <v>0.4</v>
      </c>
      <c r="K314" s="32">
        <f t="shared" si="40"/>
        <v>0.8</v>
      </c>
      <c r="L314" s="32">
        <f>J314-G314</f>
        <v>0.4</v>
      </c>
      <c r="M314" s="32">
        <v>0</v>
      </c>
      <c r="N314" s="33">
        <f t="shared" si="41"/>
        <v>0.4</v>
      </c>
      <c r="O314" s="34">
        <f t="shared" si="42"/>
        <v>0.13333333333333333</v>
      </c>
      <c r="P314" s="35">
        <f t="shared" si="42"/>
        <v>0</v>
      </c>
      <c r="Q314" s="33"/>
      <c r="R314" s="33">
        <f t="shared" si="43"/>
        <v>0.13333333333333333</v>
      </c>
      <c r="S314" s="33">
        <f t="shared" si="43"/>
        <v>0</v>
      </c>
      <c r="T314" s="33"/>
      <c r="U314" s="33">
        <f t="shared" si="44"/>
        <v>0.13333333333333333</v>
      </c>
      <c r="V314" s="33">
        <f t="shared" si="44"/>
        <v>0</v>
      </c>
      <c r="W314" s="36"/>
    </row>
    <row r="315" spans="1:23" ht="19.5">
      <c r="A315" s="26">
        <v>60</v>
      </c>
      <c r="B315" s="27" t="s">
        <v>403</v>
      </c>
      <c r="C315" s="27" t="s">
        <v>501</v>
      </c>
      <c r="D315" s="27"/>
      <c r="E315" s="27" t="s">
        <v>502</v>
      </c>
      <c r="F315" s="59">
        <v>115</v>
      </c>
      <c r="G315" s="55">
        <v>0.36999999999999983</v>
      </c>
      <c r="H315" s="55">
        <v>1.6500000000000012</v>
      </c>
      <c r="I315" s="31">
        <v>0</v>
      </c>
      <c r="J315" s="32">
        <f t="shared" si="39"/>
        <v>0</v>
      </c>
      <c r="K315" s="32">
        <f t="shared" si="40"/>
        <v>0</v>
      </c>
      <c r="L315" s="32">
        <v>0</v>
      </c>
      <c r="M315" s="32">
        <v>0</v>
      </c>
      <c r="N315" s="33">
        <f t="shared" si="41"/>
        <v>0</v>
      </c>
      <c r="O315" s="34">
        <f t="shared" si="42"/>
        <v>0</v>
      </c>
      <c r="P315" s="35">
        <f t="shared" si="42"/>
        <v>0</v>
      </c>
      <c r="Q315" s="33"/>
      <c r="R315" s="33">
        <f t="shared" si="43"/>
        <v>0</v>
      </c>
      <c r="S315" s="33">
        <f t="shared" si="43"/>
        <v>0</v>
      </c>
      <c r="T315" s="33"/>
      <c r="U315" s="33">
        <f t="shared" si="44"/>
        <v>0</v>
      </c>
      <c r="V315" s="33">
        <f t="shared" si="44"/>
        <v>0</v>
      </c>
      <c r="W315" s="36"/>
    </row>
    <row r="316" spans="1:23" ht="19.5">
      <c r="A316" s="26">
        <v>61</v>
      </c>
      <c r="B316" s="27" t="s">
        <v>403</v>
      </c>
      <c r="C316" s="27" t="s">
        <v>503</v>
      </c>
      <c r="D316" s="27"/>
      <c r="E316" s="27" t="s">
        <v>504</v>
      </c>
      <c r="F316" s="59">
        <v>150</v>
      </c>
      <c r="G316" s="55"/>
      <c r="H316" s="55"/>
      <c r="I316" s="31">
        <f t="shared" si="38"/>
        <v>4.0999999999999996</v>
      </c>
      <c r="J316" s="32">
        <f t="shared" si="39"/>
        <v>1.2</v>
      </c>
      <c r="K316" s="32">
        <f t="shared" si="40"/>
        <v>2.9</v>
      </c>
      <c r="L316" s="32">
        <f>J316-G316</f>
        <v>1.2</v>
      </c>
      <c r="M316" s="32">
        <f>K316-H316</f>
        <v>2.9</v>
      </c>
      <c r="N316" s="33">
        <f t="shared" si="41"/>
        <v>4.0999999999999996</v>
      </c>
      <c r="O316" s="34">
        <f t="shared" si="42"/>
        <v>0.39999999999999997</v>
      </c>
      <c r="P316" s="35">
        <f t="shared" si="42"/>
        <v>0.96666666666666667</v>
      </c>
      <c r="Q316" s="33"/>
      <c r="R316" s="33">
        <f t="shared" si="43"/>
        <v>0.39999999999999997</v>
      </c>
      <c r="S316" s="33">
        <f t="shared" si="43"/>
        <v>0.96666666666666667</v>
      </c>
      <c r="T316" s="33"/>
      <c r="U316" s="33">
        <f t="shared" si="44"/>
        <v>0.39999999999999997</v>
      </c>
      <c r="V316" s="33">
        <f t="shared" si="44"/>
        <v>0.96666666666666667</v>
      </c>
      <c r="W316" s="36"/>
    </row>
    <row r="317" spans="1:23" ht="19.5">
      <c r="A317" s="26">
        <v>62</v>
      </c>
      <c r="B317" s="27" t="s">
        <v>403</v>
      </c>
      <c r="C317" s="27" t="s">
        <v>505</v>
      </c>
      <c r="D317" s="27"/>
      <c r="E317" s="27" t="s">
        <v>506</v>
      </c>
      <c r="F317" s="59">
        <v>228</v>
      </c>
      <c r="G317" s="55">
        <v>4.4520000000000017</v>
      </c>
      <c r="H317" s="55"/>
      <c r="I317" s="31">
        <f t="shared" si="38"/>
        <v>6.3</v>
      </c>
      <c r="J317" s="32">
        <f t="shared" si="39"/>
        <v>1.9</v>
      </c>
      <c r="K317" s="32">
        <f t="shared" si="40"/>
        <v>4.4000000000000004</v>
      </c>
      <c r="L317" s="32">
        <v>0</v>
      </c>
      <c r="M317" s="32">
        <f>K317-H317</f>
        <v>4.4000000000000004</v>
      </c>
      <c r="N317" s="33">
        <f t="shared" si="41"/>
        <v>4.4000000000000004</v>
      </c>
      <c r="O317" s="34">
        <f t="shared" si="42"/>
        <v>0</v>
      </c>
      <c r="P317" s="35">
        <f t="shared" si="42"/>
        <v>1.4666666666666668</v>
      </c>
      <c r="Q317" s="33"/>
      <c r="R317" s="33">
        <f t="shared" si="43"/>
        <v>0</v>
      </c>
      <c r="S317" s="33">
        <f t="shared" si="43"/>
        <v>1.4666666666666668</v>
      </c>
      <c r="T317" s="33"/>
      <c r="U317" s="33">
        <f t="shared" si="44"/>
        <v>0</v>
      </c>
      <c r="V317" s="33">
        <f t="shared" si="44"/>
        <v>1.4666666666666668</v>
      </c>
      <c r="W317" s="36"/>
    </row>
    <row r="318" spans="1:23" ht="19.5">
      <c r="A318" s="26">
        <v>63</v>
      </c>
      <c r="B318" s="27" t="s">
        <v>403</v>
      </c>
      <c r="C318" s="27" t="s">
        <v>507</v>
      </c>
      <c r="D318" s="27"/>
      <c r="E318" s="27" t="s">
        <v>508</v>
      </c>
      <c r="F318" s="59">
        <v>132</v>
      </c>
      <c r="G318" s="55">
        <v>2.383</v>
      </c>
      <c r="H318" s="55"/>
      <c r="I318" s="31">
        <f t="shared" si="38"/>
        <v>3.6</v>
      </c>
      <c r="J318" s="32">
        <f t="shared" si="39"/>
        <v>1.1000000000000001</v>
      </c>
      <c r="K318" s="32">
        <f t="shared" si="40"/>
        <v>2.5</v>
      </c>
      <c r="L318" s="32">
        <v>0</v>
      </c>
      <c r="M318" s="32">
        <f>K318-H318</f>
        <v>2.5</v>
      </c>
      <c r="N318" s="33">
        <f t="shared" si="41"/>
        <v>2.5</v>
      </c>
      <c r="O318" s="34">
        <f t="shared" si="42"/>
        <v>0</v>
      </c>
      <c r="P318" s="35">
        <f t="shared" si="42"/>
        <v>0.83333333333333337</v>
      </c>
      <c r="Q318" s="33"/>
      <c r="R318" s="33">
        <f t="shared" si="43"/>
        <v>0</v>
      </c>
      <c r="S318" s="33">
        <f t="shared" si="43"/>
        <v>0.83333333333333337</v>
      </c>
      <c r="T318" s="33"/>
      <c r="U318" s="33">
        <f t="shared" si="44"/>
        <v>0</v>
      </c>
      <c r="V318" s="33">
        <f t="shared" si="44"/>
        <v>0.83333333333333337</v>
      </c>
      <c r="W318" s="36"/>
    </row>
    <row r="319" spans="1:23" ht="19.5">
      <c r="A319" s="26">
        <v>64</v>
      </c>
      <c r="B319" s="27" t="s">
        <v>403</v>
      </c>
      <c r="C319" s="27" t="s">
        <v>509</v>
      </c>
      <c r="D319" s="27"/>
      <c r="E319" s="27" t="s">
        <v>510</v>
      </c>
      <c r="F319" s="59">
        <v>208</v>
      </c>
      <c r="G319" s="55">
        <v>1.640000000000001</v>
      </c>
      <c r="H319" s="55"/>
      <c r="I319" s="31">
        <f t="shared" si="38"/>
        <v>5.7</v>
      </c>
      <c r="J319" s="32">
        <f t="shared" si="39"/>
        <v>1.7</v>
      </c>
      <c r="K319" s="32">
        <f t="shared" si="40"/>
        <v>4</v>
      </c>
      <c r="L319" s="32">
        <f>J319-G319</f>
        <v>5.9999999999998943E-2</v>
      </c>
      <c r="M319" s="32">
        <f>K319-H319</f>
        <v>4</v>
      </c>
      <c r="N319" s="33">
        <f t="shared" si="41"/>
        <v>4.0599999999999987</v>
      </c>
      <c r="O319" s="34">
        <f t="shared" si="42"/>
        <v>1.9999999999999647E-2</v>
      </c>
      <c r="P319" s="35">
        <f t="shared" si="42"/>
        <v>1.3333333333333333</v>
      </c>
      <c r="Q319" s="33"/>
      <c r="R319" s="33">
        <f t="shared" si="43"/>
        <v>1.9999999999999647E-2</v>
      </c>
      <c r="S319" s="33">
        <f t="shared" si="43"/>
        <v>1.3333333333333333</v>
      </c>
      <c r="T319" s="33"/>
      <c r="U319" s="33">
        <f t="shared" si="44"/>
        <v>1.9999999999999647E-2</v>
      </c>
      <c r="V319" s="33">
        <f t="shared" si="44"/>
        <v>1.3333333333333333</v>
      </c>
      <c r="W319" s="36"/>
    </row>
    <row r="320" spans="1:23" ht="19.5">
      <c r="A320" s="26">
        <v>65</v>
      </c>
      <c r="B320" s="27" t="s">
        <v>403</v>
      </c>
      <c r="C320" s="27" t="s">
        <v>511</v>
      </c>
      <c r="D320" s="27"/>
      <c r="E320" s="27" t="s">
        <v>512</v>
      </c>
      <c r="F320" s="59">
        <v>120</v>
      </c>
      <c r="G320" s="55">
        <v>2.656000000000001</v>
      </c>
      <c r="H320" s="55">
        <v>1.3080000000000014</v>
      </c>
      <c r="I320" s="31">
        <f t="shared" ref="I320:I349" si="51">ROUND(F320*55/100*50*0.001,1)</f>
        <v>3.3</v>
      </c>
      <c r="J320" s="32">
        <f t="shared" ref="J320:J349" si="52">ROUND(I320*1/3.4,1)</f>
        <v>1</v>
      </c>
      <c r="K320" s="32">
        <f t="shared" ref="K320:K349" si="53">ROUND(I320*2/2.85,1)</f>
        <v>2.2999999999999998</v>
      </c>
      <c r="L320" s="32">
        <v>0</v>
      </c>
      <c r="M320" s="32">
        <f>K320-H320</f>
        <v>0.99199999999999844</v>
      </c>
      <c r="N320" s="33">
        <f t="shared" ref="N320:N349" si="54">L320+M320</f>
        <v>0.99199999999999844</v>
      </c>
      <c r="O320" s="34">
        <f t="shared" ref="O320:P349" si="55">L320/3</f>
        <v>0</v>
      </c>
      <c r="P320" s="35">
        <f t="shared" si="55"/>
        <v>0.33066666666666616</v>
      </c>
      <c r="Q320" s="33"/>
      <c r="R320" s="33">
        <f t="shared" ref="R320:S349" si="56">L320/3</f>
        <v>0</v>
      </c>
      <c r="S320" s="33">
        <f t="shared" si="56"/>
        <v>0.33066666666666616</v>
      </c>
      <c r="T320" s="33"/>
      <c r="U320" s="33">
        <f t="shared" ref="U320:V349" si="57">L320/3</f>
        <v>0</v>
      </c>
      <c r="V320" s="33">
        <f t="shared" si="57"/>
        <v>0.33066666666666616</v>
      </c>
      <c r="W320" s="36"/>
    </row>
    <row r="321" spans="1:23" ht="19.5">
      <c r="A321" s="26">
        <v>66</v>
      </c>
      <c r="B321" s="27" t="s">
        <v>403</v>
      </c>
      <c r="C321" s="27" t="s">
        <v>513</v>
      </c>
      <c r="D321" s="27"/>
      <c r="E321" s="27" t="s">
        <v>514</v>
      </c>
      <c r="F321" s="59">
        <v>101</v>
      </c>
      <c r="G321" s="55">
        <v>2.5360000000000009</v>
      </c>
      <c r="H321" s="55">
        <v>4.9030000000000014</v>
      </c>
      <c r="I321" s="31">
        <f t="shared" si="51"/>
        <v>2.8</v>
      </c>
      <c r="J321" s="32">
        <f t="shared" si="52"/>
        <v>0.8</v>
      </c>
      <c r="K321" s="32">
        <f t="shared" si="53"/>
        <v>2</v>
      </c>
      <c r="L321" s="32">
        <v>0</v>
      </c>
      <c r="M321" s="32">
        <v>0</v>
      </c>
      <c r="N321" s="33">
        <f t="shared" si="54"/>
        <v>0</v>
      </c>
      <c r="O321" s="34">
        <f t="shared" si="55"/>
        <v>0</v>
      </c>
      <c r="P321" s="35">
        <f t="shared" si="55"/>
        <v>0</v>
      </c>
      <c r="Q321" s="33"/>
      <c r="R321" s="33">
        <f t="shared" si="56"/>
        <v>0</v>
      </c>
      <c r="S321" s="33">
        <f t="shared" si="56"/>
        <v>0</v>
      </c>
      <c r="T321" s="33"/>
      <c r="U321" s="33">
        <f t="shared" si="57"/>
        <v>0</v>
      </c>
      <c r="V321" s="33">
        <f t="shared" si="57"/>
        <v>0</v>
      </c>
      <c r="W321" s="36"/>
    </row>
    <row r="322" spans="1:23" ht="19.5">
      <c r="A322" s="26">
        <v>67</v>
      </c>
      <c r="B322" s="27" t="s">
        <v>403</v>
      </c>
      <c r="C322" s="27" t="s">
        <v>513</v>
      </c>
      <c r="D322" s="27"/>
      <c r="E322" s="27" t="s">
        <v>515</v>
      </c>
      <c r="F322" s="59">
        <v>59</v>
      </c>
      <c r="G322" s="55">
        <v>0.15400000000000028</v>
      </c>
      <c r="H322" s="55"/>
      <c r="I322" s="31">
        <f t="shared" si="51"/>
        <v>1.6</v>
      </c>
      <c r="J322" s="32">
        <f t="shared" si="52"/>
        <v>0.5</v>
      </c>
      <c r="K322" s="32">
        <f t="shared" si="53"/>
        <v>1.1000000000000001</v>
      </c>
      <c r="L322" s="32">
        <f>J322-G322</f>
        <v>0.34599999999999975</v>
      </c>
      <c r="M322" s="32">
        <f>K322-H322</f>
        <v>1.1000000000000001</v>
      </c>
      <c r="N322" s="33">
        <f t="shared" si="54"/>
        <v>1.4459999999999997</v>
      </c>
      <c r="O322" s="34">
        <f t="shared" si="55"/>
        <v>0.11533333333333325</v>
      </c>
      <c r="P322" s="35">
        <f t="shared" si="55"/>
        <v>0.3666666666666667</v>
      </c>
      <c r="Q322" s="33"/>
      <c r="R322" s="33">
        <f t="shared" si="56"/>
        <v>0.11533333333333325</v>
      </c>
      <c r="S322" s="33">
        <f t="shared" si="56"/>
        <v>0.3666666666666667</v>
      </c>
      <c r="T322" s="33"/>
      <c r="U322" s="33">
        <f t="shared" si="57"/>
        <v>0.11533333333333325</v>
      </c>
      <c r="V322" s="33">
        <f t="shared" si="57"/>
        <v>0.3666666666666667</v>
      </c>
      <c r="W322" s="36"/>
    </row>
    <row r="323" spans="1:23" ht="19.5">
      <c r="A323" s="26">
        <v>68</v>
      </c>
      <c r="B323" s="27" t="s">
        <v>403</v>
      </c>
      <c r="C323" s="27" t="s">
        <v>335</v>
      </c>
      <c r="D323" s="27"/>
      <c r="E323" s="27" t="s">
        <v>516</v>
      </c>
      <c r="F323" s="59">
        <v>188</v>
      </c>
      <c r="G323" s="55"/>
      <c r="H323" s="55"/>
      <c r="I323" s="31">
        <f t="shared" si="51"/>
        <v>5.2</v>
      </c>
      <c r="J323" s="32">
        <f t="shared" si="52"/>
        <v>1.5</v>
      </c>
      <c r="K323" s="32">
        <f t="shared" si="53"/>
        <v>3.6</v>
      </c>
      <c r="L323" s="32">
        <f>J323-G323</f>
        <v>1.5</v>
      </c>
      <c r="M323" s="32">
        <f>K323-H323</f>
        <v>3.6</v>
      </c>
      <c r="N323" s="33">
        <f t="shared" si="54"/>
        <v>5.0999999999999996</v>
      </c>
      <c r="O323" s="34">
        <f t="shared" si="55"/>
        <v>0.5</v>
      </c>
      <c r="P323" s="35">
        <f t="shared" si="55"/>
        <v>1.2</v>
      </c>
      <c r="Q323" s="33"/>
      <c r="R323" s="33">
        <f t="shared" si="56"/>
        <v>0.5</v>
      </c>
      <c r="S323" s="33">
        <f t="shared" si="56"/>
        <v>1.2</v>
      </c>
      <c r="T323" s="33"/>
      <c r="U323" s="33">
        <f t="shared" si="57"/>
        <v>0.5</v>
      </c>
      <c r="V323" s="33">
        <f t="shared" si="57"/>
        <v>1.2</v>
      </c>
      <c r="W323" s="36"/>
    </row>
    <row r="324" spans="1:23" ht="19.5">
      <c r="A324" s="26">
        <v>69</v>
      </c>
      <c r="B324" s="27" t="s">
        <v>403</v>
      </c>
      <c r="C324" s="27" t="s">
        <v>517</v>
      </c>
      <c r="D324" s="27"/>
      <c r="E324" s="27" t="s">
        <v>518</v>
      </c>
      <c r="F324" s="59">
        <v>116</v>
      </c>
      <c r="G324" s="55">
        <v>2.3779999999999992</v>
      </c>
      <c r="H324" s="55"/>
      <c r="I324" s="31">
        <f t="shared" si="51"/>
        <v>3.2</v>
      </c>
      <c r="J324" s="32">
        <f t="shared" si="52"/>
        <v>0.9</v>
      </c>
      <c r="K324" s="32">
        <f t="shared" si="53"/>
        <v>2.2000000000000002</v>
      </c>
      <c r="L324" s="32">
        <v>0</v>
      </c>
      <c r="M324" s="32">
        <f>K324-H324</f>
        <v>2.2000000000000002</v>
      </c>
      <c r="N324" s="33">
        <f t="shared" si="54"/>
        <v>2.2000000000000002</v>
      </c>
      <c r="O324" s="34">
        <f t="shared" si="55"/>
        <v>0</v>
      </c>
      <c r="P324" s="35">
        <f t="shared" si="55"/>
        <v>0.73333333333333339</v>
      </c>
      <c r="Q324" s="33"/>
      <c r="R324" s="33">
        <f t="shared" si="56"/>
        <v>0</v>
      </c>
      <c r="S324" s="33">
        <f t="shared" si="56"/>
        <v>0.73333333333333339</v>
      </c>
      <c r="T324" s="33"/>
      <c r="U324" s="33">
        <f t="shared" si="57"/>
        <v>0</v>
      </c>
      <c r="V324" s="33">
        <f t="shared" si="57"/>
        <v>0.73333333333333339</v>
      </c>
      <c r="W324" s="36"/>
    </row>
    <row r="325" spans="1:23" ht="19.5">
      <c r="A325" s="26">
        <v>70</v>
      </c>
      <c r="B325" s="27" t="s">
        <v>403</v>
      </c>
      <c r="C325" s="27" t="s">
        <v>519</v>
      </c>
      <c r="D325" s="27"/>
      <c r="E325" s="27" t="s">
        <v>520</v>
      </c>
      <c r="F325" s="59">
        <v>88</v>
      </c>
      <c r="G325" s="55">
        <v>4.2550000000000008</v>
      </c>
      <c r="H325" s="55"/>
      <c r="I325" s="31">
        <f t="shared" si="51"/>
        <v>2.4</v>
      </c>
      <c r="J325" s="32">
        <f t="shared" si="52"/>
        <v>0.7</v>
      </c>
      <c r="K325" s="32">
        <f t="shared" si="53"/>
        <v>1.7</v>
      </c>
      <c r="L325" s="32">
        <v>0</v>
      </c>
      <c r="M325" s="32">
        <f>K325-H325</f>
        <v>1.7</v>
      </c>
      <c r="N325" s="33">
        <f t="shared" si="54"/>
        <v>1.7</v>
      </c>
      <c r="O325" s="34">
        <f t="shared" si="55"/>
        <v>0</v>
      </c>
      <c r="P325" s="35">
        <f t="shared" si="55"/>
        <v>0.56666666666666665</v>
      </c>
      <c r="Q325" s="33"/>
      <c r="R325" s="33">
        <f t="shared" si="56"/>
        <v>0</v>
      </c>
      <c r="S325" s="33">
        <f t="shared" si="56"/>
        <v>0.56666666666666665</v>
      </c>
      <c r="T325" s="33"/>
      <c r="U325" s="33">
        <f t="shared" si="57"/>
        <v>0</v>
      </c>
      <c r="V325" s="33">
        <f t="shared" si="57"/>
        <v>0.56666666666666665</v>
      </c>
      <c r="W325" s="36"/>
    </row>
    <row r="326" spans="1:23" ht="19.5">
      <c r="A326" s="26">
        <v>71</v>
      </c>
      <c r="B326" s="27" t="s">
        <v>403</v>
      </c>
      <c r="C326" s="27" t="s">
        <v>521</v>
      </c>
      <c r="D326" s="27"/>
      <c r="E326" s="27" t="s">
        <v>522</v>
      </c>
      <c r="F326" s="59">
        <v>163</v>
      </c>
      <c r="G326" s="55">
        <v>4.4334999999999978</v>
      </c>
      <c r="H326" s="55">
        <v>7.2104999999999997</v>
      </c>
      <c r="I326" s="31">
        <f t="shared" si="51"/>
        <v>4.5</v>
      </c>
      <c r="J326" s="32">
        <f t="shared" si="52"/>
        <v>1.3</v>
      </c>
      <c r="K326" s="32">
        <f t="shared" si="53"/>
        <v>3.2</v>
      </c>
      <c r="L326" s="32">
        <v>0</v>
      </c>
      <c r="M326" s="32">
        <v>0</v>
      </c>
      <c r="N326" s="33">
        <f t="shared" si="54"/>
        <v>0</v>
      </c>
      <c r="O326" s="34">
        <f t="shared" si="55"/>
        <v>0</v>
      </c>
      <c r="P326" s="35">
        <f t="shared" si="55"/>
        <v>0</v>
      </c>
      <c r="Q326" s="33"/>
      <c r="R326" s="33">
        <f t="shared" si="56"/>
        <v>0</v>
      </c>
      <c r="S326" s="33">
        <f t="shared" si="56"/>
        <v>0</v>
      </c>
      <c r="T326" s="33"/>
      <c r="U326" s="33">
        <f t="shared" si="57"/>
        <v>0</v>
      </c>
      <c r="V326" s="33">
        <f t="shared" si="57"/>
        <v>0</v>
      </c>
      <c r="W326" s="36"/>
    </row>
    <row r="327" spans="1:23" ht="19.5">
      <c r="A327" s="26">
        <v>72</v>
      </c>
      <c r="B327" s="27" t="s">
        <v>403</v>
      </c>
      <c r="C327" s="27" t="s">
        <v>523</v>
      </c>
      <c r="D327" s="27"/>
      <c r="E327" s="27" t="s">
        <v>524</v>
      </c>
      <c r="F327" s="59">
        <v>75</v>
      </c>
      <c r="G327" s="55"/>
      <c r="H327" s="55"/>
      <c r="I327" s="31">
        <f t="shared" si="51"/>
        <v>2.1</v>
      </c>
      <c r="J327" s="32">
        <f t="shared" si="52"/>
        <v>0.6</v>
      </c>
      <c r="K327" s="32">
        <f t="shared" si="53"/>
        <v>1.5</v>
      </c>
      <c r="L327" s="32">
        <f t="shared" ref="L327:M341" si="58">J327-G327</f>
        <v>0.6</v>
      </c>
      <c r="M327" s="32">
        <f t="shared" si="58"/>
        <v>1.5</v>
      </c>
      <c r="N327" s="33">
        <f t="shared" si="54"/>
        <v>2.1</v>
      </c>
      <c r="O327" s="34">
        <f t="shared" si="55"/>
        <v>0.19999999999999998</v>
      </c>
      <c r="P327" s="35">
        <f t="shared" si="55"/>
        <v>0.5</v>
      </c>
      <c r="Q327" s="33"/>
      <c r="R327" s="33">
        <f t="shared" si="56"/>
        <v>0.19999999999999998</v>
      </c>
      <c r="S327" s="33">
        <f t="shared" si="56"/>
        <v>0.5</v>
      </c>
      <c r="T327" s="33"/>
      <c r="U327" s="33">
        <f t="shared" si="57"/>
        <v>0.19999999999999998</v>
      </c>
      <c r="V327" s="33">
        <f t="shared" si="57"/>
        <v>0.5</v>
      </c>
      <c r="W327" s="36"/>
    </row>
    <row r="328" spans="1:23" ht="19.5">
      <c r="A328" s="26">
        <v>73</v>
      </c>
      <c r="B328" s="27" t="s">
        <v>403</v>
      </c>
      <c r="C328" s="27" t="s">
        <v>525</v>
      </c>
      <c r="D328" s="27"/>
      <c r="E328" s="27" t="s">
        <v>526</v>
      </c>
      <c r="F328" s="59">
        <v>157</v>
      </c>
      <c r="G328" s="55"/>
      <c r="H328" s="55"/>
      <c r="I328" s="31">
        <f t="shared" si="51"/>
        <v>4.3</v>
      </c>
      <c r="J328" s="32">
        <f t="shared" si="52"/>
        <v>1.3</v>
      </c>
      <c r="K328" s="32">
        <f t="shared" si="53"/>
        <v>3</v>
      </c>
      <c r="L328" s="32">
        <f t="shared" si="58"/>
        <v>1.3</v>
      </c>
      <c r="M328" s="32">
        <f t="shared" si="58"/>
        <v>3</v>
      </c>
      <c r="N328" s="33">
        <f t="shared" si="54"/>
        <v>4.3</v>
      </c>
      <c r="O328" s="34">
        <f t="shared" si="55"/>
        <v>0.43333333333333335</v>
      </c>
      <c r="P328" s="35">
        <f t="shared" si="55"/>
        <v>1</v>
      </c>
      <c r="Q328" s="33"/>
      <c r="R328" s="33">
        <f t="shared" si="56"/>
        <v>0.43333333333333335</v>
      </c>
      <c r="S328" s="33">
        <f t="shared" si="56"/>
        <v>1</v>
      </c>
      <c r="T328" s="33"/>
      <c r="U328" s="33">
        <f t="shared" si="57"/>
        <v>0.43333333333333335</v>
      </c>
      <c r="V328" s="33">
        <f t="shared" si="57"/>
        <v>1</v>
      </c>
      <c r="W328" s="36"/>
    </row>
    <row r="329" spans="1:23" ht="19.5">
      <c r="A329" s="26">
        <v>74</v>
      </c>
      <c r="B329" s="27" t="s">
        <v>403</v>
      </c>
      <c r="C329" s="27" t="s">
        <v>527</v>
      </c>
      <c r="D329" s="27"/>
      <c r="E329" s="27" t="s">
        <v>528</v>
      </c>
      <c r="F329" s="59">
        <v>277</v>
      </c>
      <c r="G329" s="55"/>
      <c r="H329" s="55"/>
      <c r="I329" s="31">
        <f t="shared" si="51"/>
        <v>7.6</v>
      </c>
      <c r="J329" s="32">
        <f t="shared" si="52"/>
        <v>2.2000000000000002</v>
      </c>
      <c r="K329" s="32">
        <f t="shared" si="53"/>
        <v>5.3</v>
      </c>
      <c r="L329" s="32">
        <f t="shared" si="58"/>
        <v>2.2000000000000002</v>
      </c>
      <c r="M329" s="32">
        <f t="shared" si="58"/>
        <v>5.3</v>
      </c>
      <c r="N329" s="33">
        <f t="shared" si="54"/>
        <v>7.5</v>
      </c>
      <c r="O329" s="34">
        <f t="shared" si="55"/>
        <v>0.73333333333333339</v>
      </c>
      <c r="P329" s="35">
        <f t="shared" si="55"/>
        <v>1.7666666666666666</v>
      </c>
      <c r="Q329" s="33"/>
      <c r="R329" s="33">
        <f t="shared" si="56"/>
        <v>0.73333333333333339</v>
      </c>
      <c r="S329" s="33">
        <f t="shared" si="56"/>
        <v>1.7666666666666666</v>
      </c>
      <c r="T329" s="33"/>
      <c r="U329" s="33">
        <f t="shared" si="57"/>
        <v>0.73333333333333339</v>
      </c>
      <c r="V329" s="33">
        <f t="shared" si="57"/>
        <v>1.7666666666666666</v>
      </c>
      <c r="W329" s="36"/>
    </row>
    <row r="330" spans="1:23" ht="19.5">
      <c r="A330" s="26">
        <v>75</v>
      </c>
      <c r="B330" s="27" t="s">
        <v>403</v>
      </c>
      <c r="C330" s="27" t="s">
        <v>529</v>
      </c>
      <c r="D330" s="27"/>
      <c r="E330" s="27" t="s">
        <v>530</v>
      </c>
      <c r="F330" s="59">
        <v>126</v>
      </c>
      <c r="G330" s="55"/>
      <c r="H330" s="55"/>
      <c r="I330" s="31">
        <f t="shared" si="51"/>
        <v>3.5</v>
      </c>
      <c r="J330" s="32">
        <f t="shared" si="52"/>
        <v>1</v>
      </c>
      <c r="K330" s="32">
        <f t="shared" si="53"/>
        <v>2.5</v>
      </c>
      <c r="L330" s="32">
        <f t="shared" si="58"/>
        <v>1</v>
      </c>
      <c r="M330" s="32">
        <f t="shared" si="58"/>
        <v>2.5</v>
      </c>
      <c r="N330" s="33">
        <f t="shared" si="54"/>
        <v>3.5</v>
      </c>
      <c r="O330" s="34">
        <f t="shared" si="55"/>
        <v>0.33333333333333331</v>
      </c>
      <c r="P330" s="35">
        <f t="shared" si="55"/>
        <v>0.83333333333333337</v>
      </c>
      <c r="Q330" s="33"/>
      <c r="R330" s="33">
        <f t="shared" si="56"/>
        <v>0.33333333333333331</v>
      </c>
      <c r="S330" s="33">
        <f t="shared" si="56"/>
        <v>0.83333333333333337</v>
      </c>
      <c r="T330" s="33"/>
      <c r="U330" s="33">
        <f t="shared" si="57"/>
        <v>0.33333333333333331</v>
      </c>
      <c r="V330" s="33">
        <f t="shared" si="57"/>
        <v>0.83333333333333337</v>
      </c>
      <c r="W330" s="36"/>
    </row>
    <row r="331" spans="1:23" ht="19.5">
      <c r="A331" s="26">
        <v>76</v>
      </c>
      <c r="B331" s="27" t="s">
        <v>403</v>
      </c>
      <c r="C331" s="27" t="s">
        <v>529</v>
      </c>
      <c r="D331" s="27"/>
      <c r="E331" s="27" t="s">
        <v>531</v>
      </c>
      <c r="F331" s="59">
        <v>262</v>
      </c>
      <c r="G331" s="55">
        <v>1.4140000000000008</v>
      </c>
      <c r="H331" s="55">
        <v>2.4370000000000052</v>
      </c>
      <c r="I331" s="31">
        <f t="shared" si="51"/>
        <v>7.2</v>
      </c>
      <c r="J331" s="32">
        <f t="shared" si="52"/>
        <v>2.1</v>
      </c>
      <c r="K331" s="32">
        <f t="shared" si="53"/>
        <v>5.0999999999999996</v>
      </c>
      <c r="L331" s="32">
        <f t="shared" si="58"/>
        <v>0.68599999999999928</v>
      </c>
      <c r="M331" s="32">
        <f t="shared" si="58"/>
        <v>2.6629999999999945</v>
      </c>
      <c r="N331" s="33">
        <f t="shared" si="54"/>
        <v>3.348999999999994</v>
      </c>
      <c r="O331" s="34">
        <f t="shared" si="55"/>
        <v>0.22866666666666643</v>
      </c>
      <c r="P331" s="35">
        <f t="shared" si="55"/>
        <v>0.88766666666666483</v>
      </c>
      <c r="Q331" s="33"/>
      <c r="R331" s="33">
        <f t="shared" si="56"/>
        <v>0.22866666666666643</v>
      </c>
      <c r="S331" s="33">
        <f t="shared" si="56"/>
        <v>0.88766666666666483</v>
      </c>
      <c r="T331" s="33"/>
      <c r="U331" s="33">
        <f t="shared" si="57"/>
        <v>0.22866666666666643</v>
      </c>
      <c r="V331" s="33">
        <f t="shared" si="57"/>
        <v>0.88766666666666483</v>
      </c>
      <c r="W331" s="36"/>
    </row>
    <row r="332" spans="1:23" ht="19.5">
      <c r="A332" s="26">
        <v>77</v>
      </c>
      <c r="B332" s="27" t="s">
        <v>403</v>
      </c>
      <c r="C332" s="27" t="s">
        <v>532</v>
      </c>
      <c r="D332" s="27"/>
      <c r="E332" s="27" t="s">
        <v>533</v>
      </c>
      <c r="F332" s="59">
        <v>172</v>
      </c>
      <c r="G332" s="55"/>
      <c r="H332" s="55"/>
      <c r="I332" s="31">
        <f t="shared" si="51"/>
        <v>4.7</v>
      </c>
      <c r="J332" s="32">
        <f t="shared" si="52"/>
        <v>1.4</v>
      </c>
      <c r="K332" s="32">
        <f t="shared" si="53"/>
        <v>3.3</v>
      </c>
      <c r="L332" s="32">
        <f t="shared" si="58"/>
        <v>1.4</v>
      </c>
      <c r="M332" s="32">
        <f t="shared" si="58"/>
        <v>3.3</v>
      </c>
      <c r="N332" s="33">
        <f t="shared" si="54"/>
        <v>4.6999999999999993</v>
      </c>
      <c r="O332" s="34">
        <f t="shared" si="55"/>
        <v>0.46666666666666662</v>
      </c>
      <c r="P332" s="35">
        <f t="shared" si="55"/>
        <v>1.0999999999999999</v>
      </c>
      <c r="Q332" s="33"/>
      <c r="R332" s="33">
        <f t="shared" si="56"/>
        <v>0.46666666666666662</v>
      </c>
      <c r="S332" s="33">
        <f t="shared" si="56"/>
        <v>1.0999999999999999</v>
      </c>
      <c r="T332" s="33"/>
      <c r="U332" s="33">
        <f t="shared" si="57"/>
        <v>0.46666666666666662</v>
      </c>
      <c r="V332" s="33">
        <f t="shared" si="57"/>
        <v>1.0999999999999999</v>
      </c>
      <c r="W332" s="36"/>
    </row>
    <row r="333" spans="1:23" ht="19.5">
      <c r="A333" s="26">
        <v>78</v>
      </c>
      <c r="B333" s="27" t="s">
        <v>403</v>
      </c>
      <c r="C333" s="27" t="s">
        <v>532</v>
      </c>
      <c r="D333" s="27"/>
      <c r="E333" s="27" t="s">
        <v>534</v>
      </c>
      <c r="F333" s="59">
        <v>112</v>
      </c>
      <c r="G333" s="55"/>
      <c r="H333" s="55"/>
      <c r="I333" s="31">
        <f t="shared" si="51"/>
        <v>3.1</v>
      </c>
      <c r="J333" s="32">
        <f t="shared" si="52"/>
        <v>0.9</v>
      </c>
      <c r="K333" s="32">
        <f t="shared" si="53"/>
        <v>2.2000000000000002</v>
      </c>
      <c r="L333" s="32">
        <f t="shared" si="58"/>
        <v>0.9</v>
      </c>
      <c r="M333" s="32">
        <f t="shared" si="58"/>
        <v>2.2000000000000002</v>
      </c>
      <c r="N333" s="33">
        <f t="shared" si="54"/>
        <v>3.1</v>
      </c>
      <c r="O333" s="34">
        <f t="shared" si="55"/>
        <v>0.3</v>
      </c>
      <c r="P333" s="35">
        <f t="shared" si="55"/>
        <v>0.73333333333333339</v>
      </c>
      <c r="Q333" s="33"/>
      <c r="R333" s="33">
        <f t="shared" si="56"/>
        <v>0.3</v>
      </c>
      <c r="S333" s="33">
        <f t="shared" si="56"/>
        <v>0.73333333333333339</v>
      </c>
      <c r="T333" s="33"/>
      <c r="U333" s="33">
        <f t="shared" si="57"/>
        <v>0.3</v>
      </c>
      <c r="V333" s="33">
        <f t="shared" si="57"/>
        <v>0.73333333333333339</v>
      </c>
      <c r="W333" s="36"/>
    </row>
    <row r="334" spans="1:23" ht="19.5">
      <c r="A334" s="26">
        <v>79</v>
      </c>
      <c r="B334" s="27" t="s">
        <v>403</v>
      </c>
      <c r="C334" s="27" t="s">
        <v>532</v>
      </c>
      <c r="D334" s="27"/>
      <c r="E334" s="27" t="s">
        <v>535</v>
      </c>
      <c r="F334" s="59">
        <v>160</v>
      </c>
      <c r="G334" s="55"/>
      <c r="H334" s="55"/>
      <c r="I334" s="31">
        <f t="shared" si="51"/>
        <v>4.4000000000000004</v>
      </c>
      <c r="J334" s="32">
        <f t="shared" si="52"/>
        <v>1.3</v>
      </c>
      <c r="K334" s="32">
        <f t="shared" si="53"/>
        <v>3.1</v>
      </c>
      <c r="L334" s="32">
        <f t="shared" si="58"/>
        <v>1.3</v>
      </c>
      <c r="M334" s="32">
        <f t="shared" si="58"/>
        <v>3.1</v>
      </c>
      <c r="N334" s="33">
        <f t="shared" si="54"/>
        <v>4.4000000000000004</v>
      </c>
      <c r="O334" s="34">
        <f t="shared" si="55"/>
        <v>0.43333333333333335</v>
      </c>
      <c r="P334" s="35">
        <f t="shared" si="55"/>
        <v>1.0333333333333334</v>
      </c>
      <c r="Q334" s="33"/>
      <c r="R334" s="33">
        <f t="shared" si="56"/>
        <v>0.43333333333333335</v>
      </c>
      <c r="S334" s="33">
        <f t="shared" si="56"/>
        <v>1.0333333333333334</v>
      </c>
      <c r="T334" s="33"/>
      <c r="U334" s="33">
        <f t="shared" si="57"/>
        <v>0.43333333333333335</v>
      </c>
      <c r="V334" s="33">
        <f t="shared" si="57"/>
        <v>1.0333333333333334</v>
      </c>
      <c r="W334" s="36"/>
    </row>
    <row r="335" spans="1:23" ht="19.5">
      <c r="A335" s="26">
        <v>80</v>
      </c>
      <c r="B335" s="27" t="s">
        <v>403</v>
      </c>
      <c r="C335" s="27" t="s">
        <v>532</v>
      </c>
      <c r="D335" s="27"/>
      <c r="E335" s="27" t="s">
        <v>536</v>
      </c>
      <c r="F335" s="59">
        <v>186</v>
      </c>
      <c r="G335" s="55"/>
      <c r="H335" s="55"/>
      <c r="I335" s="31">
        <f t="shared" si="51"/>
        <v>5.0999999999999996</v>
      </c>
      <c r="J335" s="32">
        <f t="shared" si="52"/>
        <v>1.5</v>
      </c>
      <c r="K335" s="32">
        <f t="shared" si="53"/>
        <v>3.6</v>
      </c>
      <c r="L335" s="32">
        <f t="shared" si="58"/>
        <v>1.5</v>
      </c>
      <c r="M335" s="32">
        <f t="shared" si="58"/>
        <v>3.6</v>
      </c>
      <c r="N335" s="33">
        <f t="shared" si="54"/>
        <v>5.0999999999999996</v>
      </c>
      <c r="O335" s="34">
        <f t="shared" si="55"/>
        <v>0.5</v>
      </c>
      <c r="P335" s="35">
        <f t="shared" si="55"/>
        <v>1.2</v>
      </c>
      <c r="Q335" s="33"/>
      <c r="R335" s="33">
        <f t="shared" si="56"/>
        <v>0.5</v>
      </c>
      <c r="S335" s="33">
        <f t="shared" si="56"/>
        <v>1.2</v>
      </c>
      <c r="T335" s="33"/>
      <c r="U335" s="33">
        <f t="shared" si="57"/>
        <v>0.5</v>
      </c>
      <c r="V335" s="33">
        <f t="shared" si="57"/>
        <v>1.2</v>
      </c>
      <c r="W335" s="36"/>
    </row>
    <row r="336" spans="1:23" ht="19.5">
      <c r="A336" s="26">
        <v>81</v>
      </c>
      <c r="B336" s="27" t="s">
        <v>403</v>
      </c>
      <c r="C336" s="27" t="s">
        <v>537</v>
      </c>
      <c r="D336" s="27"/>
      <c r="E336" s="27" t="s">
        <v>538</v>
      </c>
      <c r="F336" s="59">
        <v>136</v>
      </c>
      <c r="G336" s="55"/>
      <c r="H336" s="55"/>
      <c r="I336" s="31">
        <f t="shared" si="51"/>
        <v>3.7</v>
      </c>
      <c r="J336" s="32">
        <f t="shared" si="52"/>
        <v>1.1000000000000001</v>
      </c>
      <c r="K336" s="32">
        <f t="shared" si="53"/>
        <v>2.6</v>
      </c>
      <c r="L336" s="32">
        <f t="shared" si="58"/>
        <v>1.1000000000000001</v>
      </c>
      <c r="M336" s="32">
        <f t="shared" si="58"/>
        <v>2.6</v>
      </c>
      <c r="N336" s="33">
        <f t="shared" si="54"/>
        <v>3.7</v>
      </c>
      <c r="O336" s="34">
        <f t="shared" si="55"/>
        <v>0.3666666666666667</v>
      </c>
      <c r="P336" s="35">
        <f t="shared" si="55"/>
        <v>0.8666666666666667</v>
      </c>
      <c r="Q336" s="33"/>
      <c r="R336" s="33">
        <f t="shared" si="56"/>
        <v>0.3666666666666667</v>
      </c>
      <c r="S336" s="33">
        <f t="shared" si="56"/>
        <v>0.8666666666666667</v>
      </c>
      <c r="T336" s="33"/>
      <c r="U336" s="33">
        <f t="shared" si="57"/>
        <v>0.3666666666666667</v>
      </c>
      <c r="V336" s="33">
        <f t="shared" si="57"/>
        <v>0.8666666666666667</v>
      </c>
      <c r="W336" s="36"/>
    </row>
    <row r="337" spans="1:23" ht="19.5">
      <c r="A337" s="26">
        <v>82</v>
      </c>
      <c r="B337" s="27" t="s">
        <v>403</v>
      </c>
      <c r="C337" s="27" t="s">
        <v>537</v>
      </c>
      <c r="D337" s="27"/>
      <c r="E337" s="27" t="s">
        <v>539</v>
      </c>
      <c r="F337" s="59">
        <v>175</v>
      </c>
      <c r="G337" s="55"/>
      <c r="H337" s="55"/>
      <c r="I337" s="31">
        <f t="shared" si="51"/>
        <v>4.8</v>
      </c>
      <c r="J337" s="32">
        <f t="shared" si="52"/>
        <v>1.4</v>
      </c>
      <c r="K337" s="32">
        <f t="shared" si="53"/>
        <v>3.4</v>
      </c>
      <c r="L337" s="32">
        <f t="shared" si="58"/>
        <v>1.4</v>
      </c>
      <c r="M337" s="32">
        <f t="shared" si="58"/>
        <v>3.4</v>
      </c>
      <c r="N337" s="33">
        <f t="shared" si="54"/>
        <v>4.8</v>
      </c>
      <c r="O337" s="34">
        <f t="shared" si="55"/>
        <v>0.46666666666666662</v>
      </c>
      <c r="P337" s="35">
        <f t="shared" si="55"/>
        <v>1.1333333333333333</v>
      </c>
      <c r="Q337" s="33"/>
      <c r="R337" s="33">
        <f t="shared" si="56"/>
        <v>0.46666666666666662</v>
      </c>
      <c r="S337" s="33">
        <f t="shared" si="56"/>
        <v>1.1333333333333333</v>
      </c>
      <c r="T337" s="33"/>
      <c r="U337" s="33">
        <f t="shared" si="57"/>
        <v>0.46666666666666662</v>
      </c>
      <c r="V337" s="33">
        <f t="shared" si="57"/>
        <v>1.1333333333333333</v>
      </c>
      <c r="W337" s="36"/>
    </row>
    <row r="338" spans="1:23" ht="19.5">
      <c r="A338" s="26">
        <v>83</v>
      </c>
      <c r="B338" s="27" t="s">
        <v>403</v>
      </c>
      <c r="C338" s="27" t="s">
        <v>540</v>
      </c>
      <c r="D338" s="27"/>
      <c r="E338" s="27" t="s">
        <v>541</v>
      </c>
      <c r="F338" s="59">
        <v>165</v>
      </c>
      <c r="G338" s="55">
        <v>1.0959999999999988</v>
      </c>
      <c r="H338" s="55"/>
      <c r="I338" s="31">
        <f t="shared" si="51"/>
        <v>4.5</v>
      </c>
      <c r="J338" s="32">
        <f t="shared" si="52"/>
        <v>1.3</v>
      </c>
      <c r="K338" s="32">
        <f t="shared" si="53"/>
        <v>3.2</v>
      </c>
      <c r="L338" s="32">
        <f t="shared" si="58"/>
        <v>0.20400000000000129</v>
      </c>
      <c r="M338" s="32">
        <f t="shared" si="58"/>
        <v>3.2</v>
      </c>
      <c r="N338" s="33">
        <f t="shared" si="54"/>
        <v>3.4040000000000017</v>
      </c>
      <c r="O338" s="34">
        <f t="shared" si="55"/>
        <v>6.8000000000000435E-2</v>
      </c>
      <c r="P338" s="35">
        <f t="shared" si="55"/>
        <v>1.0666666666666667</v>
      </c>
      <c r="Q338" s="33"/>
      <c r="R338" s="33">
        <f t="shared" si="56"/>
        <v>6.8000000000000435E-2</v>
      </c>
      <c r="S338" s="33">
        <f t="shared" si="56"/>
        <v>1.0666666666666667</v>
      </c>
      <c r="T338" s="33"/>
      <c r="U338" s="33">
        <f t="shared" si="57"/>
        <v>6.8000000000000435E-2</v>
      </c>
      <c r="V338" s="33">
        <f t="shared" si="57"/>
        <v>1.0666666666666667</v>
      </c>
      <c r="W338" s="36"/>
    </row>
    <row r="339" spans="1:23" ht="19.5">
      <c r="A339" s="26">
        <v>84</v>
      </c>
      <c r="B339" s="27" t="s">
        <v>403</v>
      </c>
      <c r="C339" s="27" t="s">
        <v>542</v>
      </c>
      <c r="D339" s="27"/>
      <c r="E339" s="27" t="s">
        <v>543</v>
      </c>
      <c r="F339" s="59">
        <v>206</v>
      </c>
      <c r="G339" s="55">
        <v>0.73099999999999954</v>
      </c>
      <c r="H339" s="55"/>
      <c r="I339" s="31">
        <f t="shared" si="51"/>
        <v>5.7</v>
      </c>
      <c r="J339" s="32">
        <f t="shared" si="52"/>
        <v>1.7</v>
      </c>
      <c r="K339" s="32">
        <f t="shared" si="53"/>
        <v>4</v>
      </c>
      <c r="L339" s="32">
        <f t="shared" si="58"/>
        <v>0.96900000000000042</v>
      </c>
      <c r="M339" s="32">
        <f t="shared" si="58"/>
        <v>4</v>
      </c>
      <c r="N339" s="33">
        <f t="shared" si="54"/>
        <v>4.9690000000000003</v>
      </c>
      <c r="O339" s="34">
        <f t="shared" si="55"/>
        <v>0.32300000000000012</v>
      </c>
      <c r="P339" s="35">
        <f t="shared" si="55"/>
        <v>1.3333333333333333</v>
      </c>
      <c r="Q339" s="33"/>
      <c r="R339" s="33">
        <f t="shared" si="56"/>
        <v>0.32300000000000012</v>
      </c>
      <c r="S339" s="33">
        <f t="shared" si="56"/>
        <v>1.3333333333333333</v>
      </c>
      <c r="T339" s="33"/>
      <c r="U339" s="33">
        <f t="shared" si="57"/>
        <v>0.32300000000000012</v>
      </c>
      <c r="V339" s="33">
        <f t="shared" si="57"/>
        <v>1.3333333333333333</v>
      </c>
      <c r="W339" s="36"/>
    </row>
    <row r="340" spans="1:23" ht="19.5">
      <c r="A340" s="26">
        <v>85</v>
      </c>
      <c r="B340" s="27" t="s">
        <v>403</v>
      </c>
      <c r="C340" s="27" t="s">
        <v>544</v>
      </c>
      <c r="D340" s="27"/>
      <c r="E340" s="27" t="s">
        <v>545</v>
      </c>
      <c r="F340" s="59">
        <v>211</v>
      </c>
      <c r="G340" s="55"/>
      <c r="H340" s="55"/>
      <c r="I340" s="31">
        <f t="shared" si="51"/>
        <v>5.8</v>
      </c>
      <c r="J340" s="32">
        <f t="shared" si="52"/>
        <v>1.7</v>
      </c>
      <c r="K340" s="32">
        <f t="shared" si="53"/>
        <v>4.0999999999999996</v>
      </c>
      <c r="L340" s="32">
        <f t="shared" si="58"/>
        <v>1.7</v>
      </c>
      <c r="M340" s="32">
        <f t="shared" si="58"/>
        <v>4.0999999999999996</v>
      </c>
      <c r="N340" s="33">
        <f t="shared" si="54"/>
        <v>5.8</v>
      </c>
      <c r="O340" s="34">
        <f t="shared" si="55"/>
        <v>0.56666666666666665</v>
      </c>
      <c r="P340" s="35">
        <f t="shared" si="55"/>
        <v>1.3666666666666665</v>
      </c>
      <c r="Q340" s="33"/>
      <c r="R340" s="33">
        <f t="shared" si="56"/>
        <v>0.56666666666666665</v>
      </c>
      <c r="S340" s="33">
        <f t="shared" si="56"/>
        <v>1.3666666666666665</v>
      </c>
      <c r="T340" s="33"/>
      <c r="U340" s="33">
        <f t="shared" si="57"/>
        <v>0.56666666666666665</v>
      </c>
      <c r="V340" s="33">
        <f t="shared" si="57"/>
        <v>1.3666666666666665</v>
      </c>
      <c r="W340" s="36"/>
    </row>
    <row r="341" spans="1:23" ht="19.5">
      <c r="A341" s="26">
        <v>86</v>
      </c>
      <c r="B341" s="27" t="s">
        <v>403</v>
      </c>
      <c r="C341" s="27" t="s">
        <v>546</v>
      </c>
      <c r="D341" s="27"/>
      <c r="E341" s="27" t="s">
        <v>547</v>
      </c>
      <c r="F341" s="59">
        <v>83</v>
      </c>
      <c r="G341" s="55"/>
      <c r="H341" s="55">
        <v>1.4770000000000016</v>
      </c>
      <c r="I341" s="31">
        <f t="shared" si="51"/>
        <v>2.2999999999999998</v>
      </c>
      <c r="J341" s="32">
        <f t="shared" si="52"/>
        <v>0.7</v>
      </c>
      <c r="K341" s="32">
        <f t="shared" si="53"/>
        <v>1.6</v>
      </c>
      <c r="L341" s="32">
        <f t="shared" si="58"/>
        <v>0.7</v>
      </c>
      <c r="M341" s="32">
        <f t="shared" si="58"/>
        <v>0.12299999999999844</v>
      </c>
      <c r="N341" s="33">
        <f t="shared" si="54"/>
        <v>0.8229999999999984</v>
      </c>
      <c r="O341" s="34">
        <f t="shared" si="55"/>
        <v>0.23333333333333331</v>
      </c>
      <c r="P341" s="35">
        <f t="shared" si="55"/>
        <v>4.0999999999999481E-2</v>
      </c>
      <c r="Q341" s="33"/>
      <c r="R341" s="33">
        <f t="shared" si="56"/>
        <v>0.23333333333333331</v>
      </c>
      <c r="S341" s="33">
        <f t="shared" si="56"/>
        <v>4.0999999999999481E-2</v>
      </c>
      <c r="T341" s="33"/>
      <c r="U341" s="33">
        <f t="shared" si="57"/>
        <v>0.23333333333333331</v>
      </c>
      <c r="V341" s="33">
        <f t="shared" si="57"/>
        <v>4.0999999999999481E-2</v>
      </c>
      <c r="W341" s="36"/>
    </row>
    <row r="342" spans="1:23" ht="19.5">
      <c r="A342" s="26">
        <v>87</v>
      </c>
      <c r="B342" s="27" t="s">
        <v>403</v>
      </c>
      <c r="C342" s="27" t="s">
        <v>546</v>
      </c>
      <c r="D342" s="27"/>
      <c r="E342" s="27" t="s">
        <v>548</v>
      </c>
      <c r="F342" s="59">
        <v>104</v>
      </c>
      <c r="G342" s="55">
        <v>4.7669999999999995</v>
      </c>
      <c r="H342" s="55">
        <v>5.4190000000000005</v>
      </c>
      <c r="I342" s="31">
        <f t="shared" si="51"/>
        <v>2.9</v>
      </c>
      <c r="J342" s="32">
        <f t="shared" si="52"/>
        <v>0.9</v>
      </c>
      <c r="K342" s="32">
        <f t="shared" si="53"/>
        <v>2</v>
      </c>
      <c r="L342" s="32">
        <v>0</v>
      </c>
      <c r="M342" s="32">
        <v>0</v>
      </c>
      <c r="N342" s="33">
        <f t="shared" si="54"/>
        <v>0</v>
      </c>
      <c r="O342" s="34">
        <f t="shared" si="55"/>
        <v>0</v>
      </c>
      <c r="P342" s="35">
        <f t="shared" si="55"/>
        <v>0</v>
      </c>
      <c r="Q342" s="33"/>
      <c r="R342" s="33">
        <f t="shared" si="56"/>
        <v>0</v>
      </c>
      <c r="S342" s="33">
        <f t="shared" si="56"/>
        <v>0</v>
      </c>
      <c r="T342" s="33"/>
      <c r="U342" s="33">
        <f t="shared" si="57"/>
        <v>0</v>
      </c>
      <c r="V342" s="33">
        <f t="shared" si="57"/>
        <v>0</v>
      </c>
      <c r="W342" s="36"/>
    </row>
    <row r="343" spans="1:23" ht="19.5">
      <c r="A343" s="26">
        <v>88</v>
      </c>
      <c r="B343" s="27" t="s">
        <v>403</v>
      </c>
      <c r="C343" s="27" t="s">
        <v>549</v>
      </c>
      <c r="D343" s="27"/>
      <c r="E343" s="27" t="s">
        <v>550</v>
      </c>
      <c r="F343" s="59">
        <v>69</v>
      </c>
      <c r="G343" s="55">
        <v>3.9730000000000003</v>
      </c>
      <c r="H343" s="55">
        <v>7.4349999999999996</v>
      </c>
      <c r="I343" s="31">
        <f t="shared" si="51"/>
        <v>1.9</v>
      </c>
      <c r="J343" s="32">
        <f t="shared" si="52"/>
        <v>0.6</v>
      </c>
      <c r="K343" s="32">
        <f t="shared" si="53"/>
        <v>1.3</v>
      </c>
      <c r="L343" s="32">
        <v>0</v>
      </c>
      <c r="M343" s="32">
        <v>0</v>
      </c>
      <c r="N343" s="33">
        <f t="shared" si="54"/>
        <v>0</v>
      </c>
      <c r="O343" s="34">
        <f t="shared" si="55"/>
        <v>0</v>
      </c>
      <c r="P343" s="35">
        <f t="shared" si="55"/>
        <v>0</v>
      </c>
      <c r="Q343" s="33"/>
      <c r="R343" s="33">
        <f t="shared" si="56"/>
        <v>0</v>
      </c>
      <c r="S343" s="33">
        <f t="shared" si="56"/>
        <v>0</v>
      </c>
      <c r="T343" s="33"/>
      <c r="U343" s="33">
        <f t="shared" si="57"/>
        <v>0</v>
      </c>
      <c r="V343" s="33">
        <f t="shared" si="57"/>
        <v>0</v>
      </c>
      <c r="W343" s="36"/>
    </row>
    <row r="344" spans="1:23" ht="19.5">
      <c r="A344" s="26">
        <v>89</v>
      </c>
      <c r="B344" s="27" t="s">
        <v>403</v>
      </c>
      <c r="C344" s="27" t="s">
        <v>137</v>
      </c>
      <c r="D344" s="27"/>
      <c r="E344" s="27" t="s">
        <v>138</v>
      </c>
      <c r="F344" s="59">
        <v>103</v>
      </c>
      <c r="G344" s="55"/>
      <c r="H344" s="55"/>
      <c r="I344" s="31">
        <f t="shared" si="51"/>
        <v>2.8</v>
      </c>
      <c r="J344" s="32">
        <f t="shared" si="52"/>
        <v>0.8</v>
      </c>
      <c r="K344" s="32">
        <f t="shared" si="53"/>
        <v>2</v>
      </c>
      <c r="L344" s="32">
        <f>J344-G344</f>
        <v>0.8</v>
      </c>
      <c r="M344" s="32">
        <f>K344-H344</f>
        <v>2</v>
      </c>
      <c r="N344" s="33">
        <f t="shared" si="54"/>
        <v>2.8</v>
      </c>
      <c r="O344" s="34">
        <f t="shared" si="55"/>
        <v>0.26666666666666666</v>
      </c>
      <c r="P344" s="35">
        <f t="shared" si="55"/>
        <v>0.66666666666666663</v>
      </c>
      <c r="Q344" s="33"/>
      <c r="R344" s="33">
        <f t="shared" si="56"/>
        <v>0.26666666666666666</v>
      </c>
      <c r="S344" s="33">
        <f t="shared" si="56"/>
        <v>0.66666666666666663</v>
      </c>
      <c r="T344" s="33"/>
      <c r="U344" s="33">
        <f t="shared" si="57"/>
        <v>0.26666666666666666</v>
      </c>
      <c r="V344" s="33">
        <f t="shared" si="57"/>
        <v>0.66666666666666663</v>
      </c>
      <c r="W344" s="36"/>
    </row>
    <row r="345" spans="1:23" ht="19.5">
      <c r="A345" s="26">
        <v>90</v>
      </c>
      <c r="B345" s="27" t="s">
        <v>403</v>
      </c>
      <c r="C345" s="27" t="s">
        <v>137</v>
      </c>
      <c r="D345" s="27"/>
      <c r="E345" s="27" t="s">
        <v>232</v>
      </c>
      <c r="F345" s="59">
        <v>59</v>
      </c>
      <c r="G345" s="55"/>
      <c r="H345" s="55"/>
      <c r="I345" s="31">
        <f t="shared" si="51"/>
        <v>1.6</v>
      </c>
      <c r="J345" s="32">
        <f t="shared" si="52"/>
        <v>0.5</v>
      </c>
      <c r="K345" s="32">
        <f t="shared" si="53"/>
        <v>1.1000000000000001</v>
      </c>
      <c r="L345" s="32">
        <f>J345-G345</f>
        <v>0.5</v>
      </c>
      <c r="M345" s="32">
        <f>K345-H345</f>
        <v>1.1000000000000001</v>
      </c>
      <c r="N345" s="33">
        <f t="shared" si="54"/>
        <v>1.6</v>
      </c>
      <c r="O345" s="34">
        <f t="shared" si="55"/>
        <v>0.16666666666666666</v>
      </c>
      <c r="P345" s="35">
        <f t="shared" si="55"/>
        <v>0.3666666666666667</v>
      </c>
      <c r="Q345" s="33"/>
      <c r="R345" s="33">
        <f t="shared" si="56"/>
        <v>0.16666666666666666</v>
      </c>
      <c r="S345" s="33">
        <f t="shared" si="56"/>
        <v>0.3666666666666667</v>
      </c>
      <c r="T345" s="33"/>
      <c r="U345" s="33">
        <f t="shared" si="57"/>
        <v>0.16666666666666666</v>
      </c>
      <c r="V345" s="33">
        <f t="shared" si="57"/>
        <v>0.3666666666666667</v>
      </c>
      <c r="W345" s="36"/>
    </row>
    <row r="346" spans="1:23" ht="19.5">
      <c r="A346" s="26">
        <v>91</v>
      </c>
      <c r="B346" s="27" t="s">
        <v>403</v>
      </c>
      <c r="C346" s="27" t="s">
        <v>551</v>
      </c>
      <c r="D346" s="27"/>
      <c r="E346" s="27" t="s">
        <v>552</v>
      </c>
      <c r="F346" s="59">
        <v>88</v>
      </c>
      <c r="G346" s="55">
        <v>4.7554999999999996</v>
      </c>
      <c r="H346" s="55">
        <v>5.4605000000000024</v>
      </c>
      <c r="I346" s="31">
        <f t="shared" si="51"/>
        <v>2.4</v>
      </c>
      <c r="J346" s="32">
        <f t="shared" si="52"/>
        <v>0.7</v>
      </c>
      <c r="K346" s="32">
        <f t="shared" si="53"/>
        <v>1.7</v>
      </c>
      <c r="L346" s="32">
        <v>0</v>
      </c>
      <c r="M346" s="32">
        <v>0</v>
      </c>
      <c r="N346" s="33">
        <f t="shared" si="54"/>
        <v>0</v>
      </c>
      <c r="O346" s="34">
        <f t="shared" si="55"/>
        <v>0</v>
      </c>
      <c r="P346" s="35">
        <f t="shared" si="55"/>
        <v>0</v>
      </c>
      <c r="Q346" s="33"/>
      <c r="R346" s="33">
        <f t="shared" si="56"/>
        <v>0</v>
      </c>
      <c r="S346" s="33">
        <f t="shared" si="56"/>
        <v>0</v>
      </c>
      <c r="T346" s="33"/>
      <c r="U346" s="33">
        <f t="shared" si="57"/>
        <v>0</v>
      </c>
      <c r="V346" s="33">
        <f t="shared" si="57"/>
        <v>0</v>
      </c>
      <c r="W346" s="36"/>
    </row>
    <row r="347" spans="1:23" ht="19.5">
      <c r="A347" s="26">
        <v>92</v>
      </c>
      <c r="B347" s="27" t="s">
        <v>403</v>
      </c>
      <c r="C347" s="27" t="s">
        <v>532</v>
      </c>
      <c r="D347" s="27"/>
      <c r="E347" s="27" t="s">
        <v>553</v>
      </c>
      <c r="F347" s="59">
        <v>169</v>
      </c>
      <c r="G347" s="55"/>
      <c r="H347" s="55"/>
      <c r="I347" s="31">
        <f t="shared" si="51"/>
        <v>4.5999999999999996</v>
      </c>
      <c r="J347" s="32">
        <f t="shared" si="52"/>
        <v>1.4</v>
      </c>
      <c r="K347" s="32">
        <f t="shared" si="53"/>
        <v>3.2</v>
      </c>
      <c r="L347" s="32">
        <f t="shared" ref="L347:M349" si="59">J347-G347</f>
        <v>1.4</v>
      </c>
      <c r="M347" s="32">
        <f t="shared" si="59"/>
        <v>3.2</v>
      </c>
      <c r="N347" s="33">
        <f t="shared" si="54"/>
        <v>4.5999999999999996</v>
      </c>
      <c r="O347" s="34">
        <f t="shared" si="55"/>
        <v>0.46666666666666662</v>
      </c>
      <c r="P347" s="35">
        <f t="shared" si="55"/>
        <v>1.0666666666666667</v>
      </c>
      <c r="Q347" s="33"/>
      <c r="R347" s="33">
        <f t="shared" si="56"/>
        <v>0.46666666666666662</v>
      </c>
      <c r="S347" s="33">
        <f t="shared" si="56"/>
        <v>1.0666666666666667</v>
      </c>
      <c r="T347" s="33"/>
      <c r="U347" s="33">
        <f t="shared" si="57"/>
        <v>0.46666666666666662</v>
      </c>
      <c r="V347" s="33">
        <f t="shared" si="57"/>
        <v>1.0666666666666667</v>
      </c>
      <c r="W347" s="36"/>
    </row>
    <row r="348" spans="1:23" ht="19.5">
      <c r="A348" s="26">
        <v>93</v>
      </c>
      <c r="B348" s="27" t="s">
        <v>403</v>
      </c>
      <c r="C348" s="27"/>
      <c r="D348" s="27"/>
      <c r="E348" s="27" t="s">
        <v>554</v>
      </c>
      <c r="F348" s="59">
        <v>48</v>
      </c>
      <c r="G348" s="55"/>
      <c r="H348" s="55"/>
      <c r="I348" s="31">
        <f t="shared" si="51"/>
        <v>1.3</v>
      </c>
      <c r="J348" s="32">
        <f t="shared" si="52"/>
        <v>0.4</v>
      </c>
      <c r="K348" s="32">
        <f t="shared" si="53"/>
        <v>0.9</v>
      </c>
      <c r="L348" s="32">
        <f t="shared" si="59"/>
        <v>0.4</v>
      </c>
      <c r="M348" s="32">
        <f t="shared" si="59"/>
        <v>0.9</v>
      </c>
      <c r="N348" s="33">
        <f t="shared" si="54"/>
        <v>1.3</v>
      </c>
      <c r="O348" s="34">
        <f t="shared" si="55"/>
        <v>0.13333333333333333</v>
      </c>
      <c r="P348" s="35">
        <f t="shared" si="55"/>
        <v>0.3</v>
      </c>
      <c r="Q348" s="33"/>
      <c r="R348" s="33">
        <f t="shared" si="56"/>
        <v>0.13333333333333333</v>
      </c>
      <c r="S348" s="33">
        <f t="shared" si="56"/>
        <v>0.3</v>
      </c>
      <c r="T348" s="33"/>
      <c r="U348" s="33">
        <f t="shared" si="57"/>
        <v>0.13333333333333333</v>
      </c>
      <c r="V348" s="33">
        <f t="shared" si="57"/>
        <v>0.3</v>
      </c>
      <c r="W348" s="36"/>
    </row>
    <row r="349" spans="1:23" ht="19.5">
      <c r="A349" s="26">
        <v>94</v>
      </c>
      <c r="B349" s="27" t="s">
        <v>403</v>
      </c>
      <c r="C349" s="27" t="s">
        <v>404</v>
      </c>
      <c r="D349" s="27"/>
      <c r="E349" s="27" t="s">
        <v>555</v>
      </c>
      <c r="F349" s="59">
        <v>40</v>
      </c>
      <c r="G349" s="55">
        <v>0.25</v>
      </c>
      <c r="H349" s="55">
        <v>0.08</v>
      </c>
      <c r="I349" s="31">
        <f t="shared" si="51"/>
        <v>1.1000000000000001</v>
      </c>
      <c r="J349" s="32">
        <f t="shared" si="52"/>
        <v>0.3</v>
      </c>
      <c r="K349" s="32">
        <f t="shared" si="53"/>
        <v>0.8</v>
      </c>
      <c r="L349" s="32">
        <f t="shared" si="59"/>
        <v>4.9999999999999989E-2</v>
      </c>
      <c r="M349" s="32">
        <f t="shared" si="59"/>
        <v>0.72000000000000008</v>
      </c>
      <c r="N349" s="33">
        <f t="shared" si="54"/>
        <v>0.77</v>
      </c>
      <c r="O349" s="34">
        <f t="shared" si="55"/>
        <v>1.6666666666666663E-2</v>
      </c>
      <c r="P349" s="35">
        <f t="shared" si="55"/>
        <v>0.24000000000000002</v>
      </c>
      <c r="Q349" s="33"/>
      <c r="R349" s="33">
        <f t="shared" si="56"/>
        <v>1.6666666666666663E-2</v>
      </c>
      <c r="S349" s="33">
        <f t="shared" si="56"/>
        <v>0.24000000000000002</v>
      </c>
      <c r="T349" s="33"/>
      <c r="U349" s="33">
        <f t="shared" si="57"/>
        <v>1.6666666666666663E-2</v>
      </c>
      <c r="V349" s="33">
        <f t="shared" si="57"/>
        <v>0.24000000000000002</v>
      </c>
      <c r="W349" s="36"/>
    </row>
    <row r="350" spans="1:23" ht="18.75">
      <c r="A350" s="26"/>
      <c r="B350" s="38"/>
      <c r="C350" s="38"/>
      <c r="D350" s="38"/>
      <c r="E350" s="28" t="s">
        <v>225</v>
      </c>
      <c r="F350" s="60">
        <f>SUM(F256:F349)</f>
        <v>12481</v>
      </c>
      <c r="G350" s="55">
        <f>SUM(G256:G349)</f>
        <v>97.768380000000008</v>
      </c>
      <c r="H350" s="55">
        <f>SUM(H256:H349)</f>
        <v>110.99900000000002</v>
      </c>
      <c r="I350" s="56">
        <f>SUM(I256:I349)</f>
        <v>337.7</v>
      </c>
      <c r="J350" s="33">
        <f t="shared" ref="J350:K350" si="60">SUM(J256:J349)</f>
        <v>99.700000000000031</v>
      </c>
      <c r="K350" s="33">
        <f t="shared" si="60"/>
        <v>237.19999999999993</v>
      </c>
      <c r="L350" s="32">
        <f>SUM(L256:L349)</f>
        <v>65.607020000000006</v>
      </c>
      <c r="M350" s="32">
        <f>SUM(M256:M349)</f>
        <v>181.76699999999991</v>
      </c>
      <c r="N350" s="36">
        <f t="shared" ref="N350:P350" si="61">SUM(N256:N349)</f>
        <v>247.37401999999994</v>
      </c>
      <c r="O350" s="43">
        <f t="shared" si="61"/>
        <v>21.869006666666667</v>
      </c>
      <c r="P350" s="43">
        <f t="shared" si="61"/>
        <v>60.589000000000034</v>
      </c>
      <c r="Q350" s="43"/>
      <c r="R350" s="42">
        <f>SUM(R256:R349)</f>
        <v>21.869006666666667</v>
      </c>
      <c r="S350" s="42">
        <f>SUM(S256:S349)</f>
        <v>60.589000000000034</v>
      </c>
      <c r="T350" s="42"/>
      <c r="U350" s="42">
        <f>SUM(U256:U349)</f>
        <v>21.869006666666667</v>
      </c>
      <c r="V350" s="42">
        <f>SUM(V256:V349)</f>
        <v>60.589000000000034</v>
      </c>
      <c r="W350" s="36"/>
    </row>
    <row r="351" spans="1:23" ht="19.5">
      <c r="A351" s="61"/>
      <c r="B351" s="62"/>
      <c r="C351" s="62"/>
      <c r="D351" s="62"/>
      <c r="E351" s="63"/>
      <c r="F351" s="64"/>
      <c r="G351" s="65"/>
      <c r="H351" s="65"/>
      <c r="I351" s="63"/>
      <c r="J351" s="63"/>
      <c r="K351" s="63"/>
      <c r="L351" s="63"/>
      <c r="M351" s="63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 spans="1:23" ht="18.75">
      <c r="A352" s="48"/>
      <c r="B352" s="47"/>
      <c r="C352" s="47"/>
      <c r="D352" s="47"/>
      <c r="E352" s="66"/>
      <c r="F352" s="67"/>
      <c r="G352" s="68"/>
      <c r="H352" s="68"/>
      <c r="I352" s="66"/>
      <c r="J352" s="66"/>
      <c r="K352" s="66"/>
      <c r="L352" s="66"/>
      <c r="M352" s="6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1:23" ht="18.75">
      <c r="A353" s="48"/>
      <c r="B353" s="47"/>
      <c r="C353" s="47"/>
      <c r="D353" s="47"/>
      <c r="E353" s="66"/>
      <c r="F353" s="67"/>
      <c r="G353" s="68"/>
      <c r="H353" s="68"/>
      <c r="I353" s="66"/>
      <c r="J353" s="66"/>
      <c r="K353" s="66"/>
      <c r="L353" s="66"/>
      <c r="M353" s="6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 spans="1:23" ht="18.75">
      <c r="A354" s="48"/>
      <c r="B354" s="47"/>
      <c r="C354" s="47"/>
      <c r="D354" s="47"/>
      <c r="E354" s="66"/>
      <c r="F354" s="67"/>
      <c r="G354" s="68"/>
      <c r="H354" s="68"/>
      <c r="I354" s="66"/>
      <c r="J354" s="66"/>
      <c r="K354" s="66"/>
      <c r="L354" s="66"/>
      <c r="M354" s="6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1:23" ht="18.75">
      <c r="A355" s="48"/>
      <c r="B355" s="47"/>
      <c r="C355" s="47"/>
      <c r="D355" s="47"/>
      <c r="E355" s="66"/>
      <c r="F355" s="67"/>
      <c r="G355" s="68"/>
      <c r="H355" s="68"/>
      <c r="I355" s="66"/>
      <c r="J355" s="66"/>
      <c r="K355" s="66"/>
      <c r="L355" s="66"/>
      <c r="M355" s="6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 spans="1:23" ht="18.75">
      <c r="A356" s="48"/>
      <c r="B356" s="47"/>
      <c r="C356" s="47"/>
      <c r="D356" s="47"/>
      <c r="E356" s="66"/>
      <c r="F356" s="67"/>
      <c r="G356" s="68"/>
      <c r="H356" s="68"/>
      <c r="I356" s="66"/>
      <c r="J356" s="66"/>
      <c r="K356" s="66"/>
      <c r="L356" s="66"/>
      <c r="M356" s="6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1:23" ht="18.75">
      <c r="A357" s="48"/>
      <c r="B357" s="47"/>
      <c r="C357" s="47"/>
      <c r="D357" s="47"/>
      <c r="E357" s="66"/>
      <c r="F357" s="67"/>
      <c r="G357" s="68"/>
      <c r="H357" s="68"/>
      <c r="I357" s="66"/>
      <c r="J357" s="66"/>
      <c r="K357" s="66"/>
      <c r="L357" s="66"/>
      <c r="M357" s="6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 spans="1:23" ht="18.75">
      <c r="A358" s="48"/>
      <c r="B358" s="47"/>
      <c r="C358" s="47"/>
      <c r="D358" s="47"/>
      <c r="E358" s="66"/>
      <c r="F358" s="67"/>
      <c r="G358" s="68"/>
      <c r="H358" s="68"/>
      <c r="I358" s="66"/>
      <c r="J358" s="66"/>
      <c r="K358" s="66"/>
      <c r="L358" s="66"/>
      <c r="M358" s="6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1:23" ht="18.75">
      <c r="A359" s="48"/>
      <c r="B359" s="47"/>
      <c r="C359" s="47"/>
      <c r="D359" s="47"/>
      <c r="E359" s="66"/>
      <c r="F359" s="67"/>
      <c r="G359" s="68"/>
      <c r="H359" s="68"/>
      <c r="I359" s="66"/>
      <c r="J359" s="66"/>
      <c r="K359" s="66"/>
      <c r="L359" s="66"/>
      <c r="M359" s="6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 spans="1:23" ht="18.75">
      <c r="A360" s="48"/>
      <c r="B360" s="47"/>
      <c r="C360" s="47"/>
      <c r="D360" s="47"/>
      <c r="E360" s="66"/>
      <c r="F360" s="67"/>
      <c r="G360" s="68"/>
      <c r="H360" s="68"/>
      <c r="I360" s="66"/>
      <c r="J360" s="66"/>
      <c r="K360" s="66"/>
      <c r="L360" s="66"/>
      <c r="M360" s="6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1:23" ht="18.75">
      <c r="A361" s="48"/>
      <c r="B361" s="47"/>
      <c r="C361" s="47"/>
      <c r="D361" s="47"/>
      <c r="E361" s="66"/>
      <c r="F361" s="67"/>
      <c r="G361" s="68"/>
      <c r="H361" s="68"/>
      <c r="I361" s="66"/>
      <c r="J361" s="66"/>
      <c r="K361" s="66"/>
      <c r="L361" s="66"/>
      <c r="M361" s="6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 spans="1:23" ht="18.75">
      <c r="A362" s="48"/>
      <c r="B362" s="47"/>
      <c r="C362" s="47"/>
      <c r="D362" s="47"/>
      <c r="E362" s="66"/>
      <c r="F362" s="67"/>
      <c r="G362" s="68"/>
      <c r="H362" s="68"/>
      <c r="I362" s="66"/>
      <c r="J362" s="66"/>
      <c r="K362" s="66"/>
      <c r="L362" s="66"/>
      <c r="M362" s="6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1:23" ht="18.75">
      <c r="A363" s="48"/>
      <c r="B363" s="47"/>
      <c r="C363" s="47"/>
      <c r="D363" s="47"/>
      <c r="E363" s="66"/>
      <c r="F363" s="67"/>
      <c r="G363" s="68"/>
      <c r="H363" s="68"/>
      <c r="I363" s="66"/>
      <c r="J363" s="66"/>
      <c r="K363" s="66"/>
      <c r="L363" s="66"/>
      <c r="M363" s="6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 spans="1:23" ht="18.75">
      <c r="A364" s="48"/>
      <c r="B364" s="47"/>
      <c r="C364" s="47"/>
      <c r="D364" s="47"/>
      <c r="E364" s="66"/>
      <c r="F364" s="67"/>
      <c r="G364" s="68"/>
      <c r="H364" s="68"/>
      <c r="I364" s="66"/>
      <c r="J364" s="66"/>
      <c r="K364" s="66"/>
      <c r="L364" s="66"/>
      <c r="M364" s="6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1:23" ht="18.75">
      <c r="A365" s="48"/>
      <c r="B365" s="47"/>
      <c r="C365" s="47"/>
      <c r="D365" s="47"/>
      <c r="E365" s="66"/>
      <c r="F365" s="67"/>
      <c r="G365" s="68"/>
      <c r="H365" s="68"/>
      <c r="I365" s="66"/>
      <c r="J365" s="66"/>
      <c r="K365" s="66"/>
      <c r="L365" s="66"/>
      <c r="M365" s="6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 spans="1:23" ht="18.75">
      <c r="A366" s="48"/>
      <c r="B366" s="47"/>
      <c r="C366" s="47"/>
      <c r="D366" s="47"/>
      <c r="E366" s="66"/>
      <c r="F366" s="67"/>
      <c r="G366" s="68"/>
      <c r="H366" s="68"/>
      <c r="I366" s="66"/>
      <c r="J366" s="66"/>
      <c r="K366" s="66"/>
      <c r="L366" s="66"/>
      <c r="M366" s="6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1:23" ht="18.75">
      <c r="A367" s="48"/>
      <c r="B367" s="47"/>
      <c r="C367" s="47"/>
      <c r="D367" s="47"/>
      <c r="E367" s="66"/>
      <c r="F367" s="67"/>
      <c r="G367" s="68"/>
      <c r="H367" s="68"/>
      <c r="I367" s="66"/>
      <c r="J367" s="66"/>
      <c r="K367" s="66"/>
      <c r="L367" s="66"/>
      <c r="M367" s="6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 spans="1:23" ht="18.75">
      <c r="A368" s="48"/>
      <c r="B368" s="47"/>
      <c r="C368" s="47"/>
      <c r="D368" s="47"/>
      <c r="E368" s="66"/>
      <c r="F368" s="67"/>
      <c r="G368" s="68"/>
      <c r="H368" s="68"/>
      <c r="I368" s="66"/>
      <c r="J368" s="66"/>
      <c r="K368" s="66"/>
      <c r="L368" s="66"/>
      <c r="M368" s="6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1:23" ht="18.75">
      <c r="A369" s="48"/>
      <c r="B369" s="47"/>
      <c r="C369" s="47"/>
      <c r="D369" s="47"/>
      <c r="E369" s="66"/>
      <c r="F369" s="67"/>
      <c r="G369" s="68"/>
      <c r="H369" s="68"/>
      <c r="I369" s="66"/>
      <c r="J369" s="66"/>
      <c r="K369" s="66"/>
      <c r="L369" s="66"/>
      <c r="M369" s="6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 spans="1:23" ht="18.75">
      <c r="A370" s="48"/>
      <c r="B370" s="47"/>
      <c r="C370" s="47"/>
      <c r="D370" s="47"/>
      <c r="E370" s="66"/>
      <c r="F370" s="67"/>
      <c r="G370" s="68"/>
      <c r="H370" s="68"/>
      <c r="I370" s="66"/>
      <c r="J370" s="66"/>
      <c r="K370" s="66"/>
      <c r="L370" s="66"/>
      <c r="M370" s="6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1:23" ht="19.5">
      <c r="A371" s="26">
        <v>1</v>
      </c>
      <c r="B371" s="27" t="s">
        <v>556</v>
      </c>
      <c r="C371" s="27" t="s">
        <v>557</v>
      </c>
      <c r="D371" s="27"/>
      <c r="E371" s="27" t="s">
        <v>558</v>
      </c>
      <c r="F371" s="29">
        <v>118</v>
      </c>
      <c r="G371" s="55">
        <v>0.02</v>
      </c>
      <c r="H371" s="55">
        <v>0.36900000000000005</v>
      </c>
      <c r="I371" s="31">
        <f>ROUND(F371*55/100*50*0.001,1)</f>
        <v>3.2</v>
      </c>
      <c r="J371" s="32">
        <f>ROUND(I371*1/3.3,1)</f>
        <v>1</v>
      </c>
      <c r="K371" s="32">
        <f t="shared" ref="K371:K434" si="62">ROUND(I371*2/2.85,1)</f>
        <v>2.2000000000000002</v>
      </c>
      <c r="L371" s="32">
        <f t="shared" ref="L371:M383" si="63">J371-G371</f>
        <v>0.98</v>
      </c>
      <c r="M371" s="32">
        <f t="shared" si="63"/>
        <v>1.8310000000000002</v>
      </c>
      <c r="N371" s="33">
        <f t="shared" ref="N371:N434" si="64">L371+M371</f>
        <v>2.8109999999999999</v>
      </c>
      <c r="O371" s="34">
        <f t="shared" ref="O371:P434" si="65">L371/3</f>
        <v>0.32666666666666666</v>
      </c>
      <c r="P371" s="35">
        <f t="shared" si="65"/>
        <v>0.61033333333333339</v>
      </c>
      <c r="Q371" s="33"/>
      <c r="R371" s="33">
        <f t="shared" ref="R371:S434" si="66">L371/3</f>
        <v>0.32666666666666666</v>
      </c>
      <c r="S371" s="33">
        <f t="shared" si="66"/>
        <v>0.61033333333333339</v>
      </c>
      <c r="T371" s="33"/>
      <c r="U371" s="33">
        <f t="shared" ref="U371:V434" si="67">L371/3</f>
        <v>0.32666666666666666</v>
      </c>
      <c r="V371" s="33">
        <f t="shared" si="67"/>
        <v>0.61033333333333339</v>
      </c>
      <c r="W371" s="36"/>
    </row>
    <row r="372" spans="1:23" ht="19.5">
      <c r="A372" s="26">
        <v>2</v>
      </c>
      <c r="B372" s="27" t="s">
        <v>556</v>
      </c>
      <c r="C372" s="27" t="s">
        <v>557</v>
      </c>
      <c r="D372" s="27"/>
      <c r="E372" s="27" t="s">
        <v>559</v>
      </c>
      <c r="F372" s="29">
        <v>73</v>
      </c>
      <c r="G372" s="55"/>
      <c r="H372" s="55"/>
      <c r="I372" s="31">
        <f t="shared" ref="I372:I435" si="68">ROUND(F372*55/100*50*0.001,1)</f>
        <v>2</v>
      </c>
      <c r="J372" s="32">
        <f t="shared" ref="J372:J435" si="69">ROUND(I372*1/3.3,1)</f>
        <v>0.6</v>
      </c>
      <c r="K372" s="32">
        <f t="shared" si="62"/>
        <v>1.4</v>
      </c>
      <c r="L372" s="32">
        <f t="shared" si="63"/>
        <v>0.6</v>
      </c>
      <c r="M372" s="32">
        <f t="shared" si="63"/>
        <v>1.4</v>
      </c>
      <c r="N372" s="33">
        <f t="shared" si="64"/>
        <v>2</v>
      </c>
      <c r="O372" s="34">
        <f t="shared" si="65"/>
        <v>0.19999999999999998</v>
      </c>
      <c r="P372" s="35">
        <f t="shared" si="65"/>
        <v>0.46666666666666662</v>
      </c>
      <c r="Q372" s="33"/>
      <c r="R372" s="33">
        <f t="shared" si="66"/>
        <v>0.19999999999999998</v>
      </c>
      <c r="S372" s="33">
        <f t="shared" si="66"/>
        <v>0.46666666666666662</v>
      </c>
      <c r="T372" s="33"/>
      <c r="U372" s="33">
        <f t="shared" si="67"/>
        <v>0.19999999999999998</v>
      </c>
      <c r="V372" s="33">
        <f t="shared" si="67"/>
        <v>0.46666666666666662</v>
      </c>
      <c r="W372" s="36"/>
    </row>
    <row r="373" spans="1:23" ht="19.5">
      <c r="A373" s="26">
        <v>3</v>
      </c>
      <c r="B373" s="27" t="s">
        <v>556</v>
      </c>
      <c r="C373" s="27" t="s">
        <v>560</v>
      </c>
      <c r="D373" s="27"/>
      <c r="E373" s="27" t="s">
        <v>561</v>
      </c>
      <c r="F373" s="29">
        <v>166</v>
      </c>
      <c r="G373" s="55">
        <v>9.6300000000000024E-2</v>
      </c>
      <c r="H373" s="55">
        <v>0.66400000000000003</v>
      </c>
      <c r="I373" s="31">
        <f t="shared" si="68"/>
        <v>4.5999999999999996</v>
      </c>
      <c r="J373" s="32">
        <f t="shared" si="69"/>
        <v>1.4</v>
      </c>
      <c r="K373" s="32">
        <f t="shared" si="62"/>
        <v>3.2</v>
      </c>
      <c r="L373" s="32">
        <f t="shared" si="63"/>
        <v>1.3036999999999999</v>
      </c>
      <c r="M373" s="32">
        <f t="shared" si="63"/>
        <v>2.536</v>
      </c>
      <c r="N373" s="33">
        <f t="shared" si="64"/>
        <v>3.8396999999999997</v>
      </c>
      <c r="O373" s="34">
        <f t="shared" si="65"/>
        <v>0.4345666666666666</v>
      </c>
      <c r="P373" s="35">
        <f t="shared" si="65"/>
        <v>0.84533333333333338</v>
      </c>
      <c r="Q373" s="33"/>
      <c r="R373" s="33">
        <f t="shared" si="66"/>
        <v>0.4345666666666666</v>
      </c>
      <c r="S373" s="33">
        <f t="shared" si="66"/>
        <v>0.84533333333333338</v>
      </c>
      <c r="T373" s="33"/>
      <c r="U373" s="33">
        <f t="shared" si="67"/>
        <v>0.4345666666666666</v>
      </c>
      <c r="V373" s="33">
        <f t="shared" si="67"/>
        <v>0.84533333333333338</v>
      </c>
      <c r="W373" s="36"/>
    </row>
    <row r="374" spans="1:23" ht="19.5">
      <c r="A374" s="26">
        <v>4</v>
      </c>
      <c r="B374" s="27" t="s">
        <v>556</v>
      </c>
      <c r="C374" s="27" t="s">
        <v>560</v>
      </c>
      <c r="D374" s="27"/>
      <c r="E374" s="27" t="s">
        <v>562</v>
      </c>
      <c r="F374" s="29">
        <v>137</v>
      </c>
      <c r="G374" s="30">
        <v>0.35799999999999998</v>
      </c>
      <c r="H374" s="30">
        <v>0.23</v>
      </c>
      <c r="I374" s="31">
        <f t="shared" si="68"/>
        <v>3.8</v>
      </c>
      <c r="J374" s="32">
        <f t="shared" si="69"/>
        <v>1.2</v>
      </c>
      <c r="K374" s="32">
        <f t="shared" si="62"/>
        <v>2.7</v>
      </c>
      <c r="L374" s="32">
        <f t="shared" si="63"/>
        <v>0.84199999999999997</v>
      </c>
      <c r="M374" s="32">
        <f t="shared" si="63"/>
        <v>2.4700000000000002</v>
      </c>
      <c r="N374" s="33">
        <f t="shared" si="64"/>
        <v>3.3120000000000003</v>
      </c>
      <c r="O374" s="34">
        <f t="shared" si="65"/>
        <v>0.28066666666666668</v>
      </c>
      <c r="P374" s="35">
        <f t="shared" si="65"/>
        <v>0.82333333333333336</v>
      </c>
      <c r="Q374" s="33"/>
      <c r="R374" s="33">
        <f t="shared" si="66"/>
        <v>0.28066666666666668</v>
      </c>
      <c r="S374" s="33">
        <f t="shared" si="66"/>
        <v>0.82333333333333336</v>
      </c>
      <c r="T374" s="33"/>
      <c r="U374" s="33">
        <f t="shared" si="67"/>
        <v>0.28066666666666668</v>
      </c>
      <c r="V374" s="33">
        <f t="shared" si="67"/>
        <v>0.82333333333333336</v>
      </c>
      <c r="W374" s="36"/>
    </row>
    <row r="375" spans="1:23" ht="19.5">
      <c r="A375" s="26">
        <v>5</v>
      </c>
      <c r="B375" s="27" t="s">
        <v>556</v>
      </c>
      <c r="C375" s="27" t="s">
        <v>563</v>
      </c>
      <c r="D375" s="27"/>
      <c r="E375" s="27" t="s">
        <v>564</v>
      </c>
      <c r="F375" s="29">
        <v>166</v>
      </c>
      <c r="G375" s="55">
        <v>0.128</v>
      </c>
      <c r="H375" s="55">
        <v>0.127</v>
      </c>
      <c r="I375" s="31">
        <f t="shared" si="68"/>
        <v>4.5999999999999996</v>
      </c>
      <c r="J375" s="32">
        <f t="shared" si="69"/>
        <v>1.4</v>
      </c>
      <c r="K375" s="32">
        <f t="shared" si="62"/>
        <v>3.2</v>
      </c>
      <c r="L375" s="32">
        <f t="shared" si="63"/>
        <v>1.2719999999999998</v>
      </c>
      <c r="M375" s="32">
        <f t="shared" si="63"/>
        <v>3.0730000000000004</v>
      </c>
      <c r="N375" s="33">
        <f t="shared" si="64"/>
        <v>4.3450000000000006</v>
      </c>
      <c r="O375" s="34">
        <f t="shared" si="65"/>
        <v>0.42399999999999993</v>
      </c>
      <c r="P375" s="35">
        <f t="shared" si="65"/>
        <v>1.0243333333333335</v>
      </c>
      <c r="Q375" s="33"/>
      <c r="R375" s="33">
        <f t="shared" si="66"/>
        <v>0.42399999999999993</v>
      </c>
      <c r="S375" s="33">
        <f t="shared" si="66"/>
        <v>1.0243333333333335</v>
      </c>
      <c r="T375" s="33"/>
      <c r="U375" s="33">
        <f t="shared" si="67"/>
        <v>0.42399999999999993</v>
      </c>
      <c r="V375" s="33">
        <f t="shared" si="67"/>
        <v>1.0243333333333335</v>
      </c>
      <c r="W375" s="36"/>
    </row>
    <row r="376" spans="1:23" ht="19.5">
      <c r="A376" s="26">
        <v>6</v>
      </c>
      <c r="B376" s="27" t="s">
        <v>556</v>
      </c>
      <c r="C376" s="27" t="s">
        <v>565</v>
      </c>
      <c r="D376" s="27"/>
      <c r="E376" s="27" t="s">
        <v>566</v>
      </c>
      <c r="F376" s="29">
        <v>132</v>
      </c>
      <c r="G376" s="55">
        <v>0.58200000000000007</v>
      </c>
      <c r="H376" s="55">
        <v>2.3310000000000004</v>
      </c>
      <c r="I376" s="31">
        <f t="shared" si="68"/>
        <v>3.6</v>
      </c>
      <c r="J376" s="32">
        <f t="shared" si="69"/>
        <v>1.1000000000000001</v>
      </c>
      <c r="K376" s="32">
        <f t="shared" si="62"/>
        <v>2.5</v>
      </c>
      <c r="L376" s="32">
        <f t="shared" si="63"/>
        <v>0.51800000000000002</v>
      </c>
      <c r="M376" s="32">
        <f t="shared" si="63"/>
        <v>0.16899999999999959</v>
      </c>
      <c r="N376" s="33">
        <f t="shared" si="64"/>
        <v>0.68699999999999961</v>
      </c>
      <c r="O376" s="34">
        <f t="shared" si="65"/>
        <v>0.17266666666666666</v>
      </c>
      <c r="P376" s="35">
        <f t="shared" si="65"/>
        <v>5.6333333333333201E-2</v>
      </c>
      <c r="Q376" s="33"/>
      <c r="R376" s="33">
        <f t="shared" si="66"/>
        <v>0.17266666666666666</v>
      </c>
      <c r="S376" s="33">
        <f t="shared" si="66"/>
        <v>5.6333333333333201E-2</v>
      </c>
      <c r="T376" s="33"/>
      <c r="U376" s="33">
        <f t="shared" si="67"/>
        <v>0.17266666666666666</v>
      </c>
      <c r="V376" s="33">
        <f t="shared" si="67"/>
        <v>5.6333333333333201E-2</v>
      </c>
      <c r="W376" s="36"/>
    </row>
    <row r="377" spans="1:23" ht="19.5">
      <c r="A377" s="26">
        <v>7</v>
      </c>
      <c r="B377" s="27" t="s">
        <v>556</v>
      </c>
      <c r="C377" s="27" t="s">
        <v>567</v>
      </c>
      <c r="D377" s="27"/>
      <c r="E377" s="27" t="s">
        <v>568</v>
      </c>
      <c r="F377" s="29">
        <v>130</v>
      </c>
      <c r="G377" s="55">
        <v>1.494</v>
      </c>
      <c r="H377" s="55"/>
      <c r="I377" s="31">
        <f t="shared" si="68"/>
        <v>3.6</v>
      </c>
      <c r="J377" s="32">
        <f t="shared" si="69"/>
        <v>1.1000000000000001</v>
      </c>
      <c r="K377" s="32">
        <f t="shared" si="62"/>
        <v>2.5</v>
      </c>
      <c r="L377" s="32">
        <v>0</v>
      </c>
      <c r="M377" s="32">
        <f t="shared" si="63"/>
        <v>2.5</v>
      </c>
      <c r="N377" s="33">
        <f t="shared" si="64"/>
        <v>2.5</v>
      </c>
      <c r="O377" s="34">
        <f t="shared" si="65"/>
        <v>0</v>
      </c>
      <c r="P377" s="35">
        <f t="shared" si="65"/>
        <v>0.83333333333333337</v>
      </c>
      <c r="Q377" s="33"/>
      <c r="R377" s="33">
        <f t="shared" si="66"/>
        <v>0</v>
      </c>
      <c r="S377" s="33">
        <f t="shared" si="66"/>
        <v>0.83333333333333337</v>
      </c>
      <c r="T377" s="33"/>
      <c r="U377" s="33">
        <f t="shared" si="67"/>
        <v>0</v>
      </c>
      <c r="V377" s="33">
        <f t="shared" si="67"/>
        <v>0.83333333333333337</v>
      </c>
      <c r="W377" s="36"/>
    </row>
    <row r="378" spans="1:23" ht="19.5">
      <c r="A378" s="26">
        <v>8</v>
      </c>
      <c r="B378" s="27" t="s">
        <v>556</v>
      </c>
      <c r="C378" s="27" t="s">
        <v>344</v>
      </c>
      <c r="D378" s="27"/>
      <c r="E378" s="27" t="s">
        <v>345</v>
      </c>
      <c r="F378" s="29">
        <v>152</v>
      </c>
      <c r="G378" s="55"/>
      <c r="H378" s="55"/>
      <c r="I378" s="31">
        <f t="shared" si="68"/>
        <v>4.2</v>
      </c>
      <c r="J378" s="32">
        <f t="shared" si="69"/>
        <v>1.3</v>
      </c>
      <c r="K378" s="32">
        <f t="shared" si="62"/>
        <v>2.9</v>
      </c>
      <c r="L378" s="32">
        <f t="shared" ref="L378:L386" si="70">J378-G378</f>
        <v>1.3</v>
      </c>
      <c r="M378" s="32">
        <f t="shared" si="63"/>
        <v>2.9</v>
      </c>
      <c r="N378" s="33">
        <f t="shared" si="64"/>
        <v>4.2</v>
      </c>
      <c r="O378" s="34">
        <f t="shared" si="65"/>
        <v>0.43333333333333335</v>
      </c>
      <c r="P378" s="35">
        <f t="shared" si="65"/>
        <v>0.96666666666666667</v>
      </c>
      <c r="Q378" s="33"/>
      <c r="R378" s="33">
        <f t="shared" si="66"/>
        <v>0.43333333333333335</v>
      </c>
      <c r="S378" s="33">
        <f t="shared" si="66"/>
        <v>0.96666666666666667</v>
      </c>
      <c r="T378" s="33"/>
      <c r="U378" s="33">
        <f t="shared" si="67"/>
        <v>0.43333333333333335</v>
      </c>
      <c r="V378" s="33">
        <f t="shared" si="67"/>
        <v>0.96666666666666667</v>
      </c>
      <c r="W378" s="36"/>
    </row>
    <row r="379" spans="1:23" ht="19.5">
      <c r="A379" s="26">
        <v>9</v>
      </c>
      <c r="B379" s="27" t="s">
        <v>556</v>
      </c>
      <c r="C379" s="27" t="s">
        <v>569</v>
      </c>
      <c r="D379" s="27"/>
      <c r="E379" s="27" t="s">
        <v>570</v>
      </c>
      <c r="F379" s="29">
        <v>89</v>
      </c>
      <c r="G379" s="55"/>
      <c r="H379" s="55"/>
      <c r="I379" s="31">
        <f t="shared" si="68"/>
        <v>2.4</v>
      </c>
      <c r="J379" s="32">
        <f t="shared" si="69"/>
        <v>0.7</v>
      </c>
      <c r="K379" s="32">
        <f t="shared" si="62"/>
        <v>1.7</v>
      </c>
      <c r="L379" s="32">
        <f t="shared" si="70"/>
        <v>0.7</v>
      </c>
      <c r="M379" s="32">
        <f t="shared" si="63"/>
        <v>1.7</v>
      </c>
      <c r="N379" s="33">
        <f t="shared" si="64"/>
        <v>2.4</v>
      </c>
      <c r="O379" s="34">
        <f t="shared" si="65"/>
        <v>0.23333333333333331</v>
      </c>
      <c r="P379" s="35">
        <f t="shared" si="65"/>
        <v>0.56666666666666665</v>
      </c>
      <c r="Q379" s="33"/>
      <c r="R379" s="33">
        <f t="shared" si="66"/>
        <v>0.23333333333333331</v>
      </c>
      <c r="S379" s="33">
        <f t="shared" si="66"/>
        <v>0.56666666666666665</v>
      </c>
      <c r="T379" s="33"/>
      <c r="U379" s="33">
        <f t="shared" si="67"/>
        <v>0.23333333333333331</v>
      </c>
      <c r="V379" s="33">
        <f t="shared" si="67"/>
        <v>0.56666666666666665</v>
      </c>
      <c r="W379" s="36"/>
    </row>
    <row r="380" spans="1:23" ht="19.5">
      <c r="A380" s="26">
        <v>10</v>
      </c>
      <c r="B380" s="27" t="s">
        <v>556</v>
      </c>
      <c r="C380" s="27" t="s">
        <v>569</v>
      </c>
      <c r="D380" s="27"/>
      <c r="E380" s="27" t="s">
        <v>571</v>
      </c>
      <c r="F380" s="29">
        <v>104</v>
      </c>
      <c r="G380" s="55">
        <v>0.36700000000000005</v>
      </c>
      <c r="H380" s="55">
        <v>0.68400000000000005</v>
      </c>
      <c r="I380" s="31">
        <f t="shared" si="68"/>
        <v>2.9</v>
      </c>
      <c r="J380" s="32">
        <f t="shared" si="69"/>
        <v>0.9</v>
      </c>
      <c r="K380" s="32">
        <f t="shared" si="62"/>
        <v>2</v>
      </c>
      <c r="L380" s="32">
        <f t="shared" si="70"/>
        <v>0.53299999999999992</v>
      </c>
      <c r="M380" s="32">
        <f t="shared" si="63"/>
        <v>1.3159999999999998</v>
      </c>
      <c r="N380" s="33">
        <f t="shared" si="64"/>
        <v>1.8489999999999998</v>
      </c>
      <c r="O380" s="34">
        <f t="shared" si="65"/>
        <v>0.17766666666666664</v>
      </c>
      <c r="P380" s="35">
        <f t="shared" si="65"/>
        <v>0.43866666666666659</v>
      </c>
      <c r="Q380" s="33"/>
      <c r="R380" s="33">
        <f t="shared" si="66"/>
        <v>0.17766666666666664</v>
      </c>
      <c r="S380" s="33">
        <f t="shared" si="66"/>
        <v>0.43866666666666659</v>
      </c>
      <c r="T380" s="33"/>
      <c r="U380" s="33">
        <f t="shared" si="67"/>
        <v>0.17766666666666664</v>
      </c>
      <c r="V380" s="33">
        <f t="shared" si="67"/>
        <v>0.43866666666666659</v>
      </c>
      <c r="W380" s="36"/>
    </row>
    <row r="381" spans="1:23" ht="19.5">
      <c r="A381" s="26">
        <v>11</v>
      </c>
      <c r="B381" s="27" t="s">
        <v>556</v>
      </c>
      <c r="C381" s="27" t="s">
        <v>572</v>
      </c>
      <c r="D381" s="27"/>
      <c r="E381" s="27" t="s">
        <v>573</v>
      </c>
      <c r="F381" s="29">
        <v>377</v>
      </c>
      <c r="G381" s="30"/>
      <c r="H381" s="30"/>
      <c r="I381" s="31">
        <f t="shared" si="68"/>
        <v>10.4</v>
      </c>
      <c r="J381" s="32">
        <f t="shared" si="69"/>
        <v>3.2</v>
      </c>
      <c r="K381" s="32">
        <f t="shared" si="62"/>
        <v>7.3</v>
      </c>
      <c r="L381" s="32">
        <f t="shared" si="70"/>
        <v>3.2</v>
      </c>
      <c r="M381" s="32">
        <f t="shared" si="63"/>
        <v>7.3</v>
      </c>
      <c r="N381" s="33">
        <f t="shared" si="64"/>
        <v>10.5</v>
      </c>
      <c r="O381" s="34">
        <f t="shared" si="65"/>
        <v>1.0666666666666667</v>
      </c>
      <c r="P381" s="35">
        <f t="shared" si="65"/>
        <v>2.4333333333333331</v>
      </c>
      <c r="Q381" s="33"/>
      <c r="R381" s="33">
        <f t="shared" si="66"/>
        <v>1.0666666666666667</v>
      </c>
      <c r="S381" s="33">
        <f t="shared" si="66"/>
        <v>2.4333333333333331</v>
      </c>
      <c r="T381" s="33"/>
      <c r="U381" s="33">
        <f t="shared" si="67"/>
        <v>1.0666666666666667</v>
      </c>
      <c r="V381" s="33">
        <f t="shared" si="67"/>
        <v>2.4333333333333331</v>
      </c>
      <c r="W381" s="36"/>
    </row>
    <row r="382" spans="1:23" ht="19.5">
      <c r="A382" s="26">
        <v>12</v>
      </c>
      <c r="B382" s="27" t="s">
        <v>556</v>
      </c>
      <c r="C382" s="27" t="s">
        <v>574</v>
      </c>
      <c r="D382" s="27"/>
      <c r="E382" s="27" t="s">
        <v>575</v>
      </c>
      <c r="F382" s="29">
        <v>105</v>
      </c>
      <c r="G382" s="30"/>
      <c r="H382" s="30"/>
      <c r="I382" s="31">
        <f t="shared" si="68"/>
        <v>2.9</v>
      </c>
      <c r="J382" s="32">
        <f t="shared" si="69"/>
        <v>0.9</v>
      </c>
      <c r="K382" s="32">
        <f t="shared" si="62"/>
        <v>2</v>
      </c>
      <c r="L382" s="32">
        <f t="shared" si="70"/>
        <v>0.9</v>
      </c>
      <c r="M382" s="32">
        <f t="shared" si="63"/>
        <v>2</v>
      </c>
      <c r="N382" s="33">
        <f t="shared" si="64"/>
        <v>2.9</v>
      </c>
      <c r="O382" s="34">
        <f t="shared" si="65"/>
        <v>0.3</v>
      </c>
      <c r="P382" s="35">
        <f t="shared" si="65"/>
        <v>0.66666666666666663</v>
      </c>
      <c r="Q382" s="33"/>
      <c r="R382" s="33">
        <f t="shared" si="66"/>
        <v>0.3</v>
      </c>
      <c r="S382" s="33">
        <f t="shared" si="66"/>
        <v>0.66666666666666663</v>
      </c>
      <c r="T382" s="33"/>
      <c r="U382" s="33">
        <f t="shared" si="67"/>
        <v>0.3</v>
      </c>
      <c r="V382" s="33">
        <f t="shared" si="67"/>
        <v>0.66666666666666663</v>
      </c>
      <c r="W382" s="36"/>
    </row>
    <row r="383" spans="1:23" ht="19.5">
      <c r="A383" s="26">
        <v>13</v>
      </c>
      <c r="B383" s="27" t="s">
        <v>556</v>
      </c>
      <c r="C383" s="27" t="s">
        <v>576</v>
      </c>
      <c r="D383" s="27"/>
      <c r="E383" s="27" t="s">
        <v>577</v>
      </c>
      <c r="F383" s="29">
        <v>240</v>
      </c>
      <c r="G383" s="30"/>
      <c r="H383" s="30"/>
      <c r="I383" s="31">
        <f t="shared" si="68"/>
        <v>6.6</v>
      </c>
      <c r="J383" s="32">
        <f t="shared" si="69"/>
        <v>2</v>
      </c>
      <c r="K383" s="32">
        <f t="shared" si="62"/>
        <v>4.5999999999999996</v>
      </c>
      <c r="L383" s="32">
        <f t="shared" si="70"/>
        <v>2</v>
      </c>
      <c r="M383" s="32">
        <f t="shared" si="63"/>
        <v>4.5999999999999996</v>
      </c>
      <c r="N383" s="33">
        <f t="shared" si="64"/>
        <v>6.6</v>
      </c>
      <c r="O383" s="34">
        <f t="shared" si="65"/>
        <v>0.66666666666666663</v>
      </c>
      <c r="P383" s="35">
        <f t="shared" si="65"/>
        <v>1.5333333333333332</v>
      </c>
      <c r="Q383" s="33"/>
      <c r="R383" s="33">
        <f t="shared" si="66"/>
        <v>0.66666666666666663</v>
      </c>
      <c r="S383" s="33">
        <f t="shared" si="66"/>
        <v>1.5333333333333332</v>
      </c>
      <c r="T383" s="33"/>
      <c r="U383" s="33">
        <f t="shared" si="67"/>
        <v>0.66666666666666663</v>
      </c>
      <c r="V383" s="33">
        <f t="shared" si="67"/>
        <v>1.5333333333333332</v>
      </c>
      <c r="W383" s="36"/>
    </row>
    <row r="384" spans="1:23" ht="19.5">
      <c r="A384" s="26">
        <v>14</v>
      </c>
      <c r="B384" s="27" t="s">
        <v>556</v>
      </c>
      <c r="C384" s="27" t="s">
        <v>576</v>
      </c>
      <c r="D384" s="27"/>
      <c r="E384" s="27" t="s">
        <v>578</v>
      </c>
      <c r="F384" s="29">
        <v>125</v>
      </c>
      <c r="G384" s="30">
        <v>0.81400000000000006</v>
      </c>
      <c r="H384" s="30">
        <v>2.6839999999999997</v>
      </c>
      <c r="I384" s="31">
        <f t="shared" si="68"/>
        <v>3.4</v>
      </c>
      <c r="J384" s="32">
        <f t="shared" si="69"/>
        <v>1</v>
      </c>
      <c r="K384" s="32">
        <f t="shared" si="62"/>
        <v>2.4</v>
      </c>
      <c r="L384" s="32">
        <f t="shared" si="70"/>
        <v>0.18599999999999994</v>
      </c>
      <c r="M384" s="32">
        <v>0</v>
      </c>
      <c r="N384" s="33">
        <f t="shared" si="64"/>
        <v>0.18599999999999994</v>
      </c>
      <c r="O384" s="34">
        <f t="shared" si="65"/>
        <v>6.1999999999999979E-2</v>
      </c>
      <c r="P384" s="35">
        <f t="shared" si="65"/>
        <v>0</v>
      </c>
      <c r="Q384" s="33"/>
      <c r="R384" s="33">
        <f t="shared" si="66"/>
        <v>6.1999999999999979E-2</v>
      </c>
      <c r="S384" s="33">
        <f t="shared" si="66"/>
        <v>0</v>
      </c>
      <c r="T384" s="33"/>
      <c r="U384" s="33">
        <f t="shared" si="67"/>
        <v>6.1999999999999979E-2</v>
      </c>
      <c r="V384" s="33">
        <f t="shared" si="67"/>
        <v>0</v>
      </c>
      <c r="W384" s="36"/>
    </row>
    <row r="385" spans="1:23" ht="19.5">
      <c r="A385" s="26">
        <v>15</v>
      </c>
      <c r="B385" s="27" t="s">
        <v>556</v>
      </c>
      <c r="C385" s="27" t="s">
        <v>579</v>
      </c>
      <c r="D385" s="27"/>
      <c r="E385" s="27" t="s">
        <v>580</v>
      </c>
      <c r="F385" s="29">
        <v>291</v>
      </c>
      <c r="G385" s="30"/>
      <c r="H385" s="30"/>
      <c r="I385" s="31">
        <f t="shared" si="68"/>
        <v>8</v>
      </c>
      <c r="J385" s="32">
        <f t="shared" si="69"/>
        <v>2.4</v>
      </c>
      <c r="K385" s="32">
        <f t="shared" si="62"/>
        <v>5.6</v>
      </c>
      <c r="L385" s="32">
        <f t="shared" si="70"/>
        <v>2.4</v>
      </c>
      <c r="M385" s="32">
        <f>K385-H385</f>
        <v>5.6</v>
      </c>
      <c r="N385" s="33">
        <f t="shared" si="64"/>
        <v>8</v>
      </c>
      <c r="O385" s="34">
        <f t="shared" si="65"/>
        <v>0.79999999999999993</v>
      </c>
      <c r="P385" s="35">
        <f t="shared" si="65"/>
        <v>1.8666666666666665</v>
      </c>
      <c r="Q385" s="33"/>
      <c r="R385" s="33">
        <f t="shared" si="66"/>
        <v>0.79999999999999993</v>
      </c>
      <c r="S385" s="33">
        <f t="shared" si="66"/>
        <v>1.8666666666666665</v>
      </c>
      <c r="T385" s="33"/>
      <c r="U385" s="33">
        <f t="shared" si="67"/>
        <v>0.79999999999999993</v>
      </c>
      <c r="V385" s="33">
        <f t="shared" si="67"/>
        <v>1.8666666666666665</v>
      </c>
      <c r="W385" s="36"/>
    </row>
    <row r="386" spans="1:23" ht="19.5">
      <c r="A386" s="26">
        <v>16</v>
      </c>
      <c r="B386" s="27" t="s">
        <v>556</v>
      </c>
      <c r="C386" s="27" t="s">
        <v>581</v>
      </c>
      <c r="D386" s="27"/>
      <c r="E386" s="27" t="s">
        <v>582</v>
      </c>
      <c r="F386" s="29">
        <v>188</v>
      </c>
      <c r="G386" s="30"/>
      <c r="H386" s="30"/>
      <c r="I386" s="31">
        <f t="shared" si="68"/>
        <v>5.2</v>
      </c>
      <c r="J386" s="32">
        <f t="shared" si="69"/>
        <v>1.6</v>
      </c>
      <c r="K386" s="32">
        <f t="shared" si="62"/>
        <v>3.6</v>
      </c>
      <c r="L386" s="32">
        <f t="shared" si="70"/>
        <v>1.6</v>
      </c>
      <c r="M386" s="32">
        <f>K386-H386</f>
        <v>3.6</v>
      </c>
      <c r="N386" s="33">
        <f t="shared" si="64"/>
        <v>5.2</v>
      </c>
      <c r="O386" s="34">
        <f t="shared" si="65"/>
        <v>0.53333333333333333</v>
      </c>
      <c r="P386" s="35">
        <f t="shared" si="65"/>
        <v>1.2</v>
      </c>
      <c r="Q386" s="33"/>
      <c r="R386" s="33">
        <f t="shared" si="66"/>
        <v>0.53333333333333333</v>
      </c>
      <c r="S386" s="33">
        <f t="shared" si="66"/>
        <v>1.2</v>
      </c>
      <c r="T386" s="33"/>
      <c r="U386" s="33">
        <f t="shared" si="67"/>
        <v>0.53333333333333333</v>
      </c>
      <c r="V386" s="33">
        <f t="shared" si="67"/>
        <v>1.2</v>
      </c>
      <c r="W386" s="36"/>
    </row>
    <row r="387" spans="1:23" ht="19.5">
      <c r="A387" s="26">
        <v>17</v>
      </c>
      <c r="B387" s="27" t="s">
        <v>556</v>
      </c>
      <c r="C387" s="27" t="s">
        <v>581</v>
      </c>
      <c r="D387" s="27"/>
      <c r="E387" s="27" t="s">
        <v>583</v>
      </c>
      <c r="F387" s="29">
        <v>144</v>
      </c>
      <c r="G387" s="30">
        <v>1.845</v>
      </c>
      <c r="H387" s="30">
        <v>4.9480000000000004</v>
      </c>
      <c r="I387" s="31">
        <f t="shared" si="68"/>
        <v>4</v>
      </c>
      <c r="J387" s="32">
        <f t="shared" si="69"/>
        <v>1.2</v>
      </c>
      <c r="K387" s="32">
        <f t="shared" si="62"/>
        <v>2.8</v>
      </c>
      <c r="L387" s="32">
        <v>0</v>
      </c>
      <c r="M387" s="32">
        <v>0</v>
      </c>
      <c r="N387" s="33">
        <f t="shared" si="64"/>
        <v>0</v>
      </c>
      <c r="O387" s="34">
        <f t="shared" si="65"/>
        <v>0</v>
      </c>
      <c r="P387" s="35">
        <f t="shared" si="65"/>
        <v>0</v>
      </c>
      <c r="Q387" s="33"/>
      <c r="R387" s="33">
        <f t="shared" si="66"/>
        <v>0</v>
      </c>
      <c r="S387" s="33">
        <f t="shared" si="66"/>
        <v>0</v>
      </c>
      <c r="T387" s="33"/>
      <c r="U387" s="33">
        <f t="shared" si="67"/>
        <v>0</v>
      </c>
      <c r="V387" s="33">
        <f t="shared" si="67"/>
        <v>0</v>
      </c>
      <c r="W387" s="36"/>
    </row>
    <row r="388" spans="1:23" ht="19.5">
      <c r="A388" s="26">
        <v>18</v>
      </c>
      <c r="B388" s="27" t="s">
        <v>556</v>
      </c>
      <c r="C388" s="27" t="s">
        <v>584</v>
      </c>
      <c r="D388" s="27"/>
      <c r="E388" s="27" t="s">
        <v>585</v>
      </c>
      <c r="F388" s="29">
        <v>184</v>
      </c>
      <c r="G388" s="55">
        <v>0.90500000000000003</v>
      </c>
      <c r="H388" s="55">
        <v>0.54700000000000004</v>
      </c>
      <c r="I388" s="31">
        <f t="shared" si="68"/>
        <v>5.0999999999999996</v>
      </c>
      <c r="J388" s="32">
        <f t="shared" si="69"/>
        <v>1.5</v>
      </c>
      <c r="K388" s="32">
        <f t="shared" si="62"/>
        <v>3.6</v>
      </c>
      <c r="L388" s="32">
        <f t="shared" ref="L388:M391" si="71">J388-G388</f>
        <v>0.59499999999999997</v>
      </c>
      <c r="M388" s="32">
        <f t="shared" si="71"/>
        <v>3.0529999999999999</v>
      </c>
      <c r="N388" s="33">
        <f t="shared" si="64"/>
        <v>3.6479999999999997</v>
      </c>
      <c r="O388" s="34">
        <f t="shared" si="65"/>
        <v>0.19833333333333333</v>
      </c>
      <c r="P388" s="35">
        <f t="shared" si="65"/>
        <v>1.0176666666666667</v>
      </c>
      <c r="Q388" s="33"/>
      <c r="R388" s="33">
        <f t="shared" si="66"/>
        <v>0.19833333333333333</v>
      </c>
      <c r="S388" s="33">
        <f t="shared" si="66"/>
        <v>1.0176666666666667</v>
      </c>
      <c r="T388" s="33"/>
      <c r="U388" s="33">
        <f t="shared" si="67"/>
        <v>0.19833333333333333</v>
      </c>
      <c r="V388" s="33">
        <f t="shared" si="67"/>
        <v>1.0176666666666667</v>
      </c>
      <c r="W388" s="36"/>
    </row>
    <row r="389" spans="1:23" ht="19.5">
      <c r="A389" s="26">
        <v>19</v>
      </c>
      <c r="B389" s="27" t="s">
        <v>556</v>
      </c>
      <c r="C389" s="27" t="s">
        <v>586</v>
      </c>
      <c r="D389" s="27"/>
      <c r="E389" s="27" t="s">
        <v>587</v>
      </c>
      <c r="F389" s="29">
        <v>125</v>
      </c>
      <c r="G389" s="55">
        <v>0.46599999999999997</v>
      </c>
      <c r="H389" s="55"/>
      <c r="I389" s="31">
        <f t="shared" si="68"/>
        <v>3.4</v>
      </c>
      <c r="J389" s="32">
        <f t="shared" si="69"/>
        <v>1</v>
      </c>
      <c r="K389" s="32">
        <f t="shared" si="62"/>
        <v>2.4</v>
      </c>
      <c r="L389" s="32">
        <f t="shared" si="71"/>
        <v>0.53400000000000003</v>
      </c>
      <c r="M389" s="32">
        <f t="shared" si="71"/>
        <v>2.4</v>
      </c>
      <c r="N389" s="33">
        <f t="shared" si="64"/>
        <v>2.9340000000000002</v>
      </c>
      <c r="O389" s="34">
        <f t="shared" si="65"/>
        <v>0.17800000000000002</v>
      </c>
      <c r="P389" s="35">
        <f t="shared" si="65"/>
        <v>0.79999999999999993</v>
      </c>
      <c r="Q389" s="33"/>
      <c r="R389" s="33">
        <f t="shared" si="66"/>
        <v>0.17800000000000002</v>
      </c>
      <c r="S389" s="33">
        <f t="shared" si="66"/>
        <v>0.79999999999999993</v>
      </c>
      <c r="T389" s="33"/>
      <c r="U389" s="33">
        <f t="shared" si="67"/>
        <v>0.17800000000000002</v>
      </c>
      <c r="V389" s="33">
        <f t="shared" si="67"/>
        <v>0.79999999999999993</v>
      </c>
      <c r="W389" s="36"/>
    </row>
    <row r="390" spans="1:23" ht="19.5">
      <c r="A390" s="26">
        <v>20</v>
      </c>
      <c r="B390" s="27" t="s">
        <v>556</v>
      </c>
      <c r="C390" s="27" t="s">
        <v>588</v>
      </c>
      <c r="D390" s="27"/>
      <c r="E390" s="27" t="s">
        <v>589</v>
      </c>
      <c r="F390" s="29">
        <v>264</v>
      </c>
      <c r="G390" s="55">
        <v>2.0739999999999998</v>
      </c>
      <c r="H390" s="55">
        <v>1.4560000000000002</v>
      </c>
      <c r="I390" s="31">
        <f t="shared" si="68"/>
        <v>7.3</v>
      </c>
      <c r="J390" s="32">
        <f t="shared" si="69"/>
        <v>2.2000000000000002</v>
      </c>
      <c r="K390" s="32">
        <f t="shared" si="62"/>
        <v>5.0999999999999996</v>
      </c>
      <c r="L390" s="32">
        <f t="shared" si="71"/>
        <v>0.12600000000000033</v>
      </c>
      <c r="M390" s="32">
        <f t="shared" si="71"/>
        <v>3.6439999999999992</v>
      </c>
      <c r="N390" s="33">
        <f t="shared" si="64"/>
        <v>3.7699999999999996</v>
      </c>
      <c r="O390" s="34">
        <f t="shared" si="65"/>
        <v>4.2000000000000114E-2</v>
      </c>
      <c r="P390" s="35">
        <f t="shared" si="65"/>
        <v>1.2146666666666663</v>
      </c>
      <c r="Q390" s="33"/>
      <c r="R390" s="33">
        <f t="shared" si="66"/>
        <v>4.2000000000000114E-2</v>
      </c>
      <c r="S390" s="33">
        <f t="shared" si="66"/>
        <v>1.2146666666666663</v>
      </c>
      <c r="T390" s="33"/>
      <c r="U390" s="33">
        <f t="shared" si="67"/>
        <v>4.2000000000000114E-2</v>
      </c>
      <c r="V390" s="33">
        <f t="shared" si="67"/>
        <v>1.2146666666666663</v>
      </c>
      <c r="W390" s="36"/>
    </row>
    <row r="391" spans="1:23" ht="19.5">
      <c r="A391" s="26">
        <v>21</v>
      </c>
      <c r="B391" s="27" t="s">
        <v>556</v>
      </c>
      <c r="C391" s="27" t="s">
        <v>590</v>
      </c>
      <c r="D391" s="27"/>
      <c r="E391" s="27" t="s">
        <v>591</v>
      </c>
      <c r="F391" s="29">
        <v>106</v>
      </c>
      <c r="G391" s="55"/>
      <c r="H391" s="55">
        <v>1.0019999999999998</v>
      </c>
      <c r="I391" s="31">
        <f t="shared" si="68"/>
        <v>2.9</v>
      </c>
      <c r="J391" s="32">
        <f t="shared" si="69"/>
        <v>0.9</v>
      </c>
      <c r="K391" s="32">
        <f t="shared" si="62"/>
        <v>2</v>
      </c>
      <c r="L391" s="32">
        <f t="shared" si="71"/>
        <v>0.9</v>
      </c>
      <c r="M391" s="32">
        <f t="shared" si="71"/>
        <v>0.99800000000000022</v>
      </c>
      <c r="N391" s="33">
        <f t="shared" si="64"/>
        <v>1.8980000000000001</v>
      </c>
      <c r="O391" s="34">
        <f t="shared" si="65"/>
        <v>0.3</v>
      </c>
      <c r="P391" s="35">
        <f t="shared" si="65"/>
        <v>0.33266666666666672</v>
      </c>
      <c r="Q391" s="33"/>
      <c r="R391" s="33">
        <f t="shared" si="66"/>
        <v>0.3</v>
      </c>
      <c r="S391" s="33">
        <f t="shared" si="66"/>
        <v>0.33266666666666672</v>
      </c>
      <c r="T391" s="33"/>
      <c r="U391" s="33">
        <f t="shared" si="67"/>
        <v>0.3</v>
      </c>
      <c r="V391" s="33">
        <f t="shared" si="67"/>
        <v>0.33266666666666672</v>
      </c>
      <c r="W391" s="36"/>
    </row>
    <row r="392" spans="1:23" ht="19.5">
      <c r="A392" s="26">
        <v>22</v>
      </c>
      <c r="B392" s="27" t="s">
        <v>556</v>
      </c>
      <c r="C392" s="27" t="s">
        <v>590</v>
      </c>
      <c r="D392" s="27"/>
      <c r="E392" s="27" t="s">
        <v>592</v>
      </c>
      <c r="F392" s="29">
        <v>130</v>
      </c>
      <c r="G392" s="55">
        <v>1.44</v>
      </c>
      <c r="H392" s="55">
        <v>2.617</v>
      </c>
      <c r="I392" s="31">
        <f t="shared" si="68"/>
        <v>3.6</v>
      </c>
      <c r="J392" s="32">
        <f t="shared" si="69"/>
        <v>1.1000000000000001</v>
      </c>
      <c r="K392" s="32">
        <f t="shared" si="62"/>
        <v>2.5</v>
      </c>
      <c r="L392" s="32">
        <v>0</v>
      </c>
      <c r="M392" s="32">
        <v>0</v>
      </c>
      <c r="N392" s="33">
        <f t="shared" si="64"/>
        <v>0</v>
      </c>
      <c r="O392" s="34">
        <f t="shared" si="65"/>
        <v>0</v>
      </c>
      <c r="P392" s="35">
        <f t="shared" si="65"/>
        <v>0</v>
      </c>
      <c r="Q392" s="33"/>
      <c r="R392" s="33">
        <f t="shared" si="66"/>
        <v>0</v>
      </c>
      <c r="S392" s="33">
        <f t="shared" si="66"/>
        <v>0</v>
      </c>
      <c r="T392" s="33"/>
      <c r="U392" s="33">
        <f t="shared" si="67"/>
        <v>0</v>
      </c>
      <c r="V392" s="33">
        <f t="shared" si="67"/>
        <v>0</v>
      </c>
      <c r="W392" s="36"/>
    </row>
    <row r="393" spans="1:23" ht="19.5">
      <c r="A393" s="26">
        <v>23</v>
      </c>
      <c r="B393" s="27" t="s">
        <v>556</v>
      </c>
      <c r="C393" s="27" t="s">
        <v>593</v>
      </c>
      <c r="D393" s="27"/>
      <c r="E393" s="27" t="s">
        <v>594</v>
      </c>
      <c r="F393" s="29">
        <v>124</v>
      </c>
      <c r="G393" s="55">
        <v>1.6230000000000002</v>
      </c>
      <c r="H393" s="55">
        <v>1.1179999999999999</v>
      </c>
      <c r="I393" s="31">
        <f t="shared" si="68"/>
        <v>3.4</v>
      </c>
      <c r="J393" s="32">
        <f t="shared" si="69"/>
        <v>1</v>
      </c>
      <c r="K393" s="32">
        <f t="shared" si="62"/>
        <v>2.4</v>
      </c>
      <c r="L393" s="32">
        <v>0</v>
      </c>
      <c r="M393" s="32">
        <f t="shared" ref="M393:M422" si="72">K393-H393</f>
        <v>1.282</v>
      </c>
      <c r="N393" s="33">
        <f t="shared" si="64"/>
        <v>1.282</v>
      </c>
      <c r="O393" s="34">
        <f t="shared" si="65"/>
        <v>0</v>
      </c>
      <c r="P393" s="35">
        <f t="shared" si="65"/>
        <v>0.42733333333333334</v>
      </c>
      <c r="Q393" s="33"/>
      <c r="R393" s="33">
        <f t="shared" si="66"/>
        <v>0</v>
      </c>
      <c r="S393" s="33">
        <f t="shared" si="66"/>
        <v>0.42733333333333334</v>
      </c>
      <c r="T393" s="33"/>
      <c r="U393" s="33">
        <f t="shared" si="67"/>
        <v>0</v>
      </c>
      <c r="V393" s="33">
        <f t="shared" si="67"/>
        <v>0.42733333333333334</v>
      </c>
      <c r="W393" s="36"/>
    </row>
    <row r="394" spans="1:23" ht="19.5">
      <c r="A394" s="26">
        <v>24</v>
      </c>
      <c r="B394" s="27" t="s">
        <v>556</v>
      </c>
      <c r="C394" s="27" t="s">
        <v>593</v>
      </c>
      <c r="D394" s="27"/>
      <c r="E394" s="27" t="s">
        <v>595</v>
      </c>
      <c r="F394" s="29">
        <v>195</v>
      </c>
      <c r="G394" s="55"/>
      <c r="H394" s="55"/>
      <c r="I394" s="31">
        <f t="shared" si="68"/>
        <v>5.4</v>
      </c>
      <c r="J394" s="32">
        <f t="shared" si="69"/>
        <v>1.6</v>
      </c>
      <c r="K394" s="32">
        <f t="shared" si="62"/>
        <v>3.8</v>
      </c>
      <c r="L394" s="32">
        <f t="shared" ref="L394:L407" si="73">J394-G394</f>
        <v>1.6</v>
      </c>
      <c r="M394" s="32">
        <f t="shared" si="72"/>
        <v>3.8</v>
      </c>
      <c r="N394" s="33">
        <f t="shared" si="64"/>
        <v>5.4</v>
      </c>
      <c r="O394" s="34">
        <f t="shared" si="65"/>
        <v>0.53333333333333333</v>
      </c>
      <c r="P394" s="35">
        <f t="shared" si="65"/>
        <v>1.2666666666666666</v>
      </c>
      <c r="Q394" s="33"/>
      <c r="R394" s="33">
        <f t="shared" si="66"/>
        <v>0.53333333333333333</v>
      </c>
      <c r="S394" s="33">
        <f t="shared" si="66"/>
        <v>1.2666666666666666</v>
      </c>
      <c r="T394" s="33"/>
      <c r="U394" s="33">
        <f t="shared" si="67"/>
        <v>0.53333333333333333</v>
      </c>
      <c r="V394" s="33">
        <f t="shared" si="67"/>
        <v>1.2666666666666666</v>
      </c>
      <c r="W394" s="36"/>
    </row>
    <row r="395" spans="1:23" ht="19.5">
      <c r="A395" s="26">
        <v>25</v>
      </c>
      <c r="B395" s="27" t="s">
        <v>556</v>
      </c>
      <c r="C395" s="27" t="s">
        <v>596</v>
      </c>
      <c r="D395" s="27"/>
      <c r="E395" s="27" t="s">
        <v>597</v>
      </c>
      <c r="F395" s="29">
        <v>210</v>
      </c>
      <c r="G395" s="55"/>
      <c r="H395" s="55"/>
      <c r="I395" s="31">
        <f t="shared" si="68"/>
        <v>5.8</v>
      </c>
      <c r="J395" s="32">
        <f t="shared" si="69"/>
        <v>1.8</v>
      </c>
      <c r="K395" s="32">
        <f t="shared" si="62"/>
        <v>4.0999999999999996</v>
      </c>
      <c r="L395" s="32">
        <f t="shared" si="73"/>
        <v>1.8</v>
      </c>
      <c r="M395" s="32">
        <f t="shared" si="72"/>
        <v>4.0999999999999996</v>
      </c>
      <c r="N395" s="33">
        <f t="shared" si="64"/>
        <v>5.8999999999999995</v>
      </c>
      <c r="O395" s="34">
        <f t="shared" si="65"/>
        <v>0.6</v>
      </c>
      <c r="P395" s="35">
        <f t="shared" si="65"/>
        <v>1.3666666666666665</v>
      </c>
      <c r="Q395" s="33"/>
      <c r="R395" s="33">
        <f t="shared" si="66"/>
        <v>0.6</v>
      </c>
      <c r="S395" s="33">
        <f t="shared" si="66"/>
        <v>1.3666666666666665</v>
      </c>
      <c r="T395" s="33"/>
      <c r="U395" s="33">
        <f t="shared" si="67"/>
        <v>0.6</v>
      </c>
      <c r="V395" s="33">
        <f t="shared" si="67"/>
        <v>1.3666666666666665</v>
      </c>
      <c r="W395" s="36"/>
    </row>
    <row r="396" spans="1:23" ht="19.5">
      <c r="A396" s="26">
        <v>26</v>
      </c>
      <c r="B396" s="27" t="s">
        <v>556</v>
      </c>
      <c r="C396" s="27" t="s">
        <v>596</v>
      </c>
      <c r="D396" s="27"/>
      <c r="E396" s="27" t="s">
        <v>598</v>
      </c>
      <c r="F396" s="29">
        <v>99</v>
      </c>
      <c r="G396" s="55"/>
      <c r="H396" s="55"/>
      <c r="I396" s="31">
        <f t="shared" si="68"/>
        <v>2.7</v>
      </c>
      <c r="J396" s="32">
        <f t="shared" si="69"/>
        <v>0.8</v>
      </c>
      <c r="K396" s="32">
        <f t="shared" si="62"/>
        <v>1.9</v>
      </c>
      <c r="L396" s="32">
        <f t="shared" si="73"/>
        <v>0.8</v>
      </c>
      <c r="M396" s="32">
        <f t="shared" si="72"/>
        <v>1.9</v>
      </c>
      <c r="N396" s="33">
        <f t="shared" si="64"/>
        <v>2.7</v>
      </c>
      <c r="O396" s="34">
        <f t="shared" si="65"/>
        <v>0.26666666666666666</v>
      </c>
      <c r="P396" s="35">
        <f t="shared" si="65"/>
        <v>0.6333333333333333</v>
      </c>
      <c r="Q396" s="33"/>
      <c r="R396" s="33">
        <f t="shared" si="66"/>
        <v>0.26666666666666666</v>
      </c>
      <c r="S396" s="33">
        <f t="shared" si="66"/>
        <v>0.6333333333333333</v>
      </c>
      <c r="T396" s="33"/>
      <c r="U396" s="33">
        <f t="shared" si="67"/>
        <v>0.26666666666666666</v>
      </c>
      <c r="V396" s="33">
        <f t="shared" si="67"/>
        <v>0.6333333333333333</v>
      </c>
      <c r="W396" s="36"/>
    </row>
    <row r="397" spans="1:23" ht="19.5">
      <c r="A397" s="26">
        <v>27</v>
      </c>
      <c r="B397" s="27" t="s">
        <v>556</v>
      </c>
      <c r="C397" s="27" t="s">
        <v>599</v>
      </c>
      <c r="D397" s="27"/>
      <c r="E397" s="27" t="s">
        <v>600</v>
      </c>
      <c r="F397" s="29">
        <v>203</v>
      </c>
      <c r="G397" s="55">
        <v>0.10600000000000001</v>
      </c>
      <c r="H397" s="55">
        <v>1.0960000000000001</v>
      </c>
      <c r="I397" s="31">
        <f t="shared" si="68"/>
        <v>5.6</v>
      </c>
      <c r="J397" s="32">
        <f t="shared" si="69"/>
        <v>1.7</v>
      </c>
      <c r="K397" s="32">
        <f t="shared" si="62"/>
        <v>3.9</v>
      </c>
      <c r="L397" s="32">
        <f t="shared" si="73"/>
        <v>1.5939999999999999</v>
      </c>
      <c r="M397" s="32">
        <f t="shared" si="72"/>
        <v>2.8039999999999998</v>
      </c>
      <c r="N397" s="33">
        <f t="shared" si="64"/>
        <v>4.3979999999999997</v>
      </c>
      <c r="O397" s="34">
        <f t="shared" si="65"/>
        <v>0.53133333333333332</v>
      </c>
      <c r="P397" s="35">
        <f t="shared" si="65"/>
        <v>0.93466666666666665</v>
      </c>
      <c r="Q397" s="33"/>
      <c r="R397" s="33">
        <f t="shared" si="66"/>
        <v>0.53133333333333332</v>
      </c>
      <c r="S397" s="33">
        <f t="shared" si="66"/>
        <v>0.93466666666666665</v>
      </c>
      <c r="T397" s="33"/>
      <c r="U397" s="33">
        <f t="shared" si="67"/>
        <v>0.53133333333333332</v>
      </c>
      <c r="V397" s="33">
        <f t="shared" si="67"/>
        <v>0.93466666666666665</v>
      </c>
      <c r="W397" s="36"/>
    </row>
    <row r="398" spans="1:23" ht="19.5">
      <c r="A398" s="26">
        <v>28</v>
      </c>
      <c r="B398" s="27" t="s">
        <v>556</v>
      </c>
      <c r="C398" s="27" t="s">
        <v>601</v>
      </c>
      <c r="D398" s="27"/>
      <c r="E398" s="27" t="s">
        <v>602</v>
      </c>
      <c r="F398" s="29">
        <v>76</v>
      </c>
      <c r="G398" s="55"/>
      <c r="H398" s="55">
        <v>0.98700000000000021</v>
      </c>
      <c r="I398" s="31">
        <f t="shared" si="68"/>
        <v>2.1</v>
      </c>
      <c r="J398" s="32">
        <f t="shared" si="69"/>
        <v>0.6</v>
      </c>
      <c r="K398" s="32">
        <f t="shared" si="62"/>
        <v>1.5</v>
      </c>
      <c r="L398" s="32">
        <f t="shared" si="73"/>
        <v>0.6</v>
      </c>
      <c r="M398" s="32">
        <f t="shared" si="72"/>
        <v>0.51299999999999979</v>
      </c>
      <c r="N398" s="33">
        <f t="shared" si="64"/>
        <v>1.1129999999999998</v>
      </c>
      <c r="O398" s="34">
        <f t="shared" si="65"/>
        <v>0.19999999999999998</v>
      </c>
      <c r="P398" s="35">
        <f t="shared" si="65"/>
        <v>0.17099999999999993</v>
      </c>
      <c r="Q398" s="33"/>
      <c r="R398" s="33">
        <f t="shared" si="66"/>
        <v>0.19999999999999998</v>
      </c>
      <c r="S398" s="33">
        <f t="shared" si="66"/>
        <v>0.17099999999999993</v>
      </c>
      <c r="T398" s="33"/>
      <c r="U398" s="33">
        <f t="shared" si="67"/>
        <v>0.19999999999999998</v>
      </c>
      <c r="V398" s="33">
        <f t="shared" si="67"/>
        <v>0.17099999999999993</v>
      </c>
      <c r="W398" s="36"/>
    </row>
    <row r="399" spans="1:23" ht="19.5">
      <c r="A399" s="26">
        <v>29</v>
      </c>
      <c r="B399" s="27" t="s">
        <v>556</v>
      </c>
      <c r="C399" s="27" t="s">
        <v>603</v>
      </c>
      <c r="D399" s="27"/>
      <c r="E399" s="27" t="s">
        <v>604</v>
      </c>
      <c r="F399" s="29">
        <v>190</v>
      </c>
      <c r="G399" s="55"/>
      <c r="H399" s="55"/>
      <c r="I399" s="31">
        <f t="shared" si="68"/>
        <v>5.2</v>
      </c>
      <c r="J399" s="32">
        <f t="shared" si="69"/>
        <v>1.6</v>
      </c>
      <c r="K399" s="32">
        <f t="shared" si="62"/>
        <v>3.6</v>
      </c>
      <c r="L399" s="32">
        <f t="shared" si="73"/>
        <v>1.6</v>
      </c>
      <c r="M399" s="32">
        <f t="shared" si="72"/>
        <v>3.6</v>
      </c>
      <c r="N399" s="33">
        <f t="shared" si="64"/>
        <v>5.2</v>
      </c>
      <c r="O399" s="34">
        <f t="shared" si="65"/>
        <v>0.53333333333333333</v>
      </c>
      <c r="P399" s="35">
        <f t="shared" si="65"/>
        <v>1.2</v>
      </c>
      <c r="Q399" s="33"/>
      <c r="R399" s="33">
        <f t="shared" si="66"/>
        <v>0.53333333333333333</v>
      </c>
      <c r="S399" s="33">
        <f t="shared" si="66"/>
        <v>1.2</v>
      </c>
      <c r="T399" s="33"/>
      <c r="U399" s="33">
        <f t="shared" si="67"/>
        <v>0.53333333333333333</v>
      </c>
      <c r="V399" s="33">
        <f t="shared" si="67"/>
        <v>1.2</v>
      </c>
      <c r="W399" s="36"/>
    </row>
    <row r="400" spans="1:23" ht="19.5">
      <c r="A400" s="26">
        <v>30</v>
      </c>
      <c r="B400" s="27" t="s">
        <v>556</v>
      </c>
      <c r="C400" s="27" t="s">
        <v>605</v>
      </c>
      <c r="D400" s="27"/>
      <c r="E400" s="27" t="s">
        <v>606</v>
      </c>
      <c r="F400" s="29">
        <v>180</v>
      </c>
      <c r="G400" s="55"/>
      <c r="H400" s="55">
        <v>0.12899999999999978</v>
      </c>
      <c r="I400" s="31">
        <f t="shared" si="68"/>
        <v>5</v>
      </c>
      <c r="J400" s="32">
        <f t="shared" si="69"/>
        <v>1.5</v>
      </c>
      <c r="K400" s="32">
        <f t="shared" si="62"/>
        <v>3.5</v>
      </c>
      <c r="L400" s="32">
        <f t="shared" si="73"/>
        <v>1.5</v>
      </c>
      <c r="M400" s="32">
        <f t="shared" si="72"/>
        <v>3.3710000000000004</v>
      </c>
      <c r="N400" s="33">
        <f t="shared" si="64"/>
        <v>4.8710000000000004</v>
      </c>
      <c r="O400" s="34">
        <f t="shared" si="65"/>
        <v>0.5</v>
      </c>
      <c r="P400" s="35">
        <f t="shared" si="65"/>
        <v>1.1236666666666668</v>
      </c>
      <c r="Q400" s="33"/>
      <c r="R400" s="33">
        <f t="shared" si="66"/>
        <v>0.5</v>
      </c>
      <c r="S400" s="33">
        <f t="shared" si="66"/>
        <v>1.1236666666666668</v>
      </c>
      <c r="T400" s="33"/>
      <c r="U400" s="33">
        <f t="shared" si="67"/>
        <v>0.5</v>
      </c>
      <c r="V400" s="33">
        <f t="shared" si="67"/>
        <v>1.1236666666666668</v>
      </c>
      <c r="W400" s="36"/>
    </row>
    <row r="401" spans="1:23" ht="19.5">
      <c r="A401" s="26">
        <v>31</v>
      </c>
      <c r="B401" s="27" t="s">
        <v>556</v>
      </c>
      <c r="C401" s="27" t="s">
        <v>605</v>
      </c>
      <c r="D401" s="27"/>
      <c r="E401" s="27" t="s">
        <v>607</v>
      </c>
      <c r="F401" s="29">
        <v>134</v>
      </c>
      <c r="G401" s="55">
        <v>0.69400000000000006</v>
      </c>
      <c r="H401" s="55">
        <v>1.7569999999999999</v>
      </c>
      <c r="I401" s="31">
        <f t="shared" si="68"/>
        <v>3.7</v>
      </c>
      <c r="J401" s="32">
        <f t="shared" si="69"/>
        <v>1.1000000000000001</v>
      </c>
      <c r="K401" s="32">
        <f t="shared" si="62"/>
        <v>2.6</v>
      </c>
      <c r="L401" s="32">
        <f t="shared" si="73"/>
        <v>0.40600000000000003</v>
      </c>
      <c r="M401" s="32">
        <f t="shared" si="72"/>
        <v>0.84300000000000019</v>
      </c>
      <c r="N401" s="33">
        <f t="shared" si="64"/>
        <v>1.2490000000000001</v>
      </c>
      <c r="O401" s="34">
        <f t="shared" si="65"/>
        <v>0.13533333333333333</v>
      </c>
      <c r="P401" s="35">
        <f t="shared" si="65"/>
        <v>0.28100000000000008</v>
      </c>
      <c r="Q401" s="33"/>
      <c r="R401" s="33">
        <f t="shared" si="66"/>
        <v>0.13533333333333333</v>
      </c>
      <c r="S401" s="33">
        <f t="shared" si="66"/>
        <v>0.28100000000000008</v>
      </c>
      <c r="T401" s="33"/>
      <c r="U401" s="33">
        <f t="shared" si="67"/>
        <v>0.13533333333333333</v>
      </c>
      <c r="V401" s="33">
        <f t="shared" si="67"/>
        <v>0.28100000000000008</v>
      </c>
      <c r="W401" s="36"/>
    </row>
    <row r="402" spans="1:23" ht="19.5">
      <c r="A402" s="26">
        <v>32</v>
      </c>
      <c r="B402" s="27" t="s">
        <v>556</v>
      </c>
      <c r="C402" s="27" t="s">
        <v>608</v>
      </c>
      <c r="D402" s="27"/>
      <c r="E402" s="27" t="s">
        <v>609</v>
      </c>
      <c r="F402" s="29">
        <v>194</v>
      </c>
      <c r="G402" s="55">
        <v>0.90999999999999981</v>
      </c>
      <c r="H402" s="55"/>
      <c r="I402" s="31">
        <f t="shared" si="68"/>
        <v>5.3</v>
      </c>
      <c r="J402" s="32">
        <f t="shared" si="69"/>
        <v>1.6</v>
      </c>
      <c r="K402" s="32">
        <f t="shared" si="62"/>
        <v>3.7</v>
      </c>
      <c r="L402" s="32">
        <f t="shared" si="73"/>
        <v>0.69000000000000028</v>
      </c>
      <c r="M402" s="32">
        <f t="shared" si="72"/>
        <v>3.7</v>
      </c>
      <c r="N402" s="33">
        <f t="shared" si="64"/>
        <v>4.3900000000000006</v>
      </c>
      <c r="O402" s="34">
        <f t="shared" si="65"/>
        <v>0.23000000000000009</v>
      </c>
      <c r="P402" s="35">
        <f t="shared" si="65"/>
        <v>1.2333333333333334</v>
      </c>
      <c r="Q402" s="33"/>
      <c r="R402" s="33">
        <f t="shared" si="66"/>
        <v>0.23000000000000009</v>
      </c>
      <c r="S402" s="33">
        <f t="shared" si="66"/>
        <v>1.2333333333333334</v>
      </c>
      <c r="T402" s="33"/>
      <c r="U402" s="33">
        <f t="shared" si="67"/>
        <v>0.23000000000000009</v>
      </c>
      <c r="V402" s="33">
        <f t="shared" si="67"/>
        <v>1.2333333333333334</v>
      </c>
      <c r="W402" s="36"/>
    </row>
    <row r="403" spans="1:23" ht="19.5">
      <c r="A403" s="26">
        <v>33</v>
      </c>
      <c r="B403" s="27" t="s">
        <v>556</v>
      </c>
      <c r="C403" s="27" t="s">
        <v>610</v>
      </c>
      <c r="D403" s="27"/>
      <c r="E403" s="27" t="s">
        <v>611</v>
      </c>
      <c r="F403" s="29">
        <v>204</v>
      </c>
      <c r="G403" s="55"/>
      <c r="H403" s="55"/>
      <c r="I403" s="31">
        <f t="shared" si="68"/>
        <v>5.6</v>
      </c>
      <c r="J403" s="32">
        <f t="shared" si="69"/>
        <v>1.7</v>
      </c>
      <c r="K403" s="32">
        <f t="shared" si="62"/>
        <v>3.9</v>
      </c>
      <c r="L403" s="32">
        <f t="shared" si="73"/>
        <v>1.7</v>
      </c>
      <c r="M403" s="32">
        <f t="shared" si="72"/>
        <v>3.9</v>
      </c>
      <c r="N403" s="33">
        <f t="shared" si="64"/>
        <v>5.6</v>
      </c>
      <c r="O403" s="34">
        <f t="shared" si="65"/>
        <v>0.56666666666666665</v>
      </c>
      <c r="P403" s="35">
        <f t="shared" si="65"/>
        <v>1.3</v>
      </c>
      <c r="Q403" s="33"/>
      <c r="R403" s="33">
        <f t="shared" si="66"/>
        <v>0.56666666666666665</v>
      </c>
      <c r="S403" s="33">
        <f t="shared" si="66"/>
        <v>1.3</v>
      </c>
      <c r="T403" s="33"/>
      <c r="U403" s="33">
        <f t="shared" si="67"/>
        <v>0.56666666666666665</v>
      </c>
      <c r="V403" s="33">
        <f t="shared" si="67"/>
        <v>1.3</v>
      </c>
      <c r="W403" s="36"/>
    </row>
    <row r="404" spans="1:23" ht="19.5">
      <c r="A404" s="26">
        <v>34</v>
      </c>
      <c r="B404" s="27" t="s">
        <v>556</v>
      </c>
      <c r="C404" s="27" t="s">
        <v>612</v>
      </c>
      <c r="D404" s="27"/>
      <c r="E404" s="27" t="s">
        <v>613</v>
      </c>
      <c r="F404" s="29">
        <v>204</v>
      </c>
      <c r="G404" s="55"/>
      <c r="H404" s="55"/>
      <c r="I404" s="31">
        <f t="shared" si="68"/>
        <v>5.6</v>
      </c>
      <c r="J404" s="32">
        <f t="shared" si="69"/>
        <v>1.7</v>
      </c>
      <c r="K404" s="32">
        <f t="shared" si="62"/>
        <v>3.9</v>
      </c>
      <c r="L404" s="32">
        <f t="shared" si="73"/>
        <v>1.7</v>
      </c>
      <c r="M404" s="32">
        <f t="shared" si="72"/>
        <v>3.9</v>
      </c>
      <c r="N404" s="33">
        <f t="shared" si="64"/>
        <v>5.6</v>
      </c>
      <c r="O404" s="34">
        <f t="shared" si="65"/>
        <v>0.56666666666666665</v>
      </c>
      <c r="P404" s="35">
        <f t="shared" si="65"/>
        <v>1.3</v>
      </c>
      <c r="Q404" s="33"/>
      <c r="R404" s="33">
        <f t="shared" si="66"/>
        <v>0.56666666666666665</v>
      </c>
      <c r="S404" s="33">
        <f t="shared" si="66"/>
        <v>1.3</v>
      </c>
      <c r="T404" s="33"/>
      <c r="U404" s="33">
        <f t="shared" si="67"/>
        <v>0.56666666666666665</v>
      </c>
      <c r="V404" s="33">
        <f t="shared" si="67"/>
        <v>1.3</v>
      </c>
      <c r="W404" s="36"/>
    </row>
    <row r="405" spans="1:23" ht="19.5">
      <c r="A405" s="26">
        <v>35</v>
      </c>
      <c r="B405" s="27" t="s">
        <v>556</v>
      </c>
      <c r="C405" s="27" t="s">
        <v>614</v>
      </c>
      <c r="D405" s="27"/>
      <c r="E405" s="27" t="s">
        <v>615</v>
      </c>
      <c r="F405" s="29">
        <v>202</v>
      </c>
      <c r="G405" s="55">
        <v>2.5000000000000001E-2</v>
      </c>
      <c r="H405" s="55">
        <v>1.2599999999999998</v>
      </c>
      <c r="I405" s="31">
        <f t="shared" si="68"/>
        <v>5.6</v>
      </c>
      <c r="J405" s="32">
        <f t="shared" si="69"/>
        <v>1.7</v>
      </c>
      <c r="K405" s="32">
        <f t="shared" si="62"/>
        <v>3.9</v>
      </c>
      <c r="L405" s="32">
        <f t="shared" si="73"/>
        <v>1.675</v>
      </c>
      <c r="M405" s="32">
        <f t="shared" si="72"/>
        <v>2.64</v>
      </c>
      <c r="N405" s="33">
        <f t="shared" si="64"/>
        <v>4.3150000000000004</v>
      </c>
      <c r="O405" s="34">
        <f t="shared" si="65"/>
        <v>0.55833333333333335</v>
      </c>
      <c r="P405" s="35">
        <f t="shared" si="65"/>
        <v>0.88</v>
      </c>
      <c r="Q405" s="33"/>
      <c r="R405" s="33">
        <f t="shared" si="66"/>
        <v>0.55833333333333335</v>
      </c>
      <c r="S405" s="33">
        <f t="shared" si="66"/>
        <v>0.88</v>
      </c>
      <c r="T405" s="33"/>
      <c r="U405" s="33">
        <f t="shared" si="67"/>
        <v>0.55833333333333335</v>
      </c>
      <c r="V405" s="33">
        <f t="shared" si="67"/>
        <v>0.88</v>
      </c>
      <c r="W405" s="36"/>
    </row>
    <row r="406" spans="1:23" ht="19.5">
      <c r="A406" s="26">
        <v>36</v>
      </c>
      <c r="B406" s="27" t="s">
        <v>556</v>
      </c>
      <c r="C406" s="27" t="s">
        <v>616</v>
      </c>
      <c r="D406" s="27"/>
      <c r="E406" s="27" t="s">
        <v>617</v>
      </c>
      <c r="F406" s="29">
        <v>139</v>
      </c>
      <c r="G406" s="55">
        <v>0.11199999999999996</v>
      </c>
      <c r="H406" s="55">
        <v>0.29700000000000004</v>
      </c>
      <c r="I406" s="31">
        <f t="shared" si="68"/>
        <v>3.8</v>
      </c>
      <c r="J406" s="32">
        <f t="shared" si="69"/>
        <v>1.2</v>
      </c>
      <c r="K406" s="32">
        <f t="shared" si="62"/>
        <v>2.7</v>
      </c>
      <c r="L406" s="32">
        <f t="shared" si="73"/>
        <v>1.0880000000000001</v>
      </c>
      <c r="M406" s="32">
        <f t="shared" si="72"/>
        <v>2.403</v>
      </c>
      <c r="N406" s="33">
        <f t="shared" si="64"/>
        <v>3.4910000000000001</v>
      </c>
      <c r="O406" s="34">
        <f t="shared" si="65"/>
        <v>0.36266666666666669</v>
      </c>
      <c r="P406" s="35">
        <f t="shared" si="65"/>
        <v>0.80100000000000005</v>
      </c>
      <c r="Q406" s="33"/>
      <c r="R406" s="33">
        <f t="shared" si="66"/>
        <v>0.36266666666666669</v>
      </c>
      <c r="S406" s="33">
        <f t="shared" si="66"/>
        <v>0.80100000000000005</v>
      </c>
      <c r="T406" s="33"/>
      <c r="U406" s="33">
        <f t="shared" si="67"/>
        <v>0.36266666666666669</v>
      </c>
      <c r="V406" s="33">
        <f t="shared" si="67"/>
        <v>0.80100000000000005</v>
      </c>
      <c r="W406" s="36"/>
    </row>
    <row r="407" spans="1:23" ht="19.5">
      <c r="A407" s="26">
        <v>37</v>
      </c>
      <c r="B407" s="27" t="s">
        <v>556</v>
      </c>
      <c r="C407" s="27" t="s">
        <v>616</v>
      </c>
      <c r="D407" s="27"/>
      <c r="E407" s="27" t="s">
        <v>618</v>
      </c>
      <c r="F407" s="29">
        <v>188</v>
      </c>
      <c r="G407" s="55"/>
      <c r="H407" s="55"/>
      <c r="I407" s="31">
        <f t="shared" si="68"/>
        <v>5.2</v>
      </c>
      <c r="J407" s="32">
        <f t="shared" si="69"/>
        <v>1.6</v>
      </c>
      <c r="K407" s="32">
        <f t="shared" si="62"/>
        <v>3.6</v>
      </c>
      <c r="L407" s="32">
        <f t="shared" si="73"/>
        <v>1.6</v>
      </c>
      <c r="M407" s="32">
        <f t="shared" si="72"/>
        <v>3.6</v>
      </c>
      <c r="N407" s="33">
        <f t="shared" si="64"/>
        <v>5.2</v>
      </c>
      <c r="O407" s="34">
        <f t="shared" si="65"/>
        <v>0.53333333333333333</v>
      </c>
      <c r="P407" s="35">
        <f t="shared" si="65"/>
        <v>1.2</v>
      </c>
      <c r="Q407" s="33"/>
      <c r="R407" s="33">
        <f t="shared" si="66"/>
        <v>0.53333333333333333</v>
      </c>
      <c r="S407" s="33">
        <f t="shared" si="66"/>
        <v>1.2</v>
      </c>
      <c r="T407" s="33"/>
      <c r="U407" s="33">
        <f t="shared" si="67"/>
        <v>0.53333333333333333</v>
      </c>
      <c r="V407" s="33">
        <f t="shared" si="67"/>
        <v>1.2</v>
      </c>
      <c r="W407" s="36"/>
    </row>
    <row r="408" spans="1:23" ht="19.5">
      <c r="A408" s="26">
        <v>38</v>
      </c>
      <c r="B408" s="27" t="s">
        <v>556</v>
      </c>
      <c r="C408" s="27" t="s">
        <v>619</v>
      </c>
      <c r="D408" s="27"/>
      <c r="E408" s="27" t="s">
        <v>620</v>
      </c>
      <c r="F408" s="29">
        <v>388</v>
      </c>
      <c r="G408" s="55">
        <v>3.3130000000000002</v>
      </c>
      <c r="H408" s="55"/>
      <c r="I408" s="31">
        <f t="shared" si="68"/>
        <v>10.7</v>
      </c>
      <c r="J408" s="32">
        <f t="shared" si="69"/>
        <v>3.2</v>
      </c>
      <c r="K408" s="32">
        <f t="shared" si="62"/>
        <v>7.5</v>
      </c>
      <c r="L408" s="32">
        <v>0</v>
      </c>
      <c r="M408" s="32">
        <f t="shared" si="72"/>
        <v>7.5</v>
      </c>
      <c r="N408" s="33">
        <f t="shared" si="64"/>
        <v>7.5</v>
      </c>
      <c r="O408" s="34">
        <f t="shared" si="65"/>
        <v>0</v>
      </c>
      <c r="P408" s="35">
        <f t="shared" si="65"/>
        <v>2.5</v>
      </c>
      <c r="Q408" s="33"/>
      <c r="R408" s="33">
        <f t="shared" si="66"/>
        <v>0</v>
      </c>
      <c r="S408" s="33">
        <f t="shared" si="66"/>
        <v>2.5</v>
      </c>
      <c r="T408" s="33"/>
      <c r="U408" s="33">
        <f t="shared" si="67"/>
        <v>0</v>
      </c>
      <c r="V408" s="33">
        <f t="shared" si="67"/>
        <v>2.5</v>
      </c>
      <c r="W408" s="36"/>
    </row>
    <row r="409" spans="1:23" ht="19.5">
      <c r="A409" s="26">
        <v>39</v>
      </c>
      <c r="B409" s="27" t="s">
        <v>556</v>
      </c>
      <c r="C409" s="27" t="s">
        <v>619</v>
      </c>
      <c r="D409" s="27"/>
      <c r="E409" s="27" t="s">
        <v>621</v>
      </c>
      <c r="F409" s="29">
        <v>214</v>
      </c>
      <c r="G409" s="55"/>
      <c r="H409" s="55">
        <v>0.22299999999999995</v>
      </c>
      <c r="I409" s="31">
        <f t="shared" si="68"/>
        <v>5.9</v>
      </c>
      <c r="J409" s="32">
        <f t="shared" si="69"/>
        <v>1.8</v>
      </c>
      <c r="K409" s="32">
        <f t="shared" si="62"/>
        <v>4.0999999999999996</v>
      </c>
      <c r="L409" s="32">
        <f>J409-G409</f>
        <v>1.8</v>
      </c>
      <c r="M409" s="32">
        <f t="shared" si="72"/>
        <v>3.8769999999999998</v>
      </c>
      <c r="N409" s="33">
        <f t="shared" si="64"/>
        <v>5.6769999999999996</v>
      </c>
      <c r="O409" s="34">
        <f t="shared" si="65"/>
        <v>0.6</v>
      </c>
      <c r="P409" s="35">
        <f t="shared" si="65"/>
        <v>1.2923333333333333</v>
      </c>
      <c r="Q409" s="33"/>
      <c r="R409" s="33">
        <f t="shared" si="66"/>
        <v>0.6</v>
      </c>
      <c r="S409" s="33">
        <f t="shared" si="66"/>
        <v>1.2923333333333333</v>
      </c>
      <c r="T409" s="33"/>
      <c r="U409" s="33">
        <f t="shared" si="67"/>
        <v>0.6</v>
      </c>
      <c r="V409" s="33">
        <f t="shared" si="67"/>
        <v>1.2923333333333333</v>
      </c>
      <c r="W409" s="36"/>
    </row>
    <row r="410" spans="1:23" ht="19.5">
      <c r="A410" s="26">
        <v>40</v>
      </c>
      <c r="B410" s="27" t="s">
        <v>556</v>
      </c>
      <c r="C410" s="27" t="s">
        <v>622</v>
      </c>
      <c r="D410" s="27"/>
      <c r="E410" s="27" t="s">
        <v>623</v>
      </c>
      <c r="F410" s="29">
        <v>71</v>
      </c>
      <c r="G410" s="30">
        <v>1.7909999999999999</v>
      </c>
      <c r="H410" s="30"/>
      <c r="I410" s="31">
        <f t="shared" si="68"/>
        <v>2</v>
      </c>
      <c r="J410" s="32">
        <f t="shared" si="69"/>
        <v>0.6</v>
      </c>
      <c r="K410" s="32">
        <f t="shared" si="62"/>
        <v>1.4</v>
      </c>
      <c r="L410" s="32">
        <v>0</v>
      </c>
      <c r="M410" s="32">
        <f t="shared" si="72"/>
        <v>1.4</v>
      </c>
      <c r="N410" s="33">
        <f t="shared" si="64"/>
        <v>1.4</v>
      </c>
      <c r="O410" s="34">
        <f t="shared" si="65"/>
        <v>0</v>
      </c>
      <c r="P410" s="35">
        <f t="shared" si="65"/>
        <v>0.46666666666666662</v>
      </c>
      <c r="Q410" s="33"/>
      <c r="R410" s="33">
        <f t="shared" si="66"/>
        <v>0</v>
      </c>
      <c r="S410" s="33">
        <f t="shared" si="66"/>
        <v>0.46666666666666662</v>
      </c>
      <c r="T410" s="33"/>
      <c r="U410" s="33">
        <f t="shared" si="67"/>
        <v>0</v>
      </c>
      <c r="V410" s="33">
        <f t="shared" si="67"/>
        <v>0.46666666666666662</v>
      </c>
      <c r="W410" s="36"/>
    </row>
    <row r="411" spans="1:23" ht="19.5">
      <c r="A411" s="26">
        <v>41</v>
      </c>
      <c r="B411" s="27" t="s">
        <v>556</v>
      </c>
      <c r="C411" s="27" t="s">
        <v>622</v>
      </c>
      <c r="D411" s="27"/>
      <c r="E411" s="27" t="s">
        <v>624</v>
      </c>
      <c r="F411" s="29">
        <v>62</v>
      </c>
      <c r="G411" s="30">
        <v>0.26600000000000001</v>
      </c>
      <c r="H411" s="30">
        <v>0.8590000000000001</v>
      </c>
      <c r="I411" s="31">
        <f t="shared" si="68"/>
        <v>1.7</v>
      </c>
      <c r="J411" s="32">
        <f t="shared" si="69"/>
        <v>0.5</v>
      </c>
      <c r="K411" s="32">
        <f t="shared" si="62"/>
        <v>1.2</v>
      </c>
      <c r="L411" s="32">
        <f>J411-G411</f>
        <v>0.23399999999999999</v>
      </c>
      <c r="M411" s="32">
        <f t="shared" si="72"/>
        <v>0.34099999999999986</v>
      </c>
      <c r="N411" s="33">
        <f t="shared" si="64"/>
        <v>0.57499999999999984</v>
      </c>
      <c r="O411" s="34">
        <f t="shared" si="65"/>
        <v>7.8E-2</v>
      </c>
      <c r="P411" s="35">
        <f t="shared" si="65"/>
        <v>0.11366666666666662</v>
      </c>
      <c r="Q411" s="33"/>
      <c r="R411" s="33">
        <f t="shared" si="66"/>
        <v>7.8E-2</v>
      </c>
      <c r="S411" s="33">
        <f t="shared" si="66"/>
        <v>0.11366666666666662</v>
      </c>
      <c r="T411" s="33"/>
      <c r="U411" s="33">
        <f t="shared" si="67"/>
        <v>7.8E-2</v>
      </c>
      <c r="V411" s="33">
        <f t="shared" si="67"/>
        <v>0.11366666666666662</v>
      </c>
      <c r="W411" s="36"/>
    </row>
    <row r="412" spans="1:23" ht="19.5">
      <c r="A412" s="26">
        <v>42</v>
      </c>
      <c r="B412" s="27" t="s">
        <v>556</v>
      </c>
      <c r="C412" s="27" t="s">
        <v>625</v>
      </c>
      <c r="D412" s="27"/>
      <c r="E412" s="27" t="s">
        <v>626</v>
      </c>
      <c r="F412" s="29">
        <v>110</v>
      </c>
      <c r="G412" s="30"/>
      <c r="H412" s="30"/>
      <c r="I412" s="31">
        <f t="shared" si="68"/>
        <v>3</v>
      </c>
      <c r="J412" s="32">
        <f t="shared" si="69"/>
        <v>0.9</v>
      </c>
      <c r="K412" s="32">
        <f t="shared" si="62"/>
        <v>2.1</v>
      </c>
      <c r="L412" s="32">
        <f>J412-G412</f>
        <v>0.9</v>
      </c>
      <c r="M412" s="32">
        <f t="shared" si="72"/>
        <v>2.1</v>
      </c>
      <c r="N412" s="33">
        <f t="shared" si="64"/>
        <v>3</v>
      </c>
      <c r="O412" s="34">
        <f t="shared" si="65"/>
        <v>0.3</v>
      </c>
      <c r="P412" s="35">
        <f t="shared" si="65"/>
        <v>0.70000000000000007</v>
      </c>
      <c r="Q412" s="33"/>
      <c r="R412" s="33">
        <f t="shared" si="66"/>
        <v>0.3</v>
      </c>
      <c r="S412" s="33">
        <f t="shared" si="66"/>
        <v>0.70000000000000007</v>
      </c>
      <c r="T412" s="33"/>
      <c r="U412" s="33">
        <f t="shared" si="67"/>
        <v>0.3</v>
      </c>
      <c r="V412" s="33">
        <f t="shared" si="67"/>
        <v>0.70000000000000007</v>
      </c>
      <c r="W412" s="36"/>
    </row>
    <row r="413" spans="1:23" ht="19.5">
      <c r="A413" s="26">
        <v>43</v>
      </c>
      <c r="B413" s="27" t="s">
        <v>556</v>
      </c>
      <c r="C413" s="27" t="s">
        <v>627</v>
      </c>
      <c r="D413" s="27"/>
      <c r="E413" s="27" t="s">
        <v>628</v>
      </c>
      <c r="F413" s="29">
        <v>201</v>
      </c>
      <c r="G413" s="55"/>
      <c r="H413" s="55"/>
      <c r="I413" s="31">
        <f t="shared" si="68"/>
        <v>5.5</v>
      </c>
      <c r="J413" s="32">
        <f t="shared" si="69"/>
        <v>1.7</v>
      </c>
      <c r="K413" s="32">
        <f t="shared" si="62"/>
        <v>3.9</v>
      </c>
      <c r="L413" s="32">
        <f>J413-G413</f>
        <v>1.7</v>
      </c>
      <c r="M413" s="32">
        <f t="shared" si="72"/>
        <v>3.9</v>
      </c>
      <c r="N413" s="33">
        <f t="shared" si="64"/>
        <v>5.6</v>
      </c>
      <c r="O413" s="34">
        <f t="shared" si="65"/>
        <v>0.56666666666666665</v>
      </c>
      <c r="P413" s="35">
        <f t="shared" si="65"/>
        <v>1.3</v>
      </c>
      <c r="Q413" s="33"/>
      <c r="R413" s="33">
        <f t="shared" si="66"/>
        <v>0.56666666666666665</v>
      </c>
      <c r="S413" s="33">
        <f t="shared" si="66"/>
        <v>1.3</v>
      </c>
      <c r="T413" s="33"/>
      <c r="U413" s="33">
        <f t="shared" si="67"/>
        <v>0.56666666666666665</v>
      </c>
      <c r="V413" s="33">
        <f t="shared" si="67"/>
        <v>1.3</v>
      </c>
      <c r="W413" s="36"/>
    </row>
    <row r="414" spans="1:23" ht="19.5">
      <c r="A414" s="26">
        <v>44</v>
      </c>
      <c r="B414" s="27" t="s">
        <v>556</v>
      </c>
      <c r="C414" s="27" t="s">
        <v>629</v>
      </c>
      <c r="D414" s="27"/>
      <c r="E414" s="27" t="s">
        <v>630</v>
      </c>
      <c r="F414" s="29">
        <v>166</v>
      </c>
      <c r="G414" s="55">
        <v>4.1849999999999996</v>
      </c>
      <c r="H414" s="55"/>
      <c r="I414" s="31">
        <f t="shared" si="68"/>
        <v>4.5999999999999996</v>
      </c>
      <c r="J414" s="32">
        <f t="shared" si="69"/>
        <v>1.4</v>
      </c>
      <c r="K414" s="32">
        <f t="shared" si="62"/>
        <v>3.2</v>
      </c>
      <c r="L414" s="32">
        <v>0</v>
      </c>
      <c r="M414" s="32">
        <f t="shared" si="72"/>
        <v>3.2</v>
      </c>
      <c r="N414" s="33">
        <f t="shared" si="64"/>
        <v>3.2</v>
      </c>
      <c r="O414" s="34">
        <f t="shared" si="65"/>
        <v>0</v>
      </c>
      <c r="P414" s="35">
        <f t="shared" si="65"/>
        <v>1.0666666666666667</v>
      </c>
      <c r="Q414" s="33"/>
      <c r="R414" s="33">
        <f t="shared" si="66"/>
        <v>0</v>
      </c>
      <c r="S414" s="33">
        <f t="shared" si="66"/>
        <v>1.0666666666666667</v>
      </c>
      <c r="T414" s="33"/>
      <c r="U414" s="33">
        <f t="shared" si="67"/>
        <v>0</v>
      </c>
      <c r="V414" s="33">
        <f t="shared" si="67"/>
        <v>1.0666666666666667</v>
      </c>
      <c r="W414" s="36"/>
    </row>
    <row r="415" spans="1:23" ht="19.5">
      <c r="A415" s="26">
        <v>45</v>
      </c>
      <c r="B415" s="27" t="s">
        <v>556</v>
      </c>
      <c r="C415" s="27" t="s">
        <v>631</v>
      </c>
      <c r="D415" s="27"/>
      <c r="E415" s="27" t="s">
        <v>632</v>
      </c>
      <c r="F415" s="29">
        <v>215</v>
      </c>
      <c r="G415" s="55"/>
      <c r="H415" s="55">
        <v>0.245</v>
      </c>
      <c r="I415" s="31">
        <f t="shared" si="68"/>
        <v>5.9</v>
      </c>
      <c r="J415" s="32">
        <f t="shared" si="69"/>
        <v>1.8</v>
      </c>
      <c r="K415" s="32">
        <f t="shared" si="62"/>
        <v>4.0999999999999996</v>
      </c>
      <c r="L415" s="32">
        <f t="shared" ref="L415:L422" si="74">J415-G415</f>
        <v>1.8</v>
      </c>
      <c r="M415" s="32">
        <f t="shared" si="72"/>
        <v>3.8549999999999995</v>
      </c>
      <c r="N415" s="33">
        <f t="shared" si="64"/>
        <v>5.6549999999999994</v>
      </c>
      <c r="O415" s="34">
        <f t="shared" si="65"/>
        <v>0.6</v>
      </c>
      <c r="P415" s="35">
        <f t="shared" si="65"/>
        <v>1.2849999999999999</v>
      </c>
      <c r="Q415" s="33"/>
      <c r="R415" s="33">
        <f t="shared" si="66"/>
        <v>0.6</v>
      </c>
      <c r="S415" s="33">
        <f t="shared" si="66"/>
        <v>1.2849999999999999</v>
      </c>
      <c r="T415" s="33"/>
      <c r="U415" s="33">
        <f t="shared" si="67"/>
        <v>0.6</v>
      </c>
      <c r="V415" s="33">
        <f t="shared" si="67"/>
        <v>1.2849999999999999</v>
      </c>
      <c r="W415" s="36"/>
    </row>
    <row r="416" spans="1:23" ht="19.5">
      <c r="A416" s="26">
        <v>46</v>
      </c>
      <c r="B416" s="27" t="s">
        <v>556</v>
      </c>
      <c r="C416" s="27" t="s">
        <v>633</v>
      </c>
      <c r="D416" s="27"/>
      <c r="E416" s="27" t="s">
        <v>634</v>
      </c>
      <c r="F416" s="29">
        <v>207</v>
      </c>
      <c r="G416" s="55"/>
      <c r="H416" s="55"/>
      <c r="I416" s="31">
        <f t="shared" si="68"/>
        <v>5.7</v>
      </c>
      <c r="J416" s="32">
        <f t="shared" si="69"/>
        <v>1.7</v>
      </c>
      <c r="K416" s="32">
        <f t="shared" si="62"/>
        <v>4</v>
      </c>
      <c r="L416" s="32">
        <f t="shared" si="74"/>
        <v>1.7</v>
      </c>
      <c r="M416" s="32">
        <f t="shared" si="72"/>
        <v>4</v>
      </c>
      <c r="N416" s="33">
        <f t="shared" si="64"/>
        <v>5.7</v>
      </c>
      <c r="O416" s="34">
        <f t="shared" si="65"/>
        <v>0.56666666666666665</v>
      </c>
      <c r="P416" s="35">
        <f t="shared" si="65"/>
        <v>1.3333333333333333</v>
      </c>
      <c r="Q416" s="33"/>
      <c r="R416" s="33">
        <f t="shared" si="66"/>
        <v>0.56666666666666665</v>
      </c>
      <c r="S416" s="33">
        <f t="shared" si="66"/>
        <v>1.3333333333333333</v>
      </c>
      <c r="T416" s="33"/>
      <c r="U416" s="33">
        <f t="shared" si="67"/>
        <v>0.56666666666666665</v>
      </c>
      <c r="V416" s="33">
        <f t="shared" si="67"/>
        <v>1.3333333333333333</v>
      </c>
      <c r="W416" s="36"/>
    </row>
    <row r="417" spans="1:23" ht="19.5">
      <c r="A417" s="26">
        <v>47</v>
      </c>
      <c r="B417" s="27" t="s">
        <v>556</v>
      </c>
      <c r="C417" s="27" t="s">
        <v>633</v>
      </c>
      <c r="D417" s="27"/>
      <c r="E417" s="27" t="s">
        <v>635</v>
      </c>
      <c r="F417" s="29">
        <v>66</v>
      </c>
      <c r="G417" s="55"/>
      <c r="H417" s="55"/>
      <c r="I417" s="31">
        <f t="shared" si="68"/>
        <v>1.8</v>
      </c>
      <c r="J417" s="32">
        <f t="shared" si="69"/>
        <v>0.5</v>
      </c>
      <c r="K417" s="32">
        <f t="shared" si="62"/>
        <v>1.3</v>
      </c>
      <c r="L417" s="32">
        <f t="shared" si="74"/>
        <v>0.5</v>
      </c>
      <c r="M417" s="32">
        <f t="shared" si="72"/>
        <v>1.3</v>
      </c>
      <c r="N417" s="33">
        <f t="shared" si="64"/>
        <v>1.8</v>
      </c>
      <c r="O417" s="34">
        <f t="shared" si="65"/>
        <v>0.16666666666666666</v>
      </c>
      <c r="P417" s="35">
        <f t="shared" si="65"/>
        <v>0.43333333333333335</v>
      </c>
      <c r="Q417" s="33"/>
      <c r="R417" s="33">
        <f t="shared" si="66"/>
        <v>0.16666666666666666</v>
      </c>
      <c r="S417" s="33">
        <f t="shared" si="66"/>
        <v>0.43333333333333335</v>
      </c>
      <c r="T417" s="33"/>
      <c r="U417" s="33">
        <f t="shared" si="67"/>
        <v>0.16666666666666666</v>
      </c>
      <c r="V417" s="33">
        <f t="shared" si="67"/>
        <v>0.43333333333333335</v>
      </c>
      <c r="W417" s="36"/>
    </row>
    <row r="418" spans="1:23" ht="19.5">
      <c r="A418" s="26">
        <v>48</v>
      </c>
      <c r="B418" s="27" t="s">
        <v>556</v>
      </c>
      <c r="C418" s="27" t="s">
        <v>636</v>
      </c>
      <c r="D418" s="27"/>
      <c r="E418" s="27" t="s">
        <v>637</v>
      </c>
      <c r="F418" s="29">
        <v>230</v>
      </c>
      <c r="G418" s="55"/>
      <c r="H418" s="55"/>
      <c r="I418" s="31">
        <f t="shared" si="68"/>
        <v>6.3</v>
      </c>
      <c r="J418" s="32">
        <f t="shared" si="69"/>
        <v>1.9</v>
      </c>
      <c r="K418" s="32">
        <f t="shared" si="62"/>
        <v>4.4000000000000004</v>
      </c>
      <c r="L418" s="32">
        <f t="shared" si="74"/>
        <v>1.9</v>
      </c>
      <c r="M418" s="32">
        <f t="shared" si="72"/>
        <v>4.4000000000000004</v>
      </c>
      <c r="N418" s="33">
        <f t="shared" si="64"/>
        <v>6.3000000000000007</v>
      </c>
      <c r="O418" s="34">
        <f t="shared" si="65"/>
        <v>0.6333333333333333</v>
      </c>
      <c r="P418" s="35">
        <f t="shared" si="65"/>
        <v>1.4666666666666668</v>
      </c>
      <c r="Q418" s="33"/>
      <c r="R418" s="33">
        <f t="shared" si="66"/>
        <v>0.6333333333333333</v>
      </c>
      <c r="S418" s="33">
        <f t="shared" si="66"/>
        <v>1.4666666666666668</v>
      </c>
      <c r="T418" s="33"/>
      <c r="U418" s="33">
        <f t="shared" si="67"/>
        <v>0.6333333333333333</v>
      </c>
      <c r="V418" s="33">
        <f t="shared" si="67"/>
        <v>1.4666666666666668</v>
      </c>
      <c r="W418" s="36"/>
    </row>
    <row r="419" spans="1:23" ht="19.5">
      <c r="A419" s="26">
        <v>49</v>
      </c>
      <c r="B419" s="27" t="s">
        <v>556</v>
      </c>
      <c r="C419" s="27" t="s">
        <v>638</v>
      </c>
      <c r="D419" s="27"/>
      <c r="E419" s="27" t="s">
        <v>639</v>
      </c>
      <c r="F419" s="29">
        <v>202</v>
      </c>
      <c r="G419" s="55"/>
      <c r="H419" s="55"/>
      <c r="I419" s="31">
        <f t="shared" si="68"/>
        <v>5.6</v>
      </c>
      <c r="J419" s="32">
        <f t="shared" si="69"/>
        <v>1.7</v>
      </c>
      <c r="K419" s="32">
        <f t="shared" si="62"/>
        <v>3.9</v>
      </c>
      <c r="L419" s="32">
        <f t="shared" si="74"/>
        <v>1.7</v>
      </c>
      <c r="M419" s="32">
        <f t="shared" si="72"/>
        <v>3.9</v>
      </c>
      <c r="N419" s="33">
        <f t="shared" si="64"/>
        <v>5.6</v>
      </c>
      <c r="O419" s="34">
        <f t="shared" si="65"/>
        <v>0.56666666666666665</v>
      </c>
      <c r="P419" s="35">
        <f t="shared" si="65"/>
        <v>1.3</v>
      </c>
      <c r="Q419" s="33"/>
      <c r="R419" s="33">
        <f t="shared" si="66"/>
        <v>0.56666666666666665</v>
      </c>
      <c r="S419" s="33">
        <f t="shared" si="66"/>
        <v>1.3</v>
      </c>
      <c r="T419" s="33"/>
      <c r="U419" s="33">
        <f t="shared" si="67"/>
        <v>0.56666666666666665</v>
      </c>
      <c r="V419" s="33">
        <f t="shared" si="67"/>
        <v>1.3</v>
      </c>
      <c r="W419" s="36"/>
    </row>
    <row r="420" spans="1:23" ht="19.5">
      <c r="A420" s="26">
        <v>50</v>
      </c>
      <c r="B420" s="27" t="s">
        <v>556</v>
      </c>
      <c r="C420" s="27" t="s">
        <v>638</v>
      </c>
      <c r="D420" s="27"/>
      <c r="E420" s="27" t="s">
        <v>640</v>
      </c>
      <c r="F420" s="29">
        <v>53</v>
      </c>
      <c r="G420" s="55"/>
      <c r="H420" s="55"/>
      <c r="I420" s="31">
        <f t="shared" si="68"/>
        <v>1.5</v>
      </c>
      <c r="J420" s="32">
        <f t="shared" si="69"/>
        <v>0.5</v>
      </c>
      <c r="K420" s="32">
        <f t="shared" si="62"/>
        <v>1.1000000000000001</v>
      </c>
      <c r="L420" s="32">
        <f t="shared" si="74"/>
        <v>0.5</v>
      </c>
      <c r="M420" s="32">
        <f t="shared" si="72"/>
        <v>1.1000000000000001</v>
      </c>
      <c r="N420" s="33">
        <f t="shared" si="64"/>
        <v>1.6</v>
      </c>
      <c r="O420" s="34">
        <f t="shared" si="65"/>
        <v>0.16666666666666666</v>
      </c>
      <c r="P420" s="35">
        <f t="shared" si="65"/>
        <v>0.3666666666666667</v>
      </c>
      <c r="Q420" s="33"/>
      <c r="R420" s="33">
        <f t="shared" si="66"/>
        <v>0.16666666666666666</v>
      </c>
      <c r="S420" s="33">
        <f t="shared" si="66"/>
        <v>0.3666666666666667</v>
      </c>
      <c r="T420" s="33"/>
      <c r="U420" s="33">
        <f t="shared" si="67"/>
        <v>0.16666666666666666</v>
      </c>
      <c r="V420" s="33">
        <f t="shared" si="67"/>
        <v>0.3666666666666667</v>
      </c>
      <c r="W420" s="36"/>
    </row>
    <row r="421" spans="1:23" ht="19.5">
      <c r="A421" s="26">
        <v>51</v>
      </c>
      <c r="B421" s="27" t="s">
        <v>556</v>
      </c>
      <c r="C421" s="27" t="s">
        <v>638</v>
      </c>
      <c r="D421" s="27"/>
      <c r="E421" s="27" t="s">
        <v>641</v>
      </c>
      <c r="F421" s="29">
        <v>170</v>
      </c>
      <c r="G421" s="55"/>
      <c r="H421" s="55"/>
      <c r="I421" s="31">
        <f t="shared" si="68"/>
        <v>4.7</v>
      </c>
      <c r="J421" s="32">
        <f t="shared" si="69"/>
        <v>1.4</v>
      </c>
      <c r="K421" s="32">
        <f t="shared" si="62"/>
        <v>3.3</v>
      </c>
      <c r="L421" s="32">
        <f t="shared" si="74"/>
        <v>1.4</v>
      </c>
      <c r="M421" s="32">
        <f t="shared" si="72"/>
        <v>3.3</v>
      </c>
      <c r="N421" s="33">
        <f t="shared" si="64"/>
        <v>4.6999999999999993</v>
      </c>
      <c r="O421" s="34">
        <f t="shared" si="65"/>
        <v>0.46666666666666662</v>
      </c>
      <c r="P421" s="35">
        <f t="shared" si="65"/>
        <v>1.0999999999999999</v>
      </c>
      <c r="Q421" s="33"/>
      <c r="R421" s="33">
        <f t="shared" si="66"/>
        <v>0.46666666666666662</v>
      </c>
      <c r="S421" s="33">
        <f t="shared" si="66"/>
        <v>1.0999999999999999</v>
      </c>
      <c r="T421" s="33"/>
      <c r="U421" s="33">
        <f t="shared" si="67"/>
        <v>0.46666666666666662</v>
      </c>
      <c r="V421" s="33">
        <f t="shared" si="67"/>
        <v>1.0999999999999999</v>
      </c>
      <c r="W421" s="36"/>
    </row>
    <row r="422" spans="1:23" ht="19.5">
      <c r="A422" s="26">
        <v>52</v>
      </c>
      <c r="B422" s="27" t="s">
        <v>556</v>
      </c>
      <c r="C422" s="27" t="s">
        <v>642</v>
      </c>
      <c r="D422" s="27"/>
      <c r="E422" s="27" t="s">
        <v>643</v>
      </c>
      <c r="F422" s="29">
        <v>265</v>
      </c>
      <c r="G422" s="55"/>
      <c r="H422" s="55"/>
      <c r="I422" s="31">
        <f t="shared" si="68"/>
        <v>7.3</v>
      </c>
      <c r="J422" s="32">
        <f t="shared" si="69"/>
        <v>2.2000000000000002</v>
      </c>
      <c r="K422" s="32">
        <f t="shared" si="62"/>
        <v>5.0999999999999996</v>
      </c>
      <c r="L422" s="32">
        <f t="shared" si="74"/>
        <v>2.2000000000000002</v>
      </c>
      <c r="M422" s="32">
        <f t="shared" si="72"/>
        <v>5.0999999999999996</v>
      </c>
      <c r="N422" s="33">
        <f t="shared" si="64"/>
        <v>7.3</v>
      </c>
      <c r="O422" s="34">
        <f t="shared" si="65"/>
        <v>0.73333333333333339</v>
      </c>
      <c r="P422" s="35">
        <f t="shared" si="65"/>
        <v>1.7</v>
      </c>
      <c r="Q422" s="33"/>
      <c r="R422" s="33">
        <f t="shared" si="66"/>
        <v>0.73333333333333339</v>
      </c>
      <c r="S422" s="33">
        <f t="shared" si="66"/>
        <v>1.7</v>
      </c>
      <c r="T422" s="33"/>
      <c r="U422" s="33">
        <f t="shared" si="67"/>
        <v>0.73333333333333339</v>
      </c>
      <c r="V422" s="33">
        <f t="shared" si="67"/>
        <v>1.7</v>
      </c>
      <c r="W422" s="36"/>
    </row>
    <row r="423" spans="1:23" ht="19.5">
      <c r="A423" s="26">
        <v>53</v>
      </c>
      <c r="B423" s="27" t="s">
        <v>556</v>
      </c>
      <c r="C423" s="27" t="s">
        <v>644</v>
      </c>
      <c r="D423" s="27"/>
      <c r="E423" s="27" t="s">
        <v>645</v>
      </c>
      <c r="F423" s="29">
        <v>186</v>
      </c>
      <c r="G423" s="55">
        <v>2.2989999999999999</v>
      </c>
      <c r="H423" s="55">
        <v>4.2300000000000004</v>
      </c>
      <c r="I423" s="31">
        <f t="shared" si="68"/>
        <v>5.0999999999999996</v>
      </c>
      <c r="J423" s="32">
        <f t="shared" si="69"/>
        <v>1.5</v>
      </c>
      <c r="K423" s="32">
        <f t="shared" si="62"/>
        <v>3.6</v>
      </c>
      <c r="L423" s="32">
        <v>0</v>
      </c>
      <c r="M423" s="32">
        <v>0</v>
      </c>
      <c r="N423" s="33">
        <f t="shared" si="64"/>
        <v>0</v>
      </c>
      <c r="O423" s="34">
        <f t="shared" si="65"/>
        <v>0</v>
      </c>
      <c r="P423" s="35">
        <f t="shared" si="65"/>
        <v>0</v>
      </c>
      <c r="Q423" s="33"/>
      <c r="R423" s="33">
        <f t="shared" si="66"/>
        <v>0</v>
      </c>
      <c r="S423" s="33">
        <f t="shared" si="66"/>
        <v>0</v>
      </c>
      <c r="T423" s="33"/>
      <c r="U423" s="33">
        <f t="shared" si="67"/>
        <v>0</v>
      </c>
      <c r="V423" s="33">
        <f t="shared" si="67"/>
        <v>0</v>
      </c>
      <c r="W423" s="36"/>
    </row>
    <row r="424" spans="1:23" ht="19.5">
      <c r="A424" s="26">
        <v>54</v>
      </c>
      <c r="B424" s="27" t="s">
        <v>556</v>
      </c>
      <c r="C424" s="27" t="s">
        <v>646</v>
      </c>
      <c r="D424" s="27"/>
      <c r="E424" s="27" t="s">
        <v>647</v>
      </c>
      <c r="F424" s="29">
        <v>144</v>
      </c>
      <c r="G424" s="55"/>
      <c r="H424" s="55">
        <v>0.60599999999999998</v>
      </c>
      <c r="I424" s="31">
        <f t="shared" si="68"/>
        <v>4</v>
      </c>
      <c r="J424" s="32">
        <f t="shared" si="69"/>
        <v>1.2</v>
      </c>
      <c r="K424" s="32">
        <f t="shared" si="62"/>
        <v>2.8</v>
      </c>
      <c r="L424" s="32">
        <f>J424-G424</f>
        <v>1.2</v>
      </c>
      <c r="M424" s="32">
        <f>K424-H424</f>
        <v>2.194</v>
      </c>
      <c r="N424" s="33">
        <f t="shared" si="64"/>
        <v>3.3940000000000001</v>
      </c>
      <c r="O424" s="34">
        <f t="shared" si="65"/>
        <v>0.39999999999999997</v>
      </c>
      <c r="P424" s="35">
        <f t="shared" si="65"/>
        <v>0.73133333333333328</v>
      </c>
      <c r="Q424" s="33"/>
      <c r="R424" s="33">
        <f t="shared" si="66"/>
        <v>0.39999999999999997</v>
      </c>
      <c r="S424" s="33">
        <f t="shared" si="66"/>
        <v>0.73133333333333328</v>
      </c>
      <c r="T424" s="33"/>
      <c r="U424" s="33">
        <f t="shared" si="67"/>
        <v>0.39999999999999997</v>
      </c>
      <c r="V424" s="33">
        <f t="shared" si="67"/>
        <v>0.73133333333333328</v>
      </c>
      <c r="W424" s="36"/>
    </row>
    <row r="425" spans="1:23" ht="19.5">
      <c r="A425" s="26">
        <v>55</v>
      </c>
      <c r="B425" s="27" t="s">
        <v>556</v>
      </c>
      <c r="C425" s="27" t="s">
        <v>646</v>
      </c>
      <c r="D425" s="27"/>
      <c r="E425" s="27" t="s">
        <v>648</v>
      </c>
      <c r="F425" s="29">
        <v>245</v>
      </c>
      <c r="G425" s="55">
        <v>3.0980000000000003</v>
      </c>
      <c r="H425" s="55">
        <v>5.8</v>
      </c>
      <c r="I425" s="31">
        <f t="shared" si="68"/>
        <v>6.7</v>
      </c>
      <c r="J425" s="32">
        <f t="shared" si="69"/>
        <v>2</v>
      </c>
      <c r="K425" s="32">
        <f t="shared" si="62"/>
        <v>4.7</v>
      </c>
      <c r="L425" s="32">
        <v>0</v>
      </c>
      <c r="M425" s="32">
        <v>0</v>
      </c>
      <c r="N425" s="33">
        <f t="shared" si="64"/>
        <v>0</v>
      </c>
      <c r="O425" s="34">
        <f t="shared" si="65"/>
        <v>0</v>
      </c>
      <c r="P425" s="35">
        <f t="shared" si="65"/>
        <v>0</v>
      </c>
      <c r="Q425" s="33"/>
      <c r="R425" s="33">
        <f t="shared" si="66"/>
        <v>0</v>
      </c>
      <c r="S425" s="33">
        <f t="shared" si="66"/>
        <v>0</v>
      </c>
      <c r="T425" s="33"/>
      <c r="U425" s="33">
        <f t="shared" si="67"/>
        <v>0</v>
      </c>
      <c r="V425" s="33">
        <f t="shared" si="67"/>
        <v>0</v>
      </c>
      <c r="W425" s="36"/>
    </row>
    <row r="426" spans="1:23" ht="19.5">
      <c r="A426" s="26">
        <v>56</v>
      </c>
      <c r="B426" s="27" t="s">
        <v>556</v>
      </c>
      <c r="C426" s="27" t="s">
        <v>646</v>
      </c>
      <c r="D426" s="27"/>
      <c r="E426" s="27" t="s">
        <v>141</v>
      </c>
      <c r="F426" s="29">
        <v>200</v>
      </c>
      <c r="G426" s="55">
        <v>3.339</v>
      </c>
      <c r="H426" s="55">
        <v>3.944</v>
      </c>
      <c r="I426" s="31">
        <f t="shared" si="68"/>
        <v>5.5</v>
      </c>
      <c r="J426" s="32">
        <f t="shared" si="69"/>
        <v>1.7</v>
      </c>
      <c r="K426" s="32">
        <f t="shared" si="62"/>
        <v>3.9</v>
      </c>
      <c r="L426" s="32">
        <v>0</v>
      </c>
      <c r="M426" s="32">
        <v>0</v>
      </c>
      <c r="N426" s="33">
        <f t="shared" si="64"/>
        <v>0</v>
      </c>
      <c r="O426" s="34">
        <f t="shared" si="65"/>
        <v>0</v>
      </c>
      <c r="P426" s="35">
        <f t="shared" si="65"/>
        <v>0</v>
      </c>
      <c r="Q426" s="33"/>
      <c r="R426" s="33">
        <f t="shared" si="66"/>
        <v>0</v>
      </c>
      <c r="S426" s="33">
        <f t="shared" si="66"/>
        <v>0</v>
      </c>
      <c r="T426" s="33"/>
      <c r="U426" s="33">
        <f t="shared" si="67"/>
        <v>0</v>
      </c>
      <c r="V426" s="33">
        <f t="shared" si="67"/>
        <v>0</v>
      </c>
      <c r="W426" s="36"/>
    </row>
    <row r="427" spans="1:23" ht="19.5">
      <c r="A427" s="26">
        <v>57</v>
      </c>
      <c r="B427" s="27" t="s">
        <v>556</v>
      </c>
      <c r="C427" s="27" t="s">
        <v>649</v>
      </c>
      <c r="D427" s="27"/>
      <c r="E427" s="27" t="s">
        <v>650</v>
      </c>
      <c r="F427" s="29">
        <v>251</v>
      </c>
      <c r="G427" s="55">
        <v>0.42400000000000004</v>
      </c>
      <c r="H427" s="55">
        <v>2.6269999999999998</v>
      </c>
      <c r="I427" s="31">
        <f t="shared" si="68"/>
        <v>6.9</v>
      </c>
      <c r="J427" s="32">
        <f t="shared" si="69"/>
        <v>2.1</v>
      </c>
      <c r="K427" s="32">
        <f t="shared" si="62"/>
        <v>4.8</v>
      </c>
      <c r="L427" s="32">
        <f>J427-G427</f>
        <v>1.6760000000000002</v>
      </c>
      <c r="M427" s="32">
        <f>K427-H427</f>
        <v>2.173</v>
      </c>
      <c r="N427" s="33">
        <f t="shared" si="64"/>
        <v>3.8490000000000002</v>
      </c>
      <c r="O427" s="34">
        <f t="shared" si="65"/>
        <v>0.55866666666666676</v>
      </c>
      <c r="P427" s="35">
        <f t="shared" si="65"/>
        <v>0.72433333333333338</v>
      </c>
      <c r="Q427" s="33"/>
      <c r="R427" s="33">
        <f t="shared" si="66"/>
        <v>0.55866666666666676</v>
      </c>
      <c r="S427" s="33">
        <f t="shared" si="66"/>
        <v>0.72433333333333338</v>
      </c>
      <c r="T427" s="33"/>
      <c r="U427" s="33">
        <f t="shared" si="67"/>
        <v>0.55866666666666676</v>
      </c>
      <c r="V427" s="33">
        <f t="shared" si="67"/>
        <v>0.72433333333333338</v>
      </c>
      <c r="W427" s="36"/>
    </row>
    <row r="428" spans="1:23" ht="19.5">
      <c r="A428" s="26">
        <v>58</v>
      </c>
      <c r="B428" s="27" t="s">
        <v>556</v>
      </c>
      <c r="C428" s="27" t="s">
        <v>651</v>
      </c>
      <c r="D428" s="27"/>
      <c r="E428" s="27" t="s">
        <v>652</v>
      </c>
      <c r="F428" s="29">
        <v>125</v>
      </c>
      <c r="G428" s="55">
        <v>4.2969999999999997</v>
      </c>
      <c r="H428" s="55">
        <v>1.5919999999999999</v>
      </c>
      <c r="I428" s="31">
        <f t="shared" si="68"/>
        <v>3.4</v>
      </c>
      <c r="J428" s="32">
        <f t="shared" si="69"/>
        <v>1</v>
      </c>
      <c r="K428" s="32">
        <f t="shared" si="62"/>
        <v>2.4</v>
      </c>
      <c r="L428" s="32">
        <v>0</v>
      </c>
      <c r="M428" s="32">
        <f t="shared" ref="M428:M449" si="75">K428-H428</f>
        <v>0.80800000000000005</v>
      </c>
      <c r="N428" s="33">
        <f t="shared" si="64"/>
        <v>0.80800000000000005</v>
      </c>
      <c r="O428" s="34">
        <f t="shared" si="65"/>
        <v>0</v>
      </c>
      <c r="P428" s="35">
        <f t="shared" si="65"/>
        <v>0.26933333333333337</v>
      </c>
      <c r="Q428" s="33"/>
      <c r="R428" s="33">
        <f t="shared" si="66"/>
        <v>0</v>
      </c>
      <c r="S428" s="33">
        <f t="shared" si="66"/>
        <v>0.26933333333333337</v>
      </c>
      <c r="T428" s="33"/>
      <c r="U428" s="33">
        <f t="shared" si="67"/>
        <v>0</v>
      </c>
      <c r="V428" s="33">
        <f t="shared" si="67"/>
        <v>0.26933333333333337</v>
      </c>
      <c r="W428" s="36"/>
    </row>
    <row r="429" spans="1:23" ht="19.5">
      <c r="A429" s="26">
        <v>59</v>
      </c>
      <c r="B429" s="27" t="s">
        <v>556</v>
      </c>
      <c r="C429" s="27" t="s">
        <v>651</v>
      </c>
      <c r="D429" s="27"/>
      <c r="E429" s="27" t="s">
        <v>653</v>
      </c>
      <c r="F429" s="29">
        <v>134</v>
      </c>
      <c r="G429" s="55">
        <v>0.42099999999999993</v>
      </c>
      <c r="H429" s="55"/>
      <c r="I429" s="31">
        <f t="shared" si="68"/>
        <v>3.7</v>
      </c>
      <c r="J429" s="32">
        <f t="shared" si="69"/>
        <v>1.1000000000000001</v>
      </c>
      <c r="K429" s="32">
        <f t="shared" si="62"/>
        <v>2.6</v>
      </c>
      <c r="L429" s="32">
        <f>J429-G429</f>
        <v>0.67900000000000016</v>
      </c>
      <c r="M429" s="32">
        <f t="shared" si="75"/>
        <v>2.6</v>
      </c>
      <c r="N429" s="33">
        <f t="shared" si="64"/>
        <v>3.2790000000000004</v>
      </c>
      <c r="O429" s="34">
        <f t="shared" si="65"/>
        <v>0.22633333333333339</v>
      </c>
      <c r="P429" s="35">
        <f t="shared" si="65"/>
        <v>0.8666666666666667</v>
      </c>
      <c r="Q429" s="33"/>
      <c r="R429" s="33">
        <f t="shared" si="66"/>
        <v>0.22633333333333339</v>
      </c>
      <c r="S429" s="33">
        <f t="shared" si="66"/>
        <v>0.8666666666666667</v>
      </c>
      <c r="T429" s="33"/>
      <c r="U429" s="33">
        <f t="shared" si="67"/>
        <v>0.22633333333333339</v>
      </c>
      <c r="V429" s="33">
        <f t="shared" si="67"/>
        <v>0.8666666666666667</v>
      </c>
      <c r="W429" s="36"/>
    </row>
    <row r="430" spans="1:23" ht="19.5">
      <c r="A430" s="26">
        <v>60</v>
      </c>
      <c r="B430" s="27" t="s">
        <v>556</v>
      </c>
      <c r="C430" s="27" t="s">
        <v>654</v>
      </c>
      <c r="D430" s="27"/>
      <c r="E430" s="27" t="s">
        <v>655</v>
      </c>
      <c r="F430" s="29">
        <v>388</v>
      </c>
      <c r="G430" s="55"/>
      <c r="H430" s="55">
        <v>0.49899999999999978</v>
      </c>
      <c r="I430" s="31">
        <f t="shared" si="68"/>
        <v>10.7</v>
      </c>
      <c r="J430" s="32">
        <f t="shared" si="69"/>
        <v>3.2</v>
      </c>
      <c r="K430" s="32">
        <f t="shared" si="62"/>
        <v>7.5</v>
      </c>
      <c r="L430" s="32">
        <f>J430-G430</f>
        <v>3.2</v>
      </c>
      <c r="M430" s="32">
        <f t="shared" si="75"/>
        <v>7.0010000000000003</v>
      </c>
      <c r="N430" s="33">
        <f t="shared" si="64"/>
        <v>10.201000000000001</v>
      </c>
      <c r="O430" s="34">
        <f t="shared" si="65"/>
        <v>1.0666666666666667</v>
      </c>
      <c r="P430" s="35">
        <f t="shared" si="65"/>
        <v>2.3336666666666668</v>
      </c>
      <c r="Q430" s="33"/>
      <c r="R430" s="33">
        <f t="shared" si="66"/>
        <v>1.0666666666666667</v>
      </c>
      <c r="S430" s="33">
        <f t="shared" si="66"/>
        <v>2.3336666666666668</v>
      </c>
      <c r="T430" s="33"/>
      <c r="U430" s="33">
        <f t="shared" si="67"/>
        <v>1.0666666666666667</v>
      </c>
      <c r="V430" s="33">
        <f t="shared" si="67"/>
        <v>2.3336666666666668</v>
      </c>
      <c r="W430" s="36"/>
    </row>
    <row r="431" spans="1:23" ht="19.5">
      <c r="A431" s="26">
        <v>61</v>
      </c>
      <c r="B431" s="27" t="s">
        <v>556</v>
      </c>
      <c r="C431" s="27" t="s">
        <v>654</v>
      </c>
      <c r="D431" s="27"/>
      <c r="E431" s="27" t="s">
        <v>656</v>
      </c>
      <c r="F431" s="29">
        <v>61</v>
      </c>
      <c r="G431" s="55">
        <v>0.53500000000000003</v>
      </c>
      <c r="H431" s="55">
        <v>1.056</v>
      </c>
      <c r="I431" s="31">
        <f t="shared" si="68"/>
        <v>1.7</v>
      </c>
      <c r="J431" s="32">
        <f t="shared" si="69"/>
        <v>0.5</v>
      </c>
      <c r="K431" s="32">
        <f t="shared" si="62"/>
        <v>1.2</v>
      </c>
      <c r="L431" s="32">
        <v>0</v>
      </c>
      <c r="M431" s="32">
        <f t="shared" si="75"/>
        <v>0.14399999999999991</v>
      </c>
      <c r="N431" s="33">
        <f t="shared" si="64"/>
        <v>0.14399999999999991</v>
      </c>
      <c r="O431" s="34">
        <f t="shared" si="65"/>
        <v>0</v>
      </c>
      <c r="P431" s="35">
        <f t="shared" si="65"/>
        <v>4.7999999999999966E-2</v>
      </c>
      <c r="Q431" s="33"/>
      <c r="R431" s="33">
        <f t="shared" si="66"/>
        <v>0</v>
      </c>
      <c r="S431" s="33">
        <f t="shared" si="66"/>
        <v>4.7999999999999966E-2</v>
      </c>
      <c r="T431" s="33"/>
      <c r="U431" s="33">
        <f t="shared" si="67"/>
        <v>0</v>
      </c>
      <c r="V431" s="33">
        <f t="shared" si="67"/>
        <v>4.7999999999999966E-2</v>
      </c>
      <c r="W431" s="36"/>
    </row>
    <row r="432" spans="1:23" ht="19.5">
      <c r="A432" s="26">
        <v>62</v>
      </c>
      <c r="B432" s="27" t="s">
        <v>556</v>
      </c>
      <c r="C432" s="27" t="s">
        <v>657</v>
      </c>
      <c r="D432" s="27"/>
      <c r="E432" s="27" t="s">
        <v>658</v>
      </c>
      <c r="F432" s="29">
        <v>156</v>
      </c>
      <c r="G432" s="55">
        <v>1.0430000000000001</v>
      </c>
      <c r="H432" s="55">
        <v>2.645</v>
      </c>
      <c r="I432" s="31">
        <f t="shared" si="68"/>
        <v>4.3</v>
      </c>
      <c r="J432" s="32">
        <f t="shared" si="69"/>
        <v>1.3</v>
      </c>
      <c r="K432" s="32">
        <f t="shared" si="62"/>
        <v>3</v>
      </c>
      <c r="L432" s="32">
        <f>J432-G432</f>
        <v>0.2569999999999999</v>
      </c>
      <c r="M432" s="32">
        <f t="shared" si="75"/>
        <v>0.35499999999999998</v>
      </c>
      <c r="N432" s="33">
        <f t="shared" si="64"/>
        <v>0.61199999999999988</v>
      </c>
      <c r="O432" s="34">
        <f t="shared" si="65"/>
        <v>8.5666666666666627E-2</v>
      </c>
      <c r="P432" s="35">
        <f t="shared" si="65"/>
        <v>0.11833333333333333</v>
      </c>
      <c r="Q432" s="33"/>
      <c r="R432" s="33">
        <f t="shared" si="66"/>
        <v>8.5666666666666627E-2</v>
      </c>
      <c r="S432" s="33">
        <f t="shared" si="66"/>
        <v>0.11833333333333333</v>
      </c>
      <c r="T432" s="33"/>
      <c r="U432" s="33">
        <f t="shared" si="67"/>
        <v>8.5666666666666627E-2</v>
      </c>
      <c r="V432" s="33">
        <f t="shared" si="67"/>
        <v>0.11833333333333333</v>
      </c>
      <c r="W432" s="36"/>
    </row>
    <row r="433" spans="1:23" ht="19.5">
      <c r="A433" s="26">
        <v>63</v>
      </c>
      <c r="B433" s="27" t="s">
        <v>556</v>
      </c>
      <c r="C433" s="27" t="s">
        <v>657</v>
      </c>
      <c r="D433" s="27"/>
      <c r="E433" s="27" t="s">
        <v>659</v>
      </c>
      <c r="F433" s="29">
        <v>150</v>
      </c>
      <c r="G433" s="55">
        <v>2.2909999999999999</v>
      </c>
      <c r="H433" s="55">
        <v>0.53500000000000003</v>
      </c>
      <c r="I433" s="31">
        <f t="shared" si="68"/>
        <v>4.0999999999999996</v>
      </c>
      <c r="J433" s="32">
        <f t="shared" si="69"/>
        <v>1.2</v>
      </c>
      <c r="K433" s="32">
        <f t="shared" si="62"/>
        <v>2.9</v>
      </c>
      <c r="L433" s="32">
        <v>0</v>
      </c>
      <c r="M433" s="32">
        <f t="shared" si="75"/>
        <v>2.3649999999999998</v>
      </c>
      <c r="N433" s="33">
        <f t="shared" si="64"/>
        <v>2.3649999999999998</v>
      </c>
      <c r="O433" s="34">
        <f t="shared" si="65"/>
        <v>0</v>
      </c>
      <c r="P433" s="35">
        <f t="shared" si="65"/>
        <v>0.78833333333333322</v>
      </c>
      <c r="Q433" s="33"/>
      <c r="R433" s="33">
        <f t="shared" si="66"/>
        <v>0</v>
      </c>
      <c r="S433" s="33">
        <f t="shared" si="66"/>
        <v>0.78833333333333322</v>
      </c>
      <c r="T433" s="33"/>
      <c r="U433" s="33">
        <f t="shared" si="67"/>
        <v>0</v>
      </c>
      <c r="V433" s="33">
        <f t="shared" si="67"/>
        <v>0.78833333333333322</v>
      </c>
      <c r="W433" s="36"/>
    </row>
    <row r="434" spans="1:23" ht="19.5">
      <c r="A434" s="26">
        <v>64</v>
      </c>
      <c r="B434" s="27" t="s">
        <v>556</v>
      </c>
      <c r="C434" s="27" t="s">
        <v>657</v>
      </c>
      <c r="D434" s="27"/>
      <c r="E434" s="27" t="s">
        <v>660</v>
      </c>
      <c r="F434" s="29">
        <v>201</v>
      </c>
      <c r="G434" s="55">
        <v>1.1340000000000001</v>
      </c>
      <c r="H434" s="55">
        <v>1.7480000000000002</v>
      </c>
      <c r="I434" s="31">
        <f t="shared" si="68"/>
        <v>5.5</v>
      </c>
      <c r="J434" s="32">
        <f t="shared" si="69"/>
        <v>1.7</v>
      </c>
      <c r="K434" s="32">
        <f t="shared" si="62"/>
        <v>3.9</v>
      </c>
      <c r="L434" s="32">
        <f t="shared" ref="L434:L441" si="76">J434-G434</f>
        <v>0.56599999999999984</v>
      </c>
      <c r="M434" s="32">
        <f t="shared" si="75"/>
        <v>2.1519999999999997</v>
      </c>
      <c r="N434" s="33">
        <f t="shared" si="64"/>
        <v>2.7179999999999995</v>
      </c>
      <c r="O434" s="34">
        <f t="shared" si="65"/>
        <v>0.18866666666666662</v>
      </c>
      <c r="P434" s="35">
        <f t="shared" si="65"/>
        <v>0.71733333333333327</v>
      </c>
      <c r="Q434" s="33"/>
      <c r="R434" s="33">
        <f t="shared" si="66"/>
        <v>0.18866666666666662</v>
      </c>
      <c r="S434" s="33">
        <f t="shared" si="66"/>
        <v>0.71733333333333327</v>
      </c>
      <c r="T434" s="33"/>
      <c r="U434" s="33">
        <f t="shared" si="67"/>
        <v>0.18866666666666662</v>
      </c>
      <c r="V434" s="33">
        <f t="shared" si="67"/>
        <v>0.71733333333333327</v>
      </c>
      <c r="W434" s="36"/>
    </row>
    <row r="435" spans="1:23" ht="19.5">
      <c r="A435" s="26">
        <v>65</v>
      </c>
      <c r="B435" s="27" t="s">
        <v>556</v>
      </c>
      <c r="C435" s="27" t="s">
        <v>661</v>
      </c>
      <c r="D435" s="27"/>
      <c r="E435" s="27" t="s">
        <v>662</v>
      </c>
      <c r="F435" s="29">
        <v>235</v>
      </c>
      <c r="G435" s="55"/>
      <c r="H435" s="55"/>
      <c r="I435" s="31">
        <f t="shared" si="68"/>
        <v>6.5</v>
      </c>
      <c r="J435" s="32">
        <f t="shared" si="69"/>
        <v>2</v>
      </c>
      <c r="K435" s="32">
        <f t="shared" ref="K435:K475" si="77">ROUND(I435*2/2.85,1)</f>
        <v>4.5999999999999996</v>
      </c>
      <c r="L435" s="32">
        <f t="shared" si="76"/>
        <v>2</v>
      </c>
      <c r="M435" s="32">
        <f t="shared" si="75"/>
        <v>4.5999999999999996</v>
      </c>
      <c r="N435" s="33">
        <f t="shared" ref="N435:N475" si="78">L435+M435</f>
        <v>6.6</v>
      </c>
      <c r="O435" s="34">
        <f t="shared" ref="O435:P504" si="79">L435/3</f>
        <v>0.66666666666666663</v>
      </c>
      <c r="P435" s="35">
        <f t="shared" si="79"/>
        <v>1.5333333333333332</v>
      </c>
      <c r="Q435" s="33"/>
      <c r="R435" s="33">
        <f t="shared" ref="R435:S504" si="80">L435/3</f>
        <v>0.66666666666666663</v>
      </c>
      <c r="S435" s="33">
        <f t="shared" si="80"/>
        <v>1.5333333333333332</v>
      </c>
      <c r="T435" s="33"/>
      <c r="U435" s="33">
        <f t="shared" ref="U435:V504" si="81">L435/3</f>
        <v>0.66666666666666663</v>
      </c>
      <c r="V435" s="33">
        <f t="shared" si="81"/>
        <v>1.5333333333333332</v>
      </c>
      <c r="W435" s="36"/>
    </row>
    <row r="436" spans="1:23" ht="19.5">
      <c r="A436" s="26">
        <v>66</v>
      </c>
      <c r="B436" s="27" t="s">
        <v>556</v>
      </c>
      <c r="C436" s="27" t="s">
        <v>663</v>
      </c>
      <c r="D436" s="27"/>
      <c r="E436" s="27" t="s">
        <v>664</v>
      </c>
      <c r="F436" s="29">
        <v>252</v>
      </c>
      <c r="G436" s="55"/>
      <c r="H436" s="55"/>
      <c r="I436" s="31">
        <f t="shared" ref="I436:I476" si="82">ROUND(F436*55/100*50*0.001,1)</f>
        <v>6.9</v>
      </c>
      <c r="J436" s="32">
        <f t="shared" ref="J436:J475" si="83">ROUND(I436*1/3.3,1)</f>
        <v>2.1</v>
      </c>
      <c r="K436" s="32">
        <f t="shared" si="77"/>
        <v>4.8</v>
      </c>
      <c r="L436" s="32">
        <f t="shared" si="76"/>
        <v>2.1</v>
      </c>
      <c r="M436" s="32">
        <f t="shared" si="75"/>
        <v>4.8</v>
      </c>
      <c r="N436" s="33">
        <f t="shared" si="78"/>
        <v>6.9</v>
      </c>
      <c r="O436" s="34">
        <f t="shared" si="79"/>
        <v>0.70000000000000007</v>
      </c>
      <c r="P436" s="35">
        <f t="shared" si="79"/>
        <v>1.5999999999999999</v>
      </c>
      <c r="Q436" s="33"/>
      <c r="R436" s="33">
        <f t="shared" si="80"/>
        <v>0.70000000000000007</v>
      </c>
      <c r="S436" s="33">
        <f t="shared" si="80"/>
        <v>1.5999999999999999</v>
      </c>
      <c r="T436" s="33"/>
      <c r="U436" s="33">
        <f t="shared" si="81"/>
        <v>0.70000000000000007</v>
      </c>
      <c r="V436" s="33">
        <f t="shared" si="81"/>
        <v>1.5999999999999999</v>
      </c>
      <c r="W436" s="36"/>
    </row>
    <row r="437" spans="1:23" ht="19.5">
      <c r="A437" s="26">
        <v>67</v>
      </c>
      <c r="B437" s="27" t="s">
        <v>556</v>
      </c>
      <c r="C437" s="27" t="s">
        <v>665</v>
      </c>
      <c r="D437" s="27"/>
      <c r="E437" s="27" t="s">
        <v>666</v>
      </c>
      <c r="F437" s="29">
        <v>275</v>
      </c>
      <c r="G437" s="55"/>
      <c r="H437" s="55">
        <v>5.9999999999999429E-3</v>
      </c>
      <c r="I437" s="31">
        <f t="shared" si="82"/>
        <v>7.6</v>
      </c>
      <c r="J437" s="32">
        <f t="shared" si="83"/>
        <v>2.2999999999999998</v>
      </c>
      <c r="K437" s="32">
        <f t="shared" si="77"/>
        <v>5.3</v>
      </c>
      <c r="L437" s="32">
        <f t="shared" si="76"/>
        <v>2.2999999999999998</v>
      </c>
      <c r="M437" s="32">
        <f t="shared" si="75"/>
        <v>5.2939999999999996</v>
      </c>
      <c r="N437" s="33">
        <f t="shared" si="78"/>
        <v>7.5939999999999994</v>
      </c>
      <c r="O437" s="34">
        <f t="shared" si="79"/>
        <v>0.76666666666666661</v>
      </c>
      <c r="P437" s="35">
        <f t="shared" si="79"/>
        <v>1.7646666666666666</v>
      </c>
      <c r="Q437" s="33"/>
      <c r="R437" s="33">
        <f t="shared" si="80"/>
        <v>0.76666666666666661</v>
      </c>
      <c r="S437" s="33">
        <f t="shared" si="80"/>
        <v>1.7646666666666666</v>
      </c>
      <c r="T437" s="33"/>
      <c r="U437" s="33">
        <f t="shared" si="81"/>
        <v>0.76666666666666661</v>
      </c>
      <c r="V437" s="33">
        <f t="shared" si="81"/>
        <v>1.7646666666666666</v>
      </c>
      <c r="W437" s="36"/>
    </row>
    <row r="438" spans="1:23" ht="19.5">
      <c r="A438" s="26">
        <v>68</v>
      </c>
      <c r="B438" s="27" t="s">
        <v>556</v>
      </c>
      <c r="C438" s="27" t="s">
        <v>665</v>
      </c>
      <c r="D438" s="27"/>
      <c r="E438" s="27" t="s">
        <v>667</v>
      </c>
      <c r="F438" s="29">
        <v>111</v>
      </c>
      <c r="G438" s="55"/>
      <c r="H438" s="55">
        <v>0.68400000000000005</v>
      </c>
      <c r="I438" s="31">
        <f t="shared" si="82"/>
        <v>3.1</v>
      </c>
      <c r="J438" s="32">
        <f t="shared" si="83"/>
        <v>0.9</v>
      </c>
      <c r="K438" s="32">
        <f t="shared" si="77"/>
        <v>2.2000000000000002</v>
      </c>
      <c r="L438" s="32">
        <f t="shared" si="76"/>
        <v>0.9</v>
      </c>
      <c r="M438" s="32">
        <f t="shared" si="75"/>
        <v>1.516</v>
      </c>
      <c r="N438" s="33">
        <f t="shared" si="78"/>
        <v>2.4159999999999999</v>
      </c>
      <c r="O438" s="34">
        <f t="shared" si="79"/>
        <v>0.3</v>
      </c>
      <c r="P438" s="35">
        <f t="shared" si="79"/>
        <v>0.5053333333333333</v>
      </c>
      <c r="Q438" s="33"/>
      <c r="R438" s="33">
        <f t="shared" si="80"/>
        <v>0.3</v>
      </c>
      <c r="S438" s="33">
        <f t="shared" si="80"/>
        <v>0.5053333333333333</v>
      </c>
      <c r="T438" s="33"/>
      <c r="U438" s="33">
        <f t="shared" si="81"/>
        <v>0.3</v>
      </c>
      <c r="V438" s="33">
        <f t="shared" si="81"/>
        <v>0.5053333333333333</v>
      </c>
      <c r="W438" s="36"/>
    </row>
    <row r="439" spans="1:23" ht="19.5">
      <c r="A439" s="26">
        <v>69</v>
      </c>
      <c r="B439" s="27" t="s">
        <v>556</v>
      </c>
      <c r="C439" s="27" t="s">
        <v>668</v>
      </c>
      <c r="D439" s="27"/>
      <c r="E439" s="27" t="s">
        <v>669</v>
      </c>
      <c r="F439" s="29">
        <v>149</v>
      </c>
      <c r="G439" s="55"/>
      <c r="H439" s="55"/>
      <c r="I439" s="31">
        <f t="shared" si="82"/>
        <v>4.0999999999999996</v>
      </c>
      <c r="J439" s="32">
        <f t="shared" si="83"/>
        <v>1.2</v>
      </c>
      <c r="K439" s="32">
        <f t="shared" si="77"/>
        <v>2.9</v>
      </c>
      <c r="L439" s="32">
        <f t="shared" si="76"/>
        <v>1.2</v>
      </c>
      <c r="M439" s="32">
        <f t="shared" si="75"/>
        <v>2.9</v>
      </c>
      <c r="N439" s="33">
        <f t="shared" si="78"/>
        <v>4.0999999999999996</v>
      </c>
      <c r="O439" s="34">
        <f t="shared" si="79"/>
        <v>0.39999999999999997</v>
      </c>
      <c r="P439" s="35">
        <f t="shared" si="79"/>
        <v>0.96666666666666667</v>
      </c>
      <c r="Q439" s="33"/>
      <c r="R439" s="33">
        <f t="shared" si="80"/>
        <v>0.39999999999999997</v>
      </c>
      <c r="S439" s="33">
        <f t="shared" si="80"/>
        <v>0.96666666666666667</v>
      </c>
      <c r="T439" s="33"/>
      <c r="U439" s="33">
        <f t="shared" si="81"/>
        <v>0.39999999999999997</v>
      </c>
      <c r="V439" s="33">
        <f t="shared" si="81"/>
        <v>0.96666666666666667</v>
      </c>
      <c r="W439" s="36"/>
    </row>
    <row r="440" spans="1:23" ht="19.5">
      <c r="A440" s="26">
        <v>70</v>
      </c>
      <c r="B440" s="27" t="s">
        <v>556</v>
      </c>
      <c r="C440" s="27" t="s">
        <v>670</v>
      </c>
      <c r="D440" s="27"/>
      <c r="E440" s="27" t="s">
        <v>671</v>
      </c>
      <c r="F440" s="29">
        <v>136</v>
      </c>
      <c r="G440" s="55">
        <v>0.03</v>
      </c>
      <c r="H440" s="55"/>
      <c r="I440" s="31">
        <f t="shared" si="82"/>
        <v>3.7</v>
      </c>
      <c r="J440" s="32">
        <f t="shared" si="83"/>
        <v>1.1000000000000001</v>
      </c>
      <c r="K440" s="32">
        <f t="shared" si="77"/>
        <v>2.6</v>
      </c>
      <c r="L440" s="32">
        <f t="shared" si="76"/>
        <v>1.07</v>
      </c>
      <c r="M440" s="32">
        <f t="shared" si="75"/>
        <v>2.6</v>
      </c>
      <c r="N440" s="33">
        <f t="shared" si="78"/>
        <v>3.67</v>
      </c>
      <c r="O440" s="34">
        <f t="shared" si="79"/>
        <v>0.35666666666666669</v>
      </c>
      <c r="P440" s="35">
        <f t="shared" si="79"/>
        <v>0.8666666666666667</v>
      </c>
      <c r="Q440" s="33"/>
      <c r="R440" s="33">
        <f t="shared" si="80"/>
        <v>0.35666666666666669</v>
      </c>
      <c r="S440" s="33">
        <f t="shared" si="80"/>
        <v>0.8666666666666667</v>
      </c>
      <c r="T440" s="33"/>
      <c r="U440" s="33">
        <f t="shared" si="81"/>
        <v>0.35666666666666669</v>
      </c>
      <c r="V440" s="33">
        <f t="shared" si="81"/>
        <v>0.8666666666666667</v>
      </c>
      <c r="W440" s="36"/>
    </row>
    <row r="441" spans="1:23" ht="19.5">
      <c r="A441" s="26">
        <v>71</v>
      </c>
      <c r="B441" s="27" t="s">
        <v>556</v>
      </c>
      <c r="C441" s="27" t="s">
        <v>670</v>
      </c>
      <c r="D441" s="27"/>
      <c r="E441" s="27" t="s">
        <v>672</v>
      </c>
      <c r="F441" s="29">
        <v>106</v>
      </c>
      <c r="G441" s="30"/>
      <c r="H441" s="30"/>
      <c r="I441" s="31">
        <f t="shared" si="82"/>
        <v>2.9</v>
      </c>
      <c r="J441" s="32">
        <f t="shared" si="83"/>
        <v>0.9</v>
      </c>
      <c r="K441" s="32">
        <f t="shared" si="77"/>
        <v>2</v>
      </c>
      <c r="L441" s="32">
        <f t="shared" si="76"/>
        <v>0.9</v>
      </c>
      <c r="M441" s="32">
        <f t="shared" si="75"/>
        <v>2</v>
      </c>
      <c r="N441" s="33">
        <f t="shared" si="78"/>
        <v>2.9</v>
      </c>
      <c r="O441" s="34">
        <f t="shared" si="79"/>
        <v>0.3</v>
      </c>
      <c r="P441" s="35">
        <f t="shared" si="79"/>
        <v>0.66666666666666663</v>
      </c>
      <c r="Q441" s="33"/>
      <c r="R441" s="33">
        <f t="shared" si="80"/>
        <v>0.3</v>
      </c>
      <c r="S441" s="33">
        <f t="shared" si="80"/>
        <v>0.66666666666666663</v>
      </c>
      <c r="T441" s="33"/>
      <c r="U441" s="33">
        <f t="shared" si="81"/>
        <v>0.3</v>
      </c>
      <c r="V441" s="33">
        <f t="shared" si="81"/>
        <v>0.66666666666666663</v>
      </c>
      <c r="W441" s="36"/>
    </row>
    <row r="442" spans="1:23" ht="19.5">
      <c r="A442" s="26">
        <v>72</v>
      </c>
      <c r="B442" s="27" t="s">
        <v>556</v>
      </c>
      <c r="C442" s="27" t="s">
        <v>673</v>
      </c>
      <c r="D442" s="27"/>
      <c r="E442" s="27" t="s">
        <v>674</v>
      </c>
      <c r="F442" s="29">
        <v>242</v>
      </c>
      <c r="G442" s="55">
        <v>2.4330000000000003</v>
      </c>
      <c r="H442" s="55">
        <v>1.2809999999999999</v>
      </c>
      <c r="I442" s="31">
        <f t="shared" si="82"/>
        <v>6.7</v>
      </c>
      <c r="J442" s="32">
        <f t="shared" si="83"/>
        <v>2</v>
      </c>
      <c r="K442" s="32">
        <f t="shared" si="77"/>
        <v>4.7</v>
      </c>
      <c r="L442" s="32">
        <v>0</v>
      </c>
      <c r="M442" s="32">
        <f t="shared" si="75"/>
        <v>3.4190000000000005</v>
      </c>
      <c r="N442" s="33">
        <f t="shared" si="78"/>
        <v>3.4190000000000005</v>
      </c>
      <c r="O442" s="34">
        <f t="shared" si="79"/>
        <v>0</v>
      </c>
      <c r="P442" s="35">
        <f t="shared" si="79"/>
        <v>1.1396666666666668</v>
      </c>
      <c r="Q442" s="33"/>
      <c r="R442" s="33">
        <f t="shared" si="80"/>
        <v>0</v>
      </c>
      <c r="S442" s="33">
        <f t="shared" si="80"/>
        <v>1.1396666666666668</v>
      </c>
      <c r="T442" s="33"/>
      <c r="U442" s="33">
        <f t="shared" si="81"/>
        <v>0</v>
      </c>
      <c r="V442" s="33">
        <f t="shared" si="81"/>
        <v>1.1396666666666668</v>
      </c>
      <c r="W442" s="36"/>
    </row>
    <row r="443" spans="1:23" ht="19.5">
      <c r="A443" s="26">
        <v>73</v>
      </c>
      <c r="B443" s="27" t="s">
        <v>556</v>
      </c>
      <c r="C443" s="27" t="s">
        <v>675</v>
      </c>
      <c r="D443" s="27"/>
      <c r="E443" s="27" t="s">
        <v>676</v>
      </c>
      <c r="F443" s="29">
        <v>232</v>
      </c>
      <c r="G443" s="55"/>
      <c r="H443" s="55">
        <v>2.31</v>
      </c>
      <c r="I443" s="31">
        <f t="shared" si="82"/>
        <v>6.4</v>
      </c>
      <c r="J443" s="32">
        <f t="shared" si="83"/>
        <v>1.9</v>
      </c>
      <c r="K443" s="32">
        <f t="shared" si="77"/>
        <v>4.5</v>
      </c>
      <c r="L443" s="32">
        <f>J443-G443</f>
        <v>1.9</v>
      </c>
      <c r="M443" s="32">
        <f t="shared" si="75"/>
        <v>2.19</v>
      </c>
      <c r="N443" s="33">
        <f t="shared" si="78"/>
        <v>4.09</v>
      </c>
      <c r="O443" s="34">
        <f t="shared" si="79"/>
        <v>0.6333333333333333</v>
      </c>
      <c r="P443" s="35">
        <f t="shared" si="79"/>
        <v>0.73</v>
      </c>
      <c r="Q443" s="33"/>
      <c r="R443" s="33">
        <f t="shared" si="80"/>
        <v>0.6333333333333333</v>
      </c>
      <c r="S443" s="33">
        <f t="shared" si="80"/>
        <v>0.73</v>
      </c>
      <c r="T443" s="33"/>
      <c r="U443" s="33">
        <f t="shared" si="81"/>
        <v>0.6333333333333333</v>
      </c>
      <c r="V443" s="33">
        <f t="shared" si="81"/>
        <v>0.73</v>
      </c>
      <c r="W443" s="36"/>
    </row>
    <row r="444" spans="1:23" ht="19.5">
      <c r="A444" s="26">
        <v>74</v>
      </c>
      <c r="B444" s="27" t="s">
        <v>556</v>
      </c>
      <c r="C444" s="27" t="s">
        <v>677</v>
      </c>
      <c r="D444" s="27"/>
      <c r="E444" s="27" t="s">
        <v>678</v>
      </c>
      <c r="F444" s="29">
        <v>140</v>
      </c>
      <c r="G444" s="55"/>
      <c r="H444" s="55"/>
      <c r="I444" s="31">
        <f t="shared" si="82"/>
        <v>3.9</v>
      </c>
      <c r="J444" s="32">
        <f t="shared" si="83"/>
        <v>1.2</v>
      </c>
      <c r="K444" s="32">
        <f t="shared" si="77"/>
        <v>2.7</v>
      </c>
      <c r="L444" s="32">
        <f>J444-G444</f>
        <v>1.2</v>
      </c>
      <c r="M444" s="32">
        <f t="shared" si="75"/>
        <v>2.7</v>
      </c>
      <c r="N444" s="33">
        <f t="shared" si="78"/>
        <v>3.9000000000000004</v>
      </c>
      <c r="O444" s="34">
        <f t="shared" si="79"/>
        <v>0.39999999999999997</v>
      </c>
      <c r="P444" s="35">
        <f t="shared" si="79"/>
        <v>0.9</v>
      </c>
      <c r="Q444" s="33"/>
      <c r="R444" s="33">
        <f t="shared" si="80"/>
        <v>0.39999999999999997</v>
      </c>
      <c r="S444" s="33">
        <f t="shared" si="80"/>
        <v>0.9</v>
      </c>
      <c r="T444" s="33"/>
      <c r="U444" s="33">
        <f t="shared" si="81"/>
        <v>0.39999999999999997</v>
      </c>
      <c r="V444" s="33">
        <f t="shared" si="81"/>
        <v>0.9</v>
      </c>
      <c r="W444" s="36"/>
    </row>
    <row r="445" spans="1:23" ht="19.5">
      <c r="A445" s="26">
        <v>75</v>
      </c>
      <c r="B445" s="27" t="s">
        <v>556</v>
      </c>
      <c r="C445" s="27" t="s">
        <v>679</v>
      </c>
      <c r="D445" s="27"/>
      <c r="E445" s="27" t="s">
        <v>680</v>
      </c>
      <c r="F445" s="29">
        <v>125</v>
      </c>
      <c r="G445" s="55">
        <v>0.34600000000000009</v>
      </c>
      <c r="H445" s="55"/>
      <c r="I445" s="31">
        <f t="shared" si="82"/>
        <v>3.4</v>
      </c>
      <c r="J445" s="32">
        <f t="shared" si="83"/>
        <v>1</v>
      </c>
      <c r="K445" s="32">
        <f t="shared" si="77"/>
        <v>2.4</v>
      </c>
      <c r="L445" s="32">
        <f>J445-G445</f>
        <v>0.65399999999999991</v>
      </c>
      <c r="M445" s="32">
        <f t="shared" si="75"/>
        <v>2.4</v>
      </c>
      <c r="N445" s="33">
        <f t="shared" si="78"/>
        <v>3.0539999999999998</v>
      </c>
      <c r="O445" s="34">
        <f t="shared" si="79"/>
        <v>0.21799999999999997</v>
      </c>
      <c r="P445" s="35">
        <f t="shared" si="79"/>
        <v>0.79999999999999993</v>
      </c>
      <c r="Q445" s="33"/>
      <c r="R445" s="33">
        <f t="shared" si="80"/>
        <v>0.21799999999999997</v>
      </c>
      <c r="S445" s="33">
        <f t="shared" si="80"/>
        <v>0.79999999999999993</v>
      </c>
      <c r="T445" s="33"/>
      <c r="U445" s="33">
        <f t="shared" si="81"/>
        <v>0.21799999999999997</v>
      </c>
      <c r="V445" s="33">
        <f t="shared" si="81"/>
        <v>0.79999999999999993</v>
      </c>
      <c r="W445" s="36"/>
    </row>
    <row r="446" spans="1:23" ht="19.5">
      <c r="A446" s="26">
        <v>76</v>
      </c>
      <c r="B446" s="27" t="s">
        <v>556</v>
      </c>
      <c r="C446" s="27" t="s">
        <v>681</v>
      </c>
      <c r="D446" s="27"/>
      <c r="E446" s="27" t="s">
        <v>682</v>
      </c>
      <c r="F446" s="29">
        <v>196</v>
      </c>
      <c r="G446" s="55"/>
      <c r="H446" s="55"/>
      <c r="I446" s="31">
        <f t="shared" si="82"/>
        <v>5.4</v>
      </c>
      <c r="J446" s="32">
        <f t="shared" si="83"/>
        <v>1.6</v>
      </c>
      <c r="K446" s="32">
        <f t="shared" si="77"/>
        <v>3.8</v>
      </c>
      <c r="L446" s="32">
        <f>J446-G446</f>
        <v>1.6</v>
      </c>
      <c r="M446" s="32">
        <f t="shared" si="75"/>
        <v>3.8</v>
      </c>
      <c r="N446" s="33">
        <f t="shared" si="78"/>
        <v>5.4</v>
      </c>
      <c r="O446" s="34">
        <f t="shared" si="79"/>
        <v>0.53333333333333333</v>
      </c>
      <c r="P446" s="35">
        <f t="shared" si="79"/>
        <v>1.2666666666666666</v>
      </c>
      <c r="Q446" s="33"/>
      <c r="R446" s="33">
        <f t="shared" si="80"/>
        <v>0.53333333333333333</v>
      </c>
      <c r="S446" s="33">
        <f t="shared" si="80"/>
        <v>1.2666666666666666</v>
      </c>
      <c r="T446" s="33"/>
      <c r="U446" s="33">
        <f t="shared" si="81"/>
        <v>0.53333333333333333</v>
      </c>
      <c r="V446" s="33">
        <f t="shared" si="81"/>
        <v>1.2666666666666666</v>
      </c>
      <c r="W446" s="36"/>
    </row>
    <row r="447" spans="1:23" ht="19.5">
      <c r="A447" s="26">
        <v>77</v>
      </c>
      <c r="B447" s="27" t="s">
        <v>556</v>
      </c>
      <c r="C447" s="27" t="s">
        <v>683</v>
      </c>
      <c r="D447" s="27"/>
      <c r="E447" s="27" t="s">
        <v>684</v>
      </c>
      <c r="F447" s="29">
        <v>133</v>
      </c>
      <c r="G447" s="55">
        <v>2.7969999999999997</v>
      </c>
      <c r="H447" s="55">
        <v>0.79400000000000004</v>
      </c>
      <c r="I447" s="31">
        <f t="shared" si="82"/>
        <v>3.7</v>
      </c>
      <c r="J447" s="32">
        <f t="shared" si="83"/>
        <v>1.1000000000000001</v>
      </c>
      <c r="K447" s="32">
        <f t="shared" si="77"/>
        <v>2.6</v>
      </c>
      <c r="L447" s="32">
        <v>0</v>
      </c>
      <c r="M447" s="32">
        <f t="shared" si="75"/>
        <v>1.806</v>
      </c>
      <c r="N447" s="33">
        <f t="shared" si="78"/>
        <v>1.806</v>
      </c>
      <c r="O447" s="34">
        <f t="shared" si="79"/>
        <v>0</v>
      </c>
      <c r="P447" s="35">
        <f t="shared" si="79"/>
        <v>0.60199999999999998</v>
      </c>
      <c r="Q447" s="33"/>
      <c r="R447" s="33">
        <f t="shared" si="80"/>
        <v>0</v>
      </c>
      <c r="S447" s="33">
        <f t="shared" si="80"/>
        <v>0.60199999999999998</v>
      </c>
      <c r="T447" s="33"/>
      <c r="U447" s="33">
        <f t="shared" si="81"/>
        <v>0</v>
      </c>
      <c r="V447" s="33">
        <f t="shared" si="81"/>
        <v>0.60199999999999998</v>
      </c>
      <c r="W447" s="36"/>
    </row>
    <row r="448" spans="1:23" ht="19.5">
      <c r="A448" s="26">
        <v>78</v>
      </c>
      <c r="B448" s="27" t="s">
        <v>556</v>
      </c>
      <c r="C448" s="27" t="s">
        <v>685</v>
      </c>
      <c r="D448" s="27"/>
      <c r="E448" s="27" t="s">
        <v>686</v>
      </c>
      <c r="F448" s="29">
        <v>90</v>
      </c>
      <c r="G448" s="55"/>
      <c r="H448" s="55"/>
      <c r="I448" s="31">
        <f t="shared" si="82"/>
        <v>2.5</v>
      </c>
      <c r="J448" s="32">
        <f t="shared" si="83"/>
        <v>0.8</v>
      </c>
      <c r="K448" s="32">
        <f t="shared" si="77"/>
        <v>1.8</v>
      </c>
      <c r="L448" s="32">
        <f>J448-G448</f>
        <v>0.8</v>
      </c>
      <c r="M448" s="32">
        <f t="shared" si="75"/>
        <v>1.8</v>
      </c>
      <c r="N448" s="33">
        <f t="shared" si="78"/>
        <v>2.6</v>
      </c>
      <c r="O448" s="34">
        <f t="shared" si="79"/>
        <v>0.26666666666666666</v>
      </c>
      <c r="P448" s="35">
        <f t="shared" si="79"/>
        <v>0.6</v>
      </c>
      <c r="Q448" s="33"/>
      <c r="R448" s="33">
        <f t="shared" si="80"/>
        <v>0.26666666666666666</v>
      </c>
      <c r="S448" s="33">
        <f t="shared" si="80"/>
        <v>0.6</v>
      </c>
      <c r="T448" s="33"/>
      <c r="U448" s="33">
        <f t="shared" si="81"/>
        <v>0.26666666666666666</v>
      </c>
      <c r="V448" s="33">
        <f t="shared" si="81"/>
        <v>0.6</v>
      </c>
      <c r="W448" s="36"/>
    </row>
    <row r="449" spans="1:23" ht="19.5">
      <c r="A449" s="26">
        <v>79</v>
      </c>
      <c r="B449" s="27" t="s">
        <v>556</v>
      </c>
      <c r="C449" s="27" t="s">
        <v>687</v>
      </c>
      <c r="D449" s="27"/>
      <c r="E449" s="27" t="s">
        <v>688</v>
      </c>
      <c r="F449" s="29">
        <v>81</v>
      </c>
      <c r="G449" s="55">
        <v>0.57799999999999996</v>
      </c>
      <c r="H449" s="55">
        <v>1.2179999999999997</v>
      </c>
      <c r="I449" s="31">
        <f t="shared" si="82"/>
        <v>2.2000000000000002</v>
      </c>
      <c r="J449" s="32">
        <f t="shared" si="83"/>
        <v>0.7</v>
      </c>
      <c r="K449" s="32">
        <f t="shared" si="77"/>
        <v>1.5</v>
      </c>
      <c r="L449" s="32">
        <f>J449-G449</f>
        <v>0.122</v>
      </c>
      <c r="M449" s="32">
        <f t="shared" si="75"/>
        <v>0.28200000000000025</v>
      </c>
      <c r="N449" s="33">
        <f t="shared" si="78"/>
        <v>0.40400000000000025</v>
      </c>
      <c r="O449" s="34">
        <f t="shared" si="79"/>
        <v>4.0666666666666663E-2</v>
      </c>
      <c r="P449" s="35">
        <f t="shared" si="79"/>
        <v>9.4000000000000083E-2</v>
      </c>
      <c r="Q449" s="33"/>
      <c r="R449" s="33">
        <f t="shared" si="80"/>
        <v>4.0666666666666663E-2</v>
      </c>
      <c r="S449" s="33">
        <f t="shared" si="80"/>
        <v>9.4000000000000083E-2</v>
      </c>
      <c r="T449" s="33"/>
      <c r="U449" s="33">
        <f t="shared" si="81"/>
        <v>4.0666666666666663E-2</v>
      </c>
      <c r="V449" s="33">
        <f t="shared" si="81"/>
        <v>9.4000000000000083E-2</v>
      </c>
      <c r="W449" s="36"/>
    </row>
    <row r="450" spans="1:23" ht="19.5">
      <c r="A450" s="26">
        <v>80</v>
      </c>
      <c r="B450" s="27" t="s">
        <v>556</v>
      </c>
      <c r="C450" s="27" t="s">
        <v>687</v>
      </c>
      <c r="D450" s="27"/>
      <c r="E450" s="27" t="s">
        <v>689</v>
      </c>
      <c r="F450" s="29">
        <v>121</v>
      </c>
      <c r="G450" s="55">
        <v>1.976</v>
      </c>
      <c r="H450" s="55">
        <v>3.2989999999999999</v>
      </c>
      <c r="I450" s="31">
        <f t="shared" si="82"/>
        <v>3.3</v>
      </c>
      <c r="J450" s="32">
        <f t="shared" si="83"/>
        <v>1</v>
      </c>
      <c r="K450" s="32">
        <f t="shared" si="77"/>
        <v>2.2999999999999998</v>
      </c>
      <c r="L450" s="32">
        <v>0</v>
      </c>
      <c r="M450" s="32">
        <v>0</v>
      </c>
      <c r="N450" s="33">
        <f t="shared" si="78"/>
        <v>0</v>
      </c>
      <c r="O450" s="34">
        <f t="shared" si="79"/>
        <v>0</v>
      </c>
      <c r="P450" s="35">
        <f t="shared" si="79"/>
        <v>0</v>
      </c>
      <c r="Q450" s="33"/>
      <c r="R450" s="33">
        <f t="shared" si="80"/>
        <v>0</v>
      </c>
      <c r="S450" s="33">
        <f t="shared" si="80"/>
        <v>0</v>
      </c>
      <c r="T450" s="33"/>
      <c r="U450" s="33">
        <f t="shared" si="81"/>
        <v>0</v>
      </c>
      <c r="V450" s="33">
        <f t="shared" si="81"/>
        <v>0</v>
      </c>
      <c r="W450" s="36"/>
    </row>
    <row r="451" spans="1:23" ht="19.5">
      <c r="A451" s="26">
        <v>81</v>
      </c>
      <c r="B451" s="27" t="s">
        <v>556</v>
      </c>
      <c r="C451" s="27" t="s">
        <v>690</v>
      </c>
      <c r="D451" s="27"/>
      <c r="E451" s="27" t="s">
        <v>691</v>
      </c>
      <c r="F451" s="29">
        <v>114</v>
      </c>
      <c r="G451" s="55">
        <v>5.2220000000000004</v>
      </c>
      <c r="H451" s="55">
        <v>4.2130000000000001</v>
      </c>
      <c r="I451" s="31">
        <f t="shared" si="82"/>
        <v>3.1</v>
      </c>
      <c r="J451" s="32">
        <f t="shared" si="83"/>
        <v>0.9</v>
      </c>
      <c r="K451" s="32">
        <f t="shared" si="77"/>
        <v>2.2000000000000002</v>
      </c>
      <c r="L451" s="32">
        <v>0</v>
      </c>
      <c r="M451" s="32">
        <v>0</v>
      </c>
      <c r="N451" s="33">
        <f t="shared" si="78"/>
        <v>0</v>
      </c>
      <c r="O451" s="34">
        <f t="shared" si="79"/>
        <v>0</v>
      </c>
      <c r="P451" s="35">
        <f t="shared" si="79"/>
        <v>0</v>
      </c>
      <c r="Q451" s="33"/>
      <c r="R451" s="33">
        <f t="shared" si="80"/>
        <v>0</v>
      </c>
      <c r="S451" s="33">
        <f t="shared" si="80"/>
        <v>0</v>
      </c>
      <c r="T451" s="33"/>
      <c r="U451" s="33">
        <f t="shared" si="81"/>
        <v>0</v>
      </c>
      <c r="V451" s="33">
        <f t="shared" si="81"/>
        <v>0</v>
      </c>
      <c r="W451" s="36"/>
    </row>
    <row r="452" spans="1:23" ht="19.5">
      <c r="A452" s="26">
        <v>82</v>
      </c>
      <c r="B452" s="27" t="s">
        <v>556</v>
      </c>
      <c r="C452" s="27" t="s">
        <v>692</v>
      </c>
      <c r="D452" s="27"/>
      <c r="E452" s="27" t="s">
        <v>693</v>
      </c>
      <c r="F452" s="29">
        <v>216</v>
      </c>
      <c r="G452" s="55"/>
      <c r="H452" s="55">
        <v>0.22200000000000017</v>
      </c>
      <c r="I452" s="31">
        <f t="shared" si="82"/>
        <v>5.9</v>
      </c>
      <c r="J452" s="32">
        <f t="shared" si="83"/>
        <v>1.8</v>
      </c>
      <c r="K452" s="32">
        <f t="shared" si="77"/>
        <v>4.0999999999999996</v>
      </c>
      <c r="L452" s="32">
        <f t="shared" ref="L452:M467" si="84">J452-G452</f>
        <v>1.8</v>
      </c>
      <c r="M452" s="32">
        <f t="shared" si="84"/>
        <v>3.8779999999999997</v>
      </c>
      <c r="N452" s="33">
        <f t="shared" si="78"/>
        <v>5.6779999999999999</v>
      </c>
      <c r="O452" s="34">
        <f t="shared" si="79"/>
        <v>0.6</v>
      </c>
      <c r="P452" s="35">
        <f t="shared" si="79"/>
        <v>1.2926666666666666</v>
      </c>
      <c r="Q452" s="33"/>
      <c r="R452" s="33">
        <f t="shared" si="80"/>
        <v>0.6</v>
      </c>
      <c r="S452" s="33">
        <f t="shared" si="80"/>
        <v>1.2926666666666666</v>
      </c>
      <c r="T452" s="33"/>
      <c r="U452" s="33">
        <f t="shared" si="81"/>
        <v>0.6</v>
      </c>
      <c r="V452" s="33">
        <f t="shared" si="81"/>
        <v>1.2926666666666666</v>
      </c>
      <c r="W452" s="36"/>
    </row>
    <row r="453" spans="1:23" ht="19.5">
      <c r="A453" s="26">
        <v>83</v>
      </c>
      <c r="B453" s="27" t="s">
        <v>556</v>
      </c>
      <c r="C453" s="27" t="s">
        <v>692</v>
      </c>
      <c r="D453" s="27"/>
      <c r="E453" s="27" t="s">
        <v>694</v>
      </c>
      <c r="F453" s="29">
        <v>119</v>
      </c>
      <c r="G453" s="55">
        <v>0.66099999999999992</v>
      </c>
      <c r="H453" s="55">
        <v>1.268</v>
      </c>
      <c r="I453" s="31">
        <f t="shared" si="82"/>
        <v>3.3</v>
      </c>
      <c r="J453" s="32">
        <f t="shared" si="83"/>
        <v>1</v>
      </c>
      <c r="K453" s="32">
        <f t="shared" si="77"/>
        <v>2.2999999999999998</v>
      </c>
      <c r="L453" s="32">
        <f t="shared" si="84"/>
        <v>0.33900000000000008</v>
      </c>
      <c r="M453" s="32">
        <f t="shared" si="84"/>
        <v>1.0319999999999998</v>
      </c>
      <c r="N453" s="33">
        <f t="shared" si="78"/>
        <v>1.371</v>
      </c>
      <c r="O453" s="34">
        <f t="shared" si="79"/>
        <v>0.11300000000000003</v>
      </c>
      <c r="P453" s="35">
        <f t="shared" si="79"/>
        <v>0.34399999999999992</v>
      </c>
      <c r="Q453" s="33"/>
      <c r="R453" s="33">
        <f t="shared" si="80"/>
        <v>0.11300000000000003</v>
      </c>
      <c r="S453" s="33">
        <f t="shared" si="80"/>
        <v>0.34399999999999992</v>
      </c>
      <c r="T453" s="33"/>
      <c r="U453" s="33">
        <f t="shared" si="81"/>
        <v>0.11300000000000003</v>
      </c>
      <c r="V453" s="33">
        <f t="shared" si="81"/>
        <v>0.34399999999999992</v>
      </c>
      <c r="W453" s="36"/>
    </row>
    <row r="454" spans="1:23" ht="19.5">
      <c r="A454" s="26">
        <v>84</v>
      </c>
      <c r="B454" s="27" t="s">
        <v>556</v>
      </c>
      <c r="C454" s="27" t="s">
        <v>695</v>
      </c>
      <c r="D454" s="27"/>
      <c r="E454" s="27" t="s">
        <v>696</v>
      </c>
      <c r="F454" s="29">
        <v>211</v>
      </c>
      <c r="G454" s="55"/>
      <c r="H454" s="55"/>
      <c r="I454" s="31">
        <f t="shared" si="82"/>
        <v>5.8</v>
      </c>
      <c r="J454" s="32">
        <f t="shared" si="83"/>
        <v>1.8</v>
      </c>
      <c r="K454" s="32">
        <f t="shared" si="77"/>
        <v>4.0999999999999996</v>
      </c>
      <c r="L454" s="32">
        <f t="shared" si="84"/>
        <v>1.8</v>
      </c>
      <c r="M454" s="32">
        <f t="shared" si="84"/>
        <v>4.0999999999999996</v>
      </c>
      <c r="N454" s="33">
        <f t="shared" si="78"/>
        <v>5.8999999999999995</v>
      </c>
      <c r="O454" s="34">
        <f t="shared" si="79"/>
        <v>0.6</v>
      </c>
      <c r="P454" s="35">
        <f t="shared" si="79"/>
        <v>1.3666666666666665</v>
      </c>
      <c r="Q454" s="33"/>
      <c r="R454" s="33">
        <f t="shared" si="80"/>
        <v>0.6</v>
      </c>
      <c r="S454" s="33">
        <f t="shared" si="80"/>
        <v>1.3666666666666665</v>
      </c>
      <c r="T454" s="33"/>
      <c r="U454" s="33">
        <f t="shared" si="81"/>
        <v>0.6</v>
      </c>
      <c r="V454" s="33">
        <f t="shared" si="81"/>
        <v>1.3666666666666665</v>
      </c>
      <c r="W454" s="36"/>
    </row>
    <row r="455" spans="1:23" ht="19.5">
      <c r="A455" s="26">
        <v>85</v>
      </c>
      <c r="B455" s="27" t="s">
        <v>556</v>
      </c>
      <c r="C455" s="27" t="s">
        <v>697</v>
      </c>
      <c r="D455" s="27"/>
      <c r="E455" s="27" t="s">
        <v>698</v>
      </c>
      <c r="F455" s="29">
        <v>380</v>
      </c>
      <c r="G455" s="55">
        <v>0.34199999999999986</v>
      </c>
      <c r="H455" s="55"/>
      <c r="I455" s="31">
        <f t="shared" si="82"/>
        <v>10.5</v>
      </c>
      <c r="J455" s="32">
        <f t="shared" si="83"/>
        <v>3.2</v>
      </c>
      <c r="K455" s="32">
        <f t="shared" si="77"/>
        <v>7.4</v>
      </c>
      <c r="L455" s="32">
        <f t="shared" si="84"/>
        <v>2.8580000000000005</v>
      </c>
      <c r="M455" s="32">
        <f t="shared" si="84"/>
        <v>7.4</v>
      </c>
      <c r="N455" s="33">
        <f t="shared" si="78"/>
        <v>10.258000000000001</v>
      </c>
      <c r="O455" s="34">
        <f t="shared" si="79"/>
        <v>0.95266666666666688</v>
      </c>
      <c r="P455" s="35">
        <f t="shared" si="79"/>
        <v>2.4666666666666668</v>
      </c>
      <c r="Q455" s="33"/>
      <c r="R455" s="33">
        <f t="shared" si="80"/>
        <v>0.95266666666666688</v>
      </c>
      <c r="S455" s="33">
        <f t="shared" si="80"/>
        <v>2.4666666666666668</v>
      </c>
      <c r="T455" s="33"/>
      <c r="U455" s="33">
        <f t="shared" si="81"/>
        <v>0.95266666666666688</v>
      </c>
      <c r="V455" s="33">
        <f t="shared" si="81"/>
        <v>2.4666666666666668</v>
      </c>
      <c r="W455" s="36"/>
    </row>
    <row r="456" spans="1:23" ht="19.5">
      <c r="A456" s="26">
        <v>86</v>
      </c>
      <c r="B456" s="27" t="s">
        <v>556</v>
      </c>
      <c r="C456" s="27" t="s">
        <v>699</v>
      </c>
      <c r="D456" s="27"/>
      <c r="E456" s="27" t="s">
        <v>700</v>
      </c>
      <c r="F456" s="29">
        <v>248</v>
      </c>
      <c r="G456" s="55"/>
      <c r="H456" s="55"/>
      <c r="I456" s="31">
        <f t="shared" si="82"/>
        <v>6.8</v>
      </c>
      <c r="J456" s="32">
        <f t="shared" si="83"/>
        <v>2.1</v>
      </c>
      <c r="K456" s="32">
        <f t="shared" si="77"/>
        <v>4.8</v>
      </c>
      <c r="L456" s="32">
        <f t="shared" si="84"/>
        <v>2.1</v>
      </c>
      <c r="M456" s="32">
        <f t="shared" si="84"/>
        <v>4.8</v>
      </c>
      <c r="N456" s="33">
        <f t="shared" si="78"/>
        <v>6.9</v>
      </c>
      <c r="O456" s="34">
        <f t="shared" si="79"/>
        <v>0.70000000000000007</v>
      </c>
      <c r="P456" s="35">
        <f t="shared" si="79"/>
        <v>1.5999999999999999</v>
      </c>
      <c r="Q456" s="33"/>
      <c r="R456" s="33">
        <f t="shared" si="80"/>
        <v>0.70000000000000007</v>
      </c>
      <c r="S456" s="33">
        <f t="shared" si="80"/>
        <v>1.5999999999999999</v>
      </c>
      <c r="T456" s="33"/>
      <c r="U456" s="33">
        <f t="shared" si="81"/>
        <v>0.70000000000000007</v>
      </c>
      <c r="V456" s="33">
        <f t="shared" si="81"/>
        <v>1.5999999999999999</v>
      </c>
      <c r="W456" s="36"/>
    </row>
    <row r="457" spans="1:23" ht="19.5">
      <c r="A457" s="26">
        <v>87</v>
      </c>
      <c r="B457" s="27" t="s">
        <v>556</v>
      </c>
      <c r="C457" s="27" t="s">
        <v>701</v>
      </c>
      <c r="D457" s="27"/>
      <c r="E457" s="27" t="s">
        <v>702</v>
      </c>
      <c r="F457" s="29">
        <v>310</v>
      </c>
      <c r="G457" s="55"/>
      <c r="H457" s="55"/>
      <c r="I457" s="31">
        <f t="shared" si="82"/>
        <v>8.5</v>
      </c>
      <c r="J457" s="32">
        <f t="shared" si="83"/>
        <v>2.6</v>
      </c>
      <c r="K457" s="32">
        <f t="shared" si="77"/>
        <v>6</v>
      </c>
      <c r="L457" s="32">
        <f t="shared" si="84"/>
        <v>2.6</v>
      </c>
      <c r="M457" s="32">
        <f t="shared" si="84"/>
        <v>6</v>
      </c>
      <c r="N457" s="33">
        <f t="shared" si="78"/>
        <v>8.6</v>
      </c>
      <c r="O457" s="34">
        <f t="shared" si="79"/>
        <v>0.8666666666666667</v>
      </c>
      <c r="P457" s="35">
        <f t="shared" si="79"/>
        <v>2</v>
      </c>
      <c r="Q457" s="33"/>
      <c r="R457" s="33">
        <f t="shared" si="80"/>
        <v>0.8666666666666667</v>
      </c>
      <c r="S457" s="33">
        <f t="shared" si="80"/>
        <v>2</v>
      </c>
      <c r="T457" s="33"/>
      <c r="U457" s="33">
        <f t="shared" si="81"/>
        <v>0.8666666666666667</v>
      </c>
      <c r="V457" s="33">
        <f t="shared" si="81"/>
        <v>2</v>
      </c>
      <c r="W457" s="36"/>
    </row>
    <row r="458" spans="1:23" ht="19.5">
      <c r="A458" s="26">
        <v>88</v>
      </c>
      <c r="B458" s="27" t="s">
        <v>556</v>
      </c>
      <c r="C458" s="27" t="s">
        <v>622</v>
      </c>
      <c r="D458" s="27"/>
      <c r="E458" s="27" t="s">
        <v>703</v>
      </c>
      <c r="F458" s="29">
        <v>165</v>
      </c>
      <c r="G458" s="55">
        <v>1.0369999999999999</v>
      </c>
      <c r="H458" s="55">
        <v>2.246</v>
      </c>
      <c r="I458" s="31">
        <f t="shared" si="82"/>
        <v>4.5</v>
      </c>
      <c r="J458" s="32">
        <f t="shared" si="83"/>
        <v>1.4</v>
      </c>
      <c r="K458" s="32">
        <f t="shared" si="77"/>
        <v>3.2</v>
      </c>
      <c r="L458" s="32">
        <f t="shared" si="84"/>
        <v>0.36299999999999999</v>
      </c>
      <c r="M458" s="32">
        <f t="shared" si="84"/>
        <v>0.95400000000000018</v>
      </c>
      <c r="N458" s="33">
        <f t="shared" si="78"/>
        <v>1.3170000000000002</v>
      </c>
      <c r="O458" s="34">
        <f t="shared" si="79"/>
        <v>0.121</v>
      </c>
      <c r="P458" s="35">
        <f t="shared" si="79"/>
        <v>0.31800000000000006</v>
      </c>
      <c r="Q458" s="33"/>
      <c r="R458" s="33">
        <f t="shared" si="80"/>
        <v>0.121</v>
      </c>
      <c r="S458" s="33">
        <f t="shared" si="80"/>
        <v>0.31800000000000006</v>
      </c>
      <c r="T458" s="33"/>
      <c r="U458" s="33">
        <f t="shared" si="81"/>
        <v>0.121</v>
      </c>
      <c r="V458" s="33">
        <f t="shared" si="81"/>
        <v>0.31800000000000006</v>
      </c>
      <c r="W458" s="36"/>
    </row>
    <row r="459" spans="1:23" ht="19.5">
      <c r="A459" s="26">
        <v>89</v>
      </c>
      <c r="B459" s="27" t="s">
        <v>556</v>
      </c>
      <c r="C459" s="27"/>
      <c r="D459" s="27"/>
      <c r="E459" s="27" t="s">
        <v>704</v>
      </c>
      <c r="F459" s="29">
        <v>75</v>
      </c>
      <c r="G459" s="55"/>
      <c r="H459" s="55"/>
      <c r="I459" s="31">
        <f t="shared" si="82"/>
        <v>2.1</v>
      </c>
      <c r="J459" s="32">
        <f t="shared" si="83"/>
        <v>0.6</v>
      </c>
      <c r="K459" s="32">
        <f t="shared" si="77"/>
        <v>1.5</v>
      </c>
      <c r="L459" s="32">
        <f t="shared" si="84"/>
        <v>0.6</v>
      </c>
      <c r="M459" s="32">
        <f t="shared" si="84"/>
        <v>1.5</v>
      </c>
      <c r="N459" s="33">
        <f t="shared" si="78"/>
        <v>2.1</v>
      </c>
      <c r="O459" s="34">
        <f t="shared" si="79"/>
        <v>0.19999999999999998</v>
      </c>
      <c r="P459" s="35">
        <f t="shared" si="79"/>
        <v>0.5</v>
      </c>
      <c r="Q459" s="33"/>
      <c r="R459" s="33">
        <f t="shared" si="80"/>
        <v>0.19999999999999998</v>
      </c>
      <c r="S459" s="33">
        <f t="shared" si="80"/>
        <v>0.5</v>
      </c>
      <c r="T459" s="33"/>
      <c r="U459" s="33">
        <f t="shared" si="81"/>
        <v>0.19999999999999998</v>
      </c>
      <c r="V459" s="33">
        <f t="shared" si="81"/>
        <v>0.5</v>
      </c>
      <c r="W459" s="36"/>
    </row>
    <row r="460" spans="1:23" ht="19.5">
      <c r="A460" s="26">
        <v>90</v>
      </c>
      <c r="B460" s="27" t="s">
        <v>556</v>
      </c>
      <c r="C460" s="27" t="s">
        <v>625</v>
      </c>
      <c r="D460" s="27"/>
      <c r="E460" s="27" t="s">
        <v>705</v>
      </c>
      <c r="F460" s="29">
        <v>36</v>
      </c>
      <c r="G460" s="55"/>
      <c r="H460" s="55"/>
      <c r="I460" s="31">
        <f t="shared" si="82"/>
        <v>1</v>
      </c>
      <c r="J460" s="32">
        <f t="shared" si="83"/>
        <v>0.3</v>
      </c>
      <c r="K460" s="32">
        <f t="shared" si="77"/>
        <v>0.7</v>
      </c>
      <c r="L460" s="32">
        <f t="shared" si="84"/>
        <v>0.3</v>
      </c>
      <c r="M460" s="32">
        <f t="shared" si="84"/>
        <v>0.7</v>
      </c>
      <c r="N460" s="33">
        <f t="shared" si="78"/>
        <v>1</v>
      </c>
      <c r="O460" s="34">
        <f t="shared" si="79"/>
        <v>9.9999999999999992E-2</v>
      </c>
      <c r="P460" s="35">
        <f t="shared" si="79"/>
        <v>0.23333333333333331</v>
      </c>
      <c r="Q460" s="33"/>
      <c r="R460" s="33">
        <f t="shared" si="80"/>
        <v>9.9999999999999992E-2</v>
      </c>
      <c r="S460" s="33">
        <f t="shared" si="80"/>
        <v>0.23333333333333331</v>
      </c>
      <c r="T460" s="33"/>
      <c r="U460" s="33">
        <f t="shared" si="81"/>
        <v>9.9999999999999992E-2</v>
      </c>
      <c r="V460" s="33">
        <f t="shared" si="81"/>
        <v>0.23333333333333331</v>
      </c>
      <c r="W460" s="36"/>
    </row>
    <row r="461" spans="1:23" ht="19.5">
      <c r="A461" s="26">
        <v>91</v>
      </c>
      <c r="B461" s="27" t="s">
        <v>556</v>
      </c>
      <c r="C461" s="27" t="s">
        <v>625</v>
      </c>
      <c r="D461" s="27"/>
      <c r="E461" s="27" t="s">
        <v>706</v>
      </c>
      <c r="F461" s="29">
        <v>15</v>
      </c>
      <c r="G461" s="55">
        <v>0.113</v>
      </c>
      <c r="H461" s="55">
        <v>0.11099999999999997</v>
      </c>
      <c r="I461" s="31">
        <f t="shared" si="82"/>
        <v>0.4</v>
      </c>
      <c r="J461" s="32">
        <f t="shared" si="83"/>
        <v>0.1</v>
      </c>
      <c r="K461" s="32">
        <f t="shared" si="77"/>
        <v>0.3</v>
      </c>
      <c r="L461" s="32">
        <v>0</v>
      </c>
      <c r="M461" s="32">
        <f t="shared" si="84"/>
        <v>0.189</v>
      </c>
      <c r="N461" s="33">
        <f t="shared" si="78"/>
        <v>0.189</v>
      </c>
      <c r="O461" s="34">
        <f t="shared" si="79"/>
        <v>0</v>
      </c>
      <c r="P461" s="35">
        <f t="shared" si="79"/>
        <v>6.3E-2</v>
      </c>
      <c r="Q461" s="33"/>
      <c r="R461" s="33">
        <f t="shared" si="80"/>
        <v>0</v>
      </c>
      <c r="S461" s="33">
        <f t="shared" si="80"/>
        <v>6.3E-2</v>
      </c>
      <c r="T461" s="33"/>
      <c r="U461" s="33">
        <f t="shared" si="81"/>
        <v>0</v>
      </c>
      <c r="V461" s="33">
        <f t="shared" si="81"/>
        <v>6.3E-2</v>
      </c>
      <c r="W461" s="36"/>
    </row>
    <row r="462" spans="1:23" ht="19.5">
      <c r="A462" s="26">
        <v>92</v>
      </c>
      <c r="B462" s="27" t="s">
        <v>556</v>
      </c>
      <c r="C462" s="27" t="s">
        <v>599</v>
      </c>
      <c r="D462" s="27"/>
      <c r="E462" s="27" t="s">
        <v>707</v>
      </c>
      <c r="F462" s="29">
        <v>180</v>
      </c>
      <c r="G462" s="55"/>
      <c r="H462" s="55"/>
      <c r="I462" s="31">
        <f t="shared" si="82"/>
        <v>5</v>
      </c>
      <c r="J462" s="32">
        <f t="shared" si="83"/>
        <v>1.5</v>
      </c>
      <c r="K462" s="32">
        <f t="shared" si="77"/>
        <v>3.5</v>
      </c>
      <c r="L462" s="32">
        <f t="shared" ref="L462:M470" si="85">J462-G462</f>
        <v>1.5</v>
      </c>
      <c r="M462" s="32">
        <f t="shared" si="84"/>
        <v>3.5</v>
      </c>
      <c r="N462" s="33">
        <f t="shared" si="78"/>
        <v>5</v>
      </c>
      <c r="O462" s="34">
        <f t="shared" si="79"/>
        <v>0.5</v>
      </c>
      <c r="P462" s="35">
        <f t="shared" si="79"/>
        <v>1.1666666666666667</v>
      </c>
      <c r="Q462" s="33"/>
      <c r="R462" s="33">
        <f t="shared" si="80"/>
        <v>0.5</v>
      </c>
      <c r="S462" s="33">
        <f t="shared" si="80"/>
        <v>1.1666666666666667</v>
      </c>
      <c r="T462" s="33"/>
      <c r="U462" s="33">
        <f t="shared" si="81"/>
        <v>0.5</v>
      </c>
      <c r="V462" s="33">
        <f t="shared" si="81"/>
        <v>1.1666666666666667</v>
      </c>
      <c r="W462" s="36"/>
    </row>
    <row r="463" spans="1:23" ht="19.5">
      <c r="A463" s="26">
        <v>93</v>
      </c>
      <c r="B463" s="27" t="s">
        <v>556</v>
      </c>
      <c r="C463" s="27" t="s">
        <v>708</v>
      </c>
      <c r="D463" s="27"/>
      <c r="E463" s="27" t="s">
        <v>708</v>
      </c>
      <c r="F463" s="29">
        <v>94</v>
      </c>
      <c r="G463" s="55"/>
      <c r="H463" s="55"/>
      <c r="I463" s="31">
        <f t="shared" si="82"/>
        <v>2.6</v>
      </c>
      <c r="J463" s="32">
        <f t="shared" si="83"/>
        <v>0.8</v>
      </c>
      <c r="K463" s="32">
        <f t="shared" si="77"/>
        <v>1.8</v>
      </c>
      <c r="L463" s="32">
        <f t="shared" si="85"/>
        <v>0.8</v>
      </c>
      <c r="M463" s="32">
        <f t="shared" si="84"/>
        <v>1.8</v>
      </c>
      <c r="N463" s="33">
        <f t="shared" si="78"/>
        <v>2.6</v>
      </c>
      <c r="O463" s="34">
        <f t="shared" si="79"/>
        <v>0.26666666666666666</v>
      </c>
      <c r="P463" s="35">
        <f t="shared" si="79"/>
        <v>0.6</v>
      </c>
      <c r="Q463" s="33"/>
      <c r="R463" s="33">
        <f t="shared" si="80"/>
        <v>0.26666666666666666</v>
      </c>
      <c r="S463" s="33">
        <f t="shared" si="80"/>
        <v>0.6</v>
      </c>
      <c r="T463" s="33"/>
      <c r="U463" s="33">
        <f t="shared" si="81"/>
        <v>0.26666666666666666</v>
      </c>
      <c r="V463" s="33">
        <f t="shared" si="81"/>
        <v>0.6</v>
      </c>
      <c r="W463" s="36"/>
    </row>
    <row r="464" spans="1:23" ht="19.5">
      <c r="A464" s="26">
        <v>94</v>
      </c>
      <c r="B464" s="27" t="s">
        <v>556</v>
      </c>
      <c r="C464" s="27" t="s">
        <v>668</v>
      </c>
      <c r="D464" s="27"/>
      <c r="E464" s="27" t="s">
        <v>709</v>
      </c>
      <c r="F464" s="29">
        <v>139</v>
      </c>
      <c r="G464" s="55"/>
      <c r="H464" s="55"/>
      <c r="I464" s="31">
        <f t="shared" si="82"/>
        <v>3.8</v>
      </c>
      <c r="J464" s="32">
        <f t="shared" si="83"/>
        <v>1.2</v>
      </c>
      <c r="K464" s="32">
        <f t="shared" si="77"/>
        <v>2.7</v>
      </c>
      <c r="L464" s="32">
        <f t="shared" si="85"/>
        <v>1.2</v>
      </c>
      <c r="M464" s="32">
        <f t="shared" si="84"/>
        <v>2.7</v>
      </c>
      <c r="N464" s="33">
        <f t="shared" si="78"/>
        <v>3.9000000000000004</v>
      </c>
      <c r="O464" s="34">
        <f t="shared" si="79"/>
        <v>0.39999999999999997</v>
      </c>
      <c r="P464" s="35">
        <f t="shared" si="79"/>
        <v>0.9</v>
      </c>
      <c r="Q464" s="33"/>
      <c r="R464" s="33">
        <f t="shared" si="80"/>
        <v>0.39999999999999997</v>
      </c>
      <c r="S464" s="33">
        <f t="shared" si="80"/>
        <v>0.9</v>
      </c>
      <c r="T464" s="33"/>
      <c r="U464" s="33">
        <f t="shared" si="81"/>
        <v>0.39999999999999997</v>
      </c>
      <c r="V464" s="33">
        <f t="shared" si="81"/>
        <v>0.9</v>
      </c>
      <c r="W464" s="36"/>
    </row>
    <row r="465" spans="1:23" ht="19.5">
      <c r="A465" s="26">
        <v>95</v>
      </c>
      <c r="B465" s="27" t="s">
        <v>556</v>
      </c>
      <c r="C465" s="27" t="s">
        <v>668</v>
      </c>
      <c r="D465" s="27"/>
      <c r="E465" s="27" t="s">
        <v>710</v>
      </c>
      <c r="F465" s="29">
        <v>59</v>
      </c>
      <c r="G465" s="55">
        <v>2.8999999999999984E-2</v>
      </c>
      <c r="H465" s="55">
        <v>0.14899999999999999</v>
      </c>
      <c r="I465" s="31">
        <f t="shared" si="82"/>
        <v>1.6</v>
      </c>
      <c r="J465" s="32">
        <f t="shared" si="83"/>
        <v>0.5</v>
      </c>
      <c r="K465" s="32">
        <f t="shared" si="77"/>
        <v>1.1000000000000001</v>
      </c>
      <c r="L465" s="32">
        <f t="shared" si="85"/>
        <v>0.47100000000000003</v>
      </c>
      <c r="M465" s="32">
        <f t="shared" si="84"/>
        <v>0.95100000000000007</v>
      </c>
      <c r="N465" s="33">
        <f t="shared" si="78"/>
        <v>1.4220000000000002</v>
      </c>
      <c r="O465" s="34">
        <f t="shared" si="79"/>
        <v>0.157</v>
      </c>
      <c r="P465" s="35">
        <f t="shared" si="79"/>
        <v>0.317</v>
      </c>
      <c r="Q465" s="33"/>
      <c r="R465" s="33">
        <f t="shared" si="80"/>
        <v>0.157</v>
      </c>
      <c r="S465" s="33">
        <f t="shared" si="80"/>
        <v>0.317</v>
      </c>
      <c r="T465" s="33"/>
      <c r="U465" s="33">
        <f t="shared" si="81"/>
        <v>0.157</v>
      </c>
      <c r="V465" s="33">
        <f t="shared" si="81"/>
        <v>0.317</v>
      </c>
      <c r="W465" s="36"/>
    </row>
    <row r="466" spans="1:23" ht="19.5">
      <c r="A466" s="26">
        <v>96</v>
      </c>
      <c r="B466" s="27" t="s">
        <v>556</v>
      </c>
      <c r="C466" s="27" t="s">
        <v>711</v>
      </c>
      <c r="D466" s="27"/>
      <c r="E466" s="27" t="s">
        <v>711</v>
      </c>
      <c r="F466" s="29">
        <v>178</v>
      </c>
      <c r="G466" s="55"/>
      <c r="H466" s="55"/>
      <c r="I466" s="31">
        <f t="shared" si="82"/>
        <v>4.9000000000000004</v>
      </c>
      <c r="J466" s="32">
        <f t="shared" si="83"/>
        <v>1.5</v>
      </c>
      <c r="K466" s="32">
        <f t="shared" si="77"/>
        <v>3.4</v>
      </c>
      <c r="L466" s="32">
        <f t="shared" si="85"/>
        <v>1.5</v>
      </c>
      <c r="M466" s="32">
        <f t="shared" si="84"/>
        <v>3.4</v>
      </c>
      <c r="N466" s="33">
        <f t="shared" si="78"/>
        <v>4.9000000000000004</v>
      </c>
      <c r="O466" s="34">
        <f t="shared" si="79"/>
        <v>0.5</v>
      </c>
      <c r="P466" s="35">
        <f t="shared" si="79"/>
        <v>1.1333333333333333</v>
      </c>
      <c r="Q466" s="33"/>
      <c r="R466" s="33">
        <f t="shared" si="80"/>
        <v>0.5</v>
      </c>
      <c r="S466" s="33">
        <f t="shared" si="80"/>
        <v>1.1333333333333333</v>
      </c>
      <c r="T466" s="33"/>
      <c r="U466" s="33">
        <f t="shared" si="81"/>
        <v>0.5</v>
      </c>
      <c r="V466" s="33">
        <f t="shared" si="81"/>
        <v>1.1333333333333333</v>
      </c>
      <c r="W466" s="36"/>
    </row>
    <row r="467" spans="1:23" ht="19.5">
      <c r="A467" s="26">
        <v>97</v>
      </c>
      <c r="B467" s="27" t="s">
        <v>556</v>
      </c>
      <c r="C467" s="27" t="s">
        <v>601</v>
      </c>
      <c r="D467" s="27"/>
      <c r="E467" s="27" t="s">
        <v>712</v>
      </c>
      <c r="F467" s="29">
        <v>22</v>
      </c>
      <c r="G467" s="55"/>
      <c r="H467" s="55"/>
      <c r="I467" s="31">
        <f t="shared" si="82"/>
        <v>0.6</v>
      </c>
      <c r="J467" s="32">
        <f t="shared" si="83"/>
        <v>0.2</v>
      </c>
      <c r="K467" s="32">
        <f t="shared" si="77"/>
        <v>0.4</v>
      </c>
      <c r="L467" s="32">
        <f t="shared" si="85"/>
        <v>0.2</v>
      </c>
      <c r="M467" s="32">
        <f t="shared" si="84"/>
        <v>0.4</v>
      </c>
      <c r="N467" s="33">
        <f t="shared" si="78"/>
        <v>0.60000000000000009</v>
      </c>
      <c r="O467" s="34">
        <f t="shared" si="79"/>
        <v>6.6666666666666666E-2</v>
      </c>
      <c r="P467" s="35">
        <f t="shared" si="79"/>
        <v>0.13333333333333333</v>
      </c>
      <c r="Q467" s="33"/>
      <c r="R467" s="33">
        <f t="shared" si="80"/>
        <v>6.6666666666666666E-2</v>
      </c>
      <c r="S467" s="33">
        <f t="shared" si="80"/>
        <v>0.13333333333333333</v>
      </c>
      <c r="T467" s="33"/>
      <c r="U467" s="33">
        <f t="shared" si="81"/>
        <v>6.6666666666666666E-2</v>
      </c>
      <c r="V467" s="33">
        <f t="shared" si="81"/>
        <v>0.13333333333333333</v>
      </c>
      <c r="W467" s="36"/>
    </row>
    <row r="468" spans="1:23" ht="19.5">
      <c r="A468" s="26">
        <v>98</v>
      </c>
      <c r="B468" s="27" t="s">
        <v>556</v>
      </c>
      <c r="C468" s="27" t="s">
        <v>665</v>
      </c>
      <c r="D468" s="27"/>
      <c r="E468" s="27" t="s">
        <v>713</v>
      </c>
      <c r="F468" s="29">
        <v>192</v>
      </c>
      <c r="G468" s="30"/>
      <c r="H468" s="30"/>
      <c r="I468" s="31">
        <f t="shared" si="82"/>
        <v>5.3</v>
      </c>
      <c r="J468" s="32">
        <f t="shared" si="83"/>
        <v>1.6</v>
      </c>
      <c r="K468" s="32">
        <f t="shared" si="77"/>
        <v>3.7</v>
      </c>
      <c r="L468" s="32">
        <f t="shared" si="85"/>
        <v>1.6</v>
      </c>
      <c r="M468" s="32">
        <f t="shared" si="85"/>
        <v>3.7</v>
      </c>
      <c r="N468" s="33">
        <f t="shared" si="78"/>
        <v>5.3000000000000007</v>
      </c>
      <c r="O468" s="34">
        <f t="shared" si="79"/>
        <v>0.53333333333333333</v>
      </c>
      <c r="P468" s="35">
        <f t="shared" si="79"/>
        <v>1.2333333333333334</v>
      </c>
      <c r="Q468" s="33"/>
      <c r="R468" s="33">
        <f t="shared" si="80"/>
        <v>0.53333333333333333</v>
      </c>
      <c r="S468" s="33">
        <f t="shared" si="80"/>
        <v>1.2333333333333334</v>
      </c>
      <c r="T468" s="33"/>
      <c r="U468" s="33">
        <f t="shared" si="81"/>
        <v>0.53333333333333333</v>
      </c>
      <c r="V468" s="33">
        <f t="shared" si="81"/>
        <v>1.2333333333333334</v>
      </c>
      <c r="W468" s="36"/>
    </row>
    <row r="469" spans="1:23" ht="19.5">
      <c r="A469" s="26">
        <v>99</v>
      </c>
      <c r="B469" s="27" t="s">
        <v>556</v>
      </c>
      <c r="C469" s="27"/>
      <c r="D469" s="27"/>
      <c r="E469" s="27" t="s">
        <v>714</v>
      </c>
      <c r="F469" s="29">
        <v>51</v>
      </c>
      <c r="G469" s="55"/>
      <c r="H469" s="55"/>
      <c r="I469" s="31">
        <f t="shared" si="82"/>
        <v>1.4</v>
      </c>
      <c r="J469" s="32">
        <f t="shared" si="83"/>
        <v>0.4</v>
      </c>
      <c r="K469" s="32">
        <f t="shared" si="77"/>
        <v>1</v>
      </c>
      <c r="L469" s="32">
        <f t="shared" si="85"/>
        <v>0.4</v>
      </c>
      <c r="M469" s="32">
        <f t="shared" si="85"/>
        <v>1</v>
      </c>
      <c r="N469" s="33">
        <f t="shared" si="78"/>
        <v>1.4</v>
      </c>
      <c r="O469" s="34">
        <f t="shared" si="79"/>
        <v>0.13333333333333333</v>
      </c>
      <c r="P469" s="35">
        <f t="shared" si="79"/>
        <v>0.33333333333333331</v>
      </c>
      <c r="Q469" s="33"/>
      <c r="R469" s="33">
        <f t="shared" si="80"/>
        <v>0.13333333333333333</v>
      </c>
      <c r="S469" s="33">
        <f t="shared" si="80"/>
        <v>0.33333333333333331</v>
      </c>
      <c r="T469" s="33"/>
      <c r="U469" s="33">
        <f t="shared" si="81"/>
        <v>0.13333333333333333</v>
      </c>
      <c r="V469" s="33">
        <f t="shared" si="81"/>
        <v>0.33333333333333331</v>
      </c>
      <c r="W469" s="36"/>
    </row>
    <row r="470" spans="1:23" ht="19.5">
      <c r="A470" s="26">
        <v>100</v>
      </c>
      <c r="B470" s="27" t="s">
        <v>556</v>
      </c>
      <c r="C470" s="27" t="s">
        <v>586</v>
      </c>
      <c r="D470" s="27"/>
      <c r="E470" s="27" t="s">
        <v>715</v>
      </c>
      <c r="F470" s="29">
        <v>103</v>
      </c>
      <c r="G470" s="55">
        <v>1.7000000000000029E-2</v>
      </c>
      <c r="H470" s="55">
        <v>0.29400000000000004</v>
      </c>
      <c r="I470" s="31">
        <f t="shared" si="82"/>
        <v>2.8</v>
      </c>
      <c r="J470" s="32">
        <f t="shared" si="83"/>
        <v>0.8</v>
      </c>
      <c r="K470" s="32">
        <f t="shared" si="77"/>
        <v>2</v>
      </c>
      <c r="L470" s="32">
        <f t="shared" si="85"/>
        <v>0.78300000000000003</v>
      </c>
      <c r="M470" s="32">
        <f t="shared" si="85"/>
        <v>1.706</v>
      </c>
      <c r="N470" s="33">
        <f t="shared" si="78"/>
        <v>2.4889999999999999</v>
      </c>
      <c r="O470" s="34">
        <f t="shared" si="79"/>
        <v>0.26100000000000001</v>
      </c>
      <c r="P470" s="35">
        <f t="shared" si="79"/>
        <v>0.56866666666666665</v>
      </c>
      <c r="Q470" s="33"/>
      <c r="R470" s="33">
        <f t="shared" si="80"/>
        <v>0.26100000000000001</v>
      </c>
      <c r="S470" s="33">
        <f t="shared" si="80"/>
        <v>0.56866666666666665</v>
      </c>
      <c r="T470" s="33"/>
      <c r="U470" s="33">
        <f t="shared" si="81"/>
        <v>0.26100000000000001</v>
      </c>
      <c r="V470" s="33">
        <f t="shared" si="81"/>
        <v>0.56866666666666665</v>
      </c>
      <c r="W470" s="36"/>
    </row>
    <row r="471" spans="1:23" ht="19.5">
      <c r="A471" s="26">
        <v>101</v>
      </c>
      <c r="B471" s="27" t="s">
        <v>556</v>
      </c>
      <c r="C471" s="27" t="s">
        <v>716</v>
      </c>
      <c r="D471" s="27"/>
      <c r="E471" s="27" t="s">
        <v>717</v>
      </c>
      <c r="F471" s="29">
        <v>205</v>
      </c>
      <c r="G471" s="55">
        <v>2.37</v>
      </c>
      <c r="H471" s="55">
        <v>4.8070000000000004</v>
      </c>
      <c r="I471" s="31">
        <f t="shared" si="82"/>
        <v>5.6</v>
      </c>
      <c r="J471" s="32">
        <f t="shared" si="83"/>
        <v>1.7</v>
      </c>
      <c r="K471" s="32">
        <f t="shared" si="77"/>
        <v>3.9</v>
      </c>
      <c r="L471" s="32">
        <v>0</v>
      </c>
      <c r="M471" s="32">
        <v>0</v>
      </c>
      <c r="N471" s="33">
        <f t="shared" si="78"/>
        <v>0</v>
      </c>
      <c r="O471" s="34">
        <f t="shared" si="79"/>
        <v>0</v>
      </c>
      <c r="P471" s="35">
        <f t="shared" si="79"/>
        <v>0</v>
      </c>
      <c r="Q471" s="33"/>
      <c r="R471" s="33">
        <f t="shared" si="80"/>
        <v>0</v>
      </c>
      <c r="S471" s="33">
        <f t="shared" si="80"/>
        <v>0</v>
      </c>
      <c r="T471" s="33"/>
      <c r="U471" s="33">
        <f t="shared" si="81"/>
        <v>0</v>
      </c>
      <c r="V471" s="33">
        <f t="shared" si="81"/>
        <v>0</v>
      </c>
      <c r="W471" s="36"/>
    </row>
    <row r="472" spans="1:23" ht="19.5">
      <c r="A472" s="26">
        <v>102</v>
      </c>
      <c r="B472" s="27" t="s">
        <v>556</v>
      </c>
      <c r="C472" s="27"/>
      <c r="D472" s="27"/>
      <c r="E472" s="27" t="s">
        <v>718</v>
      </c>
      <c r="F472" s="29">
        <v>124</v>
      </c>
      <c r="G472" s="55">
        <v>0.11400000000000006</v>
      </c>
      <c r="H472" s="55"/>
      <c r="I472" s="31">
        <f t="shared" si="82"/>
        <v>3.4</v>
      </c>
      <c r="J472" s="32">
        <f t="shared" si="83"/>
        <v>1</v>
      </c>
      <c r="K472" s="32">
        <f t="shared" si="77"/>
        <v>2.4</v>
      </c>
      <c r="L472" s="32">
        <f t="shared" ref="L472:M475" si="86">J472-G472</f>
        <v>0.8859999999999999</v>
      </c>
      <c r="M472" s="32">
        <f t="shared" si="86"/>
        <v>2.4</v>
      </c>
      <c r="N472" s="33">
        <f t="shared" si="78"/>
        <v>3.2859999999999996</v>
      </c>
      <c r="O472" s="34">
        <f t="shared" si="79"/>
        <v>0.29533333333333328</v>
      </c>
      <c r="P472" s="35">
        <f t="shared" si="79"/>
        <v>0.79999999999999993</v>
      </c>
      <c r="Q472" s="33"/>
      <c r="R472" s="33">
        <f t="shared" si="80"/>
        <v>0.29533333333333328</v>
      </c>
      <c r="S472" s="33">
        <f t="shared" si="80"/>
        <v>0.79999999999999993</v>
      </c>
      <c r="T472" s="33"/>
      <c r="U472" s="33">
        <f t="shared" si="81"/>
        <v>0.29533333333333328</v>
      </c>
      <c r="V472" s="33">
        <f t="shared" si="81"/>
        <v>0.79999999999999993</v>
      </c>
      <c r="W472" s="36"/>
    </row>
    <row r="473" spans="1:23" ht="19.5">
      <c r="A473" s="26">
        <v>103</v>
      </c>
      <c r="B473" s="27" t="s">
        <v>556</v>
      </c>
      <c r="C473" s="27"/>
      <c r="D473" s="27"/>
      <c r="E473" s="50" t="s">
        <v>719</v>
      </c>
      <c r="F473" s="29">
        <v>80</v>
      </c>
      <c r="G473" s="69"/>
      <c r="H473" s="69"/>
      <c r="I473" s="31">
        <f t="shared" si="82"/>
        <v>2.2000000000000002</v>
      </c>
      <c r="J473" s="32">
        <f t="shared" si="83"/>
        <v>0.7</v>
      </c>
      <c r="K473" s="32">
        <f t="shared" si="77"/>
        <v>1.5</v>
      </c>
      <c r="L473" s="32">
        <f t="shared" si="86"/>
        <v>0.7</v>
      </c>
      <c r="M473" s="32">
        <f t="shared" si="86"/>
        <v>1.5</v>
      </c>
      <c r="N473" s="33">
        <f t="shared" si="78"/>
        <v>2.2000000000000002</v>
      </c>
      <c r="O473" s="34">
        <f t="shared" si="79"/>
        <v>0.23333333333333331</v>
      </c>
      <c r="P473" s="35">
        <f t="shared" si="79"/>
        <v>0.5</v>
      </c>
      <c r="Q473" s="33"/>
      <c r="R473" s="33">
        <f t="shared" si="80"/>
        <v>0.23333333333333331</v>
      </c>
      <c r="S473" s="33">
        <f t="shared" si="80"/>
        <v>0.5</v>
      </c>
      <c r="T473" s="33"/>
      <c r="U473" s="33">
        <f t="shared" si="81"/>
        <v>0.23333333333333331</v>
      </c>
      <c r="V473" s="33">
        <f t="shared" si="81"/>
        <v>0.5</v>
      </c>
      <c r="W473" s="36"/>
    </row>
    <row r="474" spans="1:23" ht="19.5">
      <c r="A474" s="26">
        <v>104</v>
      </c>
      <c r="B474" s="27" t="s">
        <v>556</v>
      </c>
      <c r="C474" s="27" t="s">
        <v>563</v>
      </c>
      <c r="D474" s="27"/>
      <c r="E474" s="27" t="s">
        <v>231</v>
      </c>
      <c r="F474" s="29">
        <v>92</v>
      </c>
      <c r="G474" s="55"/>
      <c r="H474" s="55"/>
      <c r="I474" s="31">
        <f t="shared" si="82"/>
        <v>2.5</v>
      </c>
      <c r="J474" s="32">
        <f t="shared" si="83"/>
        <v>0.8</v>
      </c>
      <c r="K474" s="32">
        <f t="shared" si="77"/>
        <v>1.8</v>
      </c>
      <c r="L474" s="32">
        <f t="shared" si="86"/>
        <v>0.8</v>
      </c>
      <c r="M474" s="32">
        <f t="shared" si="86"/>
        <v>1.8</v>
      </c>
      <c r="N474" s="33">
        <f t="shared" si="78"/>
        <v>2.6</v>
      </c>
      <c r="O474" s="34">
        <f t="shared" si="79"/>
        <v>0.26666666666666666</v>
      </c>
      <c r="P474" s="35">
        <f t="shared" si="79"/>
        <v>0.6</v>
      </c>
      <c r="Q474" s="33"/>
      <c r="R474" s="33">
        <f t="shared" si="80"/>
        <v>0.26666666666666666</v>
      </c>
      <c r="S474" s="33">
        <f t="shared" si="80"/>
        <v>0.6</v>
      </c>
      <c r="T474" s="33"/>
      <c r="U474" s="33">
        <f t="shared" si="81"/>
        <v>0.26666666666666666</v>
      </c>
      <c r="V474" s="33">
        <f t="shared" si="81"/>
        <v>0.6</v>
      </c>
      <c r="W474" s="36"/>
    </row>
    <row r="475" spans="1:23" ht="19.5">
      <c r="A475" s="26">
        <v>105</v>
      </c>
      <c r="B475" s="27" t="s">
        <v>556</v>
      </c>
      <c r="C475" s="27"/>
      <c r="D475" s="27"/>
      <c r="E475" s="27" t="s">
        <v>720</v>
      </c>
      <c r="F475" s="29">
        <v>76</v>
      </c>
      <c r="G475" s="55"/>
      <c r="H475" s="55"/>
      <c r="I475" s="31">
        <f t="shared" si="82"/>
        <v>2.1</v>
      </c>
      <c r="J475" s="32">
        <f t="shared" si="83"/>
        <v>0.6</v>
      </c>
      <c r="K475" s="32">
        <f t="shared" si="77"/>
        <v>1.5</v>
      </c>
      <c r="L475" s="32">
        <f t="shared" si="86"/>
        <v>0.6</v>
      </c>
      <c r="M475" s="32">
        <f t="shared" si="86"/>
        <v>1.5</v>
      </c>
      <c r="N475" s="33">
        <f t="shared" si="78"/>
        <v>2.1</v>
      </c>
      <c r="O475" s="34">
        <f t="shared" si="79"/>
        <v>0.19999999999999998</v>
      </c>
      <c r="P475" s="35">
        <f t="shared" si="79"/>
        <v>0.5</v>
      </c>
      <c r="Q475" s="33"/>
      <c r="R475" s="33">
        <f t="shared" si="80"/>
        <v>0.19999999999999998</v>
      </c>
      <c r="S475" s="33">
        <f t="shared" si="80"/>
        <v>0.5</v>
      </c>
      <c r="T475" s="33"/>
      <c r="U475" s="33">
        <f t="shared" si="81"/>
        <v>0.19999999999999998</v>
      </c>
      <c r="V475" s="33">
        <f t="shared" si="81"/>
        <v>0.5</v>
      </c>
      <c r="W475" s="36"/>
    </row>
    <row r="476" spans="1:23" ht="18.75">
      <c r="A476" s="70"/>
      <c r="B476" s="71"/>
      <c r="C476" s="71"/>
      <c r="D476" s="71"/>
      <c r="E476" s="72" t="s">
        <v>225</v>
      </c>
      <c r="F476" s="73">
        <f>SUM(F371:F475)</f>
        <v>17057</v>
      </c>
      <c r="G476" s="74">
        <f t="shared" ref="G476:H476" si="87">SUM(G371:G475)</f>
        <v>60.560299999999984</v>
      </c>
      <c r="H476" s="74">
        <f t="shared" si="87"/>
        <v>73.813999999999993</v>
      </c>
      <c r="I476" s="75">
        <f>SUM(I371:I475)</f>
        <v>469.49999999999989</v>
      </c>
      <c r="J476" s="74">
        <f>SUM(J371:J475)</f>
        <v>142.10000000000002</v>
      </c>
      <c r="K476" s="74">
        <f>SUM(K371:K475)</f>
        <v>329.1</v>
      </c>
      <c r="L476" s="32">
        <f>SUM(L371:L475)</f>
        <v>103.70069999999998</v>
      </c>
      <c r="M476" s="32">
        <f>SUM(M371:M475)</f>
        <v>263.52800000000002</v>
      </c>
      <c r="N476" s="76"/>
      <c r="O476" s="77">
        <f t="shared" si="79"/>
        <v>34.566899999999997</v>
      </c>
      <c r="P476" s="78">
        <f t="shared" si="79"/>
        <v>87.842666666666673</v>
      </c>
      <c r="Q476" s="79"/>
      <c r="R476" s="79">
        <f t="shared" si="80"/>
        <v>34.566899999999997</v>
      </c>
      <c r="S476" s="79">
        <f t="shared" si="80"/>
        <v>87.842666666666673</v>
      </c>
      <c r="T476" s="79"/>
      <c r="U476" s="79">
        <f t="shared" si="81"/>
        <v>34.566899999999997</v>
      </c>
      <c r="V476" s="79">
        <f t="shared" si="81"/>
        <v>87.842666666666673</v>
      </c>
      <c r="W476" s="80"/>
    </row>
    <row r="477" spans="1:23" ht="18.75">
      <c r="A477" s="81"/>
      <c r="B477" s="62"/>
      <c r="C477" s="62"/>
      <c r="D477" s="62"/>
      <c r="E477" s="63"/>
      <c r="F477" s="64"/>
      <c r="G477" s="65"/>
      <c r="H477" s="65"/>
      <c r="I477" s="82"/>
      <c r="J477" s="83"/>
      <c r="K477" s="83"/>
      <c r="L477" s="83"/>
      <c r="M477" s="83"/>
      <c r="N477" s="84"/>
      <c r="O477" s="84"/>
      <c r="P477" s="85"/>
      <c r="Q477" s="84"/>
      <c r="R477" s="84"/>
      <c r="S477" s="84"/>
      <c r="T477" s="84"/>
      <c r="U477" s="84"/>
      <c r="V477" s="84"/>
      <c r="W477" s="86"/>
    </row>
    <row r="478" spans="1:23" ht="18.75">
      <c r="A478" s="48"/>
      <c r="B478" s="47"/>
      <c r="C478" s="47"/>
      <c r="D478" s="47"/>
      <c r="E478" s="66"/>
      <c r="F478" s="67"/>
      <c r="G478" s="68"/>
      <c r="H478" s="68"/>
      <c r="I478" s="87"/>
      <c r="J478" s="88"/>
      <c r="K478" s="88"/>
      <c r="L478" s="88"/>
      <c r="M478" s="88"/>
      <c r="N478" s="89"/>
      <c r="O478" s="89"/>
      <c r="P478" s="90"/>
      <c r="Q478" s="89"/>
      <c r="R478" s="89"/>
      <c r="S478" s="89"/>
      <c r="T478" s="89"/>
      <c r="U478" s="89"/>
      <c r="V478" s="89"/>
      <c r="W478" s="91"/>
    </row>
    <row r="479" spans="1:23" ht="18.75">
      <c r="A479" s="48"/>
      <c r="B479" s="47"/>
      <c r="C479" s="47"/>
      <c r="D479" s="47"/>
      <c r="E479" s="66"/>
      <c r="F479" s="67"/>
      <c r="G479" s="68"/>
      <c r="H479" s="68"/>
      <c r="I479" s="87"/>
      <c r="J479" s="88"/>
      <c r="K479" s="88"/>
      <c r="L479" s="88"/>
      <c r="M479" s="88"/>
      <c r="N479" s="89"/>
      <c r="O479" s="89"/>
      <c r="P479" s="90"/>
      <c r="Q479" s="89"/>
      <c r="R479" s="89"/>
      <c r="S479" s="89"/>
      <c r="T479" s="89"/>
      <c r="U479" s="89"/>
      <c r="V479" s="89"/>
      <c r="W479" s="91"/>
    </row>
    <row r="480" spans="1:23" ht="18.75">
      <c r="A480" s="48"/>
      <c r="B480" s="47"/>
      <c r="C480" s="47"/>
      <c r="D480" s="47"/>
      <c r="E480" s="66"/>
      <c r="F480" s="67"/>
      <c r="G480" s="68"/>
      <c r="H480" s="68"/>
      <c r="I480" s="87"/>
      <c r="J480" s="88"/>
      <c r="K480" s="88"/>
      <c r="L480" s="88"/>
      <c r="M480" s="88"/>
      <c r="N480" s="89"/>
      <c r="O480" s="89"/>
      <c r="P480" s="90"/>
      <c r="Q480" s="89"/>
      <c r="R480" s="89"/>
      <c r="S480" s="89"/>
      <c r="T480" s="89"/>
      <c r="U480" s="89"/>
      <c r="V480" s="89"/>
      <c r="W480" s="91"/>
    </row>
    <row r="481" spans="1:23" ht="18.75">
      <c r="A481" s="48"/>
      <c r="B481" s="47"/>
      <c r="C481" s="47"/>
      <c r="D481" s="47"/>
      <c r="E481" s="66"/>
      <c r="F481" s="67"/>
      <c r="G481" s="68"/>
      <c r="H481" s="68"/>
      <c r="I481" s="87"/>
      <c r="J481" s="88"/>
      <c r="K481" s="88"/>
      <c r="L481" s="88"/>
      <c r="M481" s="88"/>
      <c r="N481" s="89"/>
      <c r="O481" s="89"/>
      <c r="P481" s="90"/>
      <c r="Q481" s="89"/>
      <c r="R481" s="89"/>
      <c r="S481" s="89"/>
      <c r="T481" s="89"/>
      <c r="U481" s="89"/>
      <c r="V481" s="89"/>
      <c r="W481" s="91"/>
    </row>
    <row r="482" spans="1:23" ht="18.75">
      <c r="A482" s="48"/>
      <c r="B482" s="47"/>
      <c r="C482" s="47"/>
      <c r="D482" s="47"/>
      <c r="E482" s="66"/>
      <c r="F482" s="67"/>
      <c r="G482" s="68"/>
      <c r="H482" s="68"/>
      <c r="I482" s="87"/>
      <c r="J482" s="88"/>
      <c r="K482" s="88"/>
      <c r="L482" s="88"/>
      <c r="M482" s="88"/>
      <c r="N482" s="89"/>
      <c r="O482" s="89"/>
      <c r="P482" s="90"/>
      <c r="Q482" s="89"/>
      <c r="R482" s="89"/>
      <c r="S482" s="89"/>
      <c r="T482" s="89"/>
      <c r="U482" s="89"/>
      <c r="V482" s="89"/>
      <c r="W482" s="91"/>
    </row>
    <row r="483" spans="1:23" ht="18.75">
      <c r="A483" s="48"/>
      <c r="B483" s="47"/>
      <c r="C483" s="47"/>
      <c r="D483" s="47"/>
      <c r="E483" s="66"/>
      <c r="F483" s="67"/>
      <c r="G483" s="68"/>
      <c r="H483" s="68"/>
      <c r="I483" s="87"/>
      <c r="J483" s="88"/>
      <c r="K483" s="88"/>
      <c r="L483" s="88"/>
      <c r="M483" s="88"/>
      <c r="N483" s="89"/>
      <c r="O483" s="89"/>
      <c r="P483" s="90"/>
      <c r="Q483" s="89"/>
      <c r="R483" s="89"/>
      <c r="S483" s="89"/>
      <c r="T483" s="89"/>
      <c r="U483" s="89"/>
      <c r="V483" s="89"/>
      <c r="W483" s="91"/>
    </row>
    <row r="484" spans="1:23" ht="19.5">
      <c r="A484" s="26">
        <v>1</v>
      </c>
      <c r="B484" s="27" t="s">
        <v>721</v>
      </c>
      <c r="C484" s="28" t="s">
        <v>722</v>
      </c>
      <c r="D484" s="28"/>
      <c r="E484" s="28" t="s">
        <v>723</v>
      </c>
      <c r="F484" s="29">
        <v>194</v>
      </c>
      <c r="G484" s="55"/>
      <c r="H484" s="55">
        <v>2.3879999999999999</v>
      </c>
      <c r="I484" s="31">
        <f t="shared" ref="I484:I547" si="88">ROUND(F484*55/100*50*0.001,1)</f>
        <v>5.3</v>
      </c>
      <c r="J484" s="32">
        <f>ROUND(I484*1/3.25,1)</f>
        <v>1.6</v>
      </c>
      <c r="K484" s="32">
        <f t="shared" ref="K484:K547" si="89">ROUND(I484*2/2.85,1)</f>
        <v>3.7</v>
      </c>
      <c r="L484" s="32">
        <f t="shared" ref="L484:M499" si="90">J484-G484</f>
        <v>1.6</v>
      </c>
      <c r="M484" s="32">
        <f t="shared" si="90"/>
        <v>1.3120000000000003</v>
      </c>
      <c r="N484" s="92">
        <f t="shared" ref="N484:N547" si="91">ROUND(F484*60/100*60*0.001,0)</f>
        <v>7</v>
      </c>
      <c r="O484" s="34">
        <f t="shared" si="79"/>
        <v>0.53333333333333333</v>
      </c>
      <c r="P484" s="35">
        <f t="shared" si="79"/>
        <v>0.43733333333333341</v>
      </c>
      <c r="Q484" s="33"/>
      <c r="R484" s="33">
        <f t="shared" si="80"/>
        <v>0.53333333333333333</v>
      </c>
      <c r="S484" s="33">
        <f t="shared" si="80"/>
        <v>0.43733333333333341</v>
      </c>
      <c r="T484" s="33"/>
      <c r="U484" s="33">
        <f t="shared" si="81"/>
        <v>0.53333333333333333</v>
      </c>
      <c r="V484" s="33">
        <f t="shared" si="81"/>
        <v>0.43733333333333341</v>
      </c>
      <c r="W484" s="36"/>
    </row>
    <row r="485" spans="1:23" ht="19.5">
      <c r="A485" s="26">
        <v>2</v>
      </c>
      <c r="B485" s="27" t="s">
        <v>721</v>
      </c>
      <c r="C485" s="28" t="s">
        <v>724</v>
      </c>
      <c r="D485" s="28"/>
      <c r="E485" s="28" t="s">
        <v>725</v>
      </c>
      <c r="F485" s="29">
        <v>204</v>
      </c>
      <c r="G485" s="55"/>
      <c r="H485" s="55"/>
      <c r="I485" s="31">
        <f t="shared" si="88"/>
        <v>5.6</v>
      </c>
      <c r="J485" s="32">
        <f t="shared" ref="J485:J548" si="92">ROUND(I485*1/3.25,1)</f>
        <v>1.7</v>
      </c>
      <c r="K485" s="32">
        <f t="shared" si="89"/>
        <v>3.9</v>
      </c>
      <c r="L485" s="32">
        <f t="shared" si="90"/>
        <v>1.7</v>
      </c>
      <c r="M485" s="32">
        <f t="shared" si="90"/>
        <v>3.9</v>
      </c>
      <c r="N485" s="33">
        <f t="shared" si="91"/>
        <v>7</v>
      </c>
      <c r="O485" s="34">
        <f t="shared" si="79"/>
        <v>0.56666666666666665</v>
      </c>
      <c r="P485" s="35">
        <f t="shared" si="79"/>
        <v>1.3</v>
      </c>
      <c r="Q485" s="33"/>
      <c r="R485" s="33">
        <f t="shared" si="80"/>
        <v>0.56666666666666665</v>
      </c>
      <c r="S485" s="33">
        <f t="shared" si="80"/>
        <v>1.3</v>
      </c>
      <c r="T485" s="33"/>
      <c r="U485" s="33">
        <f t="shared" si="81"/>
        <v>0.56666666666666665</v>
      </c>
      <c r="V485" s="33">
        <f t="shared" si="81"/>
        <v>1.3</v>
      </c>
      <c r="W485" s="36"/>
    </row>
    <row r="486" spans="1:23" ht="19.5">
      <c r="A486" s="26">
        <v>3</v>
      </c>
      <c r="B486" s="27" t="s">
        <v>721</v>
      </c>
      <c r="C486" s="28" t="s">
        <v>726</v>
      </c>
      <c r="D486" s="28"/>
      <c r="E486" s="28" t="s">
        <v>727</v>
      </c>
      <c r="F486" s="29">
        <v>225</v>
      </c>
      <c r="G486" s="55">
        <v>1.1760000000000004</v>
      </c>
      <c r="H486" s="55">
        <v>0.60399999999999965</v>
      </c>
      <c r="I486" s="31">
        <f t="shared" si="88"/>
        <v>6.2</v>
      </c>
      <c r="J486" s="32">
        <f t="shared" si="92"/>
        <v>1.9</v>
      </c>
      <c r="K486" s="32">
        <f t="shared" si="89"/>
        <v>4.4000000000000004</v>
      </c>
      <c r="L486" s="32">
        <f t="shared" si="90"/>
        <v>0.72399999999999953</v>
      </c>
      <c r="M486" s="32">
        <f t="shared" si="90"/>
        <v>3.7960000000000007</v>
      </c>
      <c r="N486" s="33">
        <f t="shared" si="91"/>
        <v>8</v>
      </c>
      <c r="O486" s="34">
        <f t="shared" si="79"/>
        <v>0.24133333333333318</v>
      </c>
      <c r="P486" s="35">
        <f t="shared" si="79"/>
        <v>1.2653333333333336</v>
      </c>
      <c r="Q486" s="33"/>
      <c r="R486" s="33">
        <f t="shared" si="80"/>
        <v>0.24133333333333318</v>
      </c>
      <c r="S486" s="33">
        <f t="shared" si="80"/>
        <v>1.2653333333333336</v>
      </c>
      <c r="T486" s="33"/>
      <c r="U486" s="33">
        <f t="shared" si="81"/>
        <v>0.24133333333333318</v>
      </c>
      <c r="V486" s="33">
        <f t="shared" si="81"/>
        <v>1.2653333333333336</v>
      </c>
      <c r="W486" s="36"/>
    </row>
    <row r="487" spans="1:23" ht="19.5">
      <c r="A487" s="26">
        <v>4</v>
      </c>
      <c r="B487" s="27" t="s">
        <v>721</v>
      </c>
      <c r="C487" s="28" t="s">
        <v>728</v>
      </c>
      <c r="D487" s="28"/>
      <c r="E487" s="28" t="s">
        <v>729</v>
      </c>
      <c r="F487" s="29">
        <v>173</v>
      </c>
      <c r="G487" s="55">
        <v>5.3979999999999997</v>
      </c>
      <c r="H487" s="55"/>
      <c r="I487" s="31">
        <f t="shared" si="88"/>
        <v>4.8</v>
      </c>
      <c r="J487" s="32">
        <f t="shared" si="92"/>
        <v>1.5</v>
      </c>
      <c r="K487" s="32">
        <f t="shared" si="89"/>
        <v>3.4</v>
      </c>
      <c r="L487" s="32">
        <v>0</v>
      </c>
      <c r="M487" s="32">
        <f t="shared" si="90"/>
        <v>3.4</v>
      </c>
      <c r="N487" s="33">
        <f t="shared" si="91"/>
        <v>6</v>
      </c>
      <c r="O487" s="34">
        <f t="shared" si="79"/>
        <v>0</v>
      </c>
      <c r="P487" s="35">
        <f t="shared" si="79"/>
        <v>1.1333333333333333</v>
      </c>
      <c r="Q487" s="33"/>
      <c r="R487" s="33">
        <f t="shared" si="80"/>
        <v>0</v>
      </c>
      <c r="S487" s="33">
        <f t="shared" si="80"/>
        <v>1.1333333333333333</v>
      </c>
      <c r="T487" s="33"/>
      <c r="U487" s="33">
        <f t="shared" si="81"/>
        <v>0</v>
      </c>
      <c r="V487" s="33">
        <f t="shared" si="81"/>
        <v>1.1333333333333333</v>
      </c>
      <c r="W487" s="36"/>
    </row>
    <row r="488" spans="1:23" ht="19.5">
      <c r="A488" s="26">
        <v>5</v>
      </c>
      <c r="B488" s="27" t="s">
        <v>721</v>
      </c>
      <c r="C488" s="28" t="s">
        <v>730</v>
      </c>
      <c r="D488" s="28"/>
      <c r="E488" s="28" t="s">
        <v>731</v>
      </c>
      <c r="F488" s="29">
        <v>126</v>
      </c>
      <c r="G488" s="55"/>
      <c r="H488" s="55"/>
      <c r="I488" s="31">
        <f t="shared" si="88"/>
        <v>3.5</v>
      </c>
      <c r="J488" s="32">
        <f t="shared" si="92"/>
        <v>1.1000000000000001</v>
      </c>
      <c r="K488" s="32">
        <f t="shared" si="89"/>
        <v>2.5</v>
      </c>
      <c r="L488" s="32">
        <f>J488-G488</f>
        <v>1.1000000000000001</v>
      </c>
      <c r="M488" s="32">
        <f t="shared" si="90"/>
        <v>2.5</v>
      </c>
      <c r="N488" s="33">
        <f t="shared" si="91"/>
        <v>5</v>
      </c>
      <c r="O488" s="34">
        <f t="shared" si="79"/>
        <v>0.3666666666666667</v>
      </c>
      <c r="P488" s="35">
        <f t="shared" si="79"/>
        <v>0.83333333333333337</v>
      </c>
      <c r="Q488" s="33"/>
      <c r="R488" s="33">
        <f t="shared" si="80"/>
        <v>0.3666666666666667</v>
      </c>
      <c r="S488" s="33">
        <f t="shared" si="80"/>
        <v>0.83333333333333337</v>
      </c>
      <c r="T488" s="33"/>
      <c r="U488" s="33">
        <f t="shared" si="81"/>
        <v>0.3666666666666667</v>
      </c>
      <c r="V488" s="33">
        <f t="shared" si="81"/>
        <v>0.83333333333333337</v>
      </c>
      <c r="W488" s="36"/>
    </row>
    <row r="489" spans="1:23" ht="19.5">
      <c r="A489" s="26">
        <v>6</v>
      </c>
      <c r="B489" s="27" t="s">
        <v>721</v>
      </c>
      <c r="C489" s="28" t="s">
        <v>732</v>
      </c>
      <c r="D489" s="28"/>
      <c r="E489" s="28" t="s">
        <v>733</v>
      </c>
      <c r="F489" s="29">
        <v>135</v>
      </c>
      <c r="G489" s="55"/>
      <c r="H489" s="55"/>
      <c r="I489" s="31">
        <f t="shared" si="88"/>
        <v>3.7</v>
      </c>
      <c r="J489" s="32">
        <f t="shared" si="92"/>
        <v>1.1000000000000001</v>
      </c>
      <c r="K489" s="32">
        <f t="shared" si="89"/>
        <v>2.6</v>
      </c>
      <c r="L489" s="32">
        <f>J489-G489</f>
        <v>1.1000000000000001</v>
      </c>
      <c r="M489" s="32">
        <f t="shared" si="90"/>
        <v>2.6</v>
      </c>
      <c r="N489" s="33">
        <f t="shared" si="91"/>
        <v>5</v>
      </c>
      <c r="O489" s="34">
        <f t="shared" si="79"/>
        <v>0.3666666666666667</v>
      </c>
      <c r="P489" s="35">
        <f t="shared" si="79"/>
        <v>0.8666666666666667</v>
      </c>
      <c r="Q489" s="33"/>
      <c r="R489" s="33">
        <f t="shared" si="80"/>
        <v>0.3666666666666667</v>
      </c>
      <c r="S489" s="33">
        <f t="shared" si="80"/>
        <v>0.8666666666666667</v>
      </c>
      <c r="T489" s="33"/>
      <c r="U489" s="33">
        <f t="shared" si="81"/>
        <v>0.3666666666666667</v>
      </c>
      <c r="V489" s="33">
        <f t="shared" si="81"/>
        <v>0.8666666666666667</v>
      </c>
      <c r="W489" s="36"/>
    </row>
    <row r="490" spans="1:23" ht="19.5">
      <c r="A490" s="26">
        <v>7</v>
      </c>
      <c r="B490" s="27" t="s">
        <v>721</v>
      </c>
      <c r="C490" s="28" t="s">
        <v>732</v>
      </c>
      <c r="D490" s="28"/>
      <c r="E490" s="28" t="s">
        <v>734</v>
      </c>
      <c r="F490" s="29">
        <v>131</v>
      </c>
      <c r="G490" s="55">
        <v>1.1280000000000003</v>
      </c>
      <c r="H490" s="55">
        <v>1.1190000000000009</v>
      </c>
      <c r="I490" s="31">
        <f t="shared" si="88"/>
        <v>3.6</v>
      </c>
      <c r="J490" s="32">
        <f t="shared" si="92"/>
        <v>1.1000000000000001</v>
      </c>
      <c r="K490" s="32">
        <f t="shared" si="89"/>
        <v>2.5</v>
      </c>
      <c r="L490" s="32">
        <v>0</v>
      </c>
      <c r="M490" s="32">
        <f t="shared" si="90"/>
        <v>1.3809999999999991</v>
      </c>
      <c r="N490" s="33">
        <f t="shared" si="91"/>
        <v>5</v>
      </c>
      <c r="O490" s="34">
        <f t="shared" si="79"/>
        <v>0</v>
      </c>
      <c r="P490" s="35">
        <f t="shared" si="79"/>
        <v>0.46033333333333304</v>
      </c>
      <c r="Q490" s="33"/>
      <c r="R490" s="33">
        <f t="shared" si="80"/>
        <v>0</v>
      </c>
      <c r="S490" s="33">
        <f t="shared" si="80"/>
        <v>0.46033333333333304</v>
      </c>
      <c r="T490" s="33"/>
      <c r="U490" s="33">
        <f t="shared" si="81"/>
        <v>0</v>
      </c>
      <c r="V490" s="33">
        <f t="shared" si="81"/>
        <v>0.46033333333333304</v>
      </c>
      <c r="W490" s="36"/>
    </row>
    <row r="491" spans="1:23" ht="19.5">
      <c r="A491" s="26">
        <v>8</v>
      </c>
      <c r="B491" s="27" t="s">
        <v>721</v>
      </c>
      <c r="C491" s="28" t="s">
        <v>414</v>
      </c>
      <c r="D491" s="28"/>
      <c r="E491" s="28" t="s">
        <v>735</v>
      </c>
      <c r="F491" s="29">
        <v>62</v>
      </c>
      <c r="G491" s="55"/>
      <c r="H491" s="55"/>
      <c r="I491" s="31">
        <f t="shared" si="88"/>
        <v>1.7</v>
      </c>
      <c r="J491" s="32">
        <f t="shared" si="92"/>
        <v>0.5</v>
      </c>
      <c r="K491" s="32">
        <f t="shared" si="89"/>
        <v>1.2</v>
      </c>
      <c r="L491" s="32">
        <f t="shared" ref="L491:L496" si="93">J491-G491</f>
        <v>0.5</v>
      </c>
      <c r="M491" s="32">
        <f t="shared" si="90"/>
        <v>1.2</v>
      </c>
      <c r="N491" s="33">
        <f t="shared" si="91"/>
        <v>2</v>
      </c>
      <c r="O491" s="34">
        <f t="shared" si="79"/>
        <v>0.16666666666666666</v>
      </c>
      <c r="P491" s="35">
        <f t="shared" si="79"/>
        <v>0.39999999999999997</v>
      </c>
      <c r="Q491" s="33"/>
      <c r="R491" s="33">
        <f t="shared" si="80"/>
        <v>0.16666666666666666</v>
      </c>
      <c r="S491" s="33">
        <f t="shared" si="80"/>
        <v>0.39999999999999997</v>
      </c>
      <c r="T491" s="33"/>
      <c r="U491" s="33">
        <f t="shared" si="81"/>
        <v>0.16666666666666666</v>
      </c>
      <c r="V491" s="33">
        <f t="shared" si="81"/>
        <v>0.39999999999999997</v>
      </c>
      <c r="W491" s="36"/>
    </row>
    <row r="492" spans="1:23" ht="19.5">
      <c r="A492" s="26">
        <v>9</v>
      </c>
      <c r="B492" s="27" t="s">
        <v>721</v>
      </c>
      <c r="C492" s="28" t="s">
        <v>736</v>
      </c>
      <c r="D492" s="28"/>
      <c r="E492" s="28" t="s">
        <v>737</v>
      </c>
      <c r="F492" s="29">
        <v>108</v>
      </c>
      <c r="G492" s="55"/>
      <c r="H492" s="55">
        <v>0.21599999999999955</v>
      </c>
      <c r="I492" s="31">
        <f t="shared" si="88"/>
        <v>3</v>
      </c>
      <c r="J492" s="32">
        <f t="shared" si="92"/>
        <v>0.9</v>
      </c>
      <c r="K492" s="32">
        <f t="shared" si="89"/>
        <v>2.1</v>
      </c>
      <c r="L492" s="32">
        <f t="shared" si="93"/>
        <v>0.9</v>
      </c>
      <c r="M492" s="32">
        <f t="shared" si="90"/>
        <v>1.8840000000000006</v>
      </c>
      <c r="N492" s="33">
        <f t="shared" si="91"/>
        <v>4</v>
      </c>
      <c r="O492" s="34">
        <f t="shared" si="79"/>
        <v>0.3</v>
      </c>
      <c r="P492" s="35">
        <f t="shared" si="79"/>
        <v>0.62800000000000022</v>
      </c>
      <c r="Q492" s="33"/>
      <c r="R492" s="33">
        <f t="shared" si="80"/>
        <v>0.3</v>
      </c>
      <c r="S492" s="33">
        <f t="shared" si="80"/>
        <v>0.62800000000000022</v>
      </c>
      <c r="T492" s="33"/>
      <c r="U492" s="33">
        <f t="shared" si="81"/>
        <v>0.3</v>
      </c>
      <c r="V492" s="33">
        <f t="shared" si="81"/>
        <v>0.62800000000000022</v>
      </c>
      <c r="W492" s="36"/>
    </row>
    <row r="493" spans="1:23" ht="19.5">
      <c r="A493" s="26">
        <v>10</v>
      </c>
      <c r="B493" s="27" t="s">
        <v>721</v>
      </c>
      <c r="C493" s="28" t="s">
        <v>738</v>
      </c>
      <c r="D493" s="28"/>
      <c r="E493" s="28" t="s">
        <v>739</v>
      </c>
      <c r="F493" s="29">
        <v>200</v>
      </c>
      <c r="G493" s="55"/>
      <c r="H493" s="55">
        <v>2.7459999999999996</v>
      </c>
      <c r="I493" s="31">
        <f t="shared" si="88"/>
        <v>5.5</v>
      </c>
      <c r="J493" s="32">
        <f t="shared" si="92"/>
        <v>1.7</v>
      </c>
      <c r="K493" s="32">
        <f t="shared" si="89"/>
        <v>3.9</v>
      </c>
      <c r="L493" s="32">
        <f t="shared" si="93"/>
        <v>1.7</v>
      </c>
      <c r="M493" s="32">
        <f t="shared" si="90"/>
        <v>1.1540000000000004</v>
      </c>
      <c r="N493" s="33">
        <f t="shared" si="91"/>
        <v>7</v>
      </c>
      <c r="O493" s="34">
        <f t="shared" si="79"/>
        <v>0.56666666666666665</v>
      </c>
      <c r="P493" s="35">
        <f t="shared" si="79"/>
        <v>0.38466666666666677</v>
      </c>
      <c r="Q493" s="33"/>
      <c r="R493" s="33">
        <f t="shared" si="80"/>
        <v>0.56666666666666665</v>
      </c>
      <c r="S493" s="33">
        <f t="shared" si="80"/>
        <v>0.38466666666666677</v>
      </c>
      <c r="T493" s="33"/>
      <c r="U493" s="33">
        <f t="shared" si="81"/>
        <v>0.56666666666666665</v>
      </c>
      <c r="V493" s="33">
        <f t="shared" si="81"/>
        <v>0.38466666666666677</v>
      </c>
      <c r="W493" s="36"/>
    </row>
    <row r="494" spans="1:23" ht="19.5">
      <c r="A494" s="26">
        <v>11</v>
      </c>
      <c r="B494" s="27" t="s">
        <v>721</v>
      </c>
      <c r="C494" s="28" t="s">
        <v>740</v>
      </c>
      <c r="D494" s="28"/>
      <c r="E494" s="28" t="s">
        <v>741</v>
      </c>
      <c r="F494" s="29">
        <v>132</v>
      </c>
      <c r="G494" s="55"/>
      <c r="H494" s="55"/>
      <c r="I494" s="31">
        <f t="shared" si="88"/>
        <v>3.6</v>
      </c>
      <c r="J494" s="32">
        <f t="shared" si="92"/>
        <v>1.1000000000000001</v>
      </c>
      <c r="K494" s="32">
        <f t="shared" si="89"/>
        <v>2.5</v>
      </c>
      <c r="L494" s="32">
        <f t="shared" si="93"/>
        <v>1.1000000000000001</v>
      </c>
      <c r="M494" s="32">
        <f t="shared" si="90"/>
        <v>2.5</v>
      </c>
      <c r="N494" s="33">
        <f t="shared" si="91"/>
        <v>5</v>
      </c>
      <c r="O494" s="34">
        <f t="shared" si="79"/>
        <v>0.3666666666666667</v>
      </c>
      <c r="P494" s="35">
        <f t="shared" si="79"/>
        <v>0.83333333333333337</v>
      </c>
      <c r="Q494" s="33"/>
      <c r="R494" s="33">
        <f t="shared" si="80"/>
        <v>0.3666666666666667</v>
      </c>
      <c r="S494" s="33">
        <f t="shared" si="80"/>
        <v>0.83333333333333337</v>
      </c>
      <c r="T494" s="33"/>
      <c r="U494" s="33">
        <f t="shared" si="81"/>
        <v>0.3666666666666667</v>
      </c>
      <c r="V494" s="33">
        <f t="shared" si="81"/>
        <v>0.83333333333333337</v>
      </c>
      <c r="W494" s="36"/>
    </row>
    <row r="495" spans="1:23" ht="19.5">
      <c r="A495" s="26">
        <v>12</v>
      </c>
      <c r="B495" s="27" t="s">
        <v>721</v>
      </c>
      <c r="C495" s="28" t="s">
        <v>742</v>
      </c>
      <c r="D495" s="28"/>
      <c r="E495" s="28" t="s">
        <v>743</v>
      </c>
      <c r="F495" s="29">
        <v>183</v>
      </c>
      <c r="G495" s="55">
        <v>1.3310000000000002</v>
      </c>
      <c r="H495" s="55">
        <v>2.823</v>
      </c>
      <c r="I495" s="31">
        <f t="shared" si="88"/>
        <v>5</v>
      </c>
      <c r="J495" s="32">
        <f t="shared" si="92"/>
        <v>1.5</v>
      </c>
      <c r="K495" s="32">
        <f t="shared" si="89"/>
        <v>3.5</v>
      </c>
      <c r="L495" s="32">
        <f t="shared" si="93"/>
        <v>0.16899999999999982</v>
      </c>
      <c r="M495" s="32">
        <f t="shared" si="90"/>
        <v>0.67700000000000005</v>
      </c>
      <c r="N495" s="33">
        <f t="shared" si="91"/>
        <v>7</v>
      </c>
      <c r="O495" s="34">
        <f t="shared" si="79"/>
        <v>5.633333333333327E-2</v>
      </c>
      <c r="P495" s="35">
        <f t="shared" si="79"/>
        <v>0.22566666666666668</v>
      </c>
      <c r="Q495" s="33"/>
      <c r="R495" s="33">
        <f t="shared" si="80"/>
        <v>5.633333333333327E-2</v>
      </c>
      <c r="S495" s="33">
        <f t="shared" si="80"/>
        <v>0.22566666666666668</v>
      </c>
      <c r="T495" s="33"/>
      <c r="U495" s="33">
        <f t="shared" si="81"/>
        <v>5.633333333333327E-2</v>
      </c>
      <c r="V495" s="33">
        <f t="shared" si="81"/>
        <v>0.22566666666666668</v>
      </c>
      <c r="W495" s="36"/>
    </row>
    <row r="496" spans="1:23" ht="19.5">
      <c r="A496" s="26">
        <v>13</v>
      </c>
      <c r="B496" s="27" t="s">
        <v>721</v>
      </c>
      <c r="C496" s="28" t="s">
        <v>744</v>
      </c>
      <c r="D496" s="28"/>
      <c r="E496" s="28" t="s">
        <v>745</v>
      </c>
      <c r="F496" s="29">
        <v>172</v>
      </c>
      <c r="G496" s="55">
        <v>1.354000000000001</v>
      </c>
      <c r="H496" s="55"/>
      <c r="I496" s="31">
        <f t="shared" si="88"/>
        <v>4.7</v>
      </c>
      <c r="J496" s="32">
        <f t="shared" si="92"/>
        <v>1.4</v>
      </c>
      <c r="K496" s="32">
        <f t="shared" si="89"/>
        <v>3.3</v>
      </c>
      <c r="L496" s="32">
        <f t="shared" si="93"/>
        <v>4.5999999999998931E-2</v>
      </c>
      <c r="M496" s="32">
        <f t="shared" si="90"/>
        <v>3.3</v>
      </c>
      <c r="N496" s="33">
        <f t="shared" si="91"/>
        <v>6</v>
      </c>
      <c r="O496" s="34">
        <f t="shared" si="79"/>
        <v>1.5333333333332977E-2</v>
      </c>
      <c r="P496" s="35">
        <f t="shared" si="79"/>
        <v>1.0999999999999999</v>
      </c>
      <c r="Q496" s="33"/>
      <c r="R496" s="33">
        <f t="shared" si="80"/>
        <v>1.5333333333332977E-2</v>
      </c>
      <c r="S496" s="33">
        <f t="shared" si="80"/>
        <v>1.0999999999999999</v>
      </c>
      <c r="T496" s="33"/>
      <c r="U496" s="33">
        <f t="shared" si="81"/>
        <v>1.5333333333332977E-2</v>
      </c>
      <c r="V496" s="33">
        <f t="shared" si="81"/>
        <v>1.0999999999999999</v>
      </c>
      <c r="W496" s="36"/>
    </row>
    <row r="497" spans="1:23" ht="19.5">
      <c r="A497" s="26">
        <v>14</v>
      </c>
      <c r="B497" s="27" t="s">
        <v>721</v>
      </c>
      <c r="C497" s="28" t="s">
        <v>744</v>
      </c>
      <c r="D497" s="28"/>
      <c r="E497" s="28" t="s">
        <v>746</v>
      </c>
      <c r="F497" s="29">
        <v>50</v>
      </c>
      <c r="G497" s="55">
        <v>0.48499999999999999</v>
      </c>
      <c r="H497" s="55">
        <v>0.82599999999999962</v>
      </c>
      <c r="I497" s="31">
        <f t="shared" si="88"/>
        <v>1.4</v>
      </c>
      <c r="J497" s="32">
        <f t="shared" si="92"/>
        <v>0.4</v>
      </c>
      <c r="K497" s="32">
        <f t="shared" si="89"/>
        <v>1</v>
      </c>
      <c r="L497" s="32">
        <v>0</v>
      </c>
      <c r="M497" s="32">
        <f t="shared" si="90"/>
        <v>0.17400000000000038</v>
      </c>
      <c r="N497" s="33">
        <f t="shared" si="91"/>
        <v>2</v>
      </c>
      <c r="O497" s="34">
        <f t="shared" si="79"/>
        <v>0</v>
      </c>
      <c r="P497" s="35">
        <f t="shared" si="79"/>
        <v>5.8000000000000128E-2</v>
      </c>
      <c r="Q497" s="33"/>
      <c r="R497" s="33">
        <f t="shared" si="80"/>
        <v>0</v>
      </c>
      <c r="S497" s="33">
        <f t="shared" si="80"/>
        <v>5.8000000000000128E-2</v>
      </c>
      <c r="T497" s="33"/>
      <c r="U497" s="33">
        <f t="shared" si="81"/>
        <v>0</v>
      </c>
      <c r="V497" s="33">
        <f t="shared" si="81"/>
        <v>5.8000000000000128E-2</v>
      </c>
      <c r="W497" s="36"/>
    </row>
    <row r="498" spans="1:23" ht="19.5">
      <c r="A498" s="26">
        <v>15</v>
      </c>
      <c r="B498" s="27" t="s">
        <v>721</v>
      </c>
      <c r="C498" s="28" t="s">
        <v>744</v>
      </c>
      <c r="D498" s="28"/>
      <c r="E498" s="28" t="s">
        <v>747</v>
      </c>
      <c r="F498" s="29">
        <v>125</v>
      </c>
      <c r="G498" s="55">
        <v>0.89</v>
      </c>
      <c r="H498" s="55">
        <v>1.4979999999999996</v>
      </c>
      <c r="I498" s="31">
        <f t="shared" si="88"/>
        <v>3.4</v>
      </c>
      <c r="J498" s="32">
        <f t="shared" si="92"/>
        <v>1</v>
      </c>
      <c r="K498" s="32">
        <f t="shared" si="89"/>
        <v>2.4</v>
      </c>
      <c r="L498" s="32">
        <f>J498-G498</f>
        <v>0.10999999999999999</v>
      </c>
      <c r="M498" s="32">
        <f t="shared" si="90"/>
        <v>0.90200000000000036</v>
      </c>
      <c r="N498" s="33">
        <f t="shared" si="91"/>
        <v>5</v>
      </c>
      <c r="O498" s="34">
        <f t="shared" si="79"/>
        <v>3.666666666666666E-2</v>
      </c>
      <c r="P498" s="35">
        <f t="shared" si="79"/>
        <v>0.3006666666666668</v>
      </c>
      <c r="Q498" s="33"/>
      <c r="R498" s="33">
        <f t="shared" si="80"/>
        <v>3.666666666666666E-2</v>
      </c>
      <c r="S498" s="33">
        <f t="shared" si="80"/>
        <v>0.3006666666666668</v>
      </c>
      <c r="T498" s="33"/>
      <c r="U498" s="33">
        <f t="shared" si="81"/>
        <v>3.666666666666666E-2</v>
      </c>
      <c r="V498" s="33">
        <f t="shared" si="81"/>
        <v>0.3006666666666668</v>
      </c>
      <c r="W498" s="36"/>
    </row>
    <row r="499" spans="1:23" ht="19.5">
      <c r="A499" s="26">
        <v>16</v>
      </c>
      <c r="B499" s="27" t="s">
        <v>721</v>
      </c>
      <c r="C499" s="28" t="s">
        <v>748</v>
      </c>
      <c r="D499" s="28"/>
      <c r="E499" s="28" t="s">
        <v>749</v>
      </c>
      <c r="F499" s="29">
        <v>160</v>
      </c>
      <c r="G499" s="55"/>
      <c r="H499" s="55">
        <v>1.4040000000000004</v>
      </c>
      <c r="I499" s="31">
        <f t="shared" si="88"/>
        <v>4.4000000000000004</v>
      </c>
      <c r="J499" s="32">
        <f t="shared" si="92"/>
        <v>1.4</v>
      </c>
      <c r="K499" s="32">
        <f t="shared" si="89"/>
        <v>3.1</v>
      </c>
      <c r="L499" s="32">
        <f>J499-G499</f>
        <v>1.4</v>
      </c>
      <c r="M499" s="32">
        <f t="shared" si="90"/>
        <v>1.6959999999999997</v>
      </c>
      <c r="N499" s="33">
        <f t="shared" si="91"/>
        <v>6</v>
      </c>
      <c r="O499" s="34">
        <f t="shared" si="79"/>
        <v>0.46666666666666662</v>
      </c>
      <c r="P499" s="35">
        <f t="shared" si="79"/>
        <v>0.56533333333333324</v>
      </c>
      <c r="Q499" s="33"/>
      <c r="R499" s="33">
        <f t="shared" si="80"/>
        <v>0.46666666666666662</v>
      </c>
      <c r="S499" s="33">
        <f t="shared" si="80"/>
        <v>0.56533333333333324</v>
      </c>
      <c r="T499" s="33"/>
      <c r="U499" s="33">
        <f t="shared" si="81"/>
        <v>0.46666666666666662</v>
      </c>
      <c r="V499" s="33">
        <f t="shared" si="81"/>
        <v>0.56533333333333324</v>
      </c>
      <c r="W499" s="36"/>
    </row>
    <row r="500" spans="1:23" ht="19.5">
      <c r="A500" s="26">
        <v>17</v>
      </c>
      <c r="B500" s="27" t="s">
        <v>721</v>
      </c>
      <c r="C500" s="28" t="s">
        <v>750</v>
      </c>
      <c r="D500" s="28"/>
      <c r="E500" s="28" t="s">
        <v>751</v>
      </c>
      <c r="F500" s="29">
        <v>124</v>
      </c>
      <c r="G500" s="55">
        <v>0.27600000000000008</v>
      </c>
      <c r="H500" s="55">
        <v>0.19199999999999989</v>
      </c>
      <c r="I500" s="31">
        <f t="shared" si="88"/>
        <v>3.4</v>
      </c>
      <c r="J500" s="32">
        <f t="shared" si="92"/>
        <v>1</v>
      </c>
      <c r="K500" s="32">
        <f t="shared" si="89"/>
        <v>2.4</v>
      </c>
      <c r="L500" s="32">
        <f>J500-G500</f>
        <v>0.72399999999999998</v>
      </c>
      <c r="M500" s="32">
        <f t="shared" ref="M500:M525" si="94">K500-H500</f>
        <v>2.2080000000000002</v>
      </c>
      <c r="N500" s="33">
        <f t="shared" si="91"/>
        <v>4</v>
      </c>
      <c r="O500" s="34">
        <f t="shared" si="79"/>
        <v>0.24133333333333332</v>
      </c>
      <c r="P500" s="35">
        <f t="shared" si="79"/>
        <v>0.7360000000000001</v>
      </c>
      <c r="Q500" s="33"/>
      <c r="R500" s="33">
        <f t="shared" si="80"/>
        <v>0.24133333333333332</v>
      </c>
      <c r="S500" s="33">
        <f t="shared" si="80"/>
        <v>0.7360000000000001</v>
      </c>
      <c r="T500" s="33"/>
      <c r="U500" s="33">
        <f t="shared" si="81"/>
        <v>0.24133333333333332</v>
      </c>
      <c r="V500" s="33">
        <f t="shared" si="81"/>
        <v>0.7360000000000001</v>
      </c>
      <c r="W500" s="36"/>
    </row>
    <row r="501" spans="1:23" ht="19.5">
      <c r="A501" s="26">
        <v>18</v>
      </c>
      <c r="B501" s="27" t="s">
        <v>721</v>
      </c>
      <c r="C501" s="28" t="s">
        <v>752</v>
      </c>
      <c r="D501" s="28"/>
      <c r="E501" s="28" t="s">
        <v>753</v>
      </c>
      <c r="F501" s="29">
        <v>99</v>
      </c>
      <c r="G501" s="55">
        <v>0.2350000000000001</v>
      </c>
      <c r="H501" s="55">
        <v>0.36</v>
      </c>
      <c r="I501" s="31">
        <f t="shared" si="88"/>
        <v>2.7</v>
      </c>
      <c r="J501" s="32">
        <f t="shared" si="92"/>
        <v>0.8</v>
      </c>
      <c r="K501" s="32">
        <f t="shared" si="89"/>
        <v>1.9</v>
      </c>
      <c r="L501" s="32">
        <f>J501-G501</f>
        <v>0.56499999999999995</v>
      </c>
      <c r="M501" s="32">
        <f t="shared" si="94"/>
        <v>1.54</v>
      </c>
      <c r="N501" s="33">
        <f t="shared" si="91"/>
        <v>4</v>
      </c>
      <c r="O501" s="34">
        <f t="shared" si="79"/>
        <v>0.18833333333333332</v>
      </c>
      <c r="P501" s="35">
        <f t="shared" si="79"/>
        <v>0.51333333333333331</v>
      </c>
      <c r="Q501" s="33"/>
      <c r="R501" s="33">
        <f t="shared" si="80"/>
        <v>0.18833333333333332</v>
      </c>
      <c r="S501" s="33">
        <f t="shared" si="80"/>
        <v>0.51333333333333331</v>
      </c>
      <c r="T501" s="33"/>
      <c r="U501" s="33">
        <f t="shared" si="81"/>
        <v>0.18833333333333332</v>
      </c>
      <c r="V501" s="33">
        <f t="shared" si="81"/>
        <v>0.51333333333333331</v>
      </c>
      <c r="W501" s="36"/>
    </row>
    <row r="502" spans="1:23" ht="19.5">
      <c r="A502" s="26">
        <v>19</v>
      </c>
      <c r="B502" s="27" t="s">
        <v>721</v>
      </c>
      <c r="C502" s="28" t="s">
        <v>754</v>
      </c>
      <c r="D502" s="28"/>
      <c r="E502" s="28" t="s">
        <v>755</v>
      </c>
      <c r="F502" s="29">
        <v>179</v>
      </c>
      <c r="G502" s="55">
        <v>1.641</v>
      </c>
      <c r="H502" s="55">
        <v>2.6379999999999999</v>
      </c>
      <c r="I502" s="31">
        <f t="shared" si="88"/>
        <v>4.9000000000000004</v>
      </c>
      <c r="J502" s="32">
        <f t="shared" si="92"/>
        <v>1.5</v>
      </c>
      <c r="K502" s="32">
        <f t="shared" si="89"/>
        <v>3.4</v>
      </c>
      <c r="L502" s="32">
        <v>0</v>
      </c>
      <c r="M502" s="32">
        <f t="shared" si="94"/>
        <v>0.76200000000000001</v>
      </c>
      <c r="N502" s="33">
        <f t="shared" si="91"/>
        <v>6</v>
      </c>
      <c r="O502" s="34">
        <f t="shared" si="79"/>
        <v>0</v>
      </c>
      <c r="P502" s="35">
        <f t="shared" si="79"/>
        <v>0.254</v>
      </c>
      <c r="Q502" s="33"/>
      <c r="R502" s="33">
        <f t="shared" si="80"/>
        <v>0</v>
      </c>
      <c r="S502" s="33">
        <f t="shared" si="80"/>
        <v>0.254</v>
      </c>
      <c r="T502" s="33"/>
      <c r="U502" s="33">
        <f t="shared" si="81"/>
        <v>0</v>
      </c>
      <c r="V502" s="33">
        <f t="shared" si="81"/>
        <v>0.254</v>
      </c>
      <c r="W502" s="36"/>
    </row>
    <row r="503" spans="1:23" ht="19.5">
      <c r="A503" s="26">
        <v>20</v>
      </c>
      <c r="B503" s="27" t="s">
        <v>721</v>
      </c>
      <c r="C503" s="28" t="s">
        <v>754</v>
      </c>
      <c r="D503" s="28"/>
      <c r="E503" s="28" t="s">
        <v>756</v>
      </c>
      <c r="F503" s="29">
        <v>63</v>
      </c>
      <c r="G503" s="55">
        <v>0.52099999999999991</v>
      </c>
      <c r="H503" s="55">
        <v>1.0089999999999999</v>
      </c>
      <c r="I503" s="31">
        <f t="shared" si="88"/>
        <v>1.7</v>
      </c>
      <c r="J503" s="32">
        <f t="shared" si="92"/>
        <v>0.5</v>
      </c>
      <c r="K503" s="32">
        <f t="shared" si="89"/>
        <v>1.2</v>
      </c>
      <c r="L503" s="32">
        <v>0</v>
      </c>
      <c r="M503" s="32">
        <f t="shared" si="94"/>
        <v>0.19100000000000006</v>
      </c>
      <c r="N503" s="33">
        <f t="shared" si="91"/>
        <v>2</v>
      </c>
      <c r="O503" s="34">
        <f t="shared" si="79"/>
        <v>0</v>
      </c>
      <c r="P503" s="35">
        <f t="shared" si="79"/>
        <v>6.3666666666666691E-2</v>
      </c>
      <c r="Q503" s="33"/>
      <c r="R503" s="33">
        <f t="shared" si="80"/>
        <v>0</v>
      </c>
      <c r="S503" s="33">
        <f t="shared" si="80"/>
        <v>6.3666666666666691E-2</v>
      </c>
      <c r="T503" s="33"/>
      <c r="U503" s="33">
        <f t="shared" si="81"/>
        <v>0</v>
      </c>
      <c r="V503" s="33">
        <f t="shared" si="81"/>
        <v>6.3666666666666691E-2</v>
      </c>
      <c r="W503" s="36"/>
    </row>
    <row r="504" spans="1:23" ht="19.5">
      <c r="A504" s="26">
        <v>21</v>
      </c>
      <c r="B504" s="27" t="s">
        <v>721</v>
      </c>
      <c r="C504" s="28" t="s">
        <v>757</v>
      </c>
      <c r="D504" s="28"/>
      <c r="E504" s="28" t="s">
        <v>758</v>
      </c>
      <c r="F504" s="29">
        <v>108</v>
      </c>
      <c r="G504" s="55">
        <v>0.13699999999999996</v>
      </c>
      <c r="H504" s="55"/>
      <c r="I504" s="31">
        <f t="shared" si="88"/>
        <v>3</v>
      </c>
      <c r="J504" s="32">
        <f t="shared" si="92"/>
        <v>0.9</v>
      </c>
      <c r="K504" s="32">
        <f t="shared" si="89"/>
        <v>2.1</v>
      </c>
      <c r="L504" s="32">
        <f t="shared" ref="L504:L511" si="95">J504-G504</f>
        <v>0.76300000000000012</v>
      </c>
      <c r="M504" s="32">
        <f t="shared" si="94"/>
        <v>2.1</v>
      </c>
      <c r="N504" s="33">
        <f t="shared" si="91"/>
        <v>4</v>
      </c>
      <c r="O504" s="34">
        <f t="shared" si="79"/>
        <v>0.25433333333333336</v>
      </c>
      <c r="P504" s="35">
        <f t="shared" si="79"/>
        <v>0.70000000000000007</v>
      </c>
      <c r="Q504" s="33"/>
      <c r="R504" s="33">
        <f t="shared" si="80"/>
        <v>0.25433333333333336</v>
      </c>
      <c r="S504" s="33">
        <f t="shared" si="80"/>
        <v>0.70000000000000007</v>
      </c>
      <c r="T504" s="33"/>
      <c r="U504" s="33">
        <f t="shared" si="81"/>
        <v>0.25433333333333336</v>
      </c>
      <c r="V504" s="33">
        <f t="shared" si="81"/>
        <v>0.70000000000000007</v>
      </c>
      <c r="W504" s="36"/>
    </row>
    <row r="505" spans="1:23" ht="19.5">
      <c r="A505" s="26">
        <v>22</v>
      </c>
      <c r="B505" s="27" t="s">
        <v>721</v>
      </c>
      <c r="C505" s="28" t="s">
        <v>759</v>
      </c>
      <c r="D505" s="28"/>
      <c r="E505" s="28" t="s">
        <v>760</v>
      </c>
      <c r="F505" s="29">
        <v>116</v>
      </c>
      <c r="G505" s="55">
        <v>0.48599999999999982</v>
      </c>
      <c r="H505" s="55"/>
      <c r="I505" s="31">
        <f t="shared" si="88"/>
        <v>3.2</v>
      </c>
      <c r="J505" s="32">
        <f t="shared" si="92"/>
        <v>1</v>
      </c>
      <c r="K505" s="32">
        <f t="shared" si="89"/>
        <v>2.2000000000000002</v>
      </c>
      <c r="L505" s="32">
        <f t="shared" si="95"/>
        <v>0.51400000000000023</v>
      </c>
      <c r="M505" s="32">
        <f t="shared" si="94"/>
        <v>2.2000000000000002</v>
      </c>
      <c r="N505" s="33">
        <f t="shared" si="91"/>
        <v>4</v>
      </c>
      <c r="O505" s="34">
        <f t="shared" ref="O505:P568" si="96">L505/3</f>
        <v>0.17133333333333342</v>
      </c>
      <c r="P505" s="35">
        <f t="shared" si="96"/>
        <v>0.73333333333333339</v>
      </c>
      <c r="Q505" s="33"/>
      <c r="R505" s="33">
        <f t="shared" ref="R505:S568" si="97">L505/3</f>
        <v>0.17133333333333342</v>
      </c>
      <c r="S505" s="33">
        <f t="shared" si="97"/>
        <v>0.73333333333333339</v>
      </c>
      <c r="T505" s="33"/>
      <c r="U505" s="33">
        <f t="shared" ref="U505:V568" si="98">L505/3</f>
        <v>0.17133333333333342</v>
      </c>
      <c r="V505" s="33">
        <f t="shared" si="98"/>
        <v>0.73333333333333339</v>
      </c>
      <c r="W505" s="36"/>
    </row>
    <row r="506" spans="1:23" ht="19.5">
      <c r="A506" s="26">
        <v>23</v>
      </c>
      <c r="B506" s="27" t="s">
        <v>721</v>
      </c>
      <c r="C506" s="28" t="s">
        <v>759</v>
      </c>
      <c r="D506" s="28"/>
      <c r="E506" s="28" t="s">
        <v>761</v>
      </c>
      <c r="F506" s="29">
        <v>97</v>
      </c>
      <c r="G506" s="55">
        <v>0.37800000000000011</v>
      </c>
      <c r="H506" s="55"/>
      <c r="I506" s="31">
        <f t="shared" si="88"/>
        <v>2.7</v>
      </c>
      <c r="J506" s="32">
        <f t="shared" si="92"/>
        <v>0.8</v>
      </c>
      <c r="K506" s="32">
        <f t="shared" si="89"/>
        <v>1.9</v>
      </c>
      <c r="L506" s="32">
        <f t="shared" si="95"/>
        <v>0.42199999999999993</v>
      </c>
      <c r="M506" s="32">
        <f t="shared" si="94"/>
        <v>1.9</v>
      </c>
      <c r="N506" s="33">
        <f t="shared" si="91"/>
        <v>3</v>
      </c>
      <c r="O506" s="34">
        <f t="shared" si="96"/>
        <v>0.14066666666666663</v>
      </c>
      <c r="P506" s="35">
        <f t="shared" si="96"/>
        <v>0.6333333333333333</v>
      </c>
      <c r="Q506" s="33"/>
      <c r="R506" s="33">
        <f t="shared" si="97"/>
        <v>0.14066666666666663</v>
      </c>
      <c r="S506" s="33">
        <f t="shared" si="97"/>
        <v>0.6333333333333333</v>
      </c>
      <c r="T506" s="33"/>
      <c r="U506" s="33">
        <f t="shared" si="98"/>
        <v>0.14066666666666663</v>
      </c>
      <c r="V506" s="33">
        <f t="shared" si="98"/>
        <v>0.6333333333333333</v>
      </c>
      <c r="W506" s="36"/>
    </row>
    <row r="507" spans="1:23" ht="19.5">
      <c r="A507" s="26">
        <v>24</v>
      </c>
      <c r="B507" s="27" t="s">
        <v>721</v>
      </c>
      <c r="C507" s="28" t="s">
        <v>762</v>
      </c>
      <c r="D507" s="28"/>
      <c r="E507" s="28" t="s">
        <v>763</v>
      </c>
      <c r="F507" s="29">
        <v>109</v>
      </c>
      <c r="G507" s="55"/>
      <c r="H507" s="55"/>
      <c r="I507" s="31">
        <f t="shared" si="88"/>
        <v>3</v>
      </c>
      <c r="J507" s="32">
        <f t="shared" si="92"/>
        <v>0.9</v>
      </c>
      <c r="K507" s="32">
        <f t="shared" si="89"/>
        <v>2.1</v>
      </c>
      <c r="L507" s="32">
        <f t="shared" si="95"/>
        <v>0.9</v>
      </c>
      <c r="M507" s="32">
        <f t="shared" si="94"/>
        <v>2.1</v>
      </c>
      <c r="N507" s="33">
        <f t="shared" si="91"/>
        <v>4</v>
      </c>
      <c r="O507" s="34">
        <f t="shared" si="96"/>
        <v>0.3</v>
      </c>
      <c r="P507" s="35">
        <f t="shared" si="96"/>
        <v>0.70000000000000007</v>
      </c>
      <c r="Q507" s="33"/>
      <c r="R507" s="33">
        <f t="shared" si="97"/>
        <v>0.3</v>
      </c>
      <c r="S507" s="33">
        <f t="shared" si="97"/>
        <v>0.70000000000000007</v>
      </c>
      <c r="T507" s="33"/>
      <c r="U507" s="33">
        <f t="shared" si="98"/>
        <v>0.3</v>
      </c>
      <c r="V507" s="33">
        <f t="shared" si="98"/>
        <v>0.70000000000000007</v>
      </c>
      <c r="W507" s="36"/>
    </row>
    <row r="508" spans="1:23" ht="19.5">
      <c r="A508" s="26">
        <v>25</v>
      </c>
      <c r="B508" s="27" t="s">
        <v>721</v>
      </c>
      <c r="C508" s="37" t="s">
        <v>764</v>
      </c>
      <c r="D508" s="37"/>
      <c r="E508" s="28" t="s">
        <v>765</v>
      </c>
      <c r="F508" s="29">
        <v>175</v>
      </c>
      <c r="G508" s="55"/>
      <c r="H508" s="55"/>
      <c r="I508" s="31">
        <f t="shared" si="88"/>
        <v>4.8</v>
      </c>
      <c r="J508" s="32">
        <f t="shared" si="92"/>
        <v>1.5</v>
      </c>
      <c r="K508" s="32">
        <f t="shared" si="89"/>
        <v>3.4</v>
      </c>
      <c r="L508" s="32">
        <f t="shared" si="95"/>
        <v>1.5</v>
      </c>
      <c r="M508" s="32">
        <f t="shared" si="94"/>
        <v>3.4</v>
      </c>
      <c r="N508" s="33">
        <f t="shared" si="91"/>
        <v>6</v>
      </c>
      <c r="O508" s="34">
        <f t="shared" si="96"/>
        <v>0.5</v>
      </c>
      <c r="P508" s="35">
        <f t="shared" si="96"/>
        <v>1.1333333333333333</v>
      </c>
      <c r="Q508" s="33"/>
      <c r="R508" s="33">
        <f t="shared" si="97"/>
        <v>0.5</v>
      </c>
      <c r="S508" s="33">
        <f t="shared" si="97"/>
        <v>1.1333333333333333</v>
      </c>
      <c r="T508" s="33"/>
      <c r="U508" s="33">
        <f t="shared" si="98"/>
        <v>0.5</v>
      </c>
      <c r="V508" s="33">
        <f t="shared" si="98"/>
        <v>1.1333333333333333</v>
      </c>
      <c r="W508" s="36"/>
    </row>
    <row r="509" spans="1:23" ht="19.5">
      <c r="A509" s="26">
        <v>26</v>
      </c>
      <c r="B509" s="27" t="s">
        <v>721</v>
      </c>
      <c r="C509" s="28" t="s">
        <v>766</v>
      </c>
      <c r="D509" s="28"/>
      <c r="E509" s="28" t="s">
        <v>767</v>
      </c>
      <c r="F509" s="29">
        <v>118</v>
      </c>
      <c r="G509" s="55">
        <v>0.79099999999999993</v>
      </c>
      <c r="H509" s="55"/>
      <c r="I509" s="31">
        <f t="shared" si="88"/>
        <v>3.2</v>
      </c>
      <c r="J509" s="32">
        <f t="shared" si="92"/>
        <v>1</v>
      </c>
      <c r="K509" s="32">
        <f t="shared" si="89"/>
        <v>2.2000000000000002</v>
      </c>
      <c r="L509" s="32">
        <f t="shared" si="95"/>
        <v>0.20900000000000007</v>
      </c>
      <c r="M509" s="32">
        <f t="shared" si="94"/>
        <v>2.2000000000000002</v>
      </c>
      <c r="N509" s="33">
        <f t="shared" si="91"/>
        <v>4</v>
      </c>
      <c r="O509" s="34">
        <f t="shared" si="96"/>
        <v>6.9666666666666696E-2</v>
      </c>
      <c r="P509" s="35">
        <f t="shared" si="96"/>
        <v>0.73333333333333339</v>
      </c>
      <c r="Q509" s="33"/>
      <c r="R509" s="33">
        <f t="shared" si="97"/>
        <v>6.9666666666666696E-2</v>
      </c>
      <c r="S509" s="33">
        <f t="shared" si="97"/>
        <v>0.73333333333333339</v>
      </c>
      <c r="T509" s="33"/>
      <c r="U509" s="33">
        <f t="shared" si="98"/>
        <v>6.9666666666666696E-2</v>
      </c>
      <c r="V509" s="33">
        <f t="shared" si="98"/>
        <v>0.73333333333333339</v>
      </c>
      <c r="W509" s="36"/>
    </row>
    <row r="510" spans="1:23" ht="19.5">
      <c r="A510" s="26">
        <v>27</v>
      </c>
      <c r="B510" s="27" t="s">
        <v>721</v>
      </c>
      <c r="C510" s="28" t="s">
        <v>768</v>
      </c>
      <c r="D510" s="28"/>
      <c r="E510" s="28" t="s">
        <v>769</v>
      </c>
      <c r="F510" s="29">
        <v>135</v>
      </c>
      <c r="G510" s="55"/>
      <c r="H510" s="55"/>
      <c r="I510" s="31">
        <f t="shared" si="88"/>
        <v>3.7</v>
      </c>
      <c r="J510" s="32">
        <f t="shared" si="92"/>
        <v>1.1000000000000001</v>
      </c>
      <c r="K510" s="32">
        <f t="shared" si="89"/>
        <v>2.6</v>
      </c>
      <c r="L510" s="32">
        <f t="shared" si="95"/>
        <v>1.1000000000000001</v>
      </c>
      <c r="M510" s="32">
        <f t="shared" si="94"/>
        <v>2.6</v>
      </c>
      <c r="N510" s="33">
        <f t="shared" si="91"/>
        <v>5</v>
      </c>
      <c r="O510" s="34">
        <f t="shared" si="96"/>
        <v>0.3666666666666667</v>
      </c>
      <c r="P510" s="35">
        <f t="shared" si="96"/>
        <v>0.8666666666666667</v>
      </c>
      <c r="Q510" s="33"/>
      <c r="R510" s="33">
        <f t="shared" si="97"/>
        <v>0.3666666666666667</v>
      </c>
      <c r="S510" s="33">
        <f t="shared" si="97"/>
        <v>0.8666666666666667</v>
      </c>
      <c r="T510" s="33"/>
      <c r="U510" s="33">
        <f t="shared" si="98"/>
        <v>0.3666666666666667</v>
      </c>
      <c r="V510" s="33">
        <f t="shared" si="98"/>
        <v>0.8666666666666667</v>
      </c>
      <c r="W510" s="36"/>
    </row>
    <row r="511" spans="1:23" ht="19.5">
      <c r="A511" s="26">
        <v>28</v>
      </c>
      <c r="B511" s="27" t="s">
        <v>721</v>
      </c>
      <c r="C511" s="28" t="s">
        <v>770</v>
      </c>
      <c r="D511" s="28"/>
      <c r="E511" s="28" t="s">
        <v>771</v>
      </c>
      <c r="F511" s="29">
        <v>51</v>
      </c>
      <c r="G511" s="55"/>
      <c r="H511" s="55"/>
      <c r="I511" s="31">
        <f t="shared" si="88"/>
        <v>1.4</v>
      </c>
      <c r="J511" s="32">
        <f t="shared" si="92"/>
        <v>0.4</v>
      </c>
      <c r="K511" s="32">
        <f t="shared" si="89"/>
        <v>1</v>
      </c>
      <c r="L511" s="32">
        <f t="shared" si="95"/>
        <v>0.4</v>
      </c>
      <c r="M511" s="32">
        <f t="shared" si="94"/>
        <v>1</v>
      </c>
      <c r="N511" s="33">
        <f t="shared" si="91"/>
        <v>2</v>
      </c>
      <c r="O511" s="34">
        <f t="shared" si="96"/>
        <v>0.13333333333333333</v>
      </c>
      <c r="P511" s="35">
        <f t="shared" si="96"/>
        <v>0.33333333333333331</v>
      </c>
      <c r="Q511" s="33"/>
      <c r="R511" s="33">
        <f t="shared" si="97"/>
        <v>0.13333333333333333</v>
      </c>
      <c r="S511" s="33">
        <f t="shared" si="97"/>
        <v>0.33333333333333331</v>
      </c>
      <c r="T511" s="33"/>
      <c r="U511" s="33">
        <f t="shared" si="98"/>
        <v>0.13333333333333333</v>
      </c>
      <c r="V511" s="33">
        <f t="shared" si="98"/>
        <v>0.33333333333333331</v>
      </c>
      <c r="W511" s="36"/>
    </row>
    <row r="512" spans="1:23" ht="19.5">
      <c r="A512" s="26">
        <v>29</v>
      </c>
      <c r="B512" s="27" t="s">
        <v>721</v>
      </c>
      <c r="C512" s="28" t="s">
        <v>770</v>
      </c>
      <c r="D512" s="28"/>
      <c r="E512" s="28" t="s">
        <v>772</v>
      </c>
      <c r="F512" s="29">
        <v>227</v>
      </c>
      <c r="G512" s="55">
        <v>2.4079999999999999</v>
      </c>
      <c r="H512" s="55">
        <v>1.6970000000000001</v>
      </c>
      <c r="I512" s="31">
        <f t="shared" si="88"/>
        <v>6.2</v>
      </c>
      <c r="J512" s="32">
        <f t="shared" si="92"/>
        <v>1.9</v>
      </c>
      <c r="K512" s="32">
        <f t="shared" si="89"/>
        <v>4.4000000000000004</v>
      </c>
      <c r="L512" s="32">
        <v>0</v>
      </c>
      <c r="M512" s="32">
        <f t="shared" si="94"/>
        <v>2.7030000000000003</v>
      </c>
      <c r="N512" s="33">
        <f t="shared" si="91"/>
        <v>8</v>
      </c>
      <c r="O512" s="34">
        <f t="shared" si="96"/>
        <v>0</v>
      </c>
      <c r="P512" s="35">
        <f t="shared" si="96"/>
        <v>0.90100000000000013</v>
      </c>
      <c r="Q512" s="33"/>
      <c r="R512" s="33">
        <f t="shared" si="97"/>
        <v>0</v>
      </c>
      <c r="S512" s="33">
        <f t="shared" si="97"/>
        <v>0.90100000000000013</v>
      </c>
      <c r="T512" s="33"/>
      <c r="U512" s="33">
        <f t="shared" si="98"/>
        <v>0</v>
      </c>
      <c r="V512" s="33">
        <f t="shared" si="98"/>
        <v>0.90100000000000013</v>
      </c>
      <c r="W512" s="36"/>
    </row>
    <row r="513" spans="1:23" ht="19.5">
      <c r="A513" s="26">
        <v>30</v>
      </c>
      <c r="B513" s="27" t="s">
        <v>721</v>
      </c>
      <c r="C513" s="28" t="s">
        <v>773</v>
      </c>
      <c r="D513" s="28"/>
      <c r="E513" s="28" t="s">
        <v>774</v>
      </c>
      <c r="F513" s="29">
        <v>114</v>
      </c>
      <c r="G513" s="55">
        <v>1.2429999999999992</v>
      </c>
      <c r="H513" s="55">
        <v>2.5449999999999995</v>
      </c>
      <c r="I513" s="31">
        <f t="shared" si="88"/>
        <v>3.1</v>
      </c>
      <c r="J513" s="32">
        <f t="shared" si="92"/>
        <v>1</v>
      </c>
      <c r="K513" s="32">
        <f t="shared" si="89"/>
        <v>2.2000000000000002</v>
      </c>
      <c r="L513" s="32">
        <v>0</v>
      </c>
      <c r="M513" s="32">
        <v>0</v>
      </c>
      <c r="N513" s="33">
        <f t="shared" si="91"/>
        <v>4</v>
      </c>
      <c r="O513" s="34">
        <f t="shared" si="96"/>
        <v>0</v>
      </c>
      <c r="P513" s="35">
        <f t="shared" si="96"/>
        <v>0</v>
      </c>
      <c r="Q513" s="33"/>
      <c r="R513" s="33">
        <f t="shared" si="97"/>
        <v>0</v>
      </c>
      <c r="S513" s="33">
        <f t="shared" si="97"/>
        <v>0</v>
      </c>
      <c r="T513" s="33"/>
      <c r="U513" s="33">
        <f t="shared" si="98"/>
        <v>0</v>
      </c>
      <c r="V513" s="33">
        <f t="shared" si="98"/>
        <v>0</v>
      </c>
      <c r="W513" s="36"/>
    </row>
    <row r="514" spans="1:23" ht="19.5">
      <c r="A514" s="26">
        <v>31</v>
      </c>
      <c r="B514" s="27" t="s">
        <v>721</v>
      </c>
      <c r="C514" s="28" t="s">
        <v>773</v>
      </c>
      <c r="D514" s="28"/>
      <c r="E514" s="28" t="s">
        <v>775</v>
      </c>
      <c r="F514" s="29">
        <v>109</v>
      </c>
      <c r="G514" s="55"/>
      <c r="H514" s="55"/>
      <c r="I514" s="31">
        <f t="shared" si="88"/>
        <v>3</v>
      </c>
      <c r="J514" s="32">
        <f t="shared" si="92"/>
        <v>0.9</v>
      </c>
      <c r="K514" s="32">
        <f t="shared" si="89"/>
        <v>2.1</v>
      </c>
      <c r="L514" s="32">
        <f t="shared" ref="L514:M518" si="99">J514-G514</f>
        <v>0.9</v>
      </c>
      <c r="M514" s="32">
        <f t="shared" si="99"/>
        <v>2.1</v>
      </c>
      <c r="N514" s="33">
        <f t="shared" si="91"/>
        <v>4</v>
      </c>
      <c r="O514" s="34">
        <f t="shared" si="96"/>
        <v>0.3</v>
      </c>
      <c r="P514" s="35">
        <f t="shared" si="96"/>
        <v>0.70000000000000007</v>
      </c>
      <c r="Q514" s="33"/>
      <c r="R514" s="33">
        <f t="shared" si="97"/>
        <v>0.3</v>
      </c>
      <c r="S514" s="33">
        <f t="shared" si="97"/>
        <v>0.70000000000000007</v>
      </c>
      <c r="T514" s="33"/>
      <c r="U514" s="33">
        <f t="shared" si="98"/>
        <v>0.3</v>
      </c>
      <c r="V514" s="33">
        <f t="shared" si="98"/>
        <v>0.70000000000000007</v>
      </c>
      <c r="W514" s="36"/>
    </row>
    <row r="515" spans="1:23" ht="19.5">
      <c r="A515" s="26">
        <v>32</v>
      </c>
      <c r="B515" s="27" t="s">
        <v>721</v>
      </c>
      <c r="C515" s="28" t="s">
        <v>776</v>
      </c>
      <c r="D515" s="28"/>
      <c r="E515" s="28" t="s">
        <v>777</v>
      </c>
      <c r="F515" s="29">
        <v>158</v>
      </c>
      <c r="G515" s="55"/>
      <c r="H515" s="55"/>
      <c r="I515" s="31">
        <f t="shared" si="88"/>
        <v>4.3</v>
      </c>
      <c r="J515" s="32">
        <f t="shared" si="92"/>
        <v>1.3</v>
      </c>
      <c r="K515" s="32">
        <f t="shared" si="89"/>
        <v>3</v>
      </c>
      <c r="L515" s="32">
        <f t="shared" si="99"/>
        <v>1.3</v>
      </c>
      <c r="M515" s="32">
        <f t="shared" si="99"/>
        <v>3</v>
      </c>
      <c r="N515" s="33">
        <f t="shared" si="91"/>
        <v>6</v>
      </c>
      <c r="O515" s="34">
        <f t="shared" si="96"/>
        <v>0.43333333333333335</v>
      </c>
      <c r="P515" s="35">
        <f t="shared" si="96"/>
        <v>1</v>
      </c>
      <c r="Q515" s="33"/>
      <c r="R515" s="33">
        <f t="shared" si="97"/>
        <v>0.43333333333333335</v>
      </c>
      <c r="S515" s="33">
        <f t="shared" si="97"/>
        <v>1</v>
      </c>
      <c r="T515" s="33"/>
      <c r="U515" s="33">
        <f t="shared" si="98"/>
        <v>0.43333333333333335</v>
      </c>
      <c r="V515" s="33">
        <f t="shared" si="98"/>
        <v>1</v>
      </c>
      <c r="W515" s="36"/>
    </row>
    <row r="516" spans="1:23" ht="19.5">
      <c r="A516" s="26">
        <v>33</v>
      </c>
      <c r="B516" s="27" t="s">
        <v>721</v>
      </c>
      <c r="C516" s="28" t="s">
        <v>776</v>
      </c>
      <c r="D516" s="28"/>
      <c r="E516" s="28" t="s">
        <v>778</v>
      </c>
      <c r="F516" s="29">
        <v>165</v>
      </c>
      <c r="G516" s="55">
        <v>0.21300000000000011</v>
      </c>
      <c r="H516" s="55"/>
      <c r="I516" s="31">
        <f t="shared" si="88"/>
        <v>4.5</v>
      </c>
      <c r="J516" s="32">
        <f t="shared" si="92"/>
        <v>1.4</v>
      </c>
      <c r="K516" s="32">
        <f t="shared" si="89"/>
        <v>3.2</v>
      </c>
      <c r="L516" s="32">
        <f t="shared" si="99"/>
        <v>1.1869999999999998</v>
      </c>
      <c r="M516" s="32">
        <f t="shared" si="99"/>
        <v>3.2</v>
      </c>
      <c r="N516" s="33">
        <f t="shared" si="91"/>
        <v>6</v>
      </c>
      <c r="O516" s="34">
        <f t="shared" si="96"/>
        <v>0.39566666666666661</v>
      </c>
      <c r="P516" s="35">
        <f t="shared" si="96"/>
        <v>1.0666666666666667</v>
      </c>
      <c r="Q516" s="33"/>
      <c r="R516" s="33">
        <f t="shared" si="97"/>
        <v>0.39566666666666661</v>
      </c>
      <c r="S516" s="33">
        <f t="shared" si="97"/>
        <v>1.0666666666666667</v>
      </c>
      <c r="T516" s="33"/>
      <c r="U516" s="33">
        <f t="shared" si="98"/>
        <v>0.39566666666666661</v>
      </c>
      <c r="V516" s="33">
        <f t="shared" si="98"/>
        <v>1.0666666666666667</v>
      </c>
      <c r="W516" s="36"/>
    </row>
    <row r="517" spans="1:23" ht="19.5">
      <c r="A517" s="26">
        <v>34</v>
      </c>
      <c r="B517" s="27" t="s">
        <v>721</v>
      </c>
      <c r="C517" s="28" t="s">
        <v>779</v>
      </c>
      <c r="D517" s="28"/>
      <c r="E517" s="28" t="s">
        <v>780</v>
      </c>
      <c r="F517" s="29">
        <v>145</v>
      </c>
      <c r="G517" s="55"/>
      <c r="H517" s="55"/>
      <c r="I517" s="31">
        <f t="shared" si="88"/>
        <v>4</v>
      </c>
      <c r="J517" s="32">
        <f t="shared" si="92"/>
        <v>1.2</v>
      </c>
      <c r="K517" s="32">
        <f t="shared" si="89"/>
        <v>2.8</v>
      </c>
      <c r="L517" s="32">
        <f t="shared" si="99"/>
        <v>1.2</v>
      </c>
      <c r="M517" s="32">
        <f t="shared" si="99"/>
        <v>2.8</v>
      </c>
      <c r="N517" s="33">
        <f t="shared" si="91"/>
        <v>5</v>
      </c>
      <c r="O517" s="34">
        <f t="shared" si="96"/>
        <v>0.39999999999999997</v>
      </c>
      <c r="P517" s="35">
        <f t="shared" si="96"/>
        <v>0.93333333333333324</v>
      </c>
      <c r="Q517" s="33"/>
      <c r="R517" s="33">
        <f t="shared" si="97"/>
        <v>0.39999999999999997</v>
      </c>
      <c r="S517" s="33">
        <f t="shared" si="97"/>
        <v>0.93333333333333324</v>
      </c>
      <c r="T517" s="33"/>
      <c r="U517" s="33">
        <f t="shared" si="98"/>
        <v>0.39999999999999997</v>
      </c>
      <c r="V517" s="33">
        <f t="shared" si="98"/>
        <v>0.93333333333333324</v>
      </c>
      <c r="W517" s="36"/>
    </row>
    <row r="518" spans="1:23" ht="19.5">
      <c r="A518" s="26">
        <v>35</v>
      </c>
      <c r="B518" s="27" t="s">
        <v>721</v>
      </c>
      <c r="C518" s="28" t="s">
        <v>781</v>
      </c>
      <c r="D518" s="28"/>
      <c r="E518" s="28" t="s">
        <v>782</v>
      </c>
      <c r="F518" s="29">
        <v>113</v>
      </c>
      <c r="G518" s="55"/>
      <c r="H518" s="55"/>
      <c r="I518" s="31">
        <f t="shared" si="88"/>
        <v>3.1</v>
      </c>
      <c r="J518" s="32">
        <f t="shared" si="92"/>
        <v>1</v>
      </c>
      <c r="K518" s="32">
        <f t="shared" si="89"/>
        <v>2.2000000000000002</v>
      </c>
      <c r="L518" s="32">
        <f t="shared" si="99"/>
        <v>1</v>
      </c>
      <c r="M518" s="32">
        <f t="shared" si="99"/>
        <v>2.2000000000000002</v>
      </c>
      <c r="N518" s="33">
        <f t="shared" si="91"/>
        <v>4</v>
      </c>
      <c r="O518" s="34">
        <f t="shared" si="96"/>
        <v>0.33333333333333331</v>
      </c>
      <c r="P518" s="35">
        <f t="shared" si="96"/>
        <v>0.73333333333333339</v>
      </c>
      <c r="Q518" s="33"/>
      <c r="R518" s="33">
        <f t="shared" si="97"/>
        <v>0.33333333333333331</v>
      </c>
      <c r="S518" s="33">
        <f t="shared" si="97"/>
        <v>0.73333333333333339</v>
      </c>
      <c r="T518" s="33"/>
      <c r="U518" s="33">
        <f t="shared" si="98"/>
        <v>0.33333333333333331</v>
      </c>
      <c r="V518" s="33">
        <f t="shared" si="98"/>
        <v>0.73333333333333339</v>
      </c>
      <c r="W518" s="36"/>
    </row>
    <row r="519" spans="1:23" ht="19.5">
      <c r="A519" s="26">
        <v>36</v>
      </c>
      <c r="B519" s="27" t="s">
        <v>721</v>
      </c>
      <c r="C519" s="28" t="s">
        <v>781</v>
      </c>
      <c r="D519" s="28"/>
      <c r="E519" s="28" t="s">
        <v>783</v>
      </c>
      <c r="F519" s="29">
        <v>150</v>
      </c>
      <c r="G519" s="55">
        <v>0.25499999999999973</v>
      </c>
      <c r="H519" s="55">
        <v>1.135</v>
      </c>
      <c r="I519" s="31">
        <v>0</v>
      </c>
      <c r="J519" s="32">
        <f t="shared" si="92"/>
        <v>0</v>
      </c>
      <c r="K519" s="32">
        <f t="shared" si="89"/>
        <v>0</v>
      </c>
      <c r="L519" s="32">
        <v>0</v>
      </c>
      <c r="M519" s="32">
        <v>0</v>
      </c>
      <c r="N519" s="33">
        <f t="shared" si="91"/>
        <v>5</v>
      </c>
      <c r="O519" s="34">
        <f t="shared" si="96"/>
        <v>0</v>
      </c>
      <c r="P519" s="35">
        <f t="shared" si="96"/>
        <v>0</v>
      </c>
      <c r="Q519" s="33"/>
      <c r="R519" s="33">
        <f t="shared" si="97"/>
        <v>0</v>
      </c>
      <c r="S519" s="33">
        <f t="shared" si="97"/>
        <v>0</v>
      </c>
      <c r="T519" s="33"/>
      <c r="U519" s="33">
        <f t="shared" si="98"/>
        <v>0</v>
      </c>
      <c r="V519" s="33">
        <f t="shared" si="98"/>
        <v>0</v>
      </c>
      <c r="W519" s="36"/>
    </row>
    <row r="520" spans="1:23" ht="19.5">
      <c r="A520" s="26">
        <v>37</v>
      </c>
      <c r="B520" s="27" t="s">
        <v>721</v>
      </c>
      <c r="C520" s="28" t="s">
        <v>784</v>
      </c>
      <c r="D520" s="28"/>
      <c r="E520" s="28" t="s">
        <v>785</v>
      </c>
      <c r="F520" s="29">
        <v>140</v>
      </c>
      <c r="G520" s="55">
        <v>0.47499999999999981</v>
      </c>
      <c r="H520" s="55">
        <v>0.51400000000000035</v>
      </c>
      <c r="I520" s="31">
        <f t="shared" si="88"/>
        <v>3.9</v>
      </c>
      <c r="J520" s="32">
        <f t="shared" si="92"/>
        <v>1.2</v>
      </c>
      <c r="K520" s="32">
        <f t="shared" si="89"/>
        <v>2.7</v>
      </c>
      <c r="L520" s="32">
        <f t="shared" ref="L520:M529" si="100">J520-G520</f>
        <v>0.72500000000000009</v>
      </c>
      <c r="M520" s="32">
        <f t="shared" si="100"/>
        <v>2.1859999999999999</v>
      </c>
      <c r="N520" s="33">
        <f t="shared" si="91"/>
        <v>5</v>
      </c>
      <c r="O520" s="34">
        <f t="shared" si="96"/>
        <v>0.2416666666666667</v>
      </c>
      <c r="P520" s="35">
        <f t="shared" si="96"/>
        <v>0.72866666666666668</v>
      </c>
      <c r="Q520" s="33"/>
      <c r="R520" s="33">
        <f t="shared" si="97"/>
        <v>0.2416666666666667</v>
      </c>
      <c r="S520" s="33">
        <f t="shared" si="97"/>
        <v>0.72866666666666668</v>
      </c>
      <c r="T520" s="33"/>
      <c r="U520" s="33">
        <f t="shared" si="98"/>
        <v>0.2416666666666667</v>
      </c>
      <c r="V520" s="33">
        <f t="shared" si="98"/>
        <v>0.72866666666666668</v>
      </c>
      <c r="W520" s="36"/>
    </row>
    <row r="521" spans="1:23" ht="19.5">
      <c r="A521" s="26">
        <v>38</v>
      </c>
      <c r="B521" s="27" t="s">
        <v>721</v>
      </c>
      <c r="C521" s="28" t="s">
        <v>711</v>
      </c>
      <c r="D521" s="28"/>
      <c r="E521" s="28" t="s">
        <v>786</v>
      </c>
      <c r="F521" s="29">
        <v>170</v>
      </c>
      <c r="G521" s="55">
        <v>1.0122600000000006</v>
      </c>
      <c r="H521" s="55">
        <v>2.3273600000000001</v>
      </c>
      <c r="I521" s="31">
        <f t="shared" si="88"/>
        <v>4.7</v>
      </c>
      <c r="J521" s="32">
        <f t="shared" si="92"/>
        <v>1.4</v>
      </c>
      <c r="K521" s="32">
        <f t="shared" si="89"/>
        <v>3.3</v>
      </c>
      <c r="L521" s="32">
        <f t="shared" si="100"/>
        <v>0.38773999999999931</v>
      </c>
      <c r="M521" s="32">
        <f t="shared" si="100"/>
        <v>0.97263999999999973</v>
      </c>
      <c r="N521" s="33">
        <f t="shared" si="91"/>
        <v>6</v>
      </c>
      <c r="O521" s="34">
        <f t="shared" si="96"/>
        <v>0.12924666666666643</v>
      </c>
      <c r="P521" s="35">
        <f t="shared" si="96"/>
        <v>0.32421333333333324</v>
      </c>
      <c r="Q521" s="33"/>
      <c r="R521" s="33">
        <f t="shared" si="97"/>
        <v>0.12924666666666643</v>
      </c>
      <c r="S521" s="33">
        <f t="shared" si="97"/>
        <v>0.32421333333333324</v>
      </c>
      <c r="T521" s="33"/>
      <c r="U521" s="33">
        <f t="shared" si="98"/>
        <v>0.12924666666666643</v>
      </c>
      <c r="V521" s="33">
        <f t="shared" si="98"/>
        <v>0.32421333333333324</v>
      </c>
      <c r="W521" s="36"/>
    </row>
    <row r="522" spans="1:23" ht="19.5">
      <c r="A522" s="26">
        <v>39</v>
      </c>
      <c r="B522" s="27" t="s">
        <v>721</v>
      </c>
      <c r="C522" s="28" t="s">
        <v>155</v>
      </c>
      <c r="D522" s="28"/>
      <c r="E522" s="28" t="s">
        <v>156</v>
      </c>
      <c r="F522" s="29">
        <v>243</v>
      </c>
      <c r="G522" s="55"/>
      <c r="H522" s="55"/>
      <c r="I522" s="31">
        <f t="shared" si="88"/>
        <v>6.7</v>
      </c>
      <c r="J522" s="32">
        <f t="shared" si="92"/>
        <v>2.1</v>
      </c>
      <c r="K522" s="32">
        <f t="shared" si="89"/>
        <v>4.7</v>
      </c>
      <c r="L522" s="32">
        <f t="shared" si="100"/>
        <v>2.1</v>
      </c>
      <c r="M522" s="32">
        <f t="shared" si="100"/>
        <v>4.7</v>
      </c>
      <c r="N522" s="33">
        <f t="shared" si="91"/>
        <v>9</v>
      </c>
      <c r="O522" s="34">
        <f t="shared" si="96"/>
        <v>0.70000000000000007</v>
      </c>
      <c r="P522" s="35">
        <f t="shared" si="96"/>
        <v>1.5666666666666667</v>
      </c>
      <c r="Q522" s="33"/>
      <c r="R522" s="33">
        <f t="shared" si="97"/>
        <v>0.70000000000000007</v>
      </c>
      <c r="S522" s="33">
        <f t="shared" si="97"/>
        <v>1.5666666666666667</v>
      </c>
      <c r="T522" s="33"/>
      <c r="U522" s="33">
        <f t="shared" si="98"/>
        <v>0.70000000000000007</v>
      </c>
      <c r="V522" s="33">
        <f t="shared" si="98"/>
        <v>1.5666666666666667</v>
      </c>
      <c r="W522" s="36"/>
    </row>
    <row r="523" spans="1:23" ht="19.5">
      <c r="A523" s="26">
        <v>40</v>
      </c>
      <c r="B523" s="27" t="s">
        <v>721</v>
      </c>
      <c r="C523" s="28" t="s">
        <v>155</v>
      </c>
      <c r="D523" s="28"/>
      <c r="E523" s="28" t="s">
        <v>787</v>
      </c>
      <c r="F523" s="29">
        <v>108</v>
      </c>
      <c r="G523" s="55"/>
      <c r="H523" s="55"/>
      <c r="I523" s="31">
        <f t="shared" si="88"/>
        <v>3</v>
      </c>
      <c r="J523" s="32">
        <f t="shared" si="92"/>
        <v>0.9</v>
      </c>
      <c r="K523" s="32">
        <f t="shared" si="89"/>
        <v>2.1</v>
      </c>
      <c r="L523" s="32">
        <f t="shared" si="100"/>
        <v>0.9</v>
      </c>
      <c r="M523" s="32">
        <f t="shared" si="100"/>
        <v>2.1</v>
      </c>
      <c r="N523" s="33">
        <f t="shared" si="91"/>
        <v>4</v>
      </c>
      <c r="O523" s="34">
        <f t="shared" si="96"/>
        <v>0.3</v>
      </c>
      <c r="P523" s="35">
        <f t="shared" si="96"/>
        <v>0.70000000000000007</v>
      </c>
      <c r="Q523" s="33"/>
      <c r="R523" s="33">
        <f t="shared" si="97"/>
        <v>0.3</v>
      </c>
      <c r="S523" s="33">
        <f t="shared" si="97"/>
        <v>0.70000000000000007</v>
      </c>
      <c r="T523" s="33"/>
      <c r="U523" s="33">
        <f t="shared" si="98"/>
        <v>0.3</v>
      </c>
      <c r="V523" s="33">
        <f t="shared" si="98"/>
        <v>0.70000000000000007</v>
      </c>
      <c r="W523" s="36"/>
    </row>
    <row r="524" spans="1:23" ht="19.5">
      <c r="A524" s="26">
        <v>41</v>
      </c>
      <c r="B524" s="27" t="s">
        <v>721</v>
      </c>
      <c r="C524" s="28" t="s">
        <v>711</v>
      </c>
      <c r="D524" s="28"/>
      <c r="E524" s="28" t="s">
        <v>788</v>
      </c>
      <c r="F524" s="29">
        <v>123</v>
      </c>
      <c r="G524" s="55">
        <v>1.1710000000000003</v>
      </c>
      <c r="H524" s="55">
        <v>1.9650000000000005</v>
      </c>
      <c r="I524" s="31">
        <f t="shared" si="88"/>
        <v>3.4</v>
      </c>
      <c r="J524" s="32">
        <f t="shared" si="92"/>
        <v>1</v>
      </c>
      <c r="K524" s="32">
        <f t="shared" si="89"/>
        <v>2.4</v>
      </c>
      <c r="L524" s="32">
        <v>0</v>
      </c>
      <c r="M524" s="32">
        <f t="shared" si="100"/>
        <v>0.43499999999999939</v>
      </c>
      <c r="N524" s="33">
        <f t="shared" si="91"/>
        <v>4</v>
      </c>
      <c r="O524" s="34">
        <f t="shared" si="96"/>
        <v>0</v>
      </c>
      <c r="P524" s="35">
        <f t="shared" si="96"/>
        <v>0.1449999999999998</v>
      </c>
      <c r="Q524" s="33"/>
      <c r="R524" s="33">
        <f t="shared" si="97"/>
        <v>0</v>
      </c>
      <c r="S524" s="33">
        <f t="shared" si="97"/>
        <v>0.1449999999999998</v>
      </c>
      <c r="T524" s="33"/>
      <c r="U524" s="33">
        <f t="shared" si="98"/>
        <v>0</v>
      </c>
      <c r="V524" s="33">
        <f t="shared" si="98"/>
        <v>0.1449999999999998</v>
      </c>
      <c r="W524" s="36"/>
    </row>
    <row r="525" spans="1:23" ht="19.5">
      <c r="A525" s="26">
        <v>42</v>
      </c>
      <c r="B525" s="27" t="s">
        <v>721</v>
      </c>
      <c r="C525" s="28" t="s">
        <v>789</v>
      </c>
      <c r="D525" s="28"/>
      <c r="E525" s="28" t="s">
        <v>38</v>
      </c>
      <c r="F525" s="29">
        <v>134</v>
      </c>
      <c r="G525" s="55">
        <v>0.38100000000000023</v>
      </c>
      <c r="H525" s="55">
        <v>1.1890000000000007</v>
      </c>
      <c r="I525" s="31">
        <f t="shared" si="88"/>
        <v>3.7</v>
      </c>
      <c r="J525" s="32">
        <f t="shared" si="92"/>
        <v>1.1000000000000001</v>
      </c>
      <c r="K525" s="32">
        <f t="shared" si="89"/>
        <v>2.6</v>
      </c>
      <c r="L525" s="32">
        <f>J525-G525</f>
        <v>0.71899999999999986</v>
      </c>
      <c r="M525" s="32">
        <f t="shared" si="100"/>
        <v>1.4109999999999994</v>
      </c>
      <c r="N525" s="33">
        <f t="shared" si="91"/>
        <v>5</v>
      </c>
      <c r="O525" s="34">
        <f t="shared" si="96"/>
        <v>0.23966666666666661</v>
      </c>
      <c r="P525" s="35">
        <f t="shared" si="96"/>
        <v>0.4703333333333331</v>
      </c>
      <c r="Q525" s="33"/>
      <c r="R525" s="33">
        <f t="shared" si="97"/>
        <v>0.23966666666666661</v>
      </c>
      <c r="S525" s="33">
        <f t="shared" si="97"/>
        <v>0.4703333333333331</v>
      </c>
      <c r="T525" s="33"/>
      <c r="U525" s="33">
        <f t="shared" si="98"/>
        <v>0.23966666666666661</v>
      </c>
      <c r="V525" s="33">
        <f t="shared" si="98"/>
        <v>0.4703333333333331</v>
      </c>
      <c r="W525" s="36"/>
    </row>
    <row r="526" spans="1:23" ht="19.5">
      <c r="A526" s="26">
        <v>43</v>
      </c>
      <c r="B526" s="27" t="s">
        <v>721</v>
      </c>
      <c r="C526" s="28" t="s">
        <v>789</v>
      </c>
      <c r="D526" s="28"/>
      <c r="E526" s="28" t="s">
        <v>177</v>
      </c>
      <c r="F526" s="29">
        <v>52</v>
      </c>
      <c r="G526" s="55">
        <v>7.7999999999999972E-2</v>
      </c>
      <c r="H526" s="55">
        <v>7.3000000000000259E-2</v>
      </c>
      <c r="I526" s="31">
        <f t="shared" si="88"/>
        <v>1.4</v>
      </c>
      <c r="J526" s="32">
        <f t="shared" si="92"/>
        <v>0.4</v>
      </c>
      <c r="K526" s="32">
        <f t="shared" si="89"/>
        <v>1</v>
      </c>
      <c r="L526" s="32">
        <f>J526-G526</f>
        <v>0.32200000000000006</v>
      </c>
      <c r="M526" s="32">
        <f t="shared" si="100"/>
        <v>0.92699999999999971</v>
      </c>
      <c r="N526" s="33">
        <f t="shared" si="91"/>
        <v>2</v>
      </c>
      <c r="O526" s="34">
        <f t="shared" si="96"/>
        <v>0.10733333333333335</v>
      </c>
      <c r="P526" s="35">
        <f t="shared" si="96"/>
        <v>0.30899999999999989</v>
      </c>
      <c r="Q526" s="33"/>
      <c r="R526" s="33">
        <f t="shared" si="97"/>
        <v>0.10733333333333335</v>
      </c>
      <c r="S526" s="33">
        <f t="shared" si="97"/>
        <v>0.30899999999999989</v>
      </c>
      <c r="T526" s="33"/>
      <c r="U526" s="33">
        <f t="shared" si="98"/>
        <v>0.10733333333333335</v>
      </c>
      <c r="V526" s="33">
        <f t="shared" si="98"/>
        <v>0.30899999999999989</v>
      </c>
      <c r="W526" s="36"/>
    </row>
    <row r="527" spans="1:23" ht="19.5">
      <c r="A527" s="26">
        <v>44</v>
      </c>
      <c r="B527" s="27" t="s">
        <v>721</v>
      </c>
      <c r="C527" s="28" t="s">
        <v>789</v>
      </c>
      <c r="D527" s="28"/>
      <c r="E527" s="28" t="s">
        <v>790</v>
      </c>
      <c r="F527" s="29">
        <v>120</v>
      </c>
      <c r="G527" s="55">
        <v>0.95599999999999963</v>
      </c>
      <c r="H527" s="55">
        <v>1.6</v>
      </c>
      <c r="I527" s="31">
        <f t="shared" si="88"/>
        <v>3.3</v>
      </c>
      <c r="J527" s="32">
        <f t="shared" si="92"/>
        <v>1</v>
      </c>
      <c r="K527" s="32">
        <f t="shared" si="89"/>
        <v>2.2999999999999998</v>
      </c>
      <c r="L527" s="32">
        <f>J527-G527</f>
        <v>4.4000000000000372E-2</v>
      </c>
      <c r="M527" s="32">
        <f t="shared" si="100"/>
        <v>0.69999999999999973</v>
      </c>
      <c r="N527" s="33">
        <f t="shared" si="91"/>
        <v>4</v>
      </c>
      <c r="O527" s="34">
        <f t="shared" si="96"/>
        <v>1.4666666666666791E-2</v>
      </c>
      <c r="P527" s="35">
        <f t="shared" si="96"/>
        <v>0.23333333333333325</v>
      </c>
      <c r="Q527" s="33"/>
      <c r="R527" s="33">
        <f t="shared" si="97"/>
        <v>1.4666666666666791E-2</v>
      </c>
      <c r="S527" s="33">
        <f t="shared" si="97"/>
        <v>0.23333333333333325</v>
      </c>
      <c r="T527" s="33"/>
      <c r="U527" s="33">
        <f t="shared" si="98"/>
        <v>1.4666666666666791E-2</v>
      </c>
      <c r="V527" s="33">
        <f t="shared" si="98"/>
        <v>0.23333333333333325</v>
      </c>
      <c r="W527" s="36"/>
    </row>
    <row r="528" spans="1:23" ht="19.5">
      <c r="A528" s="26">
        <v>45</v>
      </c>
      <c r="B528" s="27" t="s">
        <v>721</v>
      </c>
      <c r="C528" s="28" t="s">
        <v>791</v>
      </c>
      <c r="D528" s="28"/>
      <c r="E528" s="28" t="s">
        <v>792</v>
      </c>
      <c r="F528" s="29">
        <v>124</v>
      </c>
      <c r="G528" s="55"/>
      <c r="H528" s="55">
        <v>0.44199999999999989</v>
      </c>
      <c r="I528" s="31">
        <f t="shared" si="88"/>
        <v>3.4</v>
      </c>
      <c r="J528" s="32">
        <f t="shared" si="92"/>
        <v>1</v>
      </c>
      <c r="K528" s="32">
        <f t="shared" si="89"/>
        <v>2.4</v>
      </c>
      <c r="L528" s="32">
        <f>J528-G528</f>
        <v>1</v>
      </c>
      <c r="M528" s="32">
        <f t="shared" si="100"/>
        <v>1.958</v>
      </c>
      <c r="N528" s="33">
        <f t="shared" si="91"/>
        <v>4</v>
      </c>
      <c r="O528" s="34">
        <f t="shared" si="96"/>
        <v>0.33333333333333331</v>
      </c>
      <c r="P528" s="35">
        <f t="shared" si="96"/>
        <v>0.65266666666666662</v>
      </c>
      <c r="Q528" s="33"/>
      <c r="R528" s="33">
        <f t="shared" si="97"/>
        <v>0.33333333333333331</v>
      </c>
      <c r="S528" s="33">
        <f t="shared" si="97"/>
        <v>0.65266666666666662</v>
      </c>
      <c r="T528" s="33"/>
      <c r="U528" s="33">
        <f t="shared" si="98"/>
        <v>0.33333333333333331</v>
      </c>
      <c r="V528" s="33">
        <f t="shared" si="98"/>
        <v>0.65266666666666662</v>
      </c>
      <c r="W528" s="36"/>
    </row>
    <row r="529" spans="1:23" ht="19.5">
      <c r="A529" s="26">
        <v>46</v>
      </c>
      <c r="B529" s="27" t="s">
        <v>721</v>
      </c>
      <c r="C529" s="28" t="s">
        <v>791</v>
      </c>
      <c r="D529" s="28"/>
      <c r="E529" s="28" t="s">
        <v>793</v>
      </c>
      <c r="F529" s="29">
        <v>62</v>
      </c>
      <c r="G529" s="55"/>
      <c r="H529" s="55"/>
      <c r="I529" s="31">
        <f t="shared" si="88"/>
        <v>1.7</v>
      </c>
      <c r="J529" s="32">
        <f t="shared" si="92"/>
        <v>0.5</v>
      </c>
      <c r="K529" s="32">
        <f t="shared" si="89"/>
        <v>1.2</v>
      </c>
      <c r="L529" s="32">
        <f>J529-G529</f>
        <v>0.5</v>
      </c>
      <c r="M529" s="32">
        <f t="shared" si="100"/>
        <v>1.2</v>
      </c>
      <c r="N529" s="33">
        <f t="shared" si="91"/>
        <v>2</v>
      </c>
      <c r="O529" s="34">
        <f t="shared" si="96"/>
        <v>0.16666666666666666</v>
      </c>
      <c r="P529" s="35">
        <f t="shared" si="96"/>
        <v>0.39999999999999997</v>
      </c>
      <c r="Q529" s="33"/>
      <c r="R529" s="33">
        <f t="shared" si="97"/>
        <v>0.16666666666666666</v>
      </c>
      <c r="S529" s="33">
        <f t="shared" si="97"/>
        <v>0.39999999999999997</v>
      </c>
      <c r="T529" s="33"/>
      <c r="U529" s="33">
        <f t="shared" si="98"/>
        <v>0.16666666666666666</v>
      </c>
      <c r="V529" s="33">
        <f t="shared" si="98"/>
        <v>0.39999999999999997</v>
      </c>
      <c r="W529" s="36"/>
    </row>
    <row r="530" spans="1:23" ht="19.5">
      <c r="A530" s="26">
        <v>47</v>
      </c>
      <c r="B530" s="27" t="s">
        <v>721</v>
      </c>
      <c r="C530" s="28" t="s">
        <v>794</v>
      </c>
      <c r="D530" s="28"/>
      <c r="E530" s="28" t="s">
        <v>795</v>
      </c>
      <c r="F530" s="29">
        <v>219</v>
      </c>
      <c r="G530" s="55">
        <v>3.86</v>
      </c>
      <c r="H530" s="55">
        <v>5.0990000000000002</v>
      </c>
      <c r="I530" s="31">
        <f t="shared" si="88"/>
        <v>6</v>
      </c>
      <c r="J530" s="32">
        <f t="shared" si="92"/>
        <v>1.8</v>
      </c>
      <c r="K530" s="32">
        <f t="shared" si="89"/>
        <v>4.2</v>
      </c>
      <c r="L530" s="32">
        <v>0</v>
      </c>
      <c r="M530" s="32">
        <v>0</v>
      </c>
      <c r="N530" s="33">
        <f t="shared" si="91"/>
        <v>8</v>
      </c>
      <c r="O530" s="34">
        <f t="shared" si="96"/>
        <v>0</v>
      </c>
      <c r="P530" s="35">
        <f t="shared" si="96"/>
        <v>0</v>
      </c>
      <c r="Q530" s="33"/>
      <c r="R530" s="33">
        <f t="shared" si="97"/>
        <v>0</v>
      </c>
      <c r="S530" s="33">
        <f t="shared" si="97"/>
        <v>0</v>
      </c>
      <c r="T530" s="33"/>
      <c r="U530" s="33">
        <f t="shared" si="98"/>
        <v>0</v>
      </c>
      <c r="V530" s="33">
        <f t="shared" si="98"/>
        <v>0</v>
      </c>
      <c r="W530" s="36"/>
    </row>
    <row r="531" spans="1:23" ht="19.5">
      <c r="A531" s="26">
        <v>48</v>
      </c>
      <c r="B531" s="27" t="s">
        <v>721</v>
      </c>
      <c r="C531" s="28" t="s">
        <v>796</v>
      </c>
      <c r="D531" s="28"/>
      <c r="E531" s="28" t="s">
        <v>797</v>
      </c>
      <c r="F531" s="29">
        <v>136</v>
      </c>
      <c r="G531" s="55">
        <v>0.36499999999999999</v>
      </c>
      <c r="H531" s="55">
        <v>1.1750000000000007</v>
      </c>
      <c r="I531" s="31">
        <f t="shared" si="88"/>
        <v>3.7</v>
      </c>
      <c r="J531" s="32">
        <f t="shared" si="92"/>
        <v>1.1000000000000001</v>
      </c>
      <c r="K531" s="32">
        <f t="shared" si="89"/>
        <v>2.6</v>
      </c>
      <c r="L531" s="32">
        <f t="shared" ref="L531:M546" si="101">J531-G531</f>
        <v>0.7350000000000001</v>
      </c>
      <c r="M531" s="32">
        <f t="shared" si="101"/>
        <v>1.4249999999999994</v>
      </c>
      <c r="N531" s="33">
        <f t="shared" si="91"/>
        <v>5</v>
      </c>
      <c r="O531" s="34">
        <f t="shared" si="96"/>
        <v>0.24500000000000002</v>
      </c>
      <c r="P531" s="35">
        <f t="shared" si="96"/>
        <v>0.47499999999999981</v>
      </c>
      <c r="Q531" s="33"/>
      <c r="R531" s="33">
        <f t="shared" si="97"/>
        <v>0.24500000000000002</v>
      </c>
      <c r="S531" s="33">
        <f t="shared" si="97"/>
        <v>0.47499999999999981</v>
      </c>
      <c r="T531" s="33"/>
      <c r="U531" s="33">
        <f t="shared" si="98"/>
        <v>0.24500000000000002</v>
      </c>
      <c r="V531" s="33">
        <f t="shared" si="98"/>
        <v>0.47499999999999981</v>
      </c>
      <c r="W531" s="36"/>
    </row>
    <row r="532" spans="1:23" ht="19.5">
      <c r="A532" s="26">
        <v>49</v>
      </c>
      <c r="B532" s="27" t="s">
        <v>721</v>
      </c>
      <c r="C532" s="28" t="s">
        <v>796</v>
      </c>
      <c r="D532" s="28"/>
      <c r="E532" s="28" t="s">
        <v>798</v>
      </c>
      <c r="F532" s="29">
        <v>154</v>
      </c>
      <c r="G532" s="55"/>
      <c r="H532" s="55"/>
      <c r="I532" s="31">
        <f t="shared" si="88"/>
        <v>4.2</v>
      </c>
      <c r="J532" s="32">
        <f t="shared" si="92"/>
        <v>1.3</v>
      </c>
      <c r="K532" s="32">
        <f t="shared" si="89"/>
        <v>2.9</v>
      </c>
      <c r="L532" s="32">
        <f t="shared" si="101"/>
        <v>1.3</v>
      </c>
      <c r="M532" s="32">
        <f t="shared" si="101"/>
        <v>2.9</v>
      </c>
      <c r="N532" s="33">
        <f t="shared" si="91"/>
        <v>6</v>
      </c>
      <c r="O532" s="34">
        <f t="shared" si="96"/>
        <v>0.43333333333333335</v>
      </c>
      <c r="P532" s="35">
        <f t="shared" si="96"/>
        <v>0.96666666666666667</v>
      </c>
      <c r="Q532" s="33"/>
      <c r="R532" s="33">
        <f t="shared" si="97"/>
        <v>0.43333333333333335</v>
      </c>
      <c r="S532" s="33">
        <f t="shared" si="97"/>
        <v>0.96666666666666667</v>
      </c>
      <c r="T532" s="33"/>
      <c r="U532" s="33">
        <f t="shared" si="98"/>
        <v>0.43333333333333335</v>
      </c>
      <c r="V532" s="33">
        <f t="shared" si="98"/>
        <v>0.96666666666666667</v>
      </c>
      <c r="W532" s="36"/>
    </row>
    <row r="533" spans="1:23" ht="19.5">
      <c r="A533" s="26">
        <v>50</v>
      </c>
      <c r="B533" s="27" t="s">
        <v>721</v>
      </c>
      <c r="C533" s="28" t="s">
        <v>799</v>
      </c>
      <c r="D533" s="28"/>
      <c r="E533" s="28" t="s">
        <v>800</v>
      </c>
      <c r="F533" s="29">
        <v>209</v>
      </c>
      <c r="G533" s="55"/>
      <c r="H533" s="55">
        <v>1.0759999999999998</v>
      </c>
      <c r="I533" s="31">
        <f t="shared" si="88"/>
        <v>5.7</v>
      </c>
      <c r="J533" s="32">
        <f t="shared" si="92"/>
        <v>1.8</v>
      </c>
      <c r="K533" s="32">
        <f t="shared" si="89"/>
        <v>4</v>
      </c>
      <c r="L533" s="32">
        <f t="shared" si="101"/>
        <v>1.8</v>
      </c>
      <c r="M533" s="32">
        <f t="shared" si="101"/>
        <v>2.9240000000000004</v>
      </c>
      <c r="N533" s="33">
        <f t="shared" si="91"/>
        <v>8</v>
      </c>
      <c r="O533" s="34">
        <f t="shared" si="96"/>
        <v>0.6</v>
      </c>
      <c r="P533" s="35">
        <f t="shared" si="96"/>
        <v>0.97466666666666679</v>
      </c>
      <c r="Q533" s="33"/>
      <c r="R533" s="33">
        <f t="shared" si="97"/>
        <v>0.6</v>
      </c>
      <c r="S533" s="33">
        <f t="shared" si="97"/>
        <v>0.97466666666666679</v>
      </c>
      <c r="T533" s="33"/>
      <c r="U533" s="33">
        <f t="shared" si="98"/>
        <v>0.6</v>
      </c>
      <c r="V533" s="33">
        <f t="shared" si="98"/>
        <v>0.97466666666666679</v>
      </c>
      <c r="W533" s="36"/>
    </row>
    <row r="534" spans="1:23" ht="19.5">
      <c r="A534" s="26">
        <v>51</v>
      </c>
      <c r="B534" s="27" t="s">
        <v>721</v>
      </c>
      <c r="C534" s="28" t="s">
        <v>799</v>
      </c>
      <c r="D534" s="28"/>
      <c r="E534" s="28" t="s">
        <v>801</v>
      </c>
      <c r="F534" s="29">
        <v>165</v>
      </c>
      <c r="G534" s="55"/>
      <c r="H534" s="55"/>
      <c r="I534" s="31">
        <f t="shared" si="88"/>
        <v>4.5</v>
      </c>
      <c r="J534" s="32">
        <f t="shared" si="92"/>
        <v>1.4</v>
      </c>
      <c r="K534" s="32">
        <f t="shared" si="89"/>
        <v>3.2</v>
      </c>
      <c r="L534" s="32">
        <f t="shared" si="101"/>
        <v>1.4</v>
      </c>
      <c r="M534" s="32">
        <f t="shared" si="101"/>
        <v>3.2</v>
      </c>
      <c r="N534" s="33">
        <f t="shared" si="91"/>
        <v>6</v>
      </c>
      <c r="O534" s="34">
        <f t="shared" si="96"/>
        <v>0.46666666666666662</v>
      </c>
      <c r="P534" s="35">
        <f t="shared" si="96"/>
        <v>1.0666666666666667</v>
      </c>
      <c r="Q534" s="33"/>
      <c r="R534" s="33">
        <f t="shared" si="97"/>
        <v>0.46666666666666662</v>
      </c>
      <c r="S534" s="33">
        <f t="shared" si="97"/>
        <v>1.0666666666666667</v>
      </c>
      <c r="T534" s="33"/>
      <c r="U534" s="33">
        <f t="shared" si="98"/>
        <v>0.46666666666666662</v>
      </c>
      <c r="V534" s="33">
        <f t="shared" si="98"/>
        <v>1.0666666666666667</v>
      </c>
      <c r="W534" s="36"/>
    </row>
    <row r="535" spans="1:23" ht="19.5">
      <c r="A535" s="26">
        <v>52</v>
      </c>
      <c r="B535" s="27" t="s">
        <v>721</v>
      </c>
      <c r="C535" s="28" t="s">
        <v>802</v>
      </c>
      <c r="D535" s="28"/>
      <c r="E535" s="28" t="s">
        <v>803</v>
      </c>
      <c r="F535" s="29">
        <v>333</v>
      </c>
      <c r="G535" s="55">
        <v>0.72099999999999997</v>
      </c>
      <c r="H535" s="55"/>
      <c r="I535" s="31">
        <f t="shared" si="88"/>
        <v>9.1999999999999993</v>
      </c>
      <c r="J535" s="32">
        <f t="shared" si="92"/>
        <v>2.8</v>
      </c>
      <c r="K535" s="32">
        <f t="shared" si="89"/>
        <v>6.5</v>
      </c>
      <c r="L535" s="32">
        <f t="shared" si="101"/>
        <v>2.0789999999999997</v>
      </c>
      <c r="M535" s="32">
        <f t="shared" si="101"/>
        <v>6.5</v>
      </c>
      <c r="N535" s="33">
        <f t="shared" si="91"/>
        <v>12</v>
      </c>
      <c r="O535" s="34">
        <f t="shared" si="96"/>
        <v>0.69299999999999995</v>
      </c>
      <c r="P535" s="35">
        <f t="shared" si="96"/>
        <v>2.1666666666666665</v>
      </c>
      <c r="Q535" s="33"/>
      <c r="R535" s="33">
        <f t="shared" si="97"/>
        <v>0.69299999999999995</v>
      </c>
      <c r="S535" s="33">
        <f t="shared" si="97"/>
        <v>2.1666666666666665</v>
      </c>
      <c r="T535" s="33"/>
      <c r="U535" s="33">
        <f t="shared" si="98"/>
        <v>0.69299999999999995</v>
      </c>
      <c r="V535" s="33">
        <f t="shared" si="98"/>
        <v>2.1666666666666665</v>
      </c>
      <c r="W535" s="36"/>
    </row>
    <row r="536" spans="1:23" ht="19.5">
      <c r="A536" s="26">
        <v>53</v>
      </c>
      <c r="B536" s="27" t="s">
        <v>721</v>
      </c>
      <c r="C536" s="28" t="s">
        <v>804</v>
      </c>
      <c r="D536" s="28"/>
      <c r="E536" s="28" t="s">
        <v>805</v>
      </c>
      <c r="F536" s="29">
        <v>126</v>
      </c>
      <c r="G536" s="55">
        <v>0.93500000000000005</v>
      </c>
      <c r="H536" s="55">
        <v>3.0629999999999997</v>
      </c>
      <c r="I536" s="31">
        <f t="shared" si="88"/>
        <v>3.5</v>
      </c>
      <c r="J536" s="32">
        <f t="shared" si="92"/>
        <v>1.1000000000000001</v>
      </c>
      <c r="K536" s="32">
        <f t="shared" si="89"/>
        <v>2.5</v>
      </c>
      <c r="L536" s="32">
        <f t="shared" si="101"/>
        <v>0.16500000000000004</v>
      </c>
      <c r="M536" s="32">
        <v>0</v>
      </c>
      <c r="N536" s="33">
        <f t="shared" si="91"/>
        <v>5</v>
      </c>
      <c r="O536" s="34">
        <f t="shared" si="96"/>
        <v>5.5000000000000014E-2</v>
      </c>
      <c r="P536" s="35">
        <f t="shared" si="96"/>
        <v>0</v>
      </c>
      <c r="Q536" s="33"/>
      <c r="R536" s="33">
        <f t="shared" si="97"/>
        <v>5.5000000000000014E-2</v>
      </c>
      <c r="S536" s="33">
        <f t="shared" si="97"/>
        <v>0</v>
      </c>
      <c r="T536" s="33"/>
      <c r="U536" s="33">
        <f t="shared" si="98"/>
        <v>5.5000000000000014E-2</v>
      </c>
      <c r="V536" s="33">
        <f t="shared" si="98"/>
        <v>0</v>
      </c>
      <c r="W536" s="36"/>
    </row>
    <row r="537" spans="1:23" ht="19.5">
      <c r="A537" s="26">
        <v>54</v>
      </c>
      <c r="B537" s="27" t="s">
        <v>721</v>
      </c>
      <c r="C537" s="28" t="s">
        <v>806</v>
      </c>
      <c r="D537" s="28"/>
      <c r="E537" s="28" t="s">
        <v>807</v>
      </c>
      <c r="F537" s="29">
        <v>221</v>
      </c>
      <c r="G537" s="55"/>
      <c r="H537" s="55">
        <v>0.82700000000000018</v>
      </c>
      <c r="I537" s="31">
        <f t="shared" si="88"/>
        <v>6.1</v>
      </c>
      <c r="J537" s="32">
        <f t="shared" si="92"/>
        <v>1.9</v>
      </c>
      <c r="K537" s="32">
        <f t="shared" si="89"/>
        <v>4.3</v>
      </c>
      <c r="L537" s="32">
        <f t="shared" si="101"/>
        <v>1.9</v>
      </c>
      <c r="M537" s="32">
        <f t="shared" si="101"/>
        <v>3.4729999999999999</v>
      </c>
      <c r="N537" s="33">
        <f t="shared" si="91"/>
        <v>8</v>
      </c>
      <c r="O537" s="34">
        <f t="shared" si="96"/>
        <v>0.6333333333333333</v>
      </c>
      <c r="P537" s="35">
        <f t="shared" si="96"/>
        <v>1.1576666666666666</v>
      </c>
      <c r="Q537" s="33"/>
      <c r="R537" s="33">
        <f t="shared" si="97"/>
        <v>0.6333333333333333</v>
      </c>
      <c r="S537" s="33">
        <f t="shared" si="97"/>
        <v>1.1576666666666666</v>
      </c>
      <c r="T537" s="33"/>
      <c r="U537" s="33">
        <f t="shared" si="98"/>
        <v>0.6333333333333333</v>
      </c>
      <c r="V537" s="33">
        <f t="shared" si="98"/>
        <v>1.1576666666666666</v>
      </c>
      <c r="W537" s="36"/>
    </row>
    <row r="538" spans="1:23" ht="19.5">
      <c r="A538" s="26">
        <v>55</v>
      </c>
      <c r="B538" s="27" t="s">
        <v>721</v>
      </c>
      <c r="C538" s="28" t="s">
        <v>808</v>
      </c>
      <c r="D538" s="28"/>
      <c r="E538" s="28" t="s">
        <v>809</v>
      </c>
      <c r="F538" s="29">
        <v>145</v>
      </c>
      <c r="G538" s="55"/>
      <c r="H538" s="55"/>
      <c r="I538" s="31">
        <f t="shared" si="88"/>
        <v>4</v>
      </c>
      <c r="J538" s="32">
        <f t="shared" si="92"/>
        <v>1.2</v>
      </c>
      <c r="K538" s="32">
        <f t="shared" si="89"/>
        <v>2.8</v>
      </c>
      <c r="L538" s="32">
        <f t="shared" si="101"/>
        <v>1.2</v>
      </c>
      <c r="M538" s="32">
        <f t="shared" si="101"/>
        <v>2.8</v>
      </c>
      <c r="N538" s="33">
        <f t="shared" si="91"/>
        <v>5</v>
      </c>
      <c r="O538" s="34">
        <f t="shared" si="96"/>
        <v>0.39999999999999997</v>
      </c>
      <c r="P538" s="35">
        <f t="shared" si="96"/>
        <v>0.93333333333333324</v>
      </c>
      <c r="Q538" s="33"/>
      <c r="R538" s="33">
        <f t="shared" si="97"/>
        <v>0.39999999999999997</v>
      </c>
      <c r="S538" s="33">
        <f t="shared" si="97"/>
        <v>0.93333333333333324</v>
      </c>
      <c r="T538" s="33"/>
      <c r="U538" s="33">
        <f t="shared" si="98"/>
        <v>0.39999999999999997</v>
      </c>
      <c r="V538" s="33">
        <f t="shared" si="98"/>
        <v>0.93333333333333324</v>
      </c>
      <c r="W538" s="36"/>
    </row>
    <row r="539" spans="1:23" ht="19.5">
      <c r="A539" s="26">
        <v>56</v>
      </c>
      <c r="B539" s="27" t="s">
        <v>721</v>
      </c>
      <c r="C539" s="28" t="s">
        <v>808</v>
      </c>
      <c r="D539" s="28"/>
      <c r="E539" s="28" t="s">
        <v>810</v>
      </c>
      <c r="F539" s="29">
        <v>165</v>
      </c>
      <c r="G539" s="55">
        <v>0.5900000000000003</v>
      </c>
      <c r="H539" s="55"/>
      <c r="I539" s="31">
        <f t="shared" si="88"/>
        <v>4.5</v>
      </c>
      <c r="J539" s="32">
        <f t="shared" si="92"/>
        <v>1.4</v>
      </c>
      <c r="K539" s="32">
        <f t="shared" si="89"/>
        <v>3.2</v>
      </c>
      <c r="L539" s="32">
        <f t="shared" si="101"/>
        <v>0.80999999999999961</v>
      </c>
      <c r="M539" s="32">
        <f t="shared" si="101"/>
        <v>3.2</v>
      </c>
      <c r="N539" s="33">
        <f t="shared" si="91"/>
        <v>6</v>
      </c>
      <c r="O539" s="34">
        <f t="shared" si="96"/>
        <v>0.26999999999999985</v>
      </c>
      <c r="P539" s="35">
        <f t="shared" si="96"/>
        <v>1.0666666666666667</v>
      </c>
      <c r="Q539" s="33"/>
      <c r="R539" s="33">
        <f t="shared" si="97"/>
        <v>0.26999999999999985</v>
      </c>
      <c r="S539" s="33">
        <f t="shared" si="97"/>
        <v>1.0666666666666667</v>
      </c>
      <c r="T539" s="33"/>
      <c r="U539" s="33">
        <f t="shared" si="98"/>
        <v>0.26999999999999985</v>
      </c>
      <c r="V539" s="33">
        <f t="shared" si="98"/>
        <v>1.0666666666666667</v>
      </c>
      <c r="W539" s="36"/>
    </row>
    <row r="540" spans="1:23" ht="19.5">
      <c r="A540" s="26">
        <v>57</v>
      </c>
      <c r="B540" s="27" t="s">
        <v>721</v>
      </c>
      <c r="C540" s="28" t="s">
        <v>811</v>
      </c>
      <c r="D540" s="28"/>
      <c r="E540" s="28" t="s">
        <v>812</v>
      </c>
      <c r="F540" s="29">
        <v>132</v>
      </c>
      <c r="G540" s="55"/>
      <c r="H540" s="55"/>
      <c r="I540" s="31">
        <f t="shared" si="88"/>
        <v>3.6</v>
      </c>
      <c r="J540" s="32">
        <f t="shared" si="92"/>
        <v>1.1000000000000001</v>
      </c>
      <c r="K540" s="32">
        <f t="shared" si="89"/>
        <v>2.5</v>
      </c>
      <c r="L540" s="32">
        <f t="shared" si="101"/>
        <v>1.1000000000000001</v>
      </c>
      <c r="M540" s="32">
        <f t="shared" si="101"/>
        <v>2.5</v>
      </c>
      <c r="N540" s="33">
        <f t="shared" si="91"/>
        <v>5</v>
      </c>
      <c r="O540" s="34">
        <f t="shared" si="96"/>
        <v>0.3666666666666667</v>
      </c>
      <c r="P540" s="35">
        <f t="shared" si="96"/>
        <v>0.83333333333333337</v>
      </c>
      <c r="Q540" s="33"/>
      <c r="R540" s="33">
        <f t="shared" si="97"/>
        <v>0.3666666666666667</v>
      </c>
      <c r="S540" s="33">
        <f t="shared" si="97"/>
        <v>0.83333333333333337</v>
      </c>
      <c r="T540" s="33"/>
      <c r="U540" s="33">
        <f t="shared" si="98"/>
        <v>0.3666666666666667</v>
      </c>
      <c r="V540" s="33">
        <f t="shared" si="98"/>
        <v>0.83333333333333337</v>
      </c>
      <c r="W540" s="36"/>
    </row>
    <row r="541" spans="1:23" ht="19.5">
      <c r="A541" s="26">
        <v>58</v>
      </c>
      <c r="B541" s="27" t="s">
        <v>721</v>
      </c>
      <c r="C541" s="28" t="s">
        <v>813</v>
      </c>
      <c r="D541" s="28"/>
      <c r="E541" s="28" t="s">
        <v>814</v>
      </c>
      <c r="F541" s="29">
        <v>126</v>
      </c>
      <c r="G541" s="55"/>
      <c r="H541" s="55"/>
      <c r="I541" s="31">
        <f t="shared" si="88"/>
        <v>3.5</v>
      </c>
      <c r="J541" s="32">
        <f t="shared" si="92"/>
        <v>1.1000000000000001</v>
      </c>
      <c r="K541" s="32">
        <f t="shared" si="89"/>
        <v>2.5</v>
      </c>
      <c r="L541" s="32">
        <f t="shared" si="101"/>
        <v>1.1000000000000001</v>
      </c>
      <c r="M541" s="32">
        <f t="shared" si="101"/>
        <v>2.5</v>
      </c>
      <c r="N541" s="33">
        <f t="shared" si="91"/>
        <v>5</v>
      </c>
      <c r="O541" s="34">
        <f t="shared" si="96"/>
        <v>0.3666666666666667</v>
      </c>
      <c r="P541" s="35">
        <f t="shared" si="96"/>
        <v>0.83333333333333337</v>
      </c>
      <c r="Q541" s="33"/>
      <c r="R541" s="33">
        <f t="shared" si="97"/>
        <v>0.3666666666666667</v>
      </c>
      <c r="S541" s="33">
        <f t="shared" si="97"/>
        <v>0.83333333333333337</v>
      </c>
      <c r="T541" s="33"/>
      <c r="U541" s="33">
        <f t="shared" si="98"/>
        <v>0.3666666666666667</v>
      </c>
      <c r="V541" s="33">
        <f t="shared" si="98"/>
        <v>0.83333333333333337</v>
      </c>
      <c r="W541" s="36"/>
    </row>
    <row r="542" spans="1:23" ht="19.5">
      <c r="A542" s="26">
        <v>59</v>
      </c>
      <c r="B542" s="27" t="s">
        <v>721</v>
      </c>
      <c r="C542" s="28" t="s">
        <v>815</v>
      </c>
      <c r="D542" s="28"/>
      <c r="E542" s="28" t="s">
        <v>816</v>
      </c>
      <c r="F542" s="29">
        <v>209</v>
      </c>
      <c r="G542" s="55"/>
      <c r="H542" s="55"/>
      <c r="I542" s="31">
        <f t="shared" si="88"/>
        <v>5.7</v>
      </c>
      <c r="J542" s="32">
        <f t="shared" si="92"/>
        <v>1.8</v>
      </c>
      <c r="K542" s="32">
        <f t="shared" si="89"/>
        <v>4</v>
      </c>
      <c r="L542" s="32">
        <f t="shared" si="101"/>
        <v>1.8</v>
      </c>
      <c r="M542" s="32">
        <f t="shared" si="101"/>
        <v>4</v>
      </c>
      <c r="N542" s="33">
        <f t="shared" si="91"/>
        <v>8</v>
      </c>
      <c r="O542" s="34">
        <f t="shared" si="96"/>
        <v>0.6</v>
      </c>
      <c r="P542" s="35">
        <f t="shared" si="96"/>
        <v>1.3333333333333333</v>
      </c>
      <c r="Q542" s="33"/>
      <c r="R542" s="33">
        <f t="shared" si="97"/>
        <v>0.6</v>
      </c>
      <c r="S542" s="33">
        <f t="shared" si="97"/>
        <v>1.3333333333333333</v>
      </c>
      <c r="T542" s="33"/>
      <c r="U542" s="33">
        <f t="shared" si="98"/>
        <v>0.6</v>
      </c>
      <c r="V542" s="33">
        <f t="shared" si="98"/>
        <v>1.3333333333333333</v>
      </c>
      <c r="W542" s="36"/>
    </row>
    <row r="543" spans="1:23" ht="19.5">
      <c r="A543" s="26">
        <v>60</v>
      </c>
      <c r="B543" s="27" t="s">
        <v>721</v>
      </c>
      <c r="C543" s="28" t="s">
        <v>817</v>
      </c>
      <c r="D543" s="28"/>
      <c r="E543" s="28" t="s">
        <v>818</v>
      </c>
      <c r="F543" s="29">
        <v>121</v>
      </c>
      <c r="G543" s="55"/>
      <c r="H543" s="55">
        <v>1.4490000000000001</v>
      </c>
      <c r="I543" s="31">
        <f t="shared" si="88"/>
        <v>3.3</v>
      </c>
      <c r="J543" s="32">
        <f t="shared" si="92"/>
        <v>1</v>
      </c>
      <c r="K543" s="32">
        <f t="shared" si="89"/>
        <v>2.2999999999999998</v>
      </c>
      <c r="L543" s="32">
        <f t="shared" si="101"/>
        <v>1</v>
      </c>
      <c r="M543" s="32">
        <f t="shared" si="101"/>
        <v>0.85099999999999976</v>
      </c>
      <c r="N543" s="33">
        <f t="shared" si="91"/>
        <v>4</v>
      </c>
      <c r="O543" s="34">
        <f t="shared" si="96"/>
        <v>0.33333333333333331</v>
      </c>
      <c r="P543" s="35">
        <f t="shared" si="96"/>
        <v>0.28366666666666657</v>
      </c>
      <c r="Q543" s="33"/>
      <c r="R543" s="33">
        <f t="shared" si="97"/>
        <v>0.33333333333333331</v>
      </c>
      <c r="S543" s="33">
        <f t="shared" si="97"/>
        <v>0.28366666666666657</v>
      </c>
      <c r="T543" s="33"/>
      <c r="U543" s="33">
        <f t="shared" si="98"/>
        <v>0.33333333333333331</v>
      </c>
      <c r="V543" s="33">
        <f t="shared" si="98"/>
        <v>0.28366666666666657</v>
      </c>
      <c r="W543" s="36"/>
    </row>
    <row r="544" spans="1:23" ht="19.5">
      <c r="A544" s="26">
        <v>61</v>
      </c>
      <c r="B544" s="27" t="s">
        <v>721</v>
      </c>
      <c r="C544" s="28" t="s">
        <v>817</v>
      </c>
      <c r="D544" s="28"/>
      <c r="E544" s="28" t="s">
        <v>819</v>
      </c>
      <c r="F544" s="29">
        <v>106</v>
      </c>
      <c r="G544" s="55"/>
      <c r="H544" s="55">
        <v>0.33000000000000007</v>
      </c>
      <c r="I544" s="31">
        <f t="shared" si="88"/>
        <v>2.9</v>
      </c>
      <c r="J544" s="32">
        <f t="shared" si="92"/>
        <v>0.9</v>
      </c>
      <c r="K544" s="32">
        <f t="shared" si="89"/>
        <v>2</v>
      </c>
      <c r="L544" s="32">
        <f t="shared" si="101"/>
        <v>0.9</v>
      </c>
      <c r="M544" s="32">
        <f t="shared" si="101"/>
        <v>1.67</v>
      </c>
      <c r="N544" s="33">
        <f t="shared" si="91"/>
        <v>4</v>
      </c>
      <c r="O544" s="34">
        <f t="shared" si="96"/>
        <v>0.3</v>
      </c>
      <c r="P544" s="35">
        <f t="shared" si="96"/>
        <v>0.55666666666666664</v>
      </c>
      <c r="Q544" s="33"/>
      <c r="R544" s="33">
        <f t="shared" si="97"/>
        <v>0.3</v>
      </c>
      <c r="S544" s="33">
        <f t="shared" si="97"/>
        <v>0.55666666666666664</v>
      </c>
      <c r="T544" s="33"/>
      <c r="U544" s="33">
        <f t="shared" si="98"/>
        <v>0.3</v>
      </c>
      <c r="V544" s="33">
        <f t="shared" si="98"/>
        <v>0.55666666666666664</v>
      </c>
      <c r="W544" s="36"/>
    </row>
    <row r="545" spans="1:23" ht="19.5">
      <c r="A545" s="26">
        <v>62</v>
      </c>
      <c r="B545" s="27" t="s">
        <v>721</v>
      </c>
      <c r="C545" s="28" t="s">
        <v>820</v>
      </c>
      <c r="D545" s="28"/>
      <c r="E545" s="28" t="s">
        <v>821</v>
      </c>
      <c r="F545" s="29">
        <v>112</v>
      </c>
      <c r="G545" s="55"/>
      <c r="H545" s="55"/>
      <c r="I545" s="31">
        <f t="shared" si="88"/>
        <v>3.1</v>
      </c>
      <c r="J545" s="32">
        <f t="shared" si="92"/>
        <v>1</v>
      </c>
      <c r="K545" s="32">
        <f t="shared" si="89"/>
        <v>2.2000000000000002</v>
      </c>
      <c r="L545" s="32">
        <f t="shared" si="101"/>
        <v>1</v>
      </c>
      <c r="M545" s="32">
        <f t="shared" si="101"/>
        <v>2.2000000000000002</v>
      </c>
      <c r="N545" s="33">
        <f t="shared" si="91"/>
        <v>4</v>
      </c>
      <c r="O545" s="34">
        <f t="shared" si="96"/>
        <v>0.33333333333333331</v>
      </c>
      <c r="P545" s="35">
        <f t="shared" si="96"/>
        <v>0.73333333333333339</v>
      </c>
      <c r="Q545" s="33"/>
      <c r="R545" s="33">
        <f t="shared" si="97"/>
        <v>0.33333333333333331</v>
      </c>
      <c r="S545" s="33">
        <f t="shared" si="97"/>
        <v>0.73333333333333339</v>
      </c>
      <c r="T545" s="33"/>
      <c r="U545" s="33">
        <f t="shared" si="98"/>
        <v>0.33333333333333331</v>
      </c>
      <c r="V545" s="33">
        <f t="shared" si="98"/>
        <v>0.73333333333333339</v>
      </c>
      <c r="W545" s="36"/>
    </row>
    <row r="546" spans="1:23" ht="19.5">
      <c r="A546" s="26">
        <v>63</v>
      </c>
      <c r="B546" s="27" t="s">
        <v>721</v>
      </c>
      <c r="C546" s="28" t="s">
        <v>820</v>
      </c>
      <c r="D546" s="28"/>
      <c r="E546" s="28" t="s">
        <v>109</v>
      </c>
      <c r="F546" s="29">
        <v>89</v>
      </c>
      <c r="G546" s="55"/>
      <c r="H546" s="55"/>
      <c r="I546" s="31">
        <f t="shared" si="88"/>
        <v>2.4</v>
      </c>
      <c r="J546" s="32">
        <f t="shared" si="92"/>
        <v>0.7</v>
      </c>
      <c r="K546" s="32">
        <f t="shared" si="89"/>
        <v>1.7</v>
      </c>
      <c r="L546" s="32">
        <f t="shared" si="101"/>
        <v>0.7</v>
      </c>
      <c r="M546" s="32">
        <f t="shared" si="101"/>
        <v>1.7</v>
      </c>
      <c r="N546" s="33">
        <f t="shared" si="91"/>
        <v>3</v>
      </c>
      <c r="O546" s="34">
        <f t="shared" si="96"/>
        <v>0.23333333333333331</v>
      </c>
      <c r="P546" s="35">
        <f t="shared" si="96"/>
        <v>0.56666666666666665</v>
      </c>
      <c r="Q546" s="33"/>
      <c r="R546" s="33">
        <f t="shared" si="97"/>
        <v>0.23333333333333331</v>
      </c>
      <c r="S546" s="33">
        <f t="shared" si="97"/>
        <v>0.56666666666666665</v>
      </c>
      <c r="T546" s="33"/>
      <c r="U546" s="33">
        <f t="shared" si="98"/>
        <v>0.23333333333333331</v>
      </c>
      <c r="V546" s="33">
        <f t="shared" si="98"/>
        <v>0.56666666666666665</v>
      </c>
      <c r="W546" s="36"/>
    </row>
    <row r="547" spans="1:23" ht="19.5">
      <c r="A547" s="26">
        <v>64</v>
      </c>
      <c r="B547" s="27" t="s">
        <v>721</v>
      </c>
      <c r="C547" s="28" t="s">
        <v>820</v>
      </c>
      <c r="D547" s="28"/>
      <c r="E547" s="28" t="s">
        <v>822</v>
      </c>
      <c r="F547" s="29">
        <v>110</v>
      </c>
      <c r="G547" s="55">
        <v>2.2150000000000007</v>
      </c>
      <c r="H547" s="55">
        <v>4.5459999999999994</v>
      </c>
      <c r="I547" s="31">
        <f t="shared" si="88"/>
        <v>3</v>
      </c>
      <c r="J547" s="32">
        <f t="shared" si="92"/>
        <v>0.9</v>
      </c>
      <c r="K547" s="32">
        <f t="shared" si="89"/>
        <v>2.1</v>
      </c>
      <c r="L547" s="32">
        <v>0</v>
      </c>
      <c r="M547" s="32">
        <v>0</v>
      </c>
      <c r="N547" s="33">
        <f t="shared" si="91"/>
        <v>4</v>
      </c>
      <c r="O547" s="34">
        <f t="shared" si="96"/>
        <v>0</v>
      </c>
      <c r="P547" s="35">
        <f t="shared" si="96"/>
        <v>0</v>
      </c>
      <c r="Q547" s="33"/>
      <c r="R547" s="33">
        <f t="shared" si="97"/>
        <v>0</v>
      </c>
      <c r="S547" s="33">
        <f t="shared" si="97"/>
        <v>0</v>
      </c>
      <c r="T547" s="33"/>
      <c r="U547" s="33">
        <f t="shared" si="98"/>
        <v>0</v>
      </c>
      <c r="V547" s="33">
        <f t="shared" si="98"/>
        <v>0</v>
      </c>
      <c r="W547" s="36"/>
    </row>
    <row r="548" spans="1:23" ht="19.5">
      <c r="A548" s="26">
        <v>65</v>
      </c>
      <c r="B548" s="27" t="s">
        <v>721</v>
      </c>
      <c r="C548" s="28" t="s">
        <v>823</v>
      </c>
      <c r="D548" s="28"/>
      <c r="E548" s="28" t="s">
        <v>824</v>
      </c>
      <c r="F548" s="29">
        <v>119</v>
      </c>
      <c r="G548" s="55"/>
      <c r="H548" s="55"/>
      <c r="I548" s="31">
        <f t="shared" ref="I548:I578" si="102">ROUND(F548*55/100*50*0.001,1)</f>
        <v>3.3</v>
      </c>
      <c r="J548" s="32">
        <f t="shared" si="92"/>
        <v>1</v>
      </c>
      <c r="K548" s="32">
        <f t="shared" ref="K548:K578" si="103">ROUND(I548*2/2.85,1)</f>
        <v>2.2999999999999998</v>
      </c>
      <c r="L548" s="32">
        <f t="shared" ref="L548:M561" si="104">J548-G548</f>
        <v>1</v>
      </c>
      <c r="M548" s="32">
        <f t="shared" si="104"/>
        <v>2.2999999999999998</v>
      </c>
      <c r="N548" s="33">
        <f t="shared" ref="N548:N578" si="105">ROUND(F548*60/100*60*0.001,0)</f>
        <v>4</v>
      </c>
      <c r="O548" s="34">
        <f t="shared" si="96"/>
        <v>0.33333333333333331</v>
      </c>
      <c r="P548" s="35">
        <f t="shared" si="96"/>
        <v>0.76666666666666661</v>
      </c>
      <c r="Q548" s="33"/>
      <c r="R548" s="33">
        <f t="shared" si="97"/>
        <v>0.33333333333333331</v>
      </c>
      <c r="S548" s="33">
        <f t="shared" si="97"/>
        <v>0.76666666666666661</v>
      </c>
      <c r="T548" s="33"/>
      <c r="U548" s="33">
        <f t="shared" si="98"/>
        <v>0.33333333333333331</v>
      </c>
      <c r="V548" s="33">
        <f t="shared" si="98"/>
        <v>0.76666666666666661</v>
      </c>
      <c r="W548" s="36"/>
    </row>
    <row r="549" spans="1:23" ht="19.5">
      <c r="A549" s="26">
        <v>66</v>
      </c>
      <c r="B549" s="27" t="s">
        <v>721</v>
      </c>
      <c r="C549" s="28" t="s">
        <v>823</v>
      </c>
      <c r="D549" s="28"/>
      <c r="E549" s="28" t="s">
        <v>825</v>
      </c>
      <c r="F549" s="29">
        <v>56</v>
      </c>
      <c r="G549" s="55"/>
      <c r="H549" s="55"/>
      <c r="I549" s="31">
        <f t="shared" si="102"/>
        <v>1.5</v>
      </c>
      <c r="J549" s="32">
        <f t="shared" ref="J549:J578" si="106">ROUND(I549*1/3.25,1)</f>
        <v>0.5</v>
      </c>
      <c r="K549" s="32">
        <f t="shared" si="103"/>
        <v>1.1000000000000001</v>
      </c>
      <c r="L549" s="32">
        <f t="shared" si="104"/>
        <v>0.5</v>
      </c>
      <c r="M549" s="32">
        <f t="shared" si="104"/>
        <v>1.1000000000000001</v>
      </c>
      <c r="N549" s="33">
        <f t="shared" si="105"/>
        <v>2</v>
      </c>
      <c r="O549" s="34">
        <f t="shared" si="96"/>
        <v>0.16666666666666666</v>
      </c>
      <c r="P549" s="35">
        <f t="shared" si="96"/>
        <v>0.3666666666666667</v>
      </c>
      <c r="Q549" s="33"/>
      <c r="R549" s="33">
        <f t="shared" si="97"/>
        <v>0.16666666666666666</v>
      </c>
      <c r="S549" s="33">
        <f t="shared" si="97"/>
        <v>0.3666666666666667</v>
      </c>
      <c r="T549" s="33"/>
      <c r="U549" s="33">
        <f t="shared" si="98"/>
        <v>0.16666666666666666</v>
      </c>
      <c r="V549" s="33">
        <f t="shared" si="98"/>
        <v>0.3666666666666667</v>
      </c>
      <c r="W549" s="36"/>
    </row>
    <row r="550" spans="1:23" ht="19.5">
      <c r="A550" s="26">
        <v>67</v>
      </c>
      <c r="B550" s="27" t="s">
        <v>721</v>
      </c>
      <c r="C550" s="28" t="s">
        <v>823</v>
      </c>
      <c r="D550" s="28"/>
      <c r="E550" s="28" t="s">
        <v>826</v>
      </c>
      <c r="F550" s="29">
        <v>55</v>
      </c>
      <c r="G550" s="55">
        <v>0.13099999999999989</v>
      </c>
      <c r="H550" s="55">
        <v>0.34299999999999997</v>
      </c>
      <c r="I550" s="31">
        <f t="shared" si="102"/>
        <v>1.5</v>
      </c>
      <c r="J550" s="32">
        <f t="shared" si="106"/>
        <v>0.5</v>
      </c>
      <c r="K550" s="32">
        <f t="shared" si="103"/>
        <v>1.1000000000000001</v>
      </c>
      <c r="L550" s="32">
        <f t="shared" si="104"/>
        <v>0.36900000000000011</v>
      </c>
      <c r="M550" s="32">
        <f t="shared" si="104"/>
        <v>0.75700000000000012</v>
      </c>
      <c r="N550" s="33">
        <f t="shared" si="105"/>
        <v>2</v>
      </c>
      <c r="O550" s="34">
        <f t="shared" si="96"/>
        <v>0.12300000000000004</v>
      </c>
      <c r="P550" s="35">
        <f t="shared" si="96"/>
        <v>0.25233333333333335</v>
      </c>
      <c r="Q550" s="33"/>
      <c r="R550" s="33">
        <f t="shared" si="97"/>
        <v>0.12300000000000004</v>
      </c>
      <c r="S550" s="33">
        <f t="shared" si="97"/>
        <v>0.25233333333333335</v>
      </c>
      <c r="T550" s="33"/>
      <c r="U550" s="33">
        <f t="shared" si="98"/>
        <v>0.12300000000000004</v>
      </c>
      <c r="V550" s="33">
        <f t="shared" si="98"/>
        <v>0.25233333333333335</v>
      </c>
      <c r="W550" s="36"/>
    </row>
    <row r="551" spans="1:23" ht="19.5">
      <c r="A551" s="26">
        <v>68</v>
      </c>
      <c r="B551" s="27" t="s">
        <v>721</v>
      </c>
      <c r="C551" s="28" t="s">
        <v>823</v>
      </c>
      <c r="D551" s="28"/>
      <c r="E551" s="28" t="s">
        <v>827</v>
      </c>
      <c r="F551" s="29">
        <v>132</v>
      </c>
      <c r="G551" s="55"/>
      <c r="H551" s="55"/>
      <c r="I551" s="31">
        <f t="shared" si="102"/>
        <v>3.6</v>
      </c>
      <c r="J551" s="32">
        <f t="shared" si="106"/>
        <v>1.1000000000000001</v>
      </c>
      <c r="K551" s="32">
        <f t="shared" si="103"/>
        <v>2.5</v>
      </c>
      <c r="L551" s="32">
        <f t="shared" si="104"/>
        <v>1.1000000000000001</v>
      </c>
      <c r="M551" s="32">
        <f t="shared" si="104"/>
        <v>2.5</v>
      </c>
      <c r="N551" s="33">
        <f t="shared" si="105"/>
        <v>5</v>
      </c>
      <c r="O551" s="34">
        <f t="shared" si="96"/>
        <v>0.3666666666666667</v>
      </c>
      <c r="P551" s="35">
        <f t="shared" si="96"/>
        <v>0.83333333333333337</v>
      </c>
      <c r="Q551" s="33"/>
      <c r="R551" s="33">
        <f t="shared" si="97"/>
        <v>0.3666666666666667</v>
      </c>
      <c r="S551" s="33">
        <f t="shared" si="97"/>
        <v>0.83333333333333337</v>
      </c>
      <c r="T551" s="33"/>
      <c r="U551" s="33">
        <f t="shared" si="98"/>
        <v>0.3666666666666667</v>
      </c>
      <c r="V551" s="33">
        <f t="shared" si="98"/>
        <v>0.83333333333333337</v>
      </c>
      <c r="W551" s="36"/>
    </row>
    <row r="552" spans="1:23" ht="19.5">
      <c r="A552" s="26">
        <v>69</v>
      </c>
      <c r="B552" s="27" t="s">
        <v>721</v>
      </c>
      <c r="C552" s="28" t="s">
        <v>828</v>
      </c>
      <c r="D552" s="28"/>
      <c r="E552" s="28" t="s">
        <v>829</v>
      </c>
      <c r="F552" s="29">
        <v>110</v>
      </c>
      <c r="G552" s="55"/>
      <c r="H552" s="55">
        <v>1.4966999999999999</v>
      </c>
      <c r="I552" s="31">
        <f t="shared" si="102"/>
        <v>3</v>
      </c>
      <c r="J552" s="32">
        <f t="shared" si="106"/>
        <v>0.9</v>
      </c>
      <c r="K552" s="32">
        <f t="shared" si="103"/>
        <v>2.1</v>
      </c>
      <c r="L552" s="32">
        <f t="shared" si="104"/>
        <v>0.9</v>
      </c>
      <c r="M552" s="32">
        <f t="shared" si="104"/>
        <v>0.60330000000000017</v>
      </c>
      <c r="N552" s="33">
        <f t="shared" si="105"/>
        <v>4</v>
      </c>
      <c r="O552" s="34">
        <f t="shared" si="96"/>
        <v>0.3</v>
      </c>
      <c r="P552" s="35">
        <f t="shared" si="96"/>
        <v>0.20110000000000006</v>
      </c>
      <c r="Q552" s="33"/>
      <c r="R552" s="33">
        <f t="shared" si="97"/>
        <v>0.3</v>
      </c>
      <c r="S552" s="33">
        <f t="shared" si="97"/>
        <v>0.20110000000000006</v>
      </c>
      <c r="T552" s="33"/>
      <c r="U552" s="33">
        <f t="shared" si="98"/>
        <v>0.3</v>
      </c>
      <c r="V552" s="33">
        <f t="shared" si="98"/>
        <v>0.20110000000000006</v>
      </c>
      <c r="W552" s="36"/>
    </row>
    <row r="553" spans="1:23" ht="19.5">
      <c r="A553" s="26">
        <v>70</v>
      </c>
      <c r="B553" s="27" t="s">
        <v>721</v>
      </c>
      <c r="C553" s="28" t="s">
        <v>828</v>
      </c>
      <c r="D553" s="28"/>
      <c r="E553" s="28" t="s">
        <v>830</v>
      </c>
      <c r="F553" s="29">
        <v>105</v>
      </c>
      <c r="G553" s="55"/>
      <c r="H553" s="55"/>
      <c r="I553" s="31">
        <f t="shared" si="102"/>
        <v>2.9</v>
      </c>
      <c r="J553" s="32">
        <f t="shared" si="106"/>
        <v>0.9</v>
      </c>
      <c r="K553" s="32">
        <f t="shared" si="103"/>
        <v>2</v>
      </c>
      <c r="L553" s="32">
        <f t="shared" si="104"/>
        <v>0.9</v>
      </c>
      <c r="M553" s="32">
        <f t="shared" si="104"/>
        <v>2</v>
      </c>
      <c r="N553" s="33">
        <f t="shared" si="105"/>
        <v>4</v>
      </c>
      <c r="O553" s="34">
        <f t="shared" si="96"/>
        <v>0.3</v>
      </c>
      <c r="P553" s="35">
        <f t="shared" si="96"/>
        <v>0.66666666666666663</v>
      </c>
      <c r="Q553" s="33"/>
      <c r="R553" s="33">
        <f t="shared" si="97"/>
        <v>0.3</v>
      </c>
      <c r="S553" s="33">
        <f t="shared" si="97"/>
        <v>0.66666666666666663</v>
      </c>
      <c r="T553" s="33"/>
      <c r="U553" s="33">
        <f t="shared" si="98"/>
        <v>0.3</v>
      </c>
      <c r="V553" s="33">
        <f t="shared" si="98"/>
        <v>0.66666666666666663</v>
      </c>
      <c r="W553" s="36"/>
    </row>
    <row r="554" spans="1:23" ht="19.5">
      <c r="A554" s="26">
        <v>71</v>
      </c>
      <c r="B554" s="27" t="s">
        <v>721</v>
      </c>
      <c r="C554" s="28" t="s">
        <v>831</v>
      </c>
      <c r="D554" s="28"/>
      <c r="E554" s="28" t="s">
        <v>832</v>
      </c>
      <c r="F554" s="29">
        <v>206</v>
      </c>
      <c r="G554" s="55"/>
      <c r="H554" s="55"/>
      <c r="I554" s="31">
        <f t="shared" si="102"/>
        <v>5.7</v>
      </c>
      <c r="J554" s="32">
        <f t="shared" si="106"/>
        <v>1.8</v>
      </c>
      <c r="K554" s="32">
        <f t="shared" si="103"/>
        <v>4</v>
      </c>
      <c r="L554" s="32">
        <f t="shared" si="104"/>
        <v>1.8</v>
      </c>
      <c r="M554" s="32">
        <f t="shared" si="104"/>
        <v>4</v>
      </c>
      <c r="N554" s="33">
        <f t="shared" si="105"/>
        <v>7</v>
      </c>
      <c r="O554" s="34">
        <f t="shared" si="96"/>
        <v>0.6</v>
      </c>
      <c r="P554" s="35">
        <f t="shared" si="96"/>
        <v>1.3333333333333333</v>
      </c>
      <c r="Q554" s="33"/>
      <c r="R554" s="33">
        <f t="shared" si="97"/>
        <v>0.6</v>
      </c>
      <c r="S554" s="33">
        <f t="shared" si="97"/>
        <v>1.3333333333333333</v>
      </c>
      <c r="T554" s="33"/>
      <c r="U554" s="33">
        <f t="shared" si="98"/>
        <v>0.6</v>
      </c>
      <c r="V554" s="33">
        <f t="shared" si="98"/>
        <v>1.3333333333333333</v>
      </c>
      <c r="W554" s="36"/>
    </row>
    <row r="555" spans="1:23" ht="19.5">
      <c r="A555" s="26">
        <v>72</v>
      </c>
      <c r="B555" s="27" t="s">
        <v>721</v>
      </c>
      <c r="C555" s="28" t="s">
        <v>833</v>
      </c>
      <c r="D555" s="28"/>
      <c r="E555" s="28" t="s">
        <v>834</v>
      </c>
      <c r="F555" s="29">
        <v>71</v>
      </c>
      <c r="G555" s="55"/>
      <c r="H555" s="55"/>
      <c r="I555" s="31">
        <f t="shared" si="102"/>
        <v>2</v>
      </c>
      <c r="J555" s="32">
        <f t="shared" si="106"/>
        <v>0.6</v>
      </c>
      <c r="K555" s="32">
        <f t="shared" si="103"/>
        <v>1.4</v>
      </c>
      <c r="L555" s="32">
        <f t="shared" si="104"/>
        <v>0.6</v>
      </c>
      <c r="M555" s="32">
        <f t="shared" si="104"/>
        <v>1.4</v>
      </c>
      <c r="N555" s="33">
        <f t="shared" si="105"/>
        <v>3</v>
      </c>
      <c r="O555" s="34">
        <f t="shared" si="96"/>
        <v>0.19999999999999998</v>
      </c>
      <c r="P555" s="35">
        <f t="shared" si="96"/>
        <v>0.46666666666666662</v>
      </c>
      <c r="Q555" s="33"/>
      <c r="R555" s="33">
        <f t="shared" si="97"/>
        <v>0.19999999999999998</v>
      </c>
      <c r="S555" s="33">
        <f t="shared" si="97"/>
        <v>0.46666666666666662</v>
      </c>
      <c r="T555" s="33"/>
      <c r="U555" s="33">
        <f t="shared" si="98"/>
        <v>0.19999999999999998</v>
      </c>
      <c r="V555" s="33">
        <f t="shared" si="98"/>
        <v>0.46666666666666662</v>
      </c>
      <c r="W555" s="36"/>
    </row>
    <row r="556" spans="1:23" ht="19.5">
      <c r="A556" s="26">
        <v>73</v>
      </c>
      <c r="B556" s="27" t="s">
        <v>721</v>
      </c>
      <c r="C556" s="28" t="s">
        <v>835</v>
      </c>
      <c r="D556" s="28"/>
      <c r="E556" s="28" t="s">
        <v>836</v>
      </c>
      <c r="F556" s="29">
        <v>128</v>
      </c>
      <c r="G556" s="55">
        <v>0.48199999999999998</v>
      </c>
      <c r="H556" s="55"/>
      <c r="I556" s="31">
        <f t="shared" si="102"/>
        <v>3.5</v>
      </c>
      <c r="J556" s="32">
        <f t="shared" si="106"/>
        <v>1.1000000000000001</v>
      </c>
      <c r="K556" s="32">
        <f t="shared" si="103"/>
        <v>2.5</v>
      </c>
      <c r="L556" s="32">
        <f t="shared" si="104"/>
        <v>0.6180000000000001</v>
      </c>
      <c r="M556" s="32">
        <f t="shared" si="104"/>
        <v>2.5</v>
      </c>
      <c r="N556" s="33">
        <f t="shared" si="105"/>
        <v>5</v>
      </c>
      <c r="O556" s="34">
        <f t="shared" si="96"/>
        <v>0.20600000000000004</v>
      </c>
      <c r="P556" s="35">
        <f t="shared" si="96"/>
        <v>0.83333333333333337</v>
      </c>
      <c r="Q556" s="33"/>
      <c r="R556" s="33">
        <f t="shared" si="97"/>
        <v>0.20600000000000004</v>
      </c>
      <c r="S556" s="33">
        <f t="shared" si="97"/>
        <v>0.83333333333333337</v>
      </c>
      <c r="T556" s="33"/>
      <c r="U556" s="33">
        <f t="shared" si="98"/>
        <v>0.20600000000000004</v>
      </c>
      <c r="V556" s="33">
        <f t="shared" si="98"/>
        <v>0.83333333333333337</v>
      </c>
      <c r="W556" s="36"/>
    </row>
    <row r="557" spans="1:23" ht="19.5">
      <c r="A557" s="26">
        <v>74</v>
      </c>
      <c r="B557" s="27" t="s">
        <v>721</v>
      </c>
      <c r="C557" s="28" t="s">
        <v>837</v>
      </c>
      <c r="D557" s="28"/>
      <c r="E557" s="28" t="s">
        <v>838</v>
      </c>
      <c r="F557" s="29">
        <v>111</v>
      </c>
      <c r="G557" s="55"/>
      <c r="H557" s="55"/>
      <c r="I557" s="31">
        <f t="shared" si="102"/>
        <v>3.1</v>
      </c>
      <c r="J557" s="32">
        <f t="shared" si="106"/>
        <v>1</v>
      </c>
      <c r="K557" s="32">
        <f t="shared" si="103"/>
        <v>2.2000000000000002</v>
      </c>
      <c r="L557" s="32">
        <f t="shared" si="104"/>
        <v>1</v>
      </c>
      <c r="M557" s="32">
        <f t="shared" si="104"/>
        <v>2.2000000000000002</v>
      </c>
      <c r="N557" s="33">
        <f t="shared" si="105"/>
        <v>4</v>
      </c>
      <c r="O557" s="34">
        <f t="shared" si="96"/>
        <v>0.33333333333333331</v>
      </c>
      <c r="P557" s="35">
        <f t="shared" si="96"/>
        <v>0.73333333333333339</v>
      </c>
      <c r="Q557" s="33"/>
      <c r="R557" s="33">
        <f t="shared" si="97"/>
        <v>0.33333333333333331</v>
      </c>
      <c r="S557" s="33">
        <f t="shared" si="97"/>
        <v>0.73333333333333339</v>
      </c>
      <c r="T557" s="33"/>
      <c r="U557" s="33">
        <f t="shared" si="98"/>
        <v>0.33333333333333331</v>
      </c>
      <c r="V557" s="33">
        <f t="shared" si="98"/>
        <v>0.73333333333333339</v>
      </c>
      <c r="W557" s="36"/>
    </row>
    <row r="558" spans="1:23" ht="19.5">
      <c r="A558" s="26">
        <v>75</v>
      </c>
      <c r="B558" s="27" t="s">
        <v>721</v>
      </c>
      <c r="C558" s="28" t="s">
        <v>837</v>
      </c>
      <c r="D558" s="28"/>
      <c r="E558" s="28" t="s">
        <v>839</v>
      </c>
      <c r="F558" s="29">
        <v>75</v>
      </c>
      <c r="G558" s="55">
        <v>0.55200000000000038</v>
      </c>
      <c r="H558" s="55"/>
      <c r="I558" s="31">
        <f t="shared" si="102"/>
        <v>2.1</v>
      </c>
      <c r="J558" s="32">
        <f t="shared" si="106"/>
        <v>0.6</v>
      </c>
      <c r="K558" s="32">
        <f t="shared" si="103"/>
        <v>1.5</v>
      </c>
      <c r="L558" s="32">
        <f t="shared" si="104"/>
        <v>4.7999999999999599E-2</v>
      </c>
      <c r="M558" s="32">
        <f t="shared" si="104"/>
        <v>1.5</v>
      </c>
      <c r="N558" s="33">
        <f t="shared" si="105"/>
        <v>3</v>
      </c>
      <c r="O558" s="34">
        <f t="shared" si="96"/>
        <v>1.5999999999999865E-2</v>
      </c>
      <c r="P558" s="35">
        <f t="shared" si="96"/>
        <v>0.5</v>
      </c>
      <c r="Q558" s="33"/>
      <c r="R558" s="33">
        <f t="shared" si="97"/>
        <v>1.5999999999999865E-2</v>
      </c>
      <c r="S558" s="33">
        <f t="shared" si="97"/>
        <v>0.5</v>
      </c>
      <c r="T558" s="33"/>
      <c r="U558" s="33">
        <f t="shared" si="98"/>
        <v>1.5999999999999865E-2</v>
      </c>
      <c r="V558" s="33">
        <f t="shared" si="98"/>
        <v>0.5</v>
      </c>
      <c r="W558" s="36"/>
    </row>
    <row r="559" spans="1:23" ht="19.5">
      <c r="A559" s="26">
        <v>76</v>
      </c>
      <c r="B559" s="27" t="s">
        <v>721</v>
      </c>
      <c r="C559" s="28" t="s">
        <v>840</v>
      </c>
      <c r="D559" s="28"/>
      <c r="E559" s="28" t="s">
        <v>841</v>
      </c>
      <c r="F559" s="29">
        <v>183</v>
      </c>
      <c r="G559" s="55"/>
      <c r="H559" s="55"/>
      <c r="I559" s="31">
        <f t="shared" si="102"/>
        <v>5</v>
      </c>
      <c r="J559" s="32">
        <f t="shared" si="106"/>
        <v>1.5</v>
      </c>
      <c r="K559" s="32">
        <f t="shared" si="103"/>
        <v>3.5</v>
      </c>
      <c r="L559" s="32">
        <f t="shared" si="104"/>
        <v>1.5</v>
      </c>
      <c r="M559" s="32">
        <f t="shared" si="104"/>
        <v>3.5</v>
      </c>
      <c r="N559" s="33">
        <f t="shared" si="105"/>
        <v>7</v>
      </c>
      <c r="O559" s="34">
        <f t="shared" si="96"/>
        <v>0.5</v>
      </c>
      <c r="P559" s="35">
        <f t="shared" si="96"/>
        <v>1.1666666666666667</v>
      </c>
      <c r="Q559" s="33"/>
      <c r="R559" s="33">
        <f t="shared" si="97"/>
        <v>0.5</v>
      </c>
      <c r="S559" s="33">
        <f t="shared" si="97"/>
        <v>1.1666666666666667</v>
      </c>
      <c r="T559" s="33"/>
      <c r="U559" s="33">
        <f t="shared" si="98"/>
        <v>0.5</v>
      </c>
      <c r="V559" s="33">
        <f t="shared" si="98"/>
        <v>1.1666666666666667</v>
      </c>
      <c r="W559" s="36"/>
    </row>
    <row r="560" spans="1:23" ht="19.5">
      <c r="A560" s="26">
        <v>77</v>
      </c>
      <c r="B560" s="27" t="s">
        <v>721</v>
      </c>
      <c r="C560" s="28" t="s">
        <v>842</v>
      </c>
      <c r="D560" s="28"/>
      <c r="E560" s="28" t="s">
        <v>843</v>
      </c>
      <c r="F560" s="29">
        <v>160</v>
      </c>
      <c r="G560" s="55">
        <v>1.1300000000000006</v>
      </c>
      <c r="H560" s="55"/>
      <c r="I560" s="31">
        <f t="shared" si="102"/>
        <v>4.4000000000000004</v>
      </c>
      <c r="J560" s="32">
        <f t="shared" si="106"/>
        <v>1.4</v>
      </c>
      <c r="K560" s="32">
        <f t="shared" si="103"/>
        <v>3.1</v>
      </c>
      <c r="L560" s="32">
        <f t="shared" si="104"/>
        <v>0.26999999999999935</v>
      </c>
      <c r="M560" s="32">
        <f t="shared" si="104"/>
        <v>3.1</v>
      </c>
      <c r="N560" s="33">
        <f t="shared" si="105"/>
        <v>6</v>
      </c>
      <c r="O560" s="34">
        <f t="shared" si="96"/>
        <v>8.9999999999999789E-2</v>
      </c>
      <c r="P560" s="35">
        <f t="shared" si="96"/>
        <v>1.0333333333333334</v>
      </c>
      <c r="Q560" s="33"/>
      <c r="R560" s="33">
        <f t="shared" si="97"/>
        <v>8.9999999999999789E-2</v>
      </c>
      <c r="S560" s="33">
        <f t="shared" si="97"/>
        <v>1.0333333333333334</v>
      </c>
      <c r="T560" s="33"/>
      <c r="U560" s="33">
        <f t="shared" si="98"/>
        <v>8.9999999999999789E-2</v>
      </c>
      <c r="V560" s="33">
        <f t="shared" si="98"/>
        <v>1.0333333333333334</v>
      </c>
      <c r="W560" s="36"/>
    </row>
    <row r="561" spans="1:23" ht="19.5">
      <c r="A561" s="26">
        <v>78</v>
      </c>
      <c r="B561" s="27" t="s">
        <v>721</v>
      </c>
      <c r="C561" s="28" t="s">
        <v>844</v>
      </c>
      <c r="D561" s="28"/>
      <c r="E561" s="28" t="s">
        <v>845</v>
      </c>
      <c r="F561" s="29">
        <v>340</v>
      </c>
      <c r="G561" s="55">
        <v>1.2819999999999998</v>
      </c>
      <c r="H561" s="55">
        <v>2.4870000000000005</v>
      </c>
      <c r="I561" s="31">
        <f t="shared" si="102"/>
        <v>9.4</v>
      </c>
      <c r="J561" s="32">
        <f t="shared" si="106"/>
        <v>2.9</v>
      </c>
      <c r="K561" s="32">
        <f t="shared" si="103"/>
        <v>6.6</v>
      </c>
      <c r="L561" s="32">
        <f t="shared" si="104"/>
        <v>1.6180000000000001</v>
      </c>
      <c r="M561" s="32">
        <f t="shared" si="104"/>
        <v>4.1129999999999995</v>
      </c>
      <c r="N561" s="33">
        <f t="shared" si="105"/>
        <v>12</v>
      </c>
      <c r="O561" s="34">
        <f t="shared" si="96"/>
        <v>0.53933333333333333</v>
      </c>
      <c r="P561" s="35">
        <f t="shared" si="96"/>
        <v>1.3709999999999998</v>
      </c>
      <c r="Q561" s="33"/>
      <c r="R561" s="33">
        <f t="shared" si="97"/>
        <v>0.53933333333333333</v>
      </c>
      <c r="S561" s="33">
        <f t="shared" si="97"/>
        <v>1.3709999999999998</v>
      </c>
      <c r="T561" s="33"/>
      <c r="U561" s="33">
        <f t="shared" si="98"/>
        <v>0.53933333333333333</v>
      </c>
      <c r="V561" s="33">
        <f t="shared" si="98"/>
        <v>1.3709999999999998</v>
      </c>
      <c r="W561" s="36"/>
    </row>
    <row r="562" spans="1:23" ht="19.5">
      <c r="A562" s="26">
        <v>79</v>
      </c>
      <c r="B562" s="27" t="s">
        <v>721</v>
      </c>
      <c r="C562" s="28" t="s">
        <v>844</v>
      </c>
      <c r="D562" s="28"/>
      <c r="E562" s="28" t="s">
        <v>846</v>
      </c>
      <c r="F562" s="29">
        <v>126</v>
      </c>
      <c r="G562" s="55">
        <v>1.4239999999999997</v>
      </c>
      <c r="H562" s="55">
        <v>1.3580000000000001</v>
      </c>
      <c r="I562" s="31">
        <f t="shared" si="102"/>
        <v>3.5</v>
      </c>
      <c r="J562" s="32">
        <f t="shared" si="106"/>
        <v>1.1000000000000001</v>
      </c>
      <c r="K562" s="32">
        <f t="shared" si="103"/>
        <v>2.5</v>
      </c>
      <c r="L562" s="32">
        <v>0</v>
      </c>
      <c r="M562" s="32">
        <f>K562-H562</f>
        <v>1.1419999999999999</v>
      </c>
      <c r="N562" s="33">
        <f t="shared" si="105"/>
        <v>5</v>
      </c>
      <c r="O562" s="34">
        <f t="shared" si="96"/>
        <v>0</v>
      </c>
      <c r="P562" s="35">
        <f t="shared" si="96"/>
        <v>0.38066666666666665</v>
      </c>
      <c r="Q562" s="33"/>
      <c r="R562" s="33">
        <f t="shared" si="97"/>
        <v>0</v>
      </c>
      <c r="S562" s="33">
        <f t="shared" si="97"/>
        <v>0.38066666666666665</v>
      </c>
      <c r="T562" s="33"/>
      <c r="U562" s="33">
        <f t="shared" si="98"/>
        <v>0</v>
      </c>
      <c r="V562" s="33">
        <f t="shared" si="98"/>
        <v>0.38066666666666665</v>
      </c>
      <c r="W562" s="36"/>
    </row>
    <row r="563" spans="1:23" ht="19.5">
      <c r="A563" s="26">
        <v>80</v>
      </c>
      <c r="B563" s="27" t="s">
        <v>721</v>
      </c>
      <c r="C563" s="28" t="s">
        <v>847</v>
      </c>
      <c r="D563" s="28"/>
      <c r="E563" s="28" t="s">
        <v>848</v>
      </c>
      <c r="F563" s="29">
        <v>202</v>
      </c>
      <c r="G563" s="55">
        <v>1.8169999999999999</v>
      </c>
      <c r="H563" s="55">
        <v>0.74199999999999988</v>
      </c>
      <c r="I563" s="31">
        <f t="shared" si="102"/>
        <v>5.6</v>
      </c>
      <c r="J563" s="32">
        <f t="shared" si="106"/>
        <v>1.7</v>
      </c>
      <c r="K563" s="32">
        <f t="shared" si="103"/>
        <v>3.9</v>
      </c>
      <c r="L563" s="32">
        <v>0</v>
      </c>
      <c r="M563" s="32">
        <f>K563-H563</f>
        <v>3.1579999999999999</v>
      </c>
      <c r="N563" s="33">
        <f t="shared" si="105"/>
        <v>7</v>
      </c>
      <c r="O563" s="34">
        <f t="shared" si="96"/>
        <v>0</v>
      </c>
      <c r="P563" s="35">
        <f t="shared" si="96"/>
        <v>1.0526666666666666</v>
      </c>
      <c r="Q563" s="33"/>
      <c r="R563" s="33">
        <f t="shared" si="97"/>
        <v>0</v>
      </c>
      <c r="S563" s="33">
        <f t="shared" si="97"/>
        <v>1.0526666666666666</v>
      </c>
      <c r="T563" s="33"/>
      <c r="U563" s="33">
        <f t="shared" si="98"/>
        <v>0</v>
      </c>
      <c r="V563" s="33">
        <f t="shared" si="98"/>
        <v>1.0526666666666666</v>
      </c>
      <c r="W563" s="36"/>
    </row>
    <row r="564" spans="1:23" ht="19.5">
      <c r="A564" s="26">
        <v>81</v>
      </c>
      <c r="B564" s="27" t="s">
        <v>721</v>
      </c>
      <c r="C564" s="28" t="s">
        <v>849</v>
      </c>
      <c r="D564" s="28"/>
      <c r="E564" s="28" t="s">
        <v>850</v>
      </c>
      <c r="F564" s="29">
        <v>144</v>
      </c>
      <c r="G564" s="55">
        <v>2.524</v>
      </c>
      <c r="H564" s="55">
        <v>2.4269999999999996</v>
      </c>
      <c r="I564" s="31">
        <f t="shared" si="102"/>
        <v>4</v>
      </c>
      <c r="J564" s="32">
        <f t="shared" si="106"/>
        <v>1.2</v>
      </c>
      <c r="K564" s="32">
        <f t="shared" si="103"/>
        <v>2.8</v>
      </c>
      <c r="L564" s="32">
        <v>0</v>
      </c>
      <c r="M564" s="32">
        <f>K564-H564</f>
        <v>0.37300000000000022</v>
      </c>
      <c r="N564" s="33">
        <f t="shared" si="105"/>
        <v>5</v>
      </c>
      <c r="O564" s="34">
        <f t="shared" si="96"/>
        <v>0</v>
      </c>
      <c r="P564" s="35">
        <f t="shared" si="96"/>
        <v>0.12433333333333341</v>
      </c>
      <c r="Q564" s="33"/>
      <c r="R564" s="33">
        <f t="shared" si="97"/>
        <v>0</v>
      </c>
      <c r="S564" s="33">
        <f t="shared" si="97"/>
        <v>0.12433333333333341</v>
      </c>
      <c r="T564" s="33"/>
      <c r="U564" s="33">
        <f t="shared" si="98"/>
        <v>0</v>
      </c>
      <c r="V564" s="33">
        <f t="shared" si="98"/>
        <v>0.12433333333333341</v>
      </c>
      <c r="W564" s="36"/>
    </row>
    <row r="565" spans="1:23" ht="19.5">
      <c r="A565" s="26">
        <v>82</v>
      </c>
      <c r="B565" s="27" t="s">
        <v>721</v>
      </c>
      <c r="C565" s="28" t="s">
        <v>851</v>
      </c>
      <c r="D565" s="28"/>
      <c r="E565" s="28" t="s">
        <v>852</v>
      </c>
      <c r="F565" s="29">
        <v>99</v>
      </c>
      <c r="G565" s="55"/>
      <c r="H565" s="55"/>
      <c r="I565" s="31">
        <f t="shared" si="102"/>
        <v>2.7</v>
      </c>
      <c r="J565" s="32">
        <f t="shared" si="106"/>
        <v>0.8</v>
      </c>
      <c r="K565" s="32">
        <f t="shared" si="103"/>
        <v>1.9</v>
      </c>
      <c r="L565" s="32">
        <f>J565-G565</f>
        <v>0.8</v>
      </c>
      <c r="M565" s="32">
        <f>K565-H565</f>
        <v>1.9</v>
      </c>
      <c r="N565" s="33">
        <f t="shared" si="105"/>
        <v>4</v>
      </c>
      <c r="O565" s="34">
        <f t="shared" si="96"/>
        <v>0.26666666666666666</v>
      </c>
      <c r="P565" s="35">
        <f t="shared" si="96"/>
        <v>0.6333333333333333</v>
      </c>
      <c r="Q565" s="33"/>
      <c r="R565" s="33">
        <f t="shared" si="97"/>
        <v>0.26666666666666666</v>
      </c>
      <c r="S565" s="33">
        <f t="shared" si="97"/>
        <v>0.6333333333333333</v>
      </c>
      <c r="T565" s="33"/>
      <c r="U565" s="33">
        <f t="shared" si="98"/>
        <v>0.26666666666666666</v>
      </c>
      <c r="V565" s="33">
        <f t="shared" si="98"/>
        <v>0.6333333333333333</v>
      </c>
      <c r="W565" s="36"/>
    </row>
    <row r="566" spans="1:23" ht="19.5">
      <c r="A566" s="26">
        <v>83</v>
      </c>
      <c r="B566" s="27" t="s">
        <v>721</v>
      </c>
      <c r="C566" s="28" t="s">
        <v>721</v>
      </c>
      <c r="D566" s="28"/>
      <c r="E566" s="28" t="s">
        <v>853</v>
      </c>
      <c r="F566" s="29">
        <v>172</v>
      </c>
      <c r="G566" s="55">
        <v>2.0992999999999999</v>
      </c>
      <c r="H566" s="55">
        <v>5.7366000000000028</v>
      </c>
      <c r="I566" s="31">
        <f t="shared" si="102"/>
        <v>4.7</v>
      </c>
      <c r="J566" s="32">
        <f t="shared" si="106"/>
        <v>1.4</v>
      </c>
      <c r="K566" s="32">
        <f t="shared" si="103"/>
        <v>3.3</v>
      </c>
      <c r="L566" s="32">
        <v>0</v>
      </c>
      <c r="M566" s="32">
        <v>0</v>
      </c>
      <c r="N566" s="33">
        <f t="shared" si="105"/>
        <v>6</v>
      </c>
      <c r="O566" s="34">
        <f t="shared" si="96"/>
        <v>0</v>
      </c>
      <c r="P566" s="35">
        <f t="shared" si="96"/>
        <v>0</v>
      </c>
      <c r="Q566" s="33"/>
      <c r="R566" s="33">
        <f t="shared" si="97"/>
        <v>0</v>
      </c>
      <c r="S566" s="33">
        <f t="shared" si="97"/>
        <v>0</v>
      </c>
      <c r="T566" s="33"/>
      <c r="U566" s="33">
        <f t="shared" si="98"/>
        <v>0</v>
      </c>
      <c r="V566" s="33">
        <f t="shared" si="98"/>
        <v>0</v>
      </c>
      <c r="W566" s="36"/>
    </row>
    <row r="567" spans="1:23" ht="19.5">
      <c r="A567" s="26">
        <v>84</v>
      </c>
      <c r="B567" s="27" t="s">
        <v>721</v>
      </c>
      <c r="C567" s="28" t="s">
        <v>180</v>
      </c>
      <c r="D567" s="28"/>
      <c r="E567" s="28" t="s">
        <v>854</v>
      </c>
      <c r="F567" s="29">
        <v>252</v>
      </c>
      <c r="G567" s="55">
        <v>0.4</v>
      </c>
      <c r="H567" s="55">
        <v>1.3260000000000005</v>
      </c>
      <c r="I567" s="31">
        <f t="shared" si="102"/>
        <v>6.9</v>
      </c>
      <c r="J567" s="32">
        <f t="shared" si="106"/>
        <v>2.1</v>
      </c>
      <c r="K567" s="32">
        <f t="shared" si="103"/>
        <v>4.8</v>
      </c>
      <c r="L567" s="32">
        <f t="shared" ref="L567:M578" si="107">J567-G567</f>
        <v>1.7000000000000002</v>
      </c>
      <c r="M567" s="32">
        <f t="shared" si="107"/>
        <v>3.4739999999999993</v>
      </c>
      <c r="N567" s="33">
        <f t="shared" si="105"/>
        <v>9</v>
      </c>
      <c r="O567" s="34">
        <f t="shared" si="96"/>
        <v>0.56666666666666676</v>
      </c>
      <c r="P567" s="35">
        <f t="shared" si="96"/>
        <v>1.1579999999999997</v>
      </c>
      <c r="Q567" s="33"/>
      <c r="R567" s="33">
        <f t="shared" si="97"/>
        <v>0.56666666666666676</v>
      </c>
      <c r="S567" s="33">
        <f t="shared" si="97"/>
        <v>1.1579999999999997</v>
      </c>
      <c r="T567" s="33"/>
      <c r="U567" s="33">
        <f t="shared" si="98"/>
        <v>0.56666666666666676</v>
      </c>
      <c r="V567" s="33">
        <f t="shared" si="98"/>
        <v>1.1579999999999997</v>
      </c>
      <c r="W567" s="36"/>
    </row>
    <row r="568" spans="1:23" ht="19.5">
      <c r="A568" s="26">
        <v>85</v>
      </c>
      <c r="B568" s="27" t="s">
        <v>721</v>
      </c>
      <c r="C568" s="28" t="s">
        <v>855</v>
      </c>
      <c r="D568" s="28"/>
      <c r="E568" s="28" t="s">
        <v>856</v>
      </c>
      <c r="F568" s="29">
        <v>153</v>
      </c>
      <c r="G568" s="55"/>
      <c r="H568" s="55"/>
      <c r="I568" s="31">
        <f t="shared" si="102"/>
        <v>4.2</v>
      </c>
      <c r="J568" s="32">
        <f t="shared" si="106"/>
        <v>1.3</v>
      </c>
      <c r="K568" s="32">
        <f t="shared" si="103"/>
        <v>2.9</v>
      </c>
      <c r="L568" s="32">
        <f t="shared" si="107"/>
        <v>1.3</v>
      </c>
      <c r="M568" s="32">
        <f t="shared" si="107"/>
        <v>2.9</v>
      </c>
      <c r="N568" s="33">
        <f t="shared" si="105"/>
        <v>6</v>
      </c>
      <c r="O568" s="34">
        <f t="shared" si="96"/>
        <v>0.43333333333333335</v>
      </c>
      <c r="P568" s="35">
        <f t="shared" si="96"/>
        <v>0.96666666666666667</v>
      </c>
      <c r="Q568" s="33"/>
      <c r="R568" s="33">
        <f t="shared" si="97"/>
        <v>0.43333333333333335</v>
      </c>
      <c r="S568" s="33">
        <f t="shared" si="97"/>
        <v>0.96666666666666667</v>
      </c>
      <c r="T568" s="33"/>
      <c r="U568" s="33">
        <f t="shared" si="98"/>
        <v>0.43333333333333335</v>
      </c>
      <c r="V568" s="33">
        <f t="shared" si="98"/>
        <v>0.96666666666666667</v>
      </c>
      <c r="W568" s="36"/>
    </row>
    <row r="569" spans="1:23" ht="19.5">
      <c r="A569" s="26">
        <v>86</v>
      </c>
      <c r="B569" s="27" t="s">
        <v>721</v>
      </c>
      <c r="C569" s="28" t="s">
        <v>857</v>
      </c>
      <c r="D569" s="28"/>
      <c r="E569" s="28" t="s">
        <v>858</v>
      </c>
      <c r="F569" s="29">
        <v>209</v>
      </c>
      <c r="G569" s="55"/>
      <c r="H569" s="55"/>
      <c r="I569" s="31">
        <f t="shared" si="102"/>
        <v>5.7</v>
      </c>
      <c r="J569" s="32">
        <f t="shared" si="106"/>
        <v>1.8</v>
      </c>
      <c r="K569" s="32">
        <f t="shared" si="103"/>
        <v>4</v>
      </c>
      <c r="L569" s="32">
        <f t="shared" si="107"/>
        <v>1.8</v>
      </c>
      <c r="M569" s="32">
        <f t="shared" si="107"/>
        <v>4</v>
      </c>
      <c r="N569" s="33">
        <f t="shared" si="105"/>
        <v>8</v>
      </c>
      <c r="O569" s="34">
        <f t="shared" ref="O569:P578" si="108">L569/3</f>
        <v>0.6</v>
      </c>
      <c r="P569" s="35">
        <f t="shared" si="108"/>
        <v>1.3333333333333333</v>
      </c>
      <c r="Q569" s="33"/>
      <c r="R569" s="33">
        <f t="shared" ref="R569:S578" si="109">L569/3</f>
        <v>0.6</v>
      </c>
      <c r="S569" s="33">
        <f t="shared" si="109"/>
        <v>1.3333333333333333</v>
      </c>
      <c r="T569" s="33"/>
      <c r="U569" s="33">
        <f t="shared" ref="U569:V578" si="110">L569/3</f>
        <v>0.6</v>
      </c>
      <c r="V569" s="33">
        <f t="shared" si="110"/>
        <v>1.3333333333333333</v>
      </c>
      <c r="W569" s="36"/>
    </row>
    <row r="570" spans="1:23" ht="19.5">
      <c r="A570" s="26">
        <v>87</v>
      </c>
      <c r="B570" s="27" t="s">
        <v>721</v>
      </c>
      <c r="C570" s="28" t="s">
        <v>859</v>
      </c>
      <c r="D570" s="28"/>
      <c r="E570" s="28" t="s">
        <v>860</v>
      </c>
      <c r="F570" s="29">
        <v>106</v>
      </c>
      <c r="G570" s="55"/>
      <c r="H570" s="55"/>
      <c r="I570" s="31">
        <f t="shared" si="102"/>
        <v>2.9</v>
      </c>
      <c r="J570" s="32">
        <f t="shared" si="106"/>
        <v>0.9</v>
      </c>
      <c r="K570" s="32">
        <f t="shared" si="103"/>
        <v>2</v>
      </c>
      <c r="L570" s="32">
        <f t="shared" si="107"/>
        <v>0.9</v>
      </c>
      <c r="M570" s="32">
        <f t="shared" si="107"/>
        <v>2</v>
      </c>
      <c r="N570" s="33">
        <f t="shared" si="105"/>
        <v>4</v>
      </c>
      <c r="O570" s="34">
        <f t="shared" si="108"/>
        <v>0.3</v>
      </c>
      <c r="P570" s="35">
        <f t="shared" si="108"/>
        <v>0.66666666666666663</v>
      </c>
      <c r="Q570" s="33"/>
      <c r="R570" s="33">
        <f t="shared" si="109"/>
        <v>0.3</v>
      </c>
      <c r="S570" s="33">
        <f t="shared" si="109"/>
        <v>0.66666666666666663</v>
      </c>
      <c r="T570" s="33"/>
      <c r="U570" s="33">
        <f t="shared" si="110"/>
        <v>0.3</v>
      </c>
      <c r="V570" s="33">
        <f t="shared" si="110"/>
        <v>0.66666666666666663</v>
      </c>
      <c r="W570" s="36"/>
    </row>
    <row r="571" spans="1:23" ht="19.5">
      <c r="A571" s="26">
        <v>88</v>
      </c>
      <c r="B571" s="27" t="s">
        <v>721</v>
      </c>
      <c r="C571" s="28" t="s">
        <v>861</v>
      </c>
      <c r="D571" s="28"/>
      <c r="E571" s="28" t="s">
        <v>862</v>
      </c>
      <c r="F571" s="29">
        <v>139</v>
      </c>
      <c r="G571" s="55">
        <v>0.10189999999999991</v>
      </c>
      <c r="H571" s="55">
        <v>6.6999999999999602E-2</v>
      </c>
      <c r="I571" s="31">
        <f t="shared" si="102"/>
        <v>3.8</v>
      </c>
      <c r="J571" s="32">
        <f t="shared" si="106"/>
        <v>1.2</v>
      </c>
      <c r="K571" s="32">
        <f t="shared" si="103"/>
        <v>2.7</v>
      </c>
      <c r="L571" s="32">
        <f t="shared" si="107"/>
        <v>1.0981000000000001</v>
      </c>
      <c r="M571" s="32">
        <f t="shared" si="107"/>
        <v>2.6330000000000005</v>
      </c>
      <c r="N571" s="33">
        <f t="shared" si="105"/>
        <v>5</v>
      </c>
      <c r="O571" s="34">
        <f t="shared" si="108"/>
        <v>0.36603333333333338</v>
      </c>
      <c r="P571" s="35">
        <f t="shared" si="108"/>
        <v>0.87766666666666682</v>
      </c>
      <c r="Q571" s="33"/>
      <c r="R571" s="33">
        <f t="shared" si="109"/>
        <v>0.36603333333333338</v>
      </c>
      <c r="S571" s="33">
        <f t="shared" si="109"/>
        <v>0.87766666666666682</v>
      </c>
      <c r="T571" s="33"/>
      <c r="U571" s="33">
        <f t="shared" si="110"/>
        <v>0.36603333333333338</v>
      </c>
      <c r="V571" s="33">
        <f t="shared" si="110"/>
        <v>0.87766666666666682</v>
      </c>
      <c r="W571" s="36"/>
    </row>
    <row r="572" spans="1:23" ht="19.5">
      <c r="A572" s="26">
        <v>89</v>
      </c>
      <c r="B572" s="27" t="s">
        <v>721</v>
      </c>
      <c r="C572" s="28" t="s">
        <v>861</v>
      </c>
      <c r="D572" s="28"/>
      <c r="E572" s="28" t="s">
        <v>863</v>
      </c>
      <c r="F572" s="29">
        <v>148</v>
      </c>
      <c r="G572" s="55"/>
      <c r="H572" s="55"/>
      <c r="I572" s="31">
        <f t="shared" si="102"/>
        <v>4.0999999999999996</v>
      </c>
      <c r="J572" s="32">
        <f t="shared" si="106"/>
        <v>1.3</v>
      </c>
      <c r="K572" s="32">
        <f t="shared" si="103"/>
        <v>2.9</v>
      </c>
      <c r="L572" s="32">
        <f t="shared" si="107"/>
        <v>1.3</v>
      </c>
      <c r="M572" s="32">
        <f t="shared" si="107"/>
        <v>2.9</v>
      </c>
      <c r="N572" s="33">
        <f t="shared" si="105"/>
        <v>5</v>
      </c>
      <c r="O572" s="34">
        <f t="shared" si="108"/>
        <v>0.43333333333333335</v>
      </c>
      <c r="P572" s="35">
        <f t="shared" si="108"/>
        <v>0.96666666666666667</v>
      </c>
      <c r="Q572" s="33"/>
      <c r="R572" s="33">
        <f t="shared" si="109"/>
        <v>0.43333333333333335</v>
      </c>
      <c r="S572" s="33">
        <f t="shared" si="109"/>
        <v>0.96666666666666667</v>
      </c>
      <c r="T572" s="33"/>
      <c r="U572" s="33">
        <f t="shared" si="110"/>
        <v>0.43333333333333335</v>
      </c>
      <c r="V572" s="33">
        <f t="shared" si="110"/>
        <v>0.96666666666666667</v>
      </c>
      <c r="W572" s="36"/>
    </row>
    <row r="573" spans="1:23" ht="19.5">
      <c r="A573" s="26">
        <v>90</v>
      </c>
      <c r="B573" s="27" t="s">
        <v>721</v>
      </c>
      <c r="C573" s="28" t="s">
        <v>861</v>
      </c>
      <c r="D573" s="28"/>
      <c r="E573" s="28" t="s">
        <v>864</v>
      </c>
      <c r="F573" s="29">
        <v>80</v>
      </c>
      <c r="G573" s="55">
        <v>0.15900000000000003</v>
      </c>
      <c r="H573" s="55"/>
      <c r="I573" s="31">
        <f t="shared" si="102"/>
        <v>2.2000000000000002</v>
      </c>
      <c r="J573" s="32">
        <f t="shared" si="106"/>
        <v>0.7</v>
      </c>
      <c r="K573" s="32">
        <f t="shared" si="103"/>
        <v>1.5</v>
      </c>
      <c r="L573" s="32">
        <f t="shared" si="107"/>
        <v>0.54099999999999993</v>
      </c>
      <c r="M573" s="32">
        <f t="shared" si="107"/>
        <v>1.5</v>
      </c>
      <c r="N573" s="33">
        <f t="shared" si="105"/>
        <v>3</v>
      </c>
      <c r="O573" s="34">
        <f t="shared" si="108"/>
        <v>0.18033333333333332</v>
      </c>
      <c r="P573" s="35">
        <f t="shared" si="108"/>
        <v>0.5</v>
      </c>
      <c r="Q573" s="33"/>
      <c r="R573" s="33">
        <f t="shared" si="109"/>
        <v>0.18033333333333332</v>
      </c>
      <c r="S573" s="33">
        <f t="shared" si="109"/>
        <v>0.5</v>
      </c>
      <c r="T573" s="33"/>
      <c r="U573" s="33">
        <f t="shared" si="110"/>
        <v>0.18033333333333332</v>
      </c>
      <c r="V573" s="33">
        <f t="shared" si="110"/>
        <v>0.5</v>
      </c>
      <c r="W573" s="36"/>
    </row>
    <row r="574" spans="1:23" ht="19.5">
      <c r="A574" s="26">
        <v>91</v>
      </c>
      <c r="B574" s="27" t="s">
        <v>721</v>
      </c>
      <c r="C574" s="28" t="s">
        <v>865</v>
      </c>
      <c r="D574" s="28"/>
      <c r="E574" s="28" t="s">
        <v>866</v>
      </c>
      <c r="F574" s="29">
        <v>114</v>
      </c>
      <c r="G574" s="55"/>
      <c r="H574" s="55"/>
      <c r="I574" s="31">
        <f t="shared" si="102"/>
        <v>3.1</v>
      </c>
      <c r="J574" s="32">
        <f t="shared" si="106"/>
        <v>1</v>
      </c>
      <c r="K574" s="32">
        <f t="shared" si="103"/>
        <v>2.2000000000000002</v>
      </c>
      <c r="L574" s="32">
        <f t="shared" si="107"/>
        <v>1</v>
      </c>
      <c r="M574" s="32">
        <f t="shared" si="107"/>
        <v>2.2000000000000002</v>
      </c>
      <c r="N574" s="33">
        <f t="shared" si="105"/>
        <v>4</v>
      </c>
      <c r="O574" s="34">
        <f t="shared" si="108"/>
        <v>0.33333333333333331</v>
      </c>
      <c r="P574" s="35">
        <f t="shared" si="108"/>
        <v>0.73333333333333339</v>
      </c>
      <c r="Q574" s="33"/>
      <c r="R574" s="33">
        <f t="shared" si="109"/>
        <v>0.33333333333333331</v>
      </c>
      <c r="S574" s="33">
        <f t="shared" si="109"/>
        <v>0.73333333333333339</v>
      </c>
      <c r="T574" s="33"/>
      <c r="U574" s="33">
        <f t="shared" si="110"/>
        <v>0.33333333333333331</v>
      </c>
      <c r="V574" s="33">
        <f t="shared" si="110"/>
        <v>0.73333333333333339</v>
      </c>
      <c r="W574" s="36"/>
    </row>
    <row r="575" spans="1:23" ht="19.5">
      <c r="A575" s="26">
        <v>92</v>
      </c>
      <c r="B575" s="27" t="s">
        <v>721</v>
      </c>
      <c r="C575" s="28" t="s">
        <v>344</v>
      </c>
      <c r="D575" s="28"/>
      <c r="E575" s="28" t="s">
        <v>867</v>
      </c>
      <c r="F575" s="29">
        <v>108</v>
      </c>
      <c r="G575" s="55"/>
      <c r="H575" s="55"/>
      <c r="I575" s="31">
        <f t="shared" si="102"/>
        <v>3</v>
      </c>
      <c r="J575" s="32">
        <f t="shared" si="106"/>
        <v>0.9</v>
      </c>
      <c r="K575" s="32">
        <f t="shared" si="103"/>
        <v>2.1</v>
      </c>
      <c r="L575" s="32">
        <f t="shared" si="107"/>
        <v>0.9</v>
      </c>
      <c r="M575" s="32">
        <f t="shared" si="107"/>
        <v>2.1</v>
      </c>
      <c r="N575" s="33">
        <f t="shared" si="105"/>
        <v>4</v>
      </c>
      <c r="O575" s="34">
        <f t="shared" si="108"/>
        <v>0.3</v>
      </c>
      <c r="P575" s="35">
        <f t="shared" si="108"/>
        <v>0.70000000000000007</v>
      </c>
      <c r="Q575" s="33"/>
      <c r="R575" s="33">
        <f t="shared" si="109"/>
        <v>0.3</v>
      </c>
      <c r="S575" s="33">
        <f t="shared" si="109"/>
        <v>0.70000000000000007</v>
      </c>
      <c r="T575" s="33"/>
      <c r="U575" s="33">
        <f t="shared" si="110"/>
        <v>0.3</v>
      </c>
      <c r="V575" s="33">
        <f t="shared" si="110"/>
        <v>0.70000000000000007</v>
      </c>
      <c r="W575" s="36"/>
    </row>
    <row r="576" spans="1:23" ht="19.5">
      <c r="A576" s="26">
        <v>93</v>
      </c>
      <c r="B576" s="27" t="s">
        <v>721</v>
      </c>
      <c r="C576" s="28" t="s">
        <v>344</v>
      </c>
      <c r="D576" s="28"/>
      <c r="E576" s="28" t="s">
        <v>868</v>
      </c>
      <c r="F576" s="29">
        <v>398</v>
      </c>
      <c r="G576" s="55">
        <v>0.62599999999999967</v>
      </c>
      <c r="H576" s="55"/>
      <c r="I576" s="31">
        <f t="shared" si="102"/>
        <v>10.9</v>
      </c>
      <c r="J576" s="32">
        <f t="shared" si="106"/>
        <v>3.4</v>
      </c>
      <c r="K576" s="32">
        <f t="shared" si="103"/>
        <v>7.6</v>
      </c>
      <c r="L576" s="32">
        <f t="shared" si="107"/>
        <v>2.774</v>
      </c>
      <c r="M576" s="32">
        <f t="shared" si="107"/>
        <v>7.6</v>
      </c>
      <c r="N576" s="33">
        <f t="shared" si="105"/>
        <v>14</v>
      </c>
      <c r="O576" s="34">
        <f t="shared" si="108"/>
        <v>0.92466666666666664</v>
      </c>
      <c r="P576" s="35">
        <f t="shared" si="108"/>
        <v>2.5333333333333332</v>
      </c>
      <c r="Q576" s="33"/>
      <c r="R576" s="33">
        <f t="shared" si="109"/>
        <v>0.92466666666666664</v>
      </c>
      <c r="S576" s="33">
        <f t="shared" si="109"/>
        <v>2.5333333333333332</v>
      </c>
      <c r="T576" s="33"/>
      <c r="U576" s="33">
        <f t="shared" si="110"/>
        <v>0.92466666666666664</v>
      </c>
      <c r="V576" s="33">
        <f t="shared" si="110"/>
        <v>2.5333333333333332</v>
      </c>
      <c r="W576" s="36"/>
    </row>
    <row r="577" spans="1:23" ht="19.5">
      <c r="A577" s="26">
        <v>94</v>
      </c>
      <c r="B577" s="27" t="s">
        <v>721</v>
      </c>
      <c r="C577" s="28" t="s">
        <v>869</v>
      </c>
      <c r="D577" s="28"/>
      <c r="E577" s="28" t="s">
        <v>870</v>
      </c>
      <c r="F577" s="29">
        <v>163</v>
      </c>
      <c r="G577" s="55"/>
      <c r="H577" s="55">
        <v>0.15900000000000061</v>
      </c>
      <c r="I577" s="31">
        <f t="shared" si="102"/>
        <v>4.5</v>
      </c>
      <c r="J577" s="32">
        <f t="shared" si="106"/>
        <v>1.4</v>
      </c>
      <c r="K577" s="32">
        <f t="shared" si="103"/>
        <v>3.2</v>
      </c>
      <c r="L577" s="32">
        <f t="shared" si="107"/>
        <v>1.4</v>
      </c>
      <c r="M577" s="32">
        <f t="shared" si="107"/>
        <v>3.0409999999999995</v>
      </c>
      <c r="N577" s="33">
        <f t="shared" si="105"/>
        <v>6</v>
      </c>
      <c r="O577" s="34">
        <f t="shared" si="108"/>
        <v>0.46666666666666662</v>
      </c>
      <c r="P577" s="35">
        <f t="shared" si="108"/>
        <v>1.0136666666666665</v>
      </c>
      <c r="Q577" s="33"/>
      <c r="R577" s="33">
        <f t="shared" si="109"/>
        <v>0.46666666666666662</v>
      </c>
      <c r="S577" s="33">
        <f t="shared" si="109"/>
        <v>1.0136666666666665</v>
      </c>
      <c r="T577" s="33"/>
      <c r="U577" s="33">
        <f t="shared" si="110"/>
        <v>0.46666666666666662</v>
      </c>
      <c r="V577" s="33">
        <f t="shared" si="110"/>
        <v>1.0136666666666665</v>
      </c>
      <c r="W577" s="36"/>
    </row>
    <row r="578" spans="1:23" ht="19.5">
      <c r="A578" s="26">
        <v>95</v>
      </c>
      <c r="B578" s="27" t="s">
        <v>721</v>
      </c>
      <c r="C578" s="28" t="s">
        <v>871</v>
      </c>
      <c r="D578" s="28"/>
      <c r="E578" s="28" t="s">
        <v>872</v>
      </c>
      <c r="F578" s="29">
        <v>117</v>
      </c>
      <c r="G578" s="55"/>
      <c r="H578" s="55"/>
      <c r="I578" s="31">
        <f t="shared" si="102"/>
        <v>3.2</v>
      </c>
      <c r="J578" s="32">
        <f t="shared" si="106"/>
        <v>1</v>
      </c>
      <c r="K578" s="32">
        <f t="shared" si="103"/>
        <v>2.2000000000000002</v>
      </c>
      <c r="L578" s="32">
        <f t="shared" si="107"/>
        <v>1</v>
      </c>
      <c r="M578" s="32">
        <f t="shared" si="107"/>
        <v>2.2000000000000002</v>
      </c>
      <c r="N578" s="33">
        <f t="shared" si="105"/>
        <v>4</v>
      </c>
      <c r="O578" s="34">
        <f t="shared" si="108"/>
        <v>0.33333333333333331</v>
      </c>
      <c r="P578" s="35">
        <f t="shared" si="108"/>
        <v>0.73333333333333339</v>
      </c>
      <c r="Q578" s="33"/>
      <c r="R578" s="33">
        <f t="shared" si="109"/>
        <v>0.33333333333333331</v>
      </c>
      <c r="S578" s="33">
        <f t="shared" si="109"/>
        <v>0.73333333333333339</v>
      </c>
      <c r="T578" s="33"/>
      <c r="U578" s="33">
        <f t="shared" si="110"/>
        <v>0.33333333333333331</v>
      </c>
      <c r="V578" s="33">
        <f t="shared" si="110"/>
        <v>0.73333333333333339</v>
      </c>
      <c r="W578" s="36"/>
    </row>
    <row r="579" spans="1:23" ht="18.75">
      <c r="A579" s="26"/>
      <c r="B579" s="38"/>
      <c r="C579" s="38"/>
      <c r="D579" s="38"/>
      <c r="E579" s="28" t="s">
        <v>225</v>
      </c>
      <c r="F579" s="60">
        <f>SUM(F484:F578)</f>
        <v>13670</v>
      </c>
      <c r="G579" s="56">
        <f t="shared" ref="G579:H579" si="111">SUM(G484:G578)</f>
        <v>45.833459999999995</v>
      </c>
      <c r="H579" s="56">
        <f t="shared" si="111"/>
        <v>65.017659999999978</v>
      </c>
      <c r="I579" s="49">
        <f>SUM(I484:I578)</f>
        <v>371.39999999999986</v>
      </c>
      <c r="J579" s="33">
        <f>SUM(J484:J578)</f>
        <v>113.9</v>
      </c>
      <c r="K579" s="33">
        <f>SUM(K484:K578)</f>
        <v>260.89999999999998</v>
      </c>
      <c r="L579" s="32">
        <f>SUM(L484:L578)</f>
        <v>79.255840000000006</v>
      </c>
      <c r="M579" s="32">
        <f>SUM(M484:M578)</f>
        <v>203.70693999999997</v>
      </c>
      <c r="N579" s="36">
        <f t="shared" ref="N579:P579" si="112">SUM(N484:N578)</f>
        <v>495</v>
      </c>
      <c r="O579" s="43">
        <f t="shared" si="112"/>
        <v>26.41861333333333</v>
      </c>
      <c r="P579" s="43">
        <f t="shared" si="112"/>
        <v>67.902313333333353</v>
      </c>
      <c r="Q579" s="42"/>
      <c r="R579" s="42">
        <f>SUM(R484:R578)</f>
        <v>26.41861333333333</v>
      </c>
      <c r="S579" s="42">
        <f>SUM(S484:S578)</f>
        <v>67.902313333333353</v>
      </c>
      <c r="T579" s="42"/>
      <c r="U579" s="42">
        <f>SUM(U484:U578)</f>
        <v>26.41861333333333</v>
      </c>
      <c r="V579" s="42">
        <f>SUM(V484:V578)</f>
        <v>67.902313333333353</v>
      </c>
      <c r="W579" s="36"/>
    </row>
    <row r="580" spans="1:23" ht="18.75">
      <c r="A580" s="81"/>
      <c r="B580" s="62"/>
      <c r="C580" s="62"/>
      <c r="D580" s="62"/>
      <c r="E580" s="63"/>
      <c r="F580" s="64"/>
      <c r="G580" s="65"/>
      <c r="H580" s="65"/>
      <c r="I580" s="63"/>
      <c r="J580" s="63"/>
      <c r="K580" s="63"/>
      <c r="L580" s="63"/>
      <c r="M580" s="63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1:23" ht="18.75">
      <c r="A581" s="48"/>
      <c r="B581" s="47"/>
      <c r="C581" s="47"/>
      <c r="D581" s="47"/>
      <c r="E581" s="66"/>
      <c r="F581" s="67"/>
      <c r="G581" s="68"/>
      <c r="H581" s="68"/>
      <c r="I581" s="66"/>
      <c r="J581" s="66"/>
      <c r="K581" s="66"/>
      <c r="L581" s="66"/>
      <c r="M581" s="6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 spans="1:23" ht="18.75">
      <c r="A582" s="48"/>
      <c r="B582" s="47"/>
      <c r="C582" s="47"/>
      <c r="D582" s="47"/>
      <c r="E582" s="66"/>
      <c r="F582" s="67"/>
      <c r="G582" s="68"/>
      <c r="H582" s="68"/>
      <c r="I582" s="66"/>
      <c r="J582" s="66"/>
      <c r="K582" s="66"/>
      <c r="L582" s="66"/>
      <c r="M582" s="6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1:23" ht="18.75">
      <c r="A583" s="48"/>
      <c r="B583" s="47"/>
      <c r="C583" s="47"/>
      <c r="D583" s="47"/>
      <c r="E583" s="66"/>
      <c r="F583" s="67"/>
      <c r="G583" s="68"/>
      <c r="H583" s="68"/>
      <c r="I583" s="66"/>
      <c r="J583" s="66"/>
      <c r="K583" s="66"/>
      <c r="L583" s="66"/>
      <c r="M583" s="6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 spans="1:23" ht="18.75">
      <c r="A584" s="48"/>
      <c r="B584" s="47"/>
      <c r="C584" s="47"/>
      <c r="D584" s="47"/>
      <c r="E584" s="66"/>
      <c r="F584" s="67"/>
      <c r="G584" s="68"/>
      <c r="H584" s="68"/>
      <c r="I584" s="66"/>
      <c r="J584" s="66"/>
      <c r="K584" s="66"/>
      <c r="L584" s="66"/>
      <c r="M584" s="6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1:23" ht="18.75">
      <c r="A585" s="48"/>
      <c r="B585" s="47"/>
      <c r="C585" s="47"/>
      <c r="D585" s="47"/>
      <c r="E585" s="66"/>
      <c r="F585" s="67"/>
      <c r="G585" s="68"/>
      <c r="H585" s="68"/>
      <c r="I585" s="66"/>
      <c r="J585" s="66"/>
      <c r="K585" s="66"/>
      <c r="L585" s="66"/>
      <c r="M585" s="6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 spans="1:23" ht="18.75">
      <c r="A586" s="48"/>
      <c r="B586" s="47"/>
      <c r="C586" s="47"/>
      <c r="D586" s="47"/>
      <c r="E586" s="66"/>
      <c r="F586" s="67"/>
      <c r="G586" s="68"/>
      <c r="H586" s="68"/>
      <c r="I586" s="66"/>
      <c r="J586" s="66"/>
      <c r="K586" s="66"/>
      <c r="L586" s="66"/>
      <c r="M586" s="6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1:23" ht="18.75">
      <c r="A587" s="48"/>
      <c r="B587" s="47"/>
      <c r="C587" s="47"/>
      <c r="D587" s="47"/>
      <c r="E587" s="66"/>
      <c r="F587" s="67"/>
      <c r="G587" s="68"/>
      <c r="H587" s="68"/>
      <c r="I587" s="66"/>
      <c r="J587" s="66"/>
      <c r="K587" s="66"/>
      <c r="L587" s="66"/>
      <c r="M587" s="6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 spans="1:23" ht="18.75">
      <c r="A588" s="48"/>
      <c r="B588" s="47"/>
      <c r="C588" s="47"/>
      <c r="D588" s="47"/>
      <c r="E588" s="66"/>
      <c r="F588" s="67"/>
      <c r="G588" s="68"/>
      <c r="H588" s="68"/>
      <c r="I588" s="66"/>
      <c r="J588" s="66"/>
      <c r="K588" s="66"/>
      <c r="L588" s="66"/>
      <c r="M588" s="6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1:23" ht="18.75">
      <c r="A589" s="48"/>
      <c r="B589" s="47"/>
      <c r="C589" s="47"/>
      <c r="D589" s="47"/>
      <c r="E589" s="66"/>
      <c r="F589" s="67"/>
      <c r="G589" s="68"/>
      <c r="H589" s="68"/>
      <c r="I589" s="66"/>
      <c r="J589" s="66"/>
      <c r="K589" s="66"/>
      <c r="L589" s="66"/>
      <c r="M589" s="6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 spans="1:23" ht="18.75">
      <c r="A590" s="48"/>
      <c r="B590" s="47"/>
      <c r="C590" s="47"/>
      <c r="D590" s="47"/>
      <c r="E590" s="66"/>
      <c r="F590" s="67"/>
      <c r="G590" s="68"/>
      <c r="H590" s="68"/>
      <c r="I590" s="66"/>
      <c r="J590" s="66"/>
      <c r="K590" s="66"/>
      <c r="L590" s="66"/>
      <c r="M590" s="6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1:23" ht="18.75">
      <c r="A591" s="48"/>
      <c r="B591" s="47"/>
      <c r="C591" s="47"/>
      <c r="D591" s="47"/>
      <c r="E591" s="66"/>
      <c r="F591" s="67"/>
      <c r="G591" s="68"/>
      <c r="H591" s="68"/>
      <c r="I591" s="66"/>
      <c r="J591" s="66"/>
      <c r="K591" s="66"/>
      <c r="L591" s="66"/>
      <c r="M591" s="6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 spans="1:23" ht="18.75">
      <c r="A592" s="48"/>
      <c r="B592" s="47"/>
      <c r="C592" s="47"/>
      <c r="D592" s="47"/>
      <c r="E592" s="66"/>
      <c r="F592" s="67"/>
      <c r="G592" s="68"/>
      <c r="H592" s="68"/>
      <c r="I592" s="66"/>
      <c r="J592" s="66"/>
      <c r="K592" s="66"/>
      <c r="L592" s="66"/>
      <c r="M592" s="6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1:23" ht="18.75">
      <c r="A593" s="48"/>
      <c r="B593" s="47"/>
      <c r="C593" s="47"/>
      <c r="D593" s="47"/>
      <c r="E593" s="66"/>
      <c r="F593" s="67"/>
      <c r="G593" s="68"/>
      <c r="H593" s="68"/>
      <c r="I593" s="66"/>
      <c r="J593" s="66"/>
      <c r="K593" s="66"/>
      <c r="L593" s="66"/>
      <c r="M593" s="6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 spans="1:23" ht="18.75">
      <c r="A594" s="48"/>
      <c r="B594" s="47"/>
      <c r="C594" s="47"/>
      <c r="D594" s="47"/>
      <c r="E594" s="66"/>
      <c r="F594" s="67"/>
      <c r="G594" s="68"/>
      <c r="H594" s="68"/>
      <c r="I594" s="66"/>
      <c r="J594" s="66"/>
      <c r="K594" s="66"/>
      <c r="L594" s="66"/>
      <c r="M594" s="6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1:23" ht="18.75">
      <c r="A595" s="48"/>
      <c r="B595" s="47"/>
      <c r="C595" s="47"/>
      <c r="D595" s="47"/>
      <c r="E595" s="66"/>
      <c r="F595" s="67"/>
      <c r="G595" s="68"/>
      <c r="H595" s="68"/>
      <c r="I595" s="66"/>
      <c r="J595" s="66"/>
      <c r="K595" s="66"/>
      <c r="L595" s="66"/>
      <c r="M595" s="6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 spans="1:23" ht="18.75">
      <c r="A596" s="48"/>
      <c r="B596" s="47"/>
      <c r="C596" s="47"/>
      <c r="D596" s="47"/>
      <c r="E596" s="66"/>
      <c r="F596" s="67"/>
      <c r="G596" s="68"/>
      <c r="H596" s="68"/>
      <c r="I596" s="66"/>
      <c r="J596" s="66"/>
      <c r="K596" s="66"/>
      <c r="L596" s="66"/>
      <c r="M596" s="6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1:23" ht="18.75">
      <c r="A597" s="48"/>
      <c r="B597" s="47"/>
      <c r="C597" s="47"/>
      <c r="D597" s="47"/>
      <c r="E597" s="66"/>
      <c r="F597" s="67"/>
      <c r="G597" s="68"/>
      <c r="H597" s="68"/>
      <c r="I597" s="66"/>
      <c r="J597" s="66"/>
      <c r="K597" s="66"/>
      <c r="L597" s="66"/>
      <c r="M597" s="6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 spans="1:23" ht="18.75">
      <c r="A598" s="48"/>
      <c r="B598" s="47"/>
      <c r="C598" s="47"/>
      <c r="D598" s="47"/>
      <c r="E598" s="66"/>
      <c r="F598" s="67"/>
      <c r="G598" s="68"/>
      <c r="H598" s="68"/>
      <c r="I598" s="66"/>
      <c r="J598" s="66"/>
      <c r="K598" s="66"/>
      <c r="L598" s="66"/>
      <c r="M598" s="6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1:23" ht="19.5">
      <c r="A599" s="26">
        <v>1</v>
      </c>
      <c r="B599" s="27" t="s">
        <v>873</v>
      </c>
      <c r="C599" s="28" t="s">
        <v>874</v>
      </c>
      <c r="D599" s="28"/>
      <c r="E599" s="28" t="s">
        <v>875</v>
      </c>
      <c r="F599" s="29">
        <v>136</v>
      </c>
      <c r="G599" s="55"/>
      <c r="H599" s="55"/>
      <c r="I599" s="31">
        <f t="shared" ref="I599:I662" si="113">ROUND(F599*55/100*50*0.001,1)</f>
        <v>3.7</v>
      </c>
      <c r="J599" s="32">
        <f>ROUND(I599*1/3.3,1)</f>
        <v>1.1000000000000001</v>
      </c>
      <c r="K599" s="32">
        <f t="shared" ref="K599:K662" si="114">ROUND(I599*2/2.85,1)</f>
        <v>2.6</v>
      </c>
      <c r="L599" s="32">
        <f>J599-G599</f>
        <v>1.1000000000000001</v>
      </c>
      <c r="M599" s="32">
        <f>K599-H599</f>
        <v>2.6</v>
      </c>
      <c r="N599" s="33">
        <f t="shared" ref="N599:N662" si="115">ROUND(F599*60/100*60*0.001,0)</f>
        <v>5</v>
      </c>
      <c r="O599" s="34">
        <f>L599/3</f>
        <v>0.3666666666666667</v>
      </c>
      <c r="P599" s="35">
        <f t="shared" ref="P599:P662" si="116">M599/3</f>
        <v>0.8666666666666667</v>
      </c>
      <c r="Q599" s="33"/>
      <c r="R599" s="33">
        <f t="shared" ref="R599:S662" si="117">L599/3</f>
        <v>0.3666666666666667</v>
      </c>
      <c r="S599" s="33">
        <f t="shared" si="117"/>
        <v>0.8666666666666667</v>
      </c>
      <c r="T599" s="33"/>
      <c r="U599" s="33">
        <f t="shared" ref="U599:V662" si="118">L599/3</f>
        <v>0.3666666666666667</v>
      </c>
      <c r="V599" s="33">
        <f t="shared" si="118"/>
        <v>0.8666666666666667</v>
      </c>
      <c r="W599" s="36"/>
    </row>
    <row r="600" spans="1:23" ht="19.5">
      <c r="A600" s="26">
        <v>2</v>
      </c>
      <c r="B600" s="27" t="s">
        <v>873</v>
      </c>
      <c r="C600" s="28" t="s">
        <v>876</v>
      </c>
      <c r="D600" s="28"/>
      <c r="E600" s="28" t="s">
        <v>877</v>
      </c>
      <c r="F600" s="29">
        <v>104</v>
      </c>
      <c r="G600" s="55">
        <v>1.45</v>
      </c>
      <c r="H600" s="55">
        <v>2.58</v>
      </c>
      <c r="I600" s="31">
        <f t="shared" si="113"/>
        <v>2.9</v>
      </c>
      <c r="J600" s="32">
        <f t="shared" ref="J600:J663" si="119">ROUND(I600*1/3.3,1)</f>
        <v>0.9</v>
      </c>
      <c r="K600" s="32">
        <f t="shared" si="114"/>
        <v>2</v>
      </c>
      <c r="L600" s="32">
        <v>0</v>
      </c>
      <c r="M600" s="32">
        <v>0</v>
      </c>
      <c r="N600" s="33">
        <f t="shared" si="115"/>
        <v>4</v>
      </c>
      <c r="O600" s="34">
        <f t="shared" ref="O600:P663" si="120">L600/3</f>
        <v>0</v>
      </c>
      <c r="P600" s="35">
        <f t="shared" si="116"/>
        <v>0</v>
      </c>
      <c r="Q600" s="33"/>
      <c r="R600" s="33">
        <f t="shared" si="117"/>
        <v>0</v>
      </c>
      <c r="S600" s="33">
        <f t="shared" si="117"/>
        <v>0</v>
      </c>
      <c r="T600" s="33"/>
      <c r="U600" s="33">
        <f t="shared" si="118"/>
        <v>0</v>
      </c>
      <c r="V600" s="33">
        <f t="shared" si="118"/>
        <v>0</v>
      </c>
      <c r="W600" s="36"/>
    </row>
    <row r="601" spans="1:23" ht="19.5">
      <c r="A601" s="26">
        <v>3</v>
      </c>
      <c r="B601" s="27" t="s">
        <v>873</v>
      </c>
      <c r="C601" s="28" t="s">
        <v>876</v>
      </c>
      <c r="D601" s="28"/>
      <c r="E601" s="28" t="s">
        <v>878</v>
      </c>
      <c r="F601" s="29">
        <v>209</v>
      </c>
      <c r="G601" s="55">
        <v>2.42</v>
      </c>
      <c r="H601" s="55">
        <v>2.84</v>
      </c>
      <c r="I601" s="31">
        <f t="shared" si="113"/>
        <v>5.7</v>
      </c>
      <c r="J601" s="32">
        <f t="shared" si="119"/>
        <v>1.7</v>
      </c>
      <c r="K601" s="32">
        <f t="shared" si="114"/>
        <v>4</v>
      </c>
      <c r="L601" s="32">
        <v>0</v>
      </c>
      <c r="M601" s="32">
        <f>K601-H601</f>
        <v>1.1600000000000001</v>
      </c>
      <c r="N601" s="33">
        <f t="shared" si="115"/>
        <v>8</v>
      </c>
      <c r="O601" s="34">
        <f t="shared" si="120"/>
        <v>0</v>
      </c>
      <c r="P601" s="35">
        <f t="shared" si="116"/>
        <v>0.38666666666666671</v>
      </c>
      <c r="Q601" s="33"/>
      <c r="R601" s="33">
        <f t="shared" si="117"/>
        <v>0</v>
      </c>
      <c r="S601" s="33">
        <f t="shared" si="117"/>
        <v>0.38666666666666671</v>
      </c>
      <c r="T601" s="33"/>
      <c r="U601" s="33">
        <f t="shared" si="118"/>
        <v>0</v>
      </c>
      <c r="V601" s="33">
        <f t="shared" si="118"/>
        <v>0.38666666666666671</v>
      </c>
      <c r="W601" s="36"/>
    </row>
    <row r="602" spans="1:23" ht="19.5">
      <c r="A602" s="26">
        <v>4</v>
      </c>
      <c r="B602" s="27" t="s">
        <v>873</v>
      </c>
      <c r="C602" s="28" t="s">
        <v>879</v>
      </c>
      <c r="D602" s="28"/>
      <c r="E602" s="28" t="s">
        <v>880</v>
      </c>
      <c r="F602" s="29">
        <v>106</v>
      </c>
      <c r="G602" s="55">
        <v>0.3</v>
      </c>
      <c r="H602" s="55">
        <v>2.09</v>
      </c>
      <c r="I602" s="31">
        <f t="shared" si="113"/>
        <v>2.9</v>
      </c>
      <c r="J602" s="32">
        <f t="shared" si="119"/>
        <v>0.9</v>
      </c>
      <c r="K602" s="32">
        <f t="shared" si="114"/>
        <v>2</v>
      </c>
      <c r="L602" s="32">
        <f>J602-G602</f>
        <v>0.60000000000000009</v>
      </c>
      <c r="M602" s="32">
        <v>0</v>
      </c>
      <c r="N602" s="33">
        <f t="shared" si="115"/>
        <v>4</v>
      </c>
      <c r="O602" s="34">
        <f t="shared" si="120"/>
        <v>0.20000000000000004</v>
      </c>
      <c r="P602" s="35">
        <f t="shared" si="116"/>
        <v>0</v>
      </c>
      <c r="Q602" s="33"/>
      <c r="R602" s="33">
        <f t="shared" si="117"/>
        <v>0.20000000000000004</v>
      </c>
      <c r="S602" s="33">
        <f t="shared" si="117"/>
        <v>0</v>
      </c>
      <c r="T602" s="33"/>
      <c r="U602" s="33">
        <f t="shared" si="118"/>
        <v>0.20000000000000004</v>
      </c>
      <c r="V602" s="33">
        <f t="shared" si="118"/>
        <v>0</v>
      </c>
      <c r="W602" s="36"/>
    </row>
    <row r="603" spans="1:23" ht="19.5">
      <c r="A603" s="26">
        <v>5</v>
      </c>
      <c r="B603" s="27" t="s">
        <v>873</v>
      </c>
      <c r="C603" s="28" t="s">
        <v>881</v>
      </c>
      <c r="D603" s="28"/>
      <c r="E603" s="28" t="s">
        <v>882</v>
      </c>
      <c r="F603" s="29">
        <v>253</v>
      </c>
      <c r="G603" s="55">
        <v>3.39</v>
      </c>
      <c r="H603" s="55">
        <v>10.52</v>
      </c>
      <c r="I603" s="31">
        <f t="shared" si="113"/>
        <v>7</v>
      </c>
      <c r="J603" s="32">
        <f t="shared" si="119"/>
        <v>2.1</v>
      </c>
      <c r="K603" s="32">
        <f t="shared" si="114"/>
        <v>4.9000000000000004</v>
      </c>
      <c r="L603" s="32">
        <v>0</v>
      </c>
      <c r="M603" s="32">
        <v>0</v>
      </c>
      <c r="N603" s="33">
        <f t="shared" si="115"/>
        <v>9</v>
      </c>
      <c r="O603" s="34">
        <f t="shared" si="120"/>
        <v>0</v>
      </c>
      <c r="P603" s="35">
        <f t="shared" si="116"/>
        <v>0</v>
      </c>
      <c r="Q603" s="33"/>
      <c r="R603" s="33">
        <f t="shared" si="117"/>
        <v>0</v>
      </c>
      <c r="S603" s="33">
        <f t="shared" si="117"/>
        <v>0</v>
      </c>
      <c r="T603" s="33"/>
      <c r="U603" s="33">
        <f t="shared" si="118"/>
        <v>0</v>
      </c>
      <c r="V603" s="33">
        <f t="shared" si="118"/>
        <v>0</v>
      </c>
      <c r="W603" s="36"/>
    </row>
    <row r="604" spans="1:23" ht="19.5">
      <c r="A604" s="26">
        <v>6</v>
      </c>
      <c r="B604" s="27" t="s">
        <v>873</v>
      </c>
      <c r="C604" s="28" t="s">
        <v>883</v>
      </c>
      <c r="D604" s="28"/>
      <c r="E604" s="28" t="s">
        <v>884</v>
      </c>
      <c r="F604" s="29">
        <v>96</v>
      </c>
      <c r="G604" s="55">
        <v>1.1000000000000001</v>
      </c>
      <c r="H604" s="55">
        <v>0.98</v>
      </c>
      <c r="I604" s="31">
        <f t="shared" si="113"/>
        <v>2.6</v>
      </c>
      <c r="J604" s="32">
        <f t="shared" si="119"/>
        <v>0.8</v>
      </c>
      <c r="K604" s="32">
        <f t="shared" si="114"/>
        <v>1.8</v>
      </c>
      <c r="L604" s="32">
        <v>0</v>
      </c>
      <c r="M604" s="32">
        <f>K604-H604</f>
        <v>0.82000000000000006</v>
      </c>
      <c r="N604" s="33">
        <f t="shared" si="115"/>
        <v>3</v>
      </c>
      <c r="O604" s="34">
        <f t="shared" si="120"/>
        <v>0</v>
      </c>
      <c r="P604" s="35">
        <f t="shared" si="116"/>
        <v>0.27333333333333337</v>
      </c>
      <c r="Q604" s="33"/>
      <c r="R604" s="33">
        <f t="shared" si="117"/>
        <v>0</v>
      </c>
      <c r="S604" s="33">
        <f t="shared" si="117"/>
        <v>0.27333333333333337</v>
      </c>
      <c r="T604" s="33"/>
      <c r="U604" s="33">
        <f t="shared" si="118"/>
        <v>0</v>
      </c>
      <c r="V604" s="33">
        <f t="shared" si="118"/>
        <v>0.27333333333333337</v>
      </c>
      <c r="W604" s="36"/>
    </row>
    <row r="605" spans="1:23" ht="19.5">
      <c r="A605" s="26">
        <v>7</v>
      </c>
      <c r="B605" s="27" t="s">
        <v>873</v>
      </c>
      <c r="C605" s="28" t="s">
        <v>885</v>
      </c>
      <c r="D605" s="28"/>
      <c r="E605" s="28" t="s">
        <v>886</v>
      </c>
      <c r="F605" s="29">
        <v>88</v>
      </c>
      <c r="G605" s="55">
        <v>4.08</v>
      </c>
      <c r="H605" s="55">
        <v>8.19</v>
      </c>
      <c r="I605" s="31">
        <f t="shared" si="113"/>
        <v>2.4</v>
      </c>
      <c r="J605" s="32">
        <f t="shared" si="119"/>
        <v>0.7</v>
      </c>
      <c r="K605" s="32">
        <f t="shared" si="114"/>
        <v>1.7</v>
      </c>
      <c r="L605" s="32">
        <v>0</v>
      </c>
      <c r="M605" s="32">
        <v>0</v>
      </c>
      <c r="N605" s="33">
        <f t="shared" si="115"/>
        <v>3</v>
      </c>
      <c r="O605" s="34">
        <f t="shared" si="120"/>
        <v>0</v>
      </c>
      <c r="P605" s="35">
        <f t="shared" si="116"/>
        <v>0</v>
      </c>
      <c r="Q605" s="33"/>
      <c r="R605" s="33">
        <f t="shared" si="117"/>
        <v>0</v>
      </c>
      <c r="S605" s="33">
        <f t="shared" si="117"/>
        <v>0</v>
      </c>
      <c r="T605" s="33"/>
      <c r="U605" s="33">
        <f t="shared" si="118"/>
        <v>0</v>
      </c>
      <c r="V605" s="33">
        <f t="shared" si="118"/>
        <v>0</v>
      </c>
      <c r="W605" s="36"/>
    </row>
    <row r="606" spans="1:23" ht="19.5">
      <c r="A606" s="26">
        <v>8</v>
      </c>
      <c r="B606" s="27" t="s">
        <v>873</v>
      </c>
      <c r="C606" s="28" t="s">
        <v>887</v>
      </c>
      <c r="D606" s="28"/>
      <c r="E606" s="28" t="s">
        <v>888</v>
      </c>
      <c r="F606" s="29">
        <v>210</v>
      </c>
      <c r="G606" s="55"/>
      <c r="H606" s="55"/>
      <c r="I606" s="31">
        <f t="shared" si="113"/>
        <v>5.8</v>
      </c>
      <c r="J606" s="32">
        <f t="shared" si="119"/>
        <v>1.8</v>
      </c>
      <c r="K606" s="32">
        <f t="shared" si="114"/>
        <v>4.0999999999999996</v>
      </c>
      <c r="L606" s="32">
        <f t="shared" ref="L606:M609" si="121">J606-G606</f>
        <v>1.8</v>
      </c>
      <c r="M606" s="32">
        <f t="shared" si="121"/>
        <v>4.0999999999999996</v>
      </c>
      <c r="N606" s="33">
        <f t="shared" si="115"/>
        <v>8</v>
      </c>
      <c r="O606" s="34">
        <f t="shared" si="120"/>
        <v>0.6</v>
      </c>
      <c r="P606" s="35">
        <f t="shared" si="116"/>
        <v>1.3666666666666665</v>
      </c>
      <c r="Q606" s="33"/>
      <c r="R606" s="33">
        <f t="shared" si="117"/>
        <v>0.6</v>
      </c>
      <c r="S606" s="33">
        <f t="shared" si="117"/>
        <v>1.3666666666666665</v>
      </c>
      <c r="T606" s="33"/>
      <c r="U606" s="33">
        <f t="shared" si="118"/>
        <v>0.6</v>
      </c>
      <c r="V606" s="33">
        <f t="shared" si="118"/>
        <v>1.3666666666666665</v>
      </c>
      <c r="W606" s="36"/>
    </row>
    <row r="607" spans="1:23" ht="19.5">
      <c r="A607" s="26">
        <v>9</v>
      </c>
      <c r="B607" s="27" t="s">
        <v>873</v>
      </c>
      <c r="C607" s="28" t="s">
        <v>889</v>
      </c>
      <c r="D607" s="28"/>
      <c r="E607" s="28" t="s">
        <v>890</v>
      </c>
      <c r="F607" s="29">
        <v>188</v>
      </c>
      <c r="G607" s="55">
        <v>0.45</v>
      </c>
      <c r="H607" s="55"/>
      <c r="I607" s="31">
        <f t="shared" si="113"/>
        <v>5.2</v>
      </c>
      <c r="J607" s="32">
        <f t="shared" si="119"/>
        <v>1.6</v>
      </c>
      <c r="K607" s="32">
        <f t="shared" si="114"/>
        <v>3.6</v>
      </c>
      <c r="L607" s="32">
        <f t="shared" si="121"/>
        <v>1.1500000000000001</v>
      </c>
      <c r="M607" s="32">
        <f t="shared" si="121"/>
        <v>3.6</v>
      </c>
      <c r="N607" s="33">
        <f t="shared" si="115"/>
        <v>7</v>
      </c>
      <c r="O607" s="34">
        <f t="shared" si="120"/>
        <v>0.38333333333333336</v>
      </c>
      <c r="P607" s="35">
        <f t="shared" si="116"/>
        <v>1.2</v>
      </c>
      <c r="Q607" s="33"/>
      <c r="R607" s="33">
        <f t="shared" si="117"/>
        <v>0.38333333333333336</v>
      </c>
      <c r="S607" s="33">
        <f t="shared" si="117"/>
        <v>1.2</v>
      </c>
      <c r="T607" s="33"/>
      <c r="U607" s="33">
        <f t="shared" si="118"/>
        <v>0.38333333333333336</v>
      </c>
      <c r="V607" s="33">
        <f t="shared" si="118"/>
        <v>1.2</v>
      </c>
      <c r="W607" s="36"/>
    </row>
    <row r="608" spans="1:23" ht="19.5">
      <c r="A608" s="26">
        <v>10</v>
      </c>
      <c r="B608" s="27" t="s">
        <v>873</v>
      </c>
      <c r="C608" s="28" t="s">
        <v>889</v>
      </c>
      <c r="D608" s="28"/>
      <c r="E608" s="28" t="s">
        <v>891</v>
      </c>
      <c r="F608" s="29">
        <v>205</v>
      </c>
      <c r="G608" s="55"/>
      <c r="H608" s="55"/>
      <c r="I608" s="31">
        <f t="shared" si="113"/>
        <v>5.6</v>
      </c>
      <c r="J608" s="32">
        <f t="shared" si="119"/>
        <v>1.7</v>
      </c>
      <c r="K608" s="32">
        <f t="shared" si="114"/>
        <v>3.9</v>
      </c>
      <c r="L608" s="32">
        <f t="shared" si="121"/>
        <v>1.7</v>
      </c>
      <c r="M608" s="32">
        <f t="shared" si="121"/>
        <v>3.9</v>
      </c>
      <c r="N608" s="33">
        <f t="shared" si="115"/>
        <v>7</v>
      </c>
      <c r="O608" s="34">
        <f t="shared" si="120"/>
        <v>0.56666666666666665</v>
      </c>
      <c r="P608" s="35">
        <f t="shared" si="116"/>
        <v>1.3</v>
      </c>
      <c r="Q608" s="33"/>
      <c r="R608" s="33">
        <f t="shared" si="117"/>
        <v>0.56666666666666665</v>
      </c>
      <c r="S608" s="33">
        <f t="shared" si="117"/>
        <v>1.3</v>
      </c>
      <c r="T608" s="33"/>
      <c r="U608" s="33">
        <f t="shared" si="118"/>
        <v>0.56666666666666665</v>
      </c>
      <c r="V608" s="33">
        <f t="shared" si="118"/>
        <v>1.3</v>
      </c>
      <c r="W608" s="36"/>
    </row>
    <row r="609" spans="1:23" ht="19.5">
      <c r="A609" s="26">
        <v>11</v>
      </c>
      <c r="B609" s="27" t="s">
        <v>873</v>
      </c>
      <c r="C609" s="28" t="s">
        <v>892</v>
      </c>
      <c r="D609" s="28"/>
      <c r="E609" s="28" t="s">
        <v>893</v>
      </c>
      <c r="F609" s="29">
        <v>140</v>
      </c>
      <c r="G609" s="55"/>
      <c r="H609" s="55">
        <v>0.79</v>
      </c>
      <c r="I609" s="31">
        <f t="shared" si="113"/>
        <v>3.9</v>
      </c>
      <c r="J609" s="32">
        <f t="shared" si="119"/>
        <v>1.2</v>
      </c>
      <c r="K609" s="32">
        <f t="shared" si="114"/>
        <v>2.7</v>
      </c>
      <c r="L609" s="32">
        <f t="shared" si="121"/>
        <v>1.2</v>
      </c>
      <c r="M609" s="32">
        <f t="shared" si="121"/>
        <v>1.9100000000000001</v>
      </c>
      <c r="N609" s="33">
        <f t="shared" si="115"/>
        <v>5</v>
      </c>
      <c r="O609" s="34">
        <f t="shared" si="120"/>
        <v>0.39999999999999997</v>
      </c>
      <c r="P609" s="35">
        <f t="shared" si="116"/>
        <v>0.63666666666666671</v>
      </c>
      <c r="Q609" s="33"/>
      <c r="R609" s="33">
        <f t="shared" si="117"/>
        <v>0.39999999999999997</v>
      </c>
      <c r="S609" s="33">
        <f t="shared" si="117"/>
        <v>0.63666666666666671</v>
      </c>
      <c r="T609" s="33"/>
      <c r="U609" s="33">
        <f t="shared" si="118"/>
        <v>0.39999999999999997</v>
      </c>
      <c r="V609" s="33">
        <f t="shared" si="118"/>
        <v>0.63666666666666671</v>
      </c>
      <c r="W609" s="36"/>
    </row>
    <row r="610" spans="1:23" ht="19.5">
      <c r="A610" s="26">
        <v>12</v>
      </c>
      <c r="B610" s="27" t="s">
        <v>873</v>
      </c>
      <c r="C610" s="28" t="s">
        <v>892</v>
      </c>
      <c r="D610" s="28"/>
      <c r="E610" s="28" t="s">
        <v>894</v>
      </c>
      <c r="F610" s="29">
        <v>102</v>
      </c>
      <c r="G610" s="55">
        <v>0.9</v>
      </c>
      <c r="H610" s="55">
        <v>2.2000000000000002</v>
      </c>
      <c r="I610" s="31">
        <f t="shared" si="113"/>
        <v>2.8</v>
      </c>
      <c r="J610" s="32">
        <f t="shared" si="119"/>
        <v>0.8</v>
      </c>
      <c r="K610" s="32">
        <f t="shared" si="114"/>
        <v>2</v>
      </c>
      <c r="L610" s="32">
        <v>0</v>
      </c>
      <c r="M610" s="32">
        <v>0</v>
      </c>
      <c r="N610" s="33">
        <f t="shared" si="115"/>
        <v>4</v>
      </c>
      <c r="O610" s="34">
        <f t="shared" si="120"/>
        <v>0</v>
      </c>
      <c r="P610" s="35">
        <f t="shared" si="116"/>
        <v>0</v>
      </c>
      <c r="Q610" s="33"/>
      <c r="R610" s="33">
        <f t="shared" si="117"/>
        <v>0</v>
      </c>
      <c r="S610" s="33">
        <f t="shared" si="117"/>
        <v>0</v>
      </c>
      <c r="T610" s="33"/>
      <c r="U610" s="33">
        <f t="shared" si="118"/>
        <v>0</v>
      </c>
      <c r="V610" s="33">
        <f t="shared" si="118"/>
        <v>0</v>
      </c>
      <c r="W610" s="36"/>
    </row>
    <row r="611" spans="1:23" ht="19.5">
      <c r="A611" s="26">
        <v>13</v>
      </c>
      <c r="B611" s="27" t="s">
        <v>873</v>
      </c>
      <c r="C611" s="28" t="s">
        <v>895</v>
      </c>
      <c r="D611" s="28"/>
      <c r="E611" s="28" t="s">
        <v>896</v>
      </c>
      <c r="F611" s="29">
        <v>84</v>
      </c>
      <c r="G611" s="55">
        <v>0.2</v>
      </c>
      <c r="H611" s="55"/>
      <c r="I611" s="31">
        <f t="shared" si="113"/>
        <v>2.2999999999999998</v>
      </c>
      <c r="J611" s="32">
        <f t="shared" si="119"/>
        <v>0.7</v>
      </c>
      <c r="K611" s="32">
        <f t="shared" si="114"/>
        <v>1.6</v>
      </c>
      <c r="L611" s="32">
        <f>J611-G611</f>
        <v>0.49999999999999994</v>
      </c>
      <c r="M611" s="32">
        <f>K611-H611</f>
        <v>1.6</v>
      </c>
      <c r="N611" s="33">
        <f t="shared" si="115"/>
        <v>3</v>
      </c>
      <c r="O611" s="34">
        <f t="shared" si="120"/>
        <v>0.16666666666666666</v>
      </c>
      <c r="P611" s="35">
        <f t="shared" si="116"/>
        <v>0.53333333333333333</v>
      </c>
      <c r="Q611" s="33"/>
      <c r="R611" s="33">
        <f t="shared" si="117"/>
        <v>0.16666666666666666</v>
      </c>
      <c r="S611" s="33">
        <f t="shared" si="117"/>
        <v>0.53333333333333333</v>
      </c>
      <c r="T611" s="33"/>
      <c r="U611" s="33">
        <f t="shared" si="118"/>
        <v>0.16666666666666666</v>
      </c>
      <c r="V611" s="33">
        <f t="shared" si="118"/>
        <v>0.53333333333333333</v>
      </c>
      <c r="W611" s="36"/>
    </row>
    <row r="612" spans="1:23" ht="19.5">
      <c r="A612" s="26">
        <v>14</v>
      </c>
      <c r="B612" s="27" t="s">
        <v>873</v>
      </c>
      <c r="C612" s="28" t="s">
        <v>897</v>
      </c>
      <c r="D612" s="28"/>
      <c r="E612" s="28" t="s">
        <v>898</v>
      </c>
      <c r="F612" s="29">
        <v>210</v>
      </c>
      <c r="G612" s="55">
        <v>13.28</v>
      </c>
      <c r="H612" s="55">
        <v>11.23</v>
      </c>
      <c r="I612" s="31">
        <f t="shared" si="113"/>
        <v>5.8</v>
      </c>
      <c r="J612" s="32">
        <f t="shared" si="119"/>
        <v>1.8</v>
      </c>
      <c r="K612" s="32">
        <f t="shared" si="114"/>
        <v>4.0999999999999996</v>
      </c>
      <c r="L612" s="32">
        <v>0</v>
      </c>
      <c r="M612" s="32">
        <v>0</v>
      </c>
      <c r="N612" s="33">
        <f t="shared" si="115"/>
        <v>8</v>
      </c>
      <c r="O612" s="34">
        <f t="shared" si="120"/>
        <v>0</v>
      </c>
      <c r="P612" s="35">
        <f t="shared" si="116"/>
        <v>0</v>
      </c>
      <c r="Q612" s="33"/>
      <c r="R612" s="33">
        <f t="shared" si="117"/>
        <v>0</v>
      </c>
      <c r="S612" s="33">
        <f t="shared" si="117"/>
        <v>0</v>
      </c>
      <c r="T612" s="33"/>
      <c r="U612" s="33">
        <f t="shared" si="118"/>
        <v>0</v>
      </c>
      <c r="V612" s="33">
        <f t="shared" si="118"/>
        <v>0</v>
      </c>
      <c r="W612" s="36"/>
    </row>
    <row r="613" spans="1:23" ht="19.5">
      <c r="A613" s="26">
        <v>15</v>
      </c>
      <c r="B613" s="27" t="s">
        <v>873</v>
      </c>
      <c r="C613" s="28" t="s">
        <v>899</v>
      </c>
      <c r="D613" s="28"/>
      <c r="E613" s="28" t="s">
        <v>900</v>
      </c>
      <c r="F613" s="29">
        <v>66</v>
      </c>
      <c r="G613" s="55"/>
      <c r="H613" s="55"/>
      <c r="I613" s="31">
        <f t="shared" si="113"/>
        <v>1.8</v>
      </c>
      <c r="J613" s="32">
        <f t="shared" si="119"/>
        <v>0.5</v>
      </c>
      <c r="K613" s="32">
        <f t="shared" si="114"/>
        <v>1.3</v>
      </c>
      <c r="L613" s="32">
        <f t="shared" ref="L613:M617" si="122">J613-G613</f>
        <v>0.5</v>
      </c>
      <c r="M613" s="32">
        <f t="shared" si="122"/>
        <v>1.3</v>
      </c>
      <c r="N613" s="33">
        <f t="shared" si="115"/>
        <v>2</v>
      </c>
      <c r="O613" s="34">
        <f t="shared" si="120"/>
        <v>0.16666666666666666</v>
      </c>
      <c r="P613" s="35">
        <f t="shared" si="116"/>
        <v>0.43333333333333335</v>
      </c>
      <c r="Q613" s="33"/>
      <c r="R613" s="33">
        <f t="shared" si="117"/>
        <v>0.16666666666666666</v>
      </c>
      <c r="S613" s="33">
        <f t="shared" si="117"/>
        <v>0.43333333333333335</v>
      </c>
      <c r="T613" s="33"/>
      <c r="U613" s="33">
        <f t="shared" si="118"/>
        <v>0.16666666666666666</v>
      </c>
      <c r="V613" s="33">
        <f t="shared" si="118"/>
        <v>0.43333333333333335</v>
      </c>
      <c r="W613" s="36"/>
    </row>
    <row r="614" spans="1:23" ht="19.5">
      <c r="A614" s="26">
        <v>16</v>
      </c>
      <c r="B614" s="27" t="s">
        <v>873</v>
      </c>
      <c r="C614" s="28" t="s">
        <v>899</v>
      </c>
      <c r="D614" s="28"/>
      <c r="E614" s="28" t="s">
        <v>901</v>
      </c>
      <c r="F614" s="29">
        <v>61</v>
      </c>
      <c r="G614" s="55">
        <v>0.33</v>
      </c>
      <c r="H614" s="55"/>
      <c r="I614" s="31">
        <f t="shared" si="113"/>
        <v>1.7</v>
      </c>
      <c r="J614" s="32">
        <f t="shared" si="119"/>
        <v>0.5</v>
      </c>
      <c r="K614" s="32">
        <f t="shared" si="114"/>
        <v>1.2</v>
      </c>
      <c r="L614" s="32">
        <f t="shared" si="122"/>
        <v>0.16999999999999998</v>
      </c>
      <c r="M614" s="32">
        <f t="shared" si="122"/>
        <v>1.2</v>
      </c>
      <c r="N614" s="33">
        <f t="shared" si="115"/>
        <v>2</v>
      </c>
      <c r="O614" s="34">
        <f t="shared" si="120"/>
        <v>5.6666666666666664E-2</v>
      </c>
      <c r="P614" s="35">
        <f t="shared" si="116"/>
        <v>0.39999999999999997</v>
      </c>
      <c r="Q614" s="33"/>
      <c r="R614" s="33">
        <f t="shared" si="117"/>
        <v>5.6666666666666664E-2</v>
      </c>
      <c r="S614" s="33">
        <f t="shared" si="117"/>
        <v>0.39999999999999997</v>
      </c>
      <c r="T614" s="33"/>
      <c r="U614" s="33">
        <f t="shared" si="118"/>
        <v>5.6666666666666664E-2</v>
      </c>
      <c r="V614" s="33">
        <f t="shared" si="118"/>
        <v>0.39999999999999997</v>
      </c>
      <c r="W614" s="36"/>
    </row>
    <row r="615" spans="1:23" ht="19.5">
      <c r="A615" s="26">
        <v>17</v>
      </c>
      <c r="B615" s="27" t="s">
        <v>873</v>
      </c>
      <c r="C615" s="28" t="s">
        <v>902</v>
      </c>
      <c r="D615" s="28"/>
      <c r="E615" s="28" t="s">
        <v>903</v>
      </c>
      <c r="F615" s="29">
        <v>201</v>
      </c>
      <c r="G615" s="55">
        <v>0.6</v>
      </c>
      <c r="H615" s="55"/>
      <c r="I615" s="31">
        <f t="shared" si="113"/>
        <v>5.5</v>
      </c>
      <c r="J615" s="32">
        <f t="shared" si="119"/>
        <v>1.7</v>
      </c>
      <c r="K615" s="32">
        <f t="shared" si="114"/>
        <v>3.9</v>
      </c>
      <c r="L615" s="32">
        <f t="shared" si="122"/>
        <v>1.1000000000000001</v>
      </c>
      <c r="M615" s="32">
        <f t="shared" si="122"/>
        <v>3.9</v>
      </c>
      <c r="N615" s="33">
        <f t="shared" si="115"/>
        <v>7</v>
      </c>
      <c r="O615" s="34">
        <f t="shared" si="120"/>
        <v>0.3666666666666667</v>
      </c>
      <c r="P615" s="35">
        <f t="shared" si="116"/>
        <v>1.3</v>
      </c>
      <c r="Q615" s="33"/>
      <c r="R615" s="33">
        <f t="shared" si="117"/>
        <v>0.3666666666666667</v>
      </c>
      <c r="S615" s="33">
        <f t="shared" si="117"/>
        <v>1.3</v>
      </c>
      <c r="T615" s="33"/>
      <c r="U615" s="33">
        <f t="shared" si="118"/>
        <v>0.3666666666666667</v>
      </c>
      <c r="V615" s="33">
        <f t="shared" si="118"/>
        <v>1.3</v>
      </c>
      <c r="W615" s="36"/>
    </row>
    <row r="616" spans="1:23" ht="19.5">
      <c r="A616" s="26">
        <v>18</v>
      </c>
      <c r="B616" s="27" t="s">
        <v>873</v>
      </c>
      <c r="C616" s="28" t="s">
        <v>902</v>
      </c>
      <c r="D616" s="28"/>
      <c r="E616" s="28" t="s">
        <v>904</v>
      </c>
      <c r="F616" s="29">
        <v>106</v>
      </c>
      <c r="G616" s="55"/>
      <c r="H616" s="55"/>
      <c r="I616" s="31">
        <f t="shared" si="113"/>
        <v>2.9</v>
      </c>
      <c r="J616" s="32">
        <f t="shared" si="119"/>
        <v>0.9</v>
      </c>
      <c r="K616" s="32">
        <f t="shared" si="114"/>
        <v>2</v>
      </c>
      <c r="L616" s="32">
        <f t="shared" si="122"/>
        <v>0.9</v>
      </c>
      <c r="M616" s="32">
        <f t="shared" si="122"/>
        <v>2</v>
      </c>
      <c r="N616" s="33">
        <f t="shared" si="115"/>
        <v>4</v>
      </c>
      <c r="O616" s="34">
        <f t="shared" si="120"/>
        <v>0.3</v>
      </c>
      <c r="P616" s="35">
        <f t="shared" si="116"/>
        <v>0.66666666666666663</v>
      </c>
      <c r="Q616" s="33"/>
      <c r="R616" s="33">
        <f t="shared" si="117"/>
        <v>0.3</v>
      </c>
      <c r="S616" s="33">
        <f t="shared" si="117"/>
        <v>0.66666666666666663</v>
      </c>
      <c r="T616" s="33"/>
      <c r="U616" s="33">
        <f t="shared" si="118"/>
        <v>0.3</v>
      </c>
      <c r="V616" s="33">
        <f t="shared" si="118"/>
        <v>0.66666666666666663</v>
      </c>
      <c r="W616" s="36"/>
    </row>
    <row r="617" spans="1:23" ht="19.5">
      <c r="A617" s="26">
        <v>19</v>
      </c>
      <c r="B617" s="27" t="s">
        <v>873</v>
      </c>
      <c r="C617" s="28" t="s">
        <v>905</v>
      </c>
      <c r="D617" s="28"/>
      <c r="E617" s="28" t="s">
        <v>906</v>
      </c>
      <c r="F617" s="29">
        <v>139</v>
      </c>
      <c r="G617" s="55">
        <v>0.57999999999999996</v>
      </c>
      <c r="H617" s="55">
        <v>0.11</v>
      </c>
      <c r="I617" s="31">
        <f t="shared" si="113"/>
        <v>3.8</v>
      </c>
      <c r="J617" s="32">
        <f t="shared" si="119"/>
        <v>1.2</v>
      </c>
      <c r="K617" s="32">
        <f t="shared" si="114"/>
        <v>2.7</v>
      </c>
      <c r="L617" s="32">
        <f t="shared" si="122"/>
        <v>0.62</v>
      </c>
      <c r="M617" s="32">
        <f t="shared" si="122"/>
        <v>2.5900000000000003</v>
      </c>
      <c r="N617" s="33">
        <f t="shared" si="115"/>
        <v>5</v>
      </c>
      <c r="O617" s="34">
        <f t="shared" si="120"/>
        <v>0.20666666666666667</v>
      </c>
      <c r="P617" s="35">
        <f t="shared" si="116"/>
        <v>0.8633333333333334</v>
      </c>
      <c r="Q617" s="33"/>
      <c r="R617" s="33">
        <f t="shared" si="117"/>
        <v>0.20666666666666667</v>
      </c>
      <c r="S617" s="33">
        <f t="shared" si="117"/>
        <v>0.8633333333333334</v>
      </c>
      <c r="T617" s="33"/>
      <c r="U617" s="33">
        <f t="shared" si="118"/>
        <v>0.20666666666666667</v>
      </c>
      <c r="V617" s="33">
        <f t="shared" si="118"/>
        <v>0.8633333333333334</v>
      </c>
      <c r="W617" s="36"/>
    </row>
    <row r="618" spans="1:23" ht="19.5">
      <c r="A618" s="26">
        <v>20</v>
      </c>
      <c r="B618" s="27" t="s">
        <v>873</v>
      </c>
      <c r="C618" s="28" t="s">
        <v>905</v>
      </c>
      <c r="D618" s="28"/>
      <c r="E618" s="28" t="s">
        <v>907</v>
      </c>
      <c r="F618" s="29">
        <v>147</v>
      </c>
      <c r="G618" s="55">
        <v>3.18</v>
      </c>
      <c r="H618" s="55">
        <v>2.5499999999999998</v>
      </c>
      <c r="I618" s="31">
        <f t="shared" si="113"/>
        <v>4</v>
      </c>
      <c r="J618" s="32">
        <f t="shared" si="119"/>
        <v>1.2</v>
      </c>
      <c r="K618" s="32">
        <f t="shared" si="114"/>
        <v>2.8</v>
      </c>
      <c r="L618" s="32">
        <v>0</v>
      </c>
      <c r="M618" s="32">
        <f>K618-H618</f>
        <v>0.25</v>
      </c>
      <c r="N618" s="33">
        <f t="shared" si="115"/>
        <v>5</v>
      </c>
      <c r="O618" s="34">
        <f t="shared" si="120"/>
        <v>0</v>
      </c>
      <c r="P618" s="35">
        <f t="shared" si="116"/>
        <v>8.3333333333333329E-2</v>
      </c>
      <c r="Q618" s="33"/>
      <c r="R618" s="33">
        <f t="shared" si="117"/>
        <v>0</v>
      </c>
      <c r="S618" s="33">
        <f t="shared" si="117"/>
        <v>8.3333333333333329E-2</v>
      </c>
      <c r="T618" s="33"/>
      <c r="U618" s="33">
        <f t="shared" si="118"/>
        <v>0</v>
      </c>
      <c r="V618" s="33">
        <f t="shared" si="118"/>
        <v>8.3333333333333329E-2</v>
      </c>
      <c r="W618" s="36"/>
    </row>
    <row r="619" spans="1:23" ht="19.5">
      <c r="A619" s="26">
        <v>21</v>
      </c>
      <c r="B619" s="27" t="s">
        <v>873</v>
      </c>
      <c r="C619" s="37" t="s">
        <v>908</v>
      </c>
      <c r="D619" s="37"/>
      <c r="E619" s="28" t="s">
        <v>38</v>
      </c>
      <c r="F619" s="29">
        <v>112</v>
      </c>
      <c r="G619" s="55"/>
      <c r="H619" s="55"/>
      <c r="I619" s="31">
        <f t="shared" si="113"/>
        <v>3.1</v>
      </c>
      <c r="J619" s="32">
        <f t="shared" si="119"/>
        <v>0.9</v>
      </c>
      <c r="K619" s="32">
        <f t="shared" si="114"/>
        <v>2.2000000000000002</v>
      </c>
      <c r="L619" s="32">
        <f>J619-G619</f>
        <v>0.9</v>
      </c>
      <c r="M619" s="32">
        <f>K619-H619</f>
        <v>2.2000000000000002</v>
      </c>
      <c r="N619" s="33">
        <f t="shared" si="115"/>
        <v>4</v>
      </c>
      <c r="O619" s="34">
        <f t="shared" si="120"/>
        <v>0.3</v>
      </c>
      <c r="P619" s="35">
        <f t="shared" si="116"/>
        <v>0.73333333333333339</v>
      </c>
      <c r="Q619" s="33"/>
      <c r="R619" s="33">
        <f t="shared" si="117"/>
        <v>0.3</v>
      </c>
      <c r="S619" s="33">
        <f t="shared" si="117"/>
        <v>0.73333333333333339</v>
      </c>
      <c r="T619" s="33"/>
      <c r="U619" s="33">
        <f t="shared" si="118"/>
        <v>0.3</v>
      </c>
      <c r="V619" s="33">
        <f t="shared" si="118"/>
        <v>0.73333333333333339</v>
      </c>
      <c r="W619" s="36"/>
    </row>
    <row r="620" spans="1:23" ht="19.5">
      <c r="A620" s="26">
        <v>22</v>
      </c>
      <c r="B620" s="27" t="s">
        <v>873</v>
      </c>
      <c r="C620" s="37" t="s">
        <v>908</v>
      </c>
      <c r="D620" s="37"/>
      <c r="E620" s="28" t="s">
        <v>853</v>
      </c>
      <c r="F620" s="29">
        <v>117</v>
      </c>
      <c r="G620" s="55">
        <v>0.55000000000000004</v>
      </c>
      <c r="H620" s="55"/>
      <c r="I620" s="31">
        <f t="shared" si="113"/>
        <v>3.2</v>
      </c>
      <c r="J620" s="32">
        <f t="shared" si="119"/>
        <v>1</v>
      </c>
      <c r="K620" s="32">
        <f t="shared" si="114"/>
        <v>2.2000000000000002</v>
      </c>
      <c r="L620" s="32">
        <f>J620-G620</f>
        <v>0.44999999999999996</v>
      </c>
      <c r="M620" s="32">
        <f>K620-H620</f>
        <v>2.2000000000000002</v>
      </c>
      <c r="N620" s="33">
        <f t="shared" si="115"/>
        <v>4</v>
      </c>
      <c r="O620" s="34">
        <f t="shared" si="120"/>
        <v>0.15</v>
      </c>
      <c r="P620" s="35">
        <f t="shared" si="116"/>
        <v>0.73333333333333339</v>
      </c>
      <c r="Q620" s="33"/>
      <c r="R620" s="33">
        <f t="shared" si="117"/>
        <v>0.15</v>
      </c>
      <c r="S620" s="33">
        <f t="shared" si="117"/>
        <v>0.73333333333333339</v>
      </c>
      <c r="T620" s="33"/>
      <c r="U620" s="33">
        <f t="shared" si="118"/>
        <v>0.15</v>
      </c>
      <c r="V620" s="33">
        <f t="shared" si="118"/>
        <v>0.73333333333333339</v>
      </c>
      <c r="W620" s="36"/>
    </row>
    <row r="621" spans="1:23" ht="19.5">
      <c r="A621" s="26">
        <v>23</v>
      </c>
      <c r="B621" s="27" t="s">
        <v>873</v>
      </c>
      <c r="C621" s="28" t="s">
        <v>909</v>
      </c>
      <c r="D621" s="28"/>
      <c r="E621" s="28" t="s">
        <v>910</v>
      </c>
      <c r="F621" s="29">
        <v>269</v>
      </c>
      <c r="G621" s="55"/>
      <c r="H621" s="55">
        <v>3.33</v>
      </c>
      <c r="I621" s="31">
        <f t="shared" si="113"/>
        <v>7.4</v>
      </c>
      <c r="J621" s="32">
        <f t="shared" si="119"/>
        <v>2.2000000000000002</v>
      </c>
      <c r="K621" s="32">
        <f t="shared" si="114"/>
        <v>5.2</v>
      </c>
      <c r="L621" s="32">
        <f>J621-G621</f>
        <v>2.2000000000000002</v>
      </c>
      <c r="M621" s="32">
        <f>K621-H621</f>
        <v>1.87</v>
      </c>
      <c r="N621" s="33">
        <f t="shared" si="115"/>
        <v>10</v>
      </c>
      <c r="O621" s="34">
        <f t="shared" si="120"/>
        <v>0.73333333333333339</v>
      </c>
      <c r="P621" s="35">
        <f t="shared" si="116"/>
        <v>0.62333333333333341</v>
      </c>
      <c r="Q621" s="33"/>
      <c r="R621" s="33">
        <f t="shared" si="117"/>
        <v>0.73333333333333339</v>
      </c>
      <c r="S621" s="33">
        <f t="shared" si="117"/>
        <v>0.62333333333333341</v>
      </c>
      <c r="T621" s="33"/>
      <c r="U621" s="33">
        <f t="shared" si="118"/>
        <v>0.73333333333333339</v>
      </c>
      <c r="V621" s="33">
        <f t="shared" si="118"/>
        <v>0.62333333333333341</v>
      </c>
      <c r="W621" s="36"/>
    </row>
    <row r="622" spans="1:23" ht="19.5">
      <c r="A622" s="26">
        <v>24</v>
      </c>
      <c r="B622" s="27" t="s">
        <v>873</v>
      </c>
      <c r="C622" s="28" t="s">
        <v>909</v>
      </c>
      <c r="D622" s="28"/>
      <c r="E622" s="28" t="s">
        <v>911</v>
      </c>
      <c r="F622" s="29">
        <v>115</v>
      </c>
      <c r="G622" s="55"/>
      <c r="H622" s="55"/>
      <c r="I622" s="31">
        <f t="shared" si="113"/>
        <v>3.2</v>
      </c>
      <c r="J622" s="32">
        <f t="shared" si="119"/>
        <v>1</v>
      </c>
      <c r="K622" s="32">
        <f t="shared" si="114"/>
        <v>2.2000000000000002</v>
      </c>
      <c r="L622" s="32">
        <f>J622-G622</f>
        <v>1</v>
      </c>
      <c r="M622" s="32">
        <f>K622-H622</f>
        <v>2.2000000000000002</v>
      </c>
      <c r="N622" s="33">
        <f t="shared" si="115"/>
        <v>4</v>
      </c>
      <c r="O622" s="34">
        <f t="shared" si="120"/>
        <v>0.33333333333333331</v>
      </c>
      <c r="P622" s="35">
        <f t="shared" si="116"/>
        <v>0.73333333333333339</v>
      </c>
      <c r="Q622" s="33"/>
      <c r="R622" s="33">
        <f t="shared" si="117"/>
        <v>0.33333333333333331</v>
      </c>
      <c r="S622" s="33">
        <f t="shared" si="117"/>
        <v>0.73333333333333339</v>
      </c>
      <c r="T622" s="33"/>
      <c r="U622" s="33">
        <f t="shared" si="118"/>
        <v>0.33333333333333331</v>
      </c>
      <c r="V622" s="33">
        <f t="shared" si="118"/>
        <v>0.73333333333333339</v>
      </c>
      <c r="W622" s="36"/>
    </row>
    <row r="623" spans="1:23" ht="19.5">
      <c r="A623" s="26">
        <v>25</v>
      </c>
      <c r="B623" s="27" t="s">
        <v>873</v>
      </c>
      <c r="C623" s="28" t="s">
        <v>909</v>
      </c>
      <c r="D623" s="28"/>
      <c r="E623" s="28" t="s">
        <v>912</v>
      </c>
      <c r="F623" s="29">
        <v>139</v>
      </c>
      <c r="G623" s="55">
        <v>0.71</v>
      </c>
      <c r="H623" s="55">
        <v>3.46</v>
      </c>
      <c r="I623" s="31">
        <f t="shared" si="113"/>
        <v>3.8</v>
      </c>
      <c r="J623" s="32">
        <f t="shared" si="119"/>
        <v>1.2</v>
      </c>
      <c r="K623" s="32">
        <f t="shared" si="114"/>
        <v>2.7</v>
      </c>
      <c r="L623" s="32">
        <f>J623-G623</f>
        <v>0.49</v>
      </c>
      <c r="M623" s="32">
        <v>0</v>
      </c>
      <c r="N623" s="33">
        <f t="shared" si="115"/>
        <v>5</v>
      </c>
      <c r="O623" s="34">
        <f t="shared" si="120"/>
        <v>0.16333333333333333</v>
      </c>
      <c r="P623" s="35">
        <f t="shared" si="116"/>
        <v>0</v>
      </c>
      <c r="Q623" s="33"/>
      <c r="R623" s="33">
        <f t="shared" si="117"/>
        <v>0.16333333333333333</v>
      </c>
      <c r="S623" s="33">
        <f t="shared" si="117"/>
        <v>0</v>
      </c>
      <c r="T623" s="33"/>
      <c r="U623" s="33">
        <f t="shared" si="118"/>
        <v>0.16333333333333333</v>
      </c>
      <c r="V623" s="33">
        <f t="shared" si="118"/>
        <v>0</v>
      </c>
      <c r="W623" s="36"/>
    </row>
    <row r="624" spans="1:23" ht="19.5">
      <c r="A624" s="26">
        <v>26</v>
      </c>
      <c r="B624" s="27" t="s">
        <v>873</v>
      </c>
      <c r="C624" s="28" t="s">
        <v>87</v>
      </c>
      <c r="D624" s="28"/>
      <c r="E624" s="28" t="s">
        <v>88</v>
      </c>
      <c r="F624" s="29">
        <v>233</v>
      </c>
      <c r="G624" s="55">
        <v>2.92</v>
      </c>
      <c r="H624" s="55">
        <v>6.09</v>
      </c>
      <c r="I624" s="31">
        <f t="shared" si="113"/>
        <v>6.4</v>
      </c>
      <c r="J624" s="32">
        <f t="shared" si="119"/>
        <v>1.9</v>
      </c>
      <c r="K624" s="32">
        <f t="shared" si="114"/>
        <v>4.5</v>
      </c>
      <c r="L624" s="32">
        <v>0</v>
      </c>
      <c r="M624" s="32">
        <v>0</v>
      </c>
      <c r="N624" s="33">
        <f t="shared" si="115"/>
        <v>8</v>
      </c>
      <c r="O624" s="34">
        <f t="shared" si="120"/>
        <v>0</v>
      </c>
      <c r="P624" s="35">
        <f t="shared" si="116"/>
        <v>0</v>
      </c>
      <c r="Q624" s="33"/>
      <c r="R624" s="33">
        <f t="shared" si="117"/>
        <v>0</v>
      </c>
      <c r="S624" s="33">
        <f t="shared" si="117"/>
        <v>0</v>
      </c>
      <c r="T624" s="33"/>
      <c r="U624" s="33">
        <f t="shared" si="118"/>
        <v>0</v>
      </c>
      <c r="V624" s="33">
        <f t="shared" si="118"/>
        <v>0</v>
      </c>
      <c r="W624" s="36"/>
    </row>
    <row r="625" spans="1:23" ht="19.5">
      <c r="A625" s="26">
        <v>27</v>
      </c>
      <c r="B625" s="27" t="s">
        <v>873</v>
      </c>
      <c r="C625" s="28" t="s">
        <v>87</v>
      </c>
      <c r="D625" s="28"/>
      <c r="E625" s="28" t="s">
        <v>913</v>
      </c>
      <c r="F625" s="29">
        <v>135</v>
      </c>
      <c r="G625" s="55"/>
      <c r="H625" s="55"/>
      <c r="I625" s="31">
        <f t="shared" si="113"/>
        <v>3.7</v>
      </c>
      <c r="J625" s="32">
        <f t="shared" si="119"/>
        <v>1.1000000000000001</v>
      </c>
      <c r="K625" s="32">
        <f t="shared" si="114"/>
        <v>2.6</v>
      </c>
      <c r="L625" s="32">
        <f>J625-G625</f>
        <v>1.1000000000000001</v>
      </c>
      <c r="M625" s="32">
        <f>K625-H625</f>
        <v>2.6</v>
      </c>
      <c r="N625" s="33">
        <f t="shared" si="115"/>
        <v>5</v>
      </c>
      <c r="O625" s="34">
        <f t="shared" si="120"/>
        <v>0.3666666666666667</v>
      </c>
      <c r="P625" s="35">
        <f t="shared" si="116"/>
        <v>0.8666666666666667</v>
      </c>
      <c r="Q625" s="33"/>
      <c r="R625" s="33">
        <f t="shared" si="117"/>
        <v>0.3666666666666667</v>
      </c>
      <c r="S625" s="33">
        <f t="shared" si="117"/>
        <v>0.8666666666666667</v>
      </c>
      <c r="T625" s="33"/>
      <c r="U625" s="33">
        <f t="shared" si="118"/>
        <v>0.3666666666666667</v>
      </c>
      <c r="V625" s="33">
        <f t="shared" si="118"/>
        <v>0.8666666666666667</v>
      </c>
      <c r="W625" s="36"/>
    </row>
    <row r="626" spans="1:23" ht="19.5">
      <c r="A626" s="26">
        <v>28</v>
      </c>
      <c r="B626" s="27" t="s">
        <v>873</v>
      </c>
      <c r="C626" s="28" t="s">
        <v>87</v>
      </c>
      <c r="D626" s="28"/>
      <c r="E626" s="28" t="s">
        <v>914</v>
      </c>
      <c r="F626" s="29">
        <v>130</v>
      </c>
      <c r="G626" s="55">
        <v>2.54</v>
      </c>
      <c r="H626" s="55">
        <v>3.04</v>
      </c>
      <c r="I626" s="31">
        <f t="shared" si="113"/>
        <v>3.6</v>
      </c>
      <c r="J626" s="32">
        <f t="shared" si="119"/>
        <v>1.1000000000000001</v>
      </c>
      <c r="K626" s="32">
        <f t="shared" si="114"/>
        <v>2.5</v>
      </c>
      <c r="L626" s="32">
        <v>0</v>
      </c>
      <c r="M626" s="32">
        <v>0</v>
      </c>
      <c r="N626" s="33">
        <f t="shared" si="115"/>
        <v>5</v>
      </c>
      <c r="O626" s="34">
        <f t="shared" si="120"/>
        <v>0</v>
      </c>
      <c r="P626" s="35">
        <f t="shared" si="116"/>
        <v>0</v>
      </c>
      <c r="Q626" s="33"/>
      <c r="R626" s="33">
        <f t="shared" si="117"/>
        <v>0</v>
      </c>
      <c r="S626" s="33">
        <f t="shared" si="117"/>
        <v>0</v>
      </c>
      <c r="T626" s="33"/>
      <c r="U626" s="33">
        <f t="shared" si="118"/>
        <v>0</v>
      </c>
      <c r="V626" s="33">
        <f t="shared" si="118"/>
        <v>0</v>
      </c>
      <c r="W626" s="36"/>
    </row>
    <row r="627" spans="1:23" ht="19.5">
      <c r="A627" s="26">
        <v>29</v>
      </c>
      <c r="B627" s="27" t="s">
        <v>873</v>
      </c>
      <c r="C627" s="28" t="s">
        <v>915</v>
      </c>
      <c r="D627" s="28"/>
      <c r="E627" s="28" t="s">
        <v>916</v>
      </c>
      <c r="F627" s="29">
        <v>224</v>
      </c>
      <c r="G627" s="55">
        <v>1.4</v>
      </c>
      <c r="H627" s="55">
        <v>4.28</v>
      </c>
      <c r="I627" s="31">
        <f t="shared" si="113"/>
        <v>6.2</v>
      </c>
      <c r="J627" s="32">
        <f t="shared" si="119"/>
        <v>1.9</v>
      </c>
      <c r="K627" s="32">
        <f t="shared" si="114"/>
        <v>4.4000000000000004</v>
      </c>
      <c r="L627" s="32">
        <f>J627-G627</f>
        <v>0.5</v>
      </c>
      <c r="M627" s="32">
        <v>0</v>
      </c>
      <c r="N627" s="33">
        <f t="shared" si="115"/>
        <v>8</v>
      </c>
      <c r="O627" s="34">
        <f t="shared" si="120"/>
        <v>0.16666666666666666</v>
      </c>
      <c r="P627" s="35">
        <f t="shared" si="116"/>
        <v>0</v>
      </c>
      <c r="Q627" s="33"/>
      <c r="R627" s="33">
        <f t="shared" si="117"/>
        <v>0.16666666666666666</v>
      </c>
      <c r="S627" s="33">
        <f t="shared" si="117"/>
        <v>0</v>
      </c>
      <c r="T627" s="33"/>
      <c r="U627" s="33">
        <f t="shared" si="118"/>
        <v>0.16666666666666666</v>
      </c>
      <c r="V627" s="33">
        <f t="shared" si="118"/>
        <v>0</v>
      </c>
      <c r="W627" s="36"/>
    </row>
    <row r="628" spans="1:23" ht="19.5">
      <c r="A628" s="26">
        <v>30</v>
      </c>
      <c r="B628" s="27" t="s">
        <v>873</v>
      </c>
      <c r="C628" s="28" t="s">
        <v>917</v>
      </c>
      <c r="D628" s="28"/>
      <c r="E628" s="28" t="s">
        <v>918</v>
      </c>
      <c r="F628" s="29">
        <v>145</v>
      </c>
      <c r="G628" s="55"/>
      <c r="H628" s="55">
        <v>0.68</v>
      </c>
      <c r="I628" s="31">
        <f t="shared" si="113"/>
        <v>4</v>
      </c>
      <c r="J628" s="32">
        <f t="shared" si="119"/>
        <v>1.2</v>
      </c>
      <c r="K628" s="32">
        <f t="shared" si="114"/>
        <v>2.8</v>
      </c>
      <c r="L628" s="32">
        <f>J628-G628</f>
        <v>1.2</v>
      </c>
      <c r="M628" s="32">
        <f>K628-H628</f>
        <v>2.1199999999999997</v>
      </c>
      <c r="N628" s="33">
        <f t="shared" si="115"/>
        <v>5</v>
      </c>
      <c r="O628" s="34">
        <f t="shared" si="120"/>
        <v>0.39999999999999997</v>
      </c>
      <c r="P628" s="35">
        <f t="shared" si="116"/>
        <v>0.70666666666666655</v>
      </c>
      <c r="Q628" s="33"/>
      <c r="R628" s="33">
        <f t="shared" si="117"/>
        <v>0.39999999999999997</v>
      </c>
      <c r="S628" s="33">
        <f t="shared" si="117"/>
        <v>0.70666666666666655</v>
      </c>
      <c r="T628" s="33"/>
      <c r="U628" s="33">
        <f t="shared" si="118"/>
        <v>0.39999999999999997</v>
      </c>
      <c r="V628" s="33">
        <f t="shared" si="118"/>
        <v>0.70666666666666655</v>
      </c>
      <c r="W628" s="36"/>
    </row>
    <row r="629" spans="1:23" ht="19.5">
      <c r="A629" s="26">
        <v>31</v>
      </c>
      <c r="B629" s="27" t="s">
        <v>873</v>
      </c>
      <c r="C629" s="28" t="s">
        <v>917</v>
      </c>
      <c r="D629" s="28"/>
      <c r="E629" s="28" t="s">
        <v>919</v>
      </c>
      <c r="F629" s="29">
        <v>84</v>
      </c>
      <c r="G629" s="55"/>
      <c r="H629" s="55">
        <v>0.82</v>
      </c>
      <c r="I629" s="31">
        <f t="shared" si="113"/>
        <v>2.2999999999999998</v>
      </c>
      <c r="J629" s="32">
        <f t="shared" si="119"/>
        <v>0.7</v>
      </c>
      <c r="K629" s="32">
        <f t="shared" si="114"/>
        <v>1.6</v>
      </c>
      <c r="L629" s="32">
        <f>J629-G629</f>
        <v>0.7</v>
      </c>
      <c r="M629" s="32">
        <f>K629-H629</f>
        <v>0.78000000000000014</v>
      </c>
      <c r="N629" s="33">
        <f t="shared" si="115"/>
        <v>3</v>
      </c>
      <c r="O629" s="34">
        <f t="shared" si="120"/>
        <v>0.23333333333333331</v>
      </c>
      <c r="P629" s="35">
        <f t="shared" si="116"/>
        <v>0.26000000000000006</v>
      </c>
      <c r="Q629" s="33"/>
      <c r="R629" s="33">
        <f t="shared" si="117"/>
        <v>0.23333333333333331</v>
      </c>
      <c r="S629" s="33">
        <f t="shared" si="117"/>
        <v>0.26000000000000006</v>
      </c>
      <c r="T629" s="33"/>
      <c r="U629" s="33">
        <f t="shared" si="118"/>
        <v>0.23333333333333331</v>
      </c>
      <c r="V629" s="33">
        <f t="shared" si="118"/>
        <v>0.26000000000000006</v>
      </c>
      <c r="W629" s="36"/>
    </row>
    <row r="630" spans="1:23" ht="19.5">
      <c r="A630" s="26">
        <v>32</v>
      </c>
      <c r="B630" s="27" t="s">
        <v>873</v>
      </c>
      <c r="C630" s="28" t="s">
        <v>917</v>
      </c>
      <c r="D630" s="28"/>
      <c r="E630" s="28" t="s">
        <v>920</v>
      </c>
      <c r="F630" s="29">
        <v>105</v>
      </c>
      <c r="G630" s="55">
        <v>0.51</v>
      </c>
      <c r="H630" s="55">
        <v>1.69</v>
      </c>
      <c r="I630" s="31">
        <f t="shared" si="113"/>
        <v>2.9</v>
      </c>
      <c r="J630" s="32">
        <f t="shared" si="119"/>
        <v>0.9</v>
      </c>
      <c r="K630" s="32">
        <f t="shared" si="114"/>
        <v>2</v>
      </c>
      <c r="L630" s="32">
        <f>J630-G630</f>
        <v>0.39</v>
      </c>
      <c r="M630" s="32">
        <f>K630-H630</f>
        <v>0.31000000000000005</v>
      </c>
      <c r="N630" s="33">
        <f t="shared" si="115"/>
        <v>4</v>
      </c>
      <c r="O630" s="34">
        <f t="shared" si="120"/>
        <v>0.13</v>
      </c>
      <c r="P630" s="35">
        <f t="shared" si="116"/>
        <v>0.10333333333333335</v>
      </c>
      <c r="Q630" s="33"/>
      <c r="R630" s="33">
        <f t="shared" si="117"/>
        <v>0.13</v>
      </c>
      <c r="S630" s="33">
        <f t="shared" si="117"/>
        <v>0.10333333333333335</v>
      </c>
      <c r="T630" s="33"/>
      <c r="U630" s="33">
        <f t="shared" si="118"/>
        <v>0.13</v>
      </c>
      <c r="V630" s="33">
        <f t="shared" si="118"/>
        <v>0.10333333333333335</v>
      </c>
      <c r="W630" s="36"/>
    </row>
    <row r="631" spans="1:23" ht="19.5">
      <c r="A631" s="26">
        <v>33</v>
      </c>
      <c r="B631" s="27" t="s">
        <v>873</v>
      </c>
      <c r="C631" s="28" t="s">
        <v>917</v>
      </c>
      <c r="D631" s="28"/>
      <c r="E631" s="28" t="s">
        <v>921</v>
      </c>
      <c r="F631" s="29">
        <v>252</v>
      </c>
      <c r="G631" s="55">
        <v>17.61</v>
      </c>
      <c r="H631" s="55">
        <v>30.1</v>
      </c>
      <c r="I631" s="31">
        <f t="shared" si="113"/>
        <v>6.9</v>
      </c>
      <c r="J631" s="32">
        <f t="shared" si="119"/>
        <v>2.1</v>
      </c>
      <c r="K631" s="32">
        <f t="shared" si="114"/>
        <v>4.8</v>
      </c>
      <c r="L631" s="32">
        <v>0</v>
      </c>
      <c r="M631" s="32">
        <v>0</v>
      </c>
      <c r="N631" s="33">
        <f t="shared" si="115"/>
        <v>9</v>
      </c>
      <c r="O631" s="34">
        <f t="shared" si="120"/>
        <v>0</v>
      </c>
      <c r="P631" s="35">
        <f t="shared" si="116"/>
        <v>0</v>
      </c>
      <c r="Q631" s="33"/>
      <c r="R631" s="33">
        <f t="shared" si="117"/>
        <v>0</v>
      </c>
      <c r="S631" s="33">
        <f t="shared" si="117"/>
        <v>0</v>
      </c>
      <c r="T631" s="33"/>
      <c r="U631" s="33">
        <f t="shared" si="118"/>
        <v>0</v>
      </c>
      <c r="V631" s="33">
        <f t="shared" si="118"/>
        <v>0</v>
      </c>
      <c r="W631" s="36"/>
    </row>
    <row r="632" spans="1:23" ht="19.5">
      <c r="A632" s="26">
        <v>34</v>
      </c>
      <c r="B632" s="27" t="s">
        <v>873</v>
      </c>
      <c r="C632" s="28" t="s">
        <v>922</v>
      </c>
      <c r="D632" s="28"/>
      <c r="E632" s="28" t="s">
        <v>923</v>
      </c>
      <c r="F632" s="29">
        <v>117</v>
      </c>
      <c r="G632" s="55">
        <v>0.63</v>
      </c>
      <c r="H632" s="55">
        <v>1.55</v>
      </c>
      <c r="I632" s="31">
        <f t="shared" si="113"/>
        <v>3.2</v>
      </c>
      <c r="J632" s="32">
        <f t="shared" si="119"/>
        <v>1</v>
      </c>
      <c r="K632" s="32">
        <f t="shared" si="114"/>
        <v>2.2000000000000002</v>
      </c>
      <c r="L632" s="32">
        <f>J632-G632</f>
        <v>0.37</v>
      </c>
      <c r="M632" s="32">
        <f>K632-H632</f>
        <v>0.65000000000000013</v>
      </c>
      <c r="N632" s="33">
        <f t="shared" si="115"/>
        <v>4</v>
      </c>
      <c r="O632" s="34">
        <f t="shared" si="120"/>
        <v>0.12333333333333334</v>
      </c>
      <c r="P632" s="35">
        <f t="shared" si="116"/>
        <v>0.2166666666666667</v>
      </c>
      <c r="Q632" s="33"/>
      <c r="R632" s="33">
        <f t="shared" si="117"/>
        <v>0.12333333333333334</v>
      </c>
      <c r="S632" s="33">
        <f t="shared" si="117"/>
        <v>0.2166666666666667</v>
      </c>
      <c r="T632" s="33"/>
      <c r="U632" s="33">
        <f t="shared" si="118"/>
        <v>0.12333333333333334</v>
      </c>
      <c r="V632" s="33">
        <f t="shared" si="118"/>
        <v>0.2166666666666667</v>
      </c>
      <c r="W632" s="36"/>
    </row>
    <row r="633" spans="1:23" ht="19.5">
      <c r="A633" s="26">
        <v>35</v>
      </c>
      <c r="B633" s="27" t="s">
        <v>873</v>
      </c>
      <c r="C633" s="28" t="s">
        <v>922</v>
      </c>
      <c r="D633" s="28"/>
      <c r="E633" s="28" t="s">
        <v>924</v>
      </c>
      <c r="F633" s="29">
        <v>239</v>
      </c>
      <c r="G633" s="55">
        <v>6.59</v>
      </c>
      <c r="H633" s="55"/>
      <c r="I633" s="31">
        <f t="shared" si="113"/>
        <v>6.6</v>
      </c>
      <c r="J633" s="32">
        <f t="shared" si="119"/>
        <v>2</v>
      </c>
      <c r="K633" s="32">
        <f t="shared" si="114"/>
        <v>4.5999999999999996</v>
      </c>
      <c r="L633" s="32">
        <v>0</v>
      </c>
      <c r="M633" s="32">
        <f>K633-H633</f>
        <v>4.5999999999999996</v>
      </c>
      <c r="N633" s="33">
        <f t="shared" si="115"/>
        <v>9</v>
      </c>
      <c r="O633" s="34">
        <f t="shared" si="120"/>
        <v>0</v>
      </c>
      <c r="P633" s="35">
        <f t="shared" si="116"/>
        <v>1.5333333333333332</v>
      </c>
      <c r="Q633" s="33"/>
      <c r="R633" s="33">
        <f t="shared" si="117"/>
        <v>0</v>
      </c>
      <c r="S633" s="33">
        <f t="shared" si="117"/>
        <v>1.5333333333333332</v>
      </c>
      <c r="T633" s="33"/>
      <c r="U633" s="33">
        <f t="shared" si="118"/>
        <v>0</v>
      </c>
      <c r="V633" s="33">
        <f t="shared" si="118"/>
        <v>1.5333333333333332</v>
      </c>
      <c r="W633" s="36"/>
    </row>
    <row r="634" spans="1:23" ht="19.5">
      <c r="A634" s="26">
        <v>36</v>
      </c>
      <c r="B634" s="27" t="s">
        <v>873</v>
      </c>
      <c r="C634" s="28" t="s">
        <v>925</v>
      </c>
      <c r="D634" s="28"/>
      <c r="E634" s="28" t="s">
        <v>926</v>
      </c>
      <c r="F634" s="29">
        <v>107</v>
      </c>
      <c r="G634" s="55"/>
      <c r="H634" s="55"/>
      <c r="I634" s="31">
        <f t="shared" si="113"/>
        <v>2.9</v>
      </c>
      <c r="J634" s="32">
        <f t="shared" si="119"/>
        <v>0.9</v>
      </c>
      <c r="K634" s="32">
        <f t="shared" si="114"/>
        <v>2</v>
      </c>
      <c r="L634" s="32">
        <f>J634-G634</f>
        <v>0.9</v>
      </c>
      <c r="M634" s="32">
        <f>K634-H634</f>
        <v>2</v>
      </c>
      <c r="N634" s="33">
        <f t="shared" si="115"/>
        <v>4</v>
      </c>
      <c r="O634" s="34">
        <f t="shared" si="120"/>
        <v>0.3</v>
      </c>
      <c r="P634" s="35">
        <f t="shared" si="116"/>
        <v>0.66666666666666663</v>
      </c>
      <c r="Q634" s="33"/>
      <c r="R634" s="33">
        <f t="shared" si="117"/>
        <v>0.3</v>
      </c>
      <c r="S634" s="33">
        <f t="shared" si="117"/>
        <v>0.66666666666666663</v>
      </c>
      <c r="T634" s="33"/>
      <c r="U634" s="33">
        <f t="shared" si="118"/>
        <v>0.3</v>
      </c>
      <c r="V634" s="33">
        <f t="shared" si="118"/>
        <v>0.66666666666666663</v>
      </c>
      <c r="W634" s="36"/>
    </row>
    <row r="635" spans="1:23" ht="19.5">
      <c r="A635" s="26">
        <v>37</v>
      </c>
      <c r="B635" s="27" t="s">
        <v>873</v>
      </c>
      <c r="C635" s="28" t="s">
        <v>925</v>
      </c>
      <c r="D635" s="28"/>
      <c r="E635" s="28" t="s">
        <v>54</v>
      </c>
      <c r="F635" s="29">
        <v>122</v>
      </c>
      <c r="G635" s="55"/>
      <c r="H635" s="55"/>
      <c r="I635" s="31">
        <f t="shared" si="113"/>
        <v>3.4</v>
      </c>
      <c r="J635" s="32">
        <f t="shared" si="119"/>
        <v>1</v>
      </c>
      <c r="K635" s="32">
        <f t="shared" si="114"/>
        <v>2.4</v>
      </c>
      <c r="L635" s="32">
        <f>J635-G635</f>
        <v>1</v>
      </c>
      <c r="M635" s="32">
        <f>K635-H635</f>
        <v>2.4</v>
      </c>
      <c r="N635" s="33">
        <f t="shared" si="115"/>
        <v>4</v>
      </c>
      <c r="O635" s="34">
        <f t="shared" si="120"/>
        <v>0.33333333333333331</v>
      </c>
      <c r="P635" s="35">
        <f t="shared" si="116"/>
        <v>0.79999999999999993</v>
      </c>
      <c r="Q635" s="33"/>
      <c r="R635" s="33">
        <f t="shared" si="117"/>
        <v>0.33333333333333331</v>
      </c>
      <c r="S635" s="33">
        <f t="shared" si="117"/>
        <v>0.79999999999999993</v>
      </c>
      <c r="T635" s="33"/>
      <c r="U635" s="33">
        <f t="shared" si="118"/>
        <v>0.33333333333333331</v>
      </c>
      <c r="V635" s="33">
        <f t="shared" si="118"/>
        <v>0.79999999999999993</v>
      </c>
      <c r="W635" s="36"/>
    </row>
    <row r="636" spans="1:23" ht="19.5">
      <c r="A636" s="26">
        <v>38</v>
      </c>
      <c r="B636" s="27" t="s">
        <v>873</v>
      </c>
      <c r="C636" s="28" t="s">
        <v>927</v>
      </c>
      <c r="D636" s="28"/>
      <c r="E636" s="28" t="s">
        <v>928</v>
      </c>
      <c r="F636" s="29">
        <v>126</v>
      </c>
      <c r="G636" s="55">
        <v>1.88</v>
      </c>
      <c r="H636" s="55">
        <v>0.56000000000000005</v>
      </c>
      <c r="I636" s="31">
        <f t="shared" si="113"/>
        <v>3.5</v>
      </c>
      <c r="J636" s="32">
        <f t="shared" si="119"/>
        <v>1.1000000000000001</v>
      </c>
      <c r="K636" s="32">
        <f t="shared" si="114"/>
        <v>2.5</v>
      </c>
      <c r="L636" s="32">
        <v>0</v>
      </c>
      <c r="M636" s="32">
        <f>K636-H636</f>
        <v>1.94</v>
      </c>
      <c r="N636" s="33">
        <f t="shared" si="115"/>
        <v>5</v>
      </c>
      <c r="O636" s="34">
        <f t="shared" si="120"/>
        <v>0</v>
      </c>
      <c r="P636" s="35">
        <f t="shared" si="116"/>
        <v>0.64666666666666661</v>
      </c>
      <c r="Q636" s="33"/>
      <c r="R636" s="33">
        <f t="shared" si="117"/>
        <v>0</v>
      </c>
      <c r="S636" s="33">
        <f t="shared" si="117"/>
        <v>0.64666666666666661</v>
      </c>
      <c r="T636" s="33"/>
      <c r="U636" s="33">
        <f t="shared" si="118"/>
        <v>0</v>
      </c>
      <c r="V636" s="33">
        <f t="shared" si="118"/>
        <v>0.64666666666666661</v>
      </c>
      <c r="W636" s="36"/>
    </row>
    <row r="637" spans="1:23" ht="19.5">
      <c r="A637" s="26">
        <v>39</v>
      </c>
      <c r="B637" s="27" t="s">
        <v>873</v>
      </c>
      <c r="C637" s="28" t="s">
        <v>929</v>
      </c>
      <c r="D637" s="28"/>
      <c r="E637" s="28" t="s">
        <v>930</v>
      </c>
      <c r="F637" s="29">
        <v>175</v>
      </c>
      <c r="G637" s="55">
        <v>7.03</v>
      </c>
      <c r="H637" s="55">
        <v>18.48</v>
      </c>
      <c r="I637" s="31">
        <f t="shared" si="113"/>
        <v>4.8</v>
      </c>
      <c r="J637" s="32">
        <f t="shared" si="119"/>
        <v>1.5</v>
      </c>
      <c r="K637" s="32">
        <f t="shared" si="114"/>
        <v>3.4</v>
      </c>
      <c r="L637" s="32">
        <v>0</v>
      </c>
      <c r="M637" s="32">
        <v>0</v>
      </c>
      <c r="N637" s="33">
        <f t="shared" si="115"/>
        <v>6</v>
      </c>
      <c r="O637" s="34">
        <f t="shared" si="120"/>
        <v>0</v>
      </c>
      <c r="P637" s="35">
        <f t="shared" si="116"/>
        <v>0</v>
      </c>
      <c r="Q637" s="33"/>
      <c r="R637" s="33">
        <f t="shared" si="117"/>
        <v>0</v>
      </c>
      <c r="S637" s="33">
        <f t="shared" si="117"/>
        <v>0</v>
      </c>
      <c r="T637" s="33"/>
      <c r="U637" s="33">
        <f t="shared" si="118"/>
        <v>0</v>
      </c>
      <c r="V637" s="33">
        <f t="shared" si="118"/>
        <v>0</v>
      </c>
      <c r="W637" s="36"/>
    </row>
    <row r="638" spans="1:23" ht="19.5">
      <c r="A638" s="26">
        <v>40</v>
      </c>
      <c r="B638" s="27" t="s">
        <v>873</v>
      </c>
      <c r="C638" s="28" t="s">
        <v>931</v>
      </c>
      <c r="D638" s="28"/>
      <c r="E638" s="28" t="s">
        <v>932</v>
      </c>
      <c r="F638" s="29">
        <v>78</v>
      </c>
      <c r="G638" s="55">
        <v>2.85</v>
      </c>
      <c r="H638" s="55">
        <v>7.12</v>
      </c>
      <c r="I638" s="31">
        <f t="shared" si="113"/>
        <v>2.1</v>
      </c>
      <c r="J638" s="32">
        <f t="shared" si="119"/>
        <v>0.6</v>
      </c>
      <c r="K638" s="32">
        <f t="shared" si="114"/>
        <v>1.5</v>
      </c>
      <c r="L638" s="32">
        <v>0</v>
      </c>
      <c r="M638" s="32">
        <v>0</v>
      </c>
      <c r="N638" s="33">
        <f t="shared" si="115"/>
        <v>3</v>
      </c>
      <c r="O638" s="34">
        <f t="shared" si="120"/>
        <v>0</v>
      </c>
      <c r="P638" s="35">
        <f t="shared" si="116"/>
        <v>0</v>
      </c>
      <c r="Q638" s="33"/>
      <c r="R638" s="33">
        <f t="shared" si="117"/>
        <v>0</v>
      </c>
      <c r="S638" s="33">
        <f t="shared" si="117"/>
        <v>0</v>
      </c>
      <c r="T638" s="33"/>
      <c r="U638" s="33">
        <f t="shared" si="118"/>
        <v>0</v>
      </c>
      <c r="V638" s="33">
        <f t="shared" si="118"/>
        <v>0</v>
      </c>
      <c r="W638" s="36"/>
    </row>
    <row r="639" spans="1:23" ht="19.5">
      <c r="A639" s="26">
        <v>41</v>
      </c>
      <c r="B639" s="27" t="s">
        <v>873</v>
      </c>
      <c r="C639" s="28" t="s">
        <v>931</v>
      </c>
      <c r="D639" s="28"/>
      <c r="E639" s="28" t="s">
        <v>933</v>
      </c>
      <c r="F639" s="29">
        <v>98</v>
      </c>
      <c r="G639" s="55">
        <v>4.1500000000000004</v>
      </c>
      <c r="H639" s="55">
        <v>10.63</v>
      </c>
      <c r="I639" s="31">
        <f t="shared" si="113"/>
        <v>2.7</v>
      </c>
      <c r="J639" s="32">
        <f t="shared" si="119"/>
        <v>0.8</v>
      </c>
      <c r="K639" s="32">
        <f t="shared" si="114"/>
        <v>1.9</v>
      </c>
      <c r="L639" s="32">
        <v>0</v>
      </c>
      <c r="M639" s="32">
        <v>0</v>
      </c>
      <c r="N639" s="33">
        <f t="shared" si="115"/>
        <v>4</v>
      </c>
      <c r="O639" s="34">
        <f t="shared" si="120"/>
        <v>0</v>
      </c>
      <c r="P639" s="35">
        <f t="shared" si="116"/>
        <v>0</v>
      </c>
      <c r="Q639" s="33"/>
      <c r="R639" s="33">
        <f t="shared" si="117"/>
        <v>0</v>
      </c>
      <c r="S639" s="33">
        <f t="shared" si="117"/>
        <v>0</v>
      </c>
      <c r="T639" s="33"/>
      <c r="U639" s="33">
        <f t="shared" si="118"/>
        <v>0</v>
      </c>
      <c r="V639" s="33">
        <f t="shared" si="118"/>
        <v>0</v>
      </c>
      <c r="W639" s="36"/>
    </row>
    <row r="640" spans="1:23" ht="19.5">
      <c r="A640" s="26">
        <v>42</v>
      </c>
      <c r="B640" s="27" t="s">
        <v>873</v>
      </c>
      <c r="C640" s="28" t="s">
        <v>33</v>
      </c>
      <c r="D640" s="28"/>
      <c r="E640" s="28" t="s">
        <v>934</v>
      </c>
      <c r="F640" s="29">
        <v>227</v>
      </c>
      <c r="G640" s="55">
        <v>0.63</v>
      </c>
      <c r="H640" s="55">
        <v>2.2000000000000002</v>
      </c>
      <c r="I640" s="31">
        <f t="shared" si="113"/>
        <v>6.2</v>
      </c>
      <c r="J640" s="32">
        <f t="shared" si="119"/>
        <v>1.9</v>
      </c>
      <c r="K640" s="32">
        <f t="shared" si="114"/>
        <v>4.4000000000000004</v>
      </c>
      <c r="L640" s="32">
        <f>J640-G640</f>
        <v>1.27</v>
      </c>
      <c r="M640" s="32">
        <f>K640-H640</f>
        <v>2.2000000000000002</v>
      </c>
      <c r="N640" s="33">
        <f t="shared" si="115"/>
        <v>8</v>
      </c>
      <c r="O640" s="34">
        <f t="shared" si="120"/>
        <v>0.42333333333333334</v>
      </c>
      <c r="P640" s="35">
        <f t="shared" si="116"/>
        <v>0.73333333333333339</v>
      </c>
      <c r="Q640" s="33"/>
      <c r="R640" s="33">
        <f t="shared" si="117"/>
        <v>0.42333333333333334</v>
      </c>
      <c r="S640" s="33">
        <f t="shared" si="117"/>
        <v>0.73333333333333339</v>
      </c>
      <c r="T640" s="33"/>
      <c r="U640" s="33">
        <f t="shared" si="118"/>
        <v>0.42333333333333334</v>
      </c>
      <c r="V640" s="33">
        <f t="shared" si="118"/>
        <v>0.73333333333333339</v>
      </c>
      <c r="W640" s="36"/>
    </row>
    <row r="641" spans="1:23" ht="19.5">
      <c r="A641" s="26">
        <v>43</v>
      </c>
      <c r="B641" s="27" t="s">
        <v>873</v>
      </c>
      <c r="C641" s="28" t="s">
        <v>935</v>
      </c>
      <c r="D641" s="28"/>
      <c r="E641" s="28" t="s">
        <v>936</v>
      </c>
      <c r="F641" s="29">
        <v>147</v>
      </c>
      <c r="G641" s="55">
        <v>0.62</v>
      </c>
      <c r="H641" s="55">
        <v>0.21</v>
      </c>
      <c r="I641" s="31">
        <f t="shared" si="113"/>
        <v>4</v>
      </c>
      <c r="J641" s="32">
        <f t="shared" si="119"/>
        <v>1.2</v>
      </c>
      <c r="K641" s="32">
        <f t="shared" si="114"/>
        <v>2.8</v>
      </c>
      <c r="L641" s="32">
        <f>J641-G641</f>
        <v>0.57999999999999996</v>
      </c>
      <c r="M641" s="32">
        <f>K641-H641</f>
        <v>2.59</v>
      </c>
      <c r="N641" s="33">
        <f t="shared" si="115"/>
        <v>5</v>
      </c>
      <c r="O641" s="34">
        <f t="shared" si="120"/>
        <v>0.19333333333333333</v>
      </c>
      <c r="P641" s="35">
        <f t="shared" si="116"/>
        <v>0.86333333333333329</v>
      </c>
      <c r="Q641" s="33"/>
      <c r="R641" s="33">
        <f t="shared" si="117"/>
        <v>0.19333333333333333</v>
      </c>
      <c r="S641" s="33">
        <f t="shared" si="117"/>
        <v>0.86333333333333329</v>
      </c>
      <c r="T641" s="33"/>
      <c r="U641" s="33">
        <f t="shared" si="118"/>
        <v>0.19333333333333333</v>
      </c>
      <c r="V641" s="33">
        <f t="shared" si="118"/>
        <v>0.86333333333333329</v>
      </c>
      <c r="W641" s="36"/>
    </row>
    <row r="642" spans="1:23" ht="19.5">
      <c r="A642" s="26">
        <v>44</v>
      </c>
      <c r="B642" s="27" t="s">
        <v>873</v>
      </c>
      <c r="C642" s="28" t="s">
        <v>935</v>
      </c>
      <c r="D642" s="28"/>
      <c r="E642" s="28" t="s">
        <v>937</v>
      </c>
      <c r="F642" s="29">
        <v>86</v>
      </c>
      <c r="G642" s="55">
        <v>5.57</v>
      </c>
      <c r="H642" s="55">
        <v>1.89</v>
      </c>
      <c r="I642" s="31">
        <f t="shared" si="113"/>
        <v>2.4</v>
      </c>
      <c r="J642" s="32">
        <f t="shared" si="119"/>
        <v>0.7</v>
      </c>
      <c r="K642" s="32">
        <f t="shared" si="114"/>
        <v>1.7</v>
      </c>
      <c r="L642" s="32">
        <v>0</v>
      </c>
      <c r="M642" s="32">
        <v>0</v>
      </c>
      <c r="N642" s="33">
        <f t="shared" si="115"/>
        <v>3</v>
      </c>
      <c r="O642" s="34">
        <f t="shared" si="120"/>
        <v>0</v>
      </c>
      <c r="P642" s="35">
        <f t="shared" si="116"/>
        <v>0</v>
      </c>
      <c r="Q642" s="33"/>
      <c r="R642" s="33">
        <f t="shared" si="117"/>
        <v>0</v>
      </c>
      <c r="S642" s="33">
        <f t="shared" si="117"/>
        <v>0</v>
      </c>
      <c r="T642" s="33"/>
      <c r="U642" s="33">
        <f t="shared" si="118"/>
        <v>0</v>
      </c>
      <c r="V642" s="33">
        <f t="shared" si="118"/>
        <v>0</v>
      </c>
      <c r="W642" s="36"/>
    </row>
    <row r="643" spans="1:23" ht="19.5">
      <c r="A643" s="26">
        <v>45</v>
      </c>
      <c r="B643" s="27" t="s">
        <v>873</v>
      </c>
      <c r="C643" s="28" t="s">
        <v>935</v>
      </c>
      <c r="D643" s="28"/>
      <c r="E643" s="28" t="s">
        <v>938</v>
      </c>
      <c r="F643" s="29">
        <v>95</v>
      </c>
      <c r="G643" s="55">
        <v>2.0099999999999998</v>
      </c>
      <c r="H643" s="55">
        <v>2.09</v>
      </c>
      <c r="I643" s="31">
        <f t="shared" si="113"/>
        <v>2.6</v>
      </c>
      <c r="J643" s="32">
        <f t="shared" si="119"/>
        <v>0.8</v>
      </c>
      <c r="K643" s="32">
        <f t="shared" si="114"/>
        <v>1.8</v>
      </c>
      <c r="L643" s="32">
        <v>0</v>
      </c>
      <c r="M643" s="32">
        <v>0</v>
      </c>
      <c r="N643" s="33">
        <f t="shared" si="115"/>
        <v>3</v>
      </c>
      <c r="O643" s="34">
        <f t="shared" si="120"/>
        <v>0</v>
      </c>
      <c r="P643" s="35">
        <f t="shared" si="116"/>
        <v>0</v>
      </c>
      <c r="Q643" s="33"/>
      <c r="R643" s="33">
        <f t="shared" si="117"/>
        <v>0</v>
      </c>
      <c r="S643" s="33">
        <f t="shared" si="117"/>
        <v>0</v>
      </c>
      <c r="T643" s="33"/>
      <c r="U643" s="33">
        <f t="shared" si="118"/>
        <v>0</v>
      </c>
      <c r="V643" s="33">
        <f t="shared" si="118"/>
        <v>0</v>
      </c>
      <c r="W643" s="36"/>
    </row>
    <row r="644" spans="1:23" ht="19.5">
      <c r="A644" s="26">
        <v>46</v>
      </c>
      <c r="B644" s="27" t="s">
        <v>873</v>
      </c>
      <c r="C644" s="28" t="s">
        <v>939</v>
      </c>
      <c r="D644" s="28"/>
      <c r="E644" s="28" t="s">
        <v>940</v>
      </c>
      <c r="F644" s="29">
        <v>84</v>
      </c>
      <c r="G644" s="55">
        <v>7.31</v>
      </c>
      <c r="H644" s="55">
        <v>3.15</v>
      </c>
      <c r="I644" s="31">
        <f t="shared" si="113"/>
        <v>2.2999999999999998</v>
      </c>
      <c r="J644" s="32">
        <f t="shared" si="119"/>
        <v>0.7</v>
      </c>
      <c r="K644" s="32">
        <f t="shared" si="114"/>
        <v>1.6</v>
      </c>
      <c r="L644" s="32">
        <v>0</v>
      </c>
      <c r="M644" s="32">
        <v>0</v>
      </c>
      <c r="N644" s="33">
        <f t="shared" si="115"/>
        <v>3</v>
      </c>
      <c r="O644" s="34">
        <f t="shared" si="120"/>
        <v>0</v>
      </c>
      <c r="P644" s="35">
        <f t="shared" si="116"/>
        <v>0</v>
      </c>
      <c r="Q644" s="33"/>
      <c r="R644" s="33">
        <f t="shared" si="117"/>
        <v>0</v>
      </c>
      <c r="S644" s="33">
        <f t="shared" si="117"/>
        <v>0</v>
      </c>
      <c r="T644" s="33"/>
      <c r="U644" s="33">
        <f t="shared" si="118"/>
        <v>0</v>
      </c>
      <c r="V644" s="33">
        <f t="shared" si="118"/>
        <v>0</v>
      </c>
      <c r="W644" s="36"/>
    </row>
    <row r="645" spans="1:23" ht="19.5">
      <c r="A645" s="26">
        <v>47</v>
      </c>
      <c r="B645" s="27" t="s">
        <v>873</v>
      </c>
      <c r="C645" s="28" t="s">
        <v>941</v>
      </c>
      <c r="D645" s="28"/>
      <c r="E645" s="28" t="s">
        <v>942</v>
      </c>
      <c r="F645" s="29">
        <v>170</v>
      </c>
      <c r="G645" s="55"/>
      <c r="H645" s="55">
        <v>2.52</v>
      </c>
      <c r="I645" s="31">
        <f t="shared" si="113"/>
        <v>4.7</v>
      </c>
      <c r="J645" s="32">
        <f t="shared" si="119"/>
        <v>1.4</v>
      </c>
      <c r="K645" s="32">
        <f t="shared" si="114"/>
        <v>3.3</v>
      </c>
      <c r="L645" s="32">
        <f>J645-G645</f>
        <v>1.4</v>
      </c>
      <c r="M645" s="32">
        <f>K645-H645</f>
        <v>0.7799999999999998</v>
      </c>
      <c r="N645" s="33">
        <f t="shared" si="115"/>
        <v>6</v>
      </c>
      <c r="O645" s="34">
        <f t="shared" si="120"/>
        <v>0.46666666666666662</v>
      </c>
      <c r="P645" s="35">
        <f t="shared" si="116"/>
        <v>0.25999999999999995</v>
      </c>
      <c r="Q645" s="33"/>
      <c r="R645" s="33">
        <f t="shared" si="117"/>
        <v>0.46666666666666662</v>
      </c>
      <c r="S645" s="33">
        <f t="shared" si="117"/>
        <v>0.25999999999999995</v>
      </c>
      <c r="T645" s="33"/>
      <c r="U645" s="33">
        <f t="shared" si="118"/>
        <v>0.46666666666666662</v>
      </c>
      <c r="V645" s="33">
        <f t="shared" si="118"/>
        <v>0.25999999999999995</v>
      </c>
      <c r="W645" s="36"/>
    </row>
    <row r="646" spans="1:23" ht="19.5">
      <c r="A646" s="26">
        <v>48</v>
      </c>
      <c r="B646" s="27" t="s">
        <v>873</v>
      </c>
      <c r="C646" s="28" t="s">
        <v>941</v>
      </c>
      <c r="D646" s="28"/>
      <c r="E646" s="28" t="s">
        <v>943</v>
      </c>
      <c r="F646" s="29">
        <v>115</v>
      </c>
      <c r="G646" s="55">
        <v>1.52</v>
      </c>
      <c r="H646" s="55"/>
      <c r="I646" s="31">
        <f t="shared" si="113"/>
        <v>3.2</v>
      </c>
      <c r="J646" s="32">
        <f t="shared" si="119"/>
        <v>1</v>
      </c>
      <c r="K646" s="32">
        <f t="shared" si="114"/>
        <v>2.2000000000000002</v>
      </c>
      <c r="L646" s="32">
        <v>0</v>
      </c>
      <c r="M646" s="32">
        <f t="shared" ref="M646:M654" si="123">K646-H646</f>
        <v>2.2000000000000002</v>
      </c>
      <c r="N646" s="33">
        <f t="shared" si="115"/>
        <v>4</v>
      </c>
      <c r="O646" s="34">
        <f t="shared" si="120"/>
        <v>0</v>
      </c>
      <c r="P646" s="35">
        <f t="shared" si="116"/>
        <v>0.73333333333333339</v>
      </c>
      <c r="Q646" s="33"/>
      <c r="R646" s="33">
        <f t="shared" si="117"/>
        <v>0</v>
      </c>
      <c r="S646" s="33">
        <f t="shared" si="117"/>
        <v>0.73333333333333339</v>
      </c>
      <c r="T646" s="33"/>
      <c r="U646" s="33">
        <f t="shared" si="118"/>
        <v>0</v>
      </c>
      <c r="V646" s="33">
        <f t="shared" si="118"/>
        <v>0.73333333333333339</v>
      </c>
      <c r="W646" s="36"/>
    </row>
    <row r="647" spans="1:23" ht="19.5">
      <c r="A647" s="26">
        <v>49</v>
      </c>
      <c r="B647" s="27" t="s">
        <v>873</v>
      </c>
      <c r="C647" s="28" t="s">
        <v>944</v>
      </c>
      <c r="D647" s="28"/>
      <c r="E647" s="28" t="s">
        <v>945</v>
      </c>
      <c r="F647" s="29">
        <v>135</v>
      </c>
      <c r="G647" s="55">
        <v>0.31</v>
      </c>
      <c r="H647" s="55"/>
      <c r="I647" s="31">
        <f t="shared" si="113"/>
        <v>3.7</v>
      </c>
      <c r="J647" s="32">
        <f t="shared" si="119"/>
        <v>1.1000000000000001</v>
      </c>
      <c r="K647" s="32">
        <f t="shared" si="114"/>
        <v>2.6</v>
      </c>
      <c r="L647" s="32">
        <f t="shared" ref="L647:L653" si="124">J647-G647</f>
        <v>0.79</v>
      </c>
      <c r="M647" s="32">
        <f t="shared" si="123"/>
        <v>2.6</v>
      </c>
      <c r="N647" s="33">
        <f t="shared" si="115"/>
        <v>5</v>
      </c>
      <c r="O647" s="34">
        <f t="shared" si="120"/>
        <v>0.26333333333333336</v>
      </c>
      <c r="P647" s="35">
        <f t="shared" si="116"/>
        <v>0.8666666666666667</v>
      </c>
      <c r="Q647" s="33"/>
      <c r="R647" s="33">
        <f t="shared" si="117"/>
        <v>0.26333333333333336</v>
      </c>
      <c r="S647" s="33">
        <f t="shared" si="117"/>
        <v>0.8666666666666667</v>
      </c>
      <c r="T647" s="33"/>
      <c r="U647" s="33">
        <f t="shared" si="118"/>
        <v>0.26333333333333336</v>
      </c>
      <c r="V647" s="33">
        <f t="shared" si="118"/>
        <v>0.8666666666666667</v>
      </c>
      <c r="W647" s="36"/>
    </row>
    <row r="648" spans="1:23" ht="19.5">
      <c r="A648" s="26">
        <v>50</v>
      </c>
      <c r="B648" s="27" t="s">
        <v>873</v>
      </c>
      <c r="C648" s="28" t="s">
        <v>944</v>
      </c>
      <c r="D648" s="28"/>
      <c r="E648" s="28" t="s">
        <v>946</v>
      </c>
      <c r="F648" s="29">
        <v>151</v>
      </c>
      <c r="G648" s="55">
        <v>0.89</v>
      </c>
      <c r="H648" s="55"/>
      <c r="I648" s="31">
        <f t="shared" si="113"/>
        <v>4.2</v>
      </c>
      <c r="J648" s="32">
        <f t="shared" si="119"/>
        <v>1.3</v>
      </c>
      <c r="K648" s="32">
        <f t="shared" si="114"/>
        <v>2.9</v>
      </c>
      <c r="L648" s="32">
        <f t="shared" si="124"/>
        <v>0.41000000000000003</v>
      </c>
      <c r="M648" s="32">
        <f t="shared" si="123"/>
        <v>2.9</v>
      </c>
      <c r="N648" s="33">
        <f t="shared" si="115"/>
        <v>5</v>
      </c>
      <c r="O648" s="34">
        <f t="shared" si="120"/>
        <v>0.13666666666666669</v>
      </c>
      <c r="P648" s="35">
        <f t="shared" si="116"/>
        <v>0.96666666666666667</v>
      </c>
      <c r="Q648" s="33"/>
      <c r="R648" s="33">
        <f t="shared" si="117"/>
        <v>0.13666666666666669</v>
      </c>
      <c r="S648" s="33">
        <f t="shared" si="117"/>
        <v>0.96666666666666667</v>
      </c>
      <c r="T648" s="33"/>
      <c r="U648" s="33">
        <f t="shared" si="118"/>
        <v>0.13666666666666669</v>
      </c>
      <c r="V648" s="33">
        <f t="shared" si="118"/>
        <v>0.96666666666666667</v>
      </c>
      <c r="W648" s="36"/>
    </row>
    <row r="649" spans="1:23" ht="19.5">
      <c r="A649" s="26">
        <v>51</v>
      </c>
      <c r="B649" s="27" t="s">
        <v>873</v>
      </c>
      <c r="C649" s="28" t="s">
        <v>947</v>
      </c>
      <c r="D649" s="28"/>
      <c r="E649" s="28" t="s">
        <v>948</v>
      </c>
      <c r="F649" s="29">
        <v>123</v>
      </c>
      <c r="G649" s="55"/>
      <c r="H649" s="55">
        <v>0.43</v>
      </c>
      <c r="I649" s="31">
        <f t="shared" si="113"/>
        <v>3.4</v>
      </c>
      <c r="J649" s="32">
        <f t="shared" si="119"/>
        <v>1</v>
      </c>
      <c r="K649" s="32">
        <f t="shared" si="114"/>
        <v>2.4</v>
      </c>
      <c r="L649" s="32">
        <f t="shared" si="124"/>
        <v>1</v>
      </c>
      <c r="M649" s="32">
        <f t="shared" si="123"/>
        <v>1.97</v>
      </c>
      <c r="N649" s="33">
        <f t="shared" si="115"/>
        <v>4</v>
      </c>
      <c r="O649" s="34">
        <f t="shared" si="120"/>
        <v>0.33333333333333331</v>
      </c>
      <c r="P649" s="35">
        <f t="shared" si="116"/>
        <v>0.65666666666666662</v>
      </c>
      <c r="Q649" s="33"/>
      <c r="R649" s="33">
        <f t="shared" si="117"/>
        <v>0.33333333333333331</v>
      </c>
      <c r="S649" s="33">
        <f t="shared" si="117"/>
        <v>0.65666666666666662</v>
      </c>
      <c r="T649" s="33"/>
      <c r="U649" s="33">
        <f t="shared" si="118"/>
        <v>0.33333333333333331</v>
      </c>
      <c r="V649" s="33">
        <f t="shared" si="118"/>
        <v>0.65666666666666662</v>
      </c>
      <c r="W649" s="36"/>
    </row>
    <row r="650" spans="1:23" ht="19.5">
      <c r="A650" s="26">
        <v>52</v>
      </c>
      <c r="B650" s="27" t="s">
        <v>873</v>
      </c>
      <c r="C650" s="28" t="s">
        <v>947</v>
      </c>
      <c r="D650" s="28"/>
      <c r="E650" s="28" t="s">
        <v>949</v>
      </c>
      <c r="F650" s="29">
        <v>84</v>
      </c>
      <c r="G650" s="55"/>
      <c r="H650" s="55"/>
      <c r="I650" s="31">
        <f t="shared" si="113"/>
        <v>2.2999999999999998</v>
      </c>
      <c r="J650" s="32">
        <f t="shared" si="119"/>
        <v>0.7</v>
      </c>
      <c r="K650" s="32">
        <f t="shared" si="114"/>
        <v>1.6</v>
      </c>
      <c r="L650" s="32">
        <f t="shared" si="124"/>
        <v>0.7</v>
      </c>
      <c r="M650" s="32">
        <f t="shared" si="123"/>
        <v>1.6</v>
      </c>
      <c r="N650" s="33">
        <f t="shared" si="115"/>
        <v>3</v>
      </c>
      <c r="O650" s="34">
        <f t="shared" si="120"/>
        <v>0.23333333333333331</v>
      </c>
      <c r="P650" s="35">
        <f t="shared" si="116"/>
        <v>0.53333333333333333</v>
      </c>
      <c r="Q650" s="33"/>
      <c r="R650" s="33">
        <f t="shared" si="117"/>
        <v>0.23333333333333331</v>
      </c>
      <c r="S650" s="33">
        <f t="shared" si="117"/>
        <v>0.53333333333333333</v>
      </c>
      <c r="T650" s="33"/>
      <c r="U650" s="33">
        <f t="shared" si="118"/>
        <v>0.23333333333333331</v>
      </c>
      <c r="V650" s="33">
        <f t="shared" si="118"/>
        <v>0.53333333333333333</v>
      </c>
      <c r="W650" s="36"/>
    </row>
    <row r="651" spans="1:23" ht="19.5">
      <c r="A651" s="26">
        <v>53</v>
      </c>
      <c r="B651" s="27" t="s">
        <v>873</v>
      </c>
      <c r="C651" s="28" t="s">
        <v>950</v>
      </c>
      <c r="D651" s="28"/>
      <c r="E651" s="28" t="s">
        <v>951</v>
      </c>
      <c r="F651" s="29">
        <v>207</v>
      </c>
      <c r="G651" s="55">
        <v>1.57</v>
      </c>
      <c r="H651" s="55">
        <v>3.1</v>
      </c>
      <c r="I651" s="31">
        <f t="shared" si="113"/>
        <v>5.7</v>
      </c>
      <c r="J651" s="32">
        <f t="shared" si="119"/>
        <v>1.7</v>
      </c>
      <c r="K651" s="32">
        <f t="shared" si="114"/>
        <v>4</v>
      </c>
      <c r="L651" s="32">
        <f t="shared" si="124"/>
        <v>0.12999999999999989</v>
      </c>
      <c r="M651" s="32">
        <f t="shared" si="123"/>
        <v>0.89999999999999991</v>
      </c>
      <c r="N651" s="33">
        <f t="shared" si="115"/>
        <v>7</v>
      </c>
      <c r="O651" s="34">
        <f t="shared" si="120"/>
        <v>4.33333333333333E-2</v>
      </c>
      <c r="P651" s="35">
        <f t="shared" si="116"/>
        <v>0.3</v>
      </c>
      <c r="Q651" s="33"/>
      <c r="R651" s="33">
        <f t="shared" si="117"/>
        <v>4.33333333333333E-2</v>
      </c>
      <c r="S651" s="33">
        <f t="shared" si="117"/>
        <v>0.3</v>
      </c>
      <c r="T651" s="33"/>
      <c r="U651" s="33">
        <f t="shared" si="118"/>
        <v>4.33333333333333E-2</v>
      </c>
      <c r="V651" s="33">
        <f t="shared" si="118"/>
        <v>0.3</v>
      </c>
      <c r="W651" s="36"/>
    </row>
    <row r="652" spans="1:23" ht="19.5">
      <c r="A652" s="26">
        <v>54</v>
      </c>
      <c r="B652" s="27" t="s">
        <v>873</v>
      </c>
      <c r="C652" s="28" t="s">
        <v>950</v>
      </c>
      <c r="D652" s="28"/>
      <c r="E652" s="28" t="s">
        <v>952</v>
      </c>
      <c r="F652" s="29">
        <v>245</v>
      </c>
      <c r="G652" s="55">
        <v>0.91</v>
      </c>
      <c r="H652" s="55">
        <v>3.8</v>
      </c>
      <c r="I652" s="31">
        <f t="shared" si="113"/>
        <v>6.7</v>
      </c>
      <c r="J652" s="32">
        <f t="shared" si="119"/>
        <v>2</v>
      </c>
      <c r="K652" s="32">
        <f t="shared" si="114"/>
        <v>4.7</v>
      </c>
      <c r="L652" s="32">
        <f t="shared" si="124"/>
        <v>1.0899999999999999</v>
      </c>
      <c r="M652" s="32">
        <f t="shared" si="123"/>
        <v>0.90000000000000036</v>
      </c>
      <c r="N652" s="33">
        <f t="shared" si="115"/>
        <v>9</v>
      </c>
      <c r="O652" s="34">
        <f t="shared" si="120"/>
        <v>0.36333333333333329</v>
      </c>
      <c r="P652" s="35">
        <f t="shared" si="116"/>
        <v>0.3000000000000001</v>
      </c>
      <c r="Q652" s="33"/>
      <c r="R652" s="33">
        <f t="shared" si="117"/>
        <v>0.36333333333333329</v>
      </c>
      <c r="S652" s="33">
        <f t="shared" si="117"/>
        <v>0.3000000000000001</v>
      </c>
      <c r="T652" s="33"/>
      <c r="U652" s="33">
        <f t="shared" si="118"/>
        <v>0.36333333333333329</v>
      </c>
      <c r="V652" s="33">
        <f t="shared" si="118"/>
        <v>0.3000000000000001</v>
      </c>
      <c r="W652" s="36"/>
    </row>
    <row r="653" spans="1:23" ht="19.5">
      <c r="A653" s="26">
        <v>55</v>
      </c>
      <c r="B653" s="27" t="s">
        <v>873</v>
      </c>
      <c r="C653" s="28" t="s">
        <v>950</v>
      </c>
      <c r="D653" s="28"/>
      <c r="E653" s="28" t="s">
        <v>953</v>
      </c>
      <c r="F653" s="29">
        <v>105</v>
      </c>
      <c r="G653" s="55"/>
      <c r="H653" s="55"/>
      <c r="I653" s="31">
        <f t="shared" si="113"/>
        <v>2.9</v>
      </c>
      <c r="J653" s="32">
        <f t="shared" si="119"/>
        <v>0.9</v>
      </c>
      <c r="K653" s="32">
        <f t="shared" si="114"/>
        <v>2</v>
      </c>
      <c r="L653" s="32">
        <f t="shared" si="124"/>
        <v>0.9</v>
      </c>
      <c r="M653" s="32">
        <f t="shared" si="123"/>
        <v>2</v>
      </c>
      <c r="N653" s="33">
        <f t="shared" si="115"/>
        <v>4</v>
      </c>
      <c r="O653" s="34">
        <f t="shared" si="120"/>
        <v>0.3</v>
      </c>
      <c r="P653" s="35">
        <f t="shared" si="116"/>
        <v>0.66666666666666663</v>
      </c>
      <c r="Q653" s="33"/>
      <c r="R653" s="33">
        <f t="shared" si="117"/>
        <v>0.3</v>
      </c>
      <c r="S653" s="33">
        <f t="shared" si="117"/>
        <v>0.66666666666666663</v>
      </c>
      <c r="T653" s="33"/>
      <c r="U653" s="33">
        <f t="shared" si="118"/>
        <v>0.3</v>
      </c>
      <c r="V653" s="33">
        <f t="shared" si="118"/>
        <v>0.66666666666666663</v>
      </c>
      <c r="W653" s="36"/>
    </row>
    <row r="654" spans="1:23" ht="19.5">
      <c r="A654" s="26">
        <v>56</v>
      </c>
      <c r="B654" s="27" t="s">
        <v>873</v>
      </c>
      <c r="C654" s="28" t="s">
        <v>954</v>
      </c>
      <c r="D654" s="28"/>
      <c r="E654" s="28" t="s">
        <v>955</v>
      </c>
      <c r="F654" s="29">
        <v>160</v>
      </c>
      <c r="G654" s="55">
        <v>3.3</v>
      </c>
      <c r="H654" s="55"/>
      <c r="I654" s="31">
        <f t="shared" si="113"/>
        <v>4.4000000000000004</v>
      </c>
      <c r="J654" s="32">
        <f t="shared" si="119"/>
        <v>1.3</v>
      </c>
      <c r="K654" s="32">
        <f t="shared" si="114"/>
        <v>3.1</v>
      </c>
      <c r="L654" s="32">
        <v>0</v>
      </c>
      <c r="M654" s="32">
        <f t="shared" si="123"/>
        <v>3.1</v>
      </c>
      <c r="N654" s="33">
        <f t="shared" si="115"/>
        <v>6</v>
      </c>
      <c r="O654" s="34">
        <f t="shared" si="120"/>
        <v>0</v>
      </c>
      <c r="P654" s="35">
        <f t="shared" si="116"/>
        <v>1.0333333333333334</v>
      </c>
      <c r="Q654" s="33"/>
      <c r="R654" s="33">
        <f t="shared" si="117"/>
        <v>0</v>
      </c>
      <c r="S654" s="33">
        <f t="shared" si="117"/>
        <v>1.0333333333333334</v>
      </c>
      <c r="T654" s="33"/>
      <c r="U654" s="33">
        <f t="shared" si="118"/>
        <v>0</v>
      </c>
      <c r="V654" s="33">
        <f t="shared" si="118"/>
        <v>1.0333333333333334</v>
      </c>
      <c r="W654" s="36"/>
    </row>
    <row r="655" spans="1:23" ht="19.5">
      <c r="A655" s="26">
        <v>57</v>
      </c>
      <c r="B655" s="27" t="s">
        <v>873</v>
      </c>
      <c r="C655" s="28" t="s">
        <v>956</v>
      </c>
      <c r="D655" s="28"/>
      <c r="E655" s="28" t="s">
        <v>957</v>
      </c>
      <c r="F655" s="29">
        <v>166</v>
      </c>
      <c r="G655" s="55">
        <v>0.71</v>
      </c>
      <c r="H655" s="55">
        <v>5.91</v>
      </c>
      <c r="I655" s="31">
        <f t="shared" si="113"/>
        <v>4.5999999999999996</v>
      </c>
      <c r="J655" s="32">
        <f t="shared" si="119"/>
        <v>1.4</v>
      </c>
      <c r="K655" s="32">
        <f t="shared" si="114"/>
        <v>3.2</v>
      </c>
      <c r="L655" s="32">
        <f>J655-G655</f>
        <v>0.69</v>
      </c>
      <c r="M655" s="32">
        <v>0</v>
      </c>
      <c r="N655" s="33">
        <f t="shared" si="115"/>
        <v>6</v>
      </c>
      <c r="O655" s="34">
        <f t="shared" si="120"/>
        <v>0.22999999999999998</v>
      </c>
      <c r="P655" s="35">
        <f t="shared" si="116"/>
        <v>0</v>
      </c>
      <c r="Q655" s="33"/>
      <c r="R655" s="33">
        <f t="shared" si="117"/>
        <v>0.22999999999999998</v>
      </c>
      <c r="S655" s="33">
        <f t="shared" si="117"/>
        <v>0</v>
      </c>
      <c r="T655" s="33"/>
      <c r="U655" s="33">
        <f t="shared" si="118"/>
        <v>0.22999999999999998</v>
      </c>
      <c r="V655" s="33">
        <f t="shared" si="118"/>
        <v>0</v>
      </c>
      <c r="W655" s="36"/>
    </row>
    <row r="656" spans="1:23" ht="19.5">
      <c r="A656" s="26">
        <v>58</v>
      </c>
      <c r="B656" s="27" t="s">
        <v>873</v>
      </c>
      <c r="C656" s="28" t="s">
        <v>958</v>
      </c>
      <c r="D656" s="28"/>
      <c r="E656" s="28" t="s">
        <v>959</v>
      </c>
      <c r="F656" s="29">
        <v>245</v>
      </c>
      <c r="G656" s="55"/>
      <c r="H656" s="55"/>
      <c r="I656" s="31">
        <f t="shared" si="113"/>
        <v>6.7</v>
      </c>
      <c r="J656" s="32">
        <f t="shared" si="119"/>
        <v>2</v>
      </c>
      <c r="K656" s="32">
        <f t="shared" si="114"/>
        <v>4.7</v>
      </c>
      <c r="L656" s="32">
        <f>J656-G656</f>
        <v>2</v>
      </c>
      <c r="M656" s="32">
        <f>K656-H656</f>
        <v>4.7</v>
      </c>
      <c r="N656" s="33">
        <f t="shared" si="115"/>
        <v>9</v>
      </c>
      <c r="O656" s="34">
        <f t="shared" si="120"/>
        <v>0.66666666666666663</v>
      </c>
      <c r="P656" s="35">
        <f t="shared" si="116"/>
        <v>1.5666666666666667</v>
      </c>
      <c r="Q656" s="33"/>
      <c r="R656" s="33">
        <f t="shared" si="117"/>
        <v>0.66666666666666663</v>
      </c>
      <c r="S656" s="33">
        <f t="shared" si="117"/>
        <v>1.5666666666666667</v>
      </c>
      <c r="T656" s="33"/>
      <c r="U656" s="33">
        <f t="shared" si="118"/>
        <v>0.66666666666666663</v>
      </c>
      <c r="V656" s="33">
        <f t="shared" si="118"/>
        <v>1.5666666666666667</v>
      </c>
      <c r="W656" s="36"/>
    </row>
    <row r="657" spans="1:23" ht="19.5">
      <c r="A657" s="26">
        <v>59</v>
      </c>
      <c r="B657" s="27" t="s">
        <v>873</v>
      </c>
      <c r="C657" s="28" t="s">
        <v>958</v>
      </c>
      <c r="D657" s="28"/>
      <c r="E657" s="28" t="s">
        <v>960</v>
      </c>
      <c r="F657" s="29">
        <v>202</v>
      </c>
      <c r="G657" s="55">
        <v>0.86</v>
      </c>
      <c r="H657" s="55">
        <v>2.02</v>
      </c>
      <c r="I657" s="31">
        <f t="shared" si="113"/>
        <v>5.6</v>
      </c>
      <c r="J657" s="32">
        <f t="shared" si="119"/>
        <v>1.7</v>
      </c>
      <c r="K657" s="32">
        <f t="shared" si="114"/>
        <v>3.9</v>
      </c>
      <c r="L657" s="32">
        <f>J657-G657</f>
        <v>0.84</v>
      </c>
      <c r="M657" s="32">
        <f>K657-H657</f>
        <v>1.88</v>
      </c>
      <c r="N657" s="33">
        <f t="shared" si="115"/>
        <v>7</v>
      </c>
      <c r="O657" s="34">
        <f t="shared" si="120"/>
        <v>0.27999999999999997</v>
      </c>
      <c r="P657" s="35">
        <f t="shared" si="116"/>
        <v>0.62666666666666659</v>
      </c>
      <c r="Q657" s="33"/>
      <c r="R657" s="33">
        <f t="shared" si="117"/>
        <v>0.27999999999999997</v>
      </c>
      <c r="S657" s="33">
        <f t="shared" si="117"/>
        <v>0.62666666666666659</v>
      </c>
      <c r="T657" s="33"/>
      <c r="U657" s="33">
        <f t="shared" si="118"/>
        <v>0.27999999999999997</v>
      </c>
      <c r="V657" s="33">
        <f t="shared" si="118"/>
        <v>0.62666666666666659</v>
      </c>
      <c r="W657" s="36"/>
    </row>
    <row r="658" spans="1:23" ht="19.5">
      <c r="A658" s="26">
        <v>60</v>
      </c>
      <c r="B658" s="27" t="s">
        <v>873</v>
      </c>
      <c r="C658" s="28" t="s">
        <v>961</v>
      </c>
      <c r="D658" s="28"/>
      <c r="E658" s="28" t="s">
        <v>962</v>
      </c>
      <c r="F658" s="29">
        <v>112</v>
      </c>
      <c r="G658" s="55">
        <v>0.51</v>
      </c>
      <c r="H658" s="55">
        <v>2.86</v>
      </c>
      <c r="I658" s="31">
        <f t="shared" si="113"/>
        <v>3.1</v>
      </c>
      <c r="J658" s="32">
        <f t="shared" si="119"/>
        <v>0.9</v>
      </c>
      <c r="K658" s="32">
        <f t="shared" si="114"/>
        <v>2.2000000000000002</v>
      </c>
      <c r="L658" s="32">
        <f>J658-G658</f>
        <v>0.39</v>
      </c>
      <c r="M658" s="32">
        <v>0</v>
      </c>
      <c r="N658" s="33">
        <f t="shared" si="115"/>
        <v>4</v>
      </c>
      <c r="O658" s="34">
        <f t="shared" si="120"/>
        <v>0.13</v>
      </c>
      <c r="P658" s="35">
        <f t="shared" si="116"/>
        <v>0</v>
      </c>
      <c r="Q658" s="33"/>
      <c r="R658" s="33">
        <f t="shared" si="117"/>
        <v>0.13</v>
      </c>
      <c r="S658" s="33">
        <f t="shared" si="117"/>
        <v>0</v>
      </c>
      <c r="T658" s="33"/>
      <c r="U658" s="33">
        <f t="shared" si="118"/>
        <v>0.13</v>
      </c>
      <c r="V658" s="33">
        <f t="shared" si="118"/>
        <v>0</v>
      </c>
      <c r="W658" s="36"/>
    </row>
    <row r="659" spans="1:23" ht="19.5">
      <c r="A659" s="26">
        <v>61</v>
      </c>
      <c r="B659" s="27" t="s">
        <v>873</v>
      </c>
      <c r="C659" s="28" t="s">
        <v>961</v>
      </c>
      <c r="D659" s="28"/>
      <c r="E659" s="28" t="s">
        <v>963</v>
      </c>
      <c r="F659" s="29">
        <v>110</v>
      </c>
      <c r="G659" s="55"/>
      <c r="H659" s="55"/>
      <c r="I659" s="31">
        <f t="shared" si="113"/>
        <v>3</v>
      </c>
      <c r="J659" s="32">
        <f t="shared" si="119"/>
        <v>0.9</v>
      </c>
      <c r="K659" s="32">
        <f t="shared" si="114"/>
        <v>2.1</v>
      </c>
      <c r="L659" s="32">
        <f>J659-G659</f>
        <v>0.9</v>
      </c>
      <c r="M659" s="32">
        <f>K659-H659</f>
        <v>2.1</v>
      </c>
      <c r="N659" s="33">
        <f t="shared" si="115"/>
        <v>4</v>
      </c>
      <c r="O659" s="34">
        <f t="shared" si="120"/>
        <v>0.3</v>
      </c>
      <c r="P659" s="35">
        <f t="shared" si="116"/>
        <v>0.70000000000000007</v>
      </c>
      <c r="Q659" s="33"/>
      <c r="R659" s="33">
        <f t="shared" si="117"/>
        <v>0.3</v>
      </c>
      <c r="S659" s="33">
        <f t="shared" si="117"/>
        <v>0.70000000000000007</v>
      </c>
      <c r="T659" s="33"/>
      <c r="U659" s="33">
        <f t="shared" si="118"/>
        <v>0.3</v>
      </c>
      <c r="V659" s="33">
        <f t="shared" si="118"/>
        <v>0.70000000000000007</v>
      </c>
      <c r="W659" s="36"/>
    </row>
    <row r="660" spans="1:23" ht="19.5">
      <c r="A660" s="26">
        <v>62</v>
      </c>
      <c r="B660" s="27" t="s">
        <v>873</v>
      </c>
      <c r="C660" s="28" t="s">
        <v>847</v>
      </c>
      <c r="D660" s="28"/>
      <c r="E660" s="28" t="s">
        <v>964</v>
      </c>
      <c r="F660" s="29">
        <v>106</v>
      </c>
      <c r="G660" s="55">
        <v>1.96</v>
      </c>
      <c r="H660" s="55">
        <v>0.57999999999999996</v>
      </c>
      <c r="I660" s="31">
        <f t="shared" si="113"/>
        <v>2.9</v>
      </c>
      <c r="J660" s="32">
        <f t="shared" si="119"/>
        <v>0.9</v>
      </c>
      <c r="K660" s="32">
        <f t="shared" si="114"/>
        <v>2</v>
      </c>
      <c r="L660" s="32">
        <v>0</v>
      </c>
      <c r="M660" s="32">
        <f>K660-H660</f>
        <v>1.42</v>
      </c>
      <c r="N660" s="33">
        <f t="shared" si="115"/>
        <v>4</v>
      </c>
      <c r="O660" s="34">
        <f t="shared" si="120"/>
        <v>0</v>
      </c>
      <c r="P660" s="35">
        <f t="shared" si="116"/>
        <v>0.47333333333333333</v>
      </c>
      <c r="Q660" s="33"/>
      <c r="R660" s="33">
        <f t="shared" si="117"/>
        <v>0</v>
      </c>
      <c r="S660" s="33">
        <f t="shared" si="117"/>
        <v>0.47333333333333333</v>
      </c>
      <c r="T660" s="33"/>
      <c r="U660" s="33">
        <f t="shared" si="118"/>
        <v>0</v>
      </c>
      <c r="V660" s="33">
        <f t="shared" si="118"/>
        <v>0.47333333333333333</v>
      </c>
      <c r="W660" s="36"/>
    </row>
    <row r="661" spans="1:23" ht="19.5">
      <c r="A661" s="26">
        <v>63</v>
      </c>
      <c r="B661" s="27" t="s">
        <v>873</v>
      </c>
      <c r="C661" s="28" t="s">
        <v>847</v>
      </c>
      <c r="D661" s="28"/>
      <c r="E661" s="28" t="s">
        <v>965</v>
      </c>
      <c r="F661" s="29">
        <v>101</v>
      </c>
      <c r="G661" s="55">
        <v>0.92</v>
      </c>
      <c r="H661" s="55">
        <v>3.22</v>
      </c>
      <c r="I661" s="31">
        <f t="shared" si="113"/>
        <v>2.8</v>
      </c>
      <c r="J661" s="32">
        <f t="shared" si="119"/>
        <v>0.8</v>
      </c>
      <c r="K661" s="32">
        <f t="shared" si="114"/>
        <v>2</v>
      </c>
      <c r="L661" s="32">
        <v>0</v>
      </c>
      <c r="M661" s="32">
        <v>0</v>
      </c>
      <c r="N661" s="33">
        <f t="shared" si="115"/>
        <v>4</v>
      </c>
      <c r="O661" s="34">
        <f t="shared" si="120"/>
        <v>0</v>
      </c>
      <c r="P661" s="35">
        <f t="shared" si="116"/>
        <v>0</v>
      </c>
      <c r="Q661" s="33"/>
      <c r="R661" s="33">
        <f t="shared" si="117"/>
        <v>0</v>
      </c>
      <c r="S661" s="33">
        <f t="shared" si="117"/>
        <v>0</v>
      </c>
      <c r="T661" s="33"/>
      <c r="U661" s="33">
        <f t="shared" si="118"/>
        <v>0</v>
      </c>
      <c r="V661" s="33">
        <f t="shared" si="118"/>
        <v>0</v>
      </c>
      <c r="W661" s="36"/>
    </row>
    <row r="662" spans="1:23" ht="19.5">
      <c r="A662" s="26">
        <v>64</v>
      </c>
      <c r="B662" s="27" t="s">
        <v>873</v>
      </c>
      <c r="C662" s="28" t="s">
        <v>847</v>
      </c>
      <c r="D662" s="28"/>
      <c r="E662" s="28" t="s">
        <v>966</v>
      </c>
      <c r="F662" s="29">
        <v>94</v>
      </c>
      <c r="G662" s="55"/>
      <c r="H662" s="55"/>
      <c r="I662" s="31">
        <f t="shared" si="113"/>
        <v>2.6</v>
      </c>
      <c r="J662" s="32">
        <f t="shared" si="119"/>
        <v>0.8</v>
      </c>
      <c r="K662" s="32">
        <f t="shared" si="114"/>
        <v>1.8</v>
      </c>
      <c r="L662" s="32">
        <f t="shared" ref="L662:M675" si="125">J662-G662</f>
        <v>0.8</v>
      </c>
      <c r="M662" s="32">
        <f t="shared" si="125"/>
        <v>1.8</v>
      </c>
      <c r="N662" s="33">
        <f t="shared" si="115"/>
        <v>3</v>
      </c>
      <c r="O662" s="34">
        <f t="shared" si="120"/>
        <v>0.26666666666666666</v>
      </c>
      <c r="P662" s="35">
        <f t="shared" si="116"/>
        <v>0.6</v>
      </c>
      <c r="Q662" s="33"/>
      <c r="R662" s="33">
        <f t="shared" si="117"/>
        <v>0.26666666666666666</v>
      </c>
      <c r="S662" s="33">
        <f t="shared" si="117"/>
        <v>0.6</v>
      </c>
      <c r="T662" s="33"/>
      <c r="U662" s="33">
        <f t="shared" si="118"/>
        <v>0.26666666666666666</v>
      </c>
      <c r="V662" s="33">
        <f t="shared" si="118"/>
        <v>0.6</v>
      </c>
      <c r="W662" s="36"/>
    </row>
    <row r="663" spans="1:23" ht="19.5">
      <c r="A663" s="26">
        <v>65</v>
      </c>
      <c r="B663" s="27" t="s">
        <v>873</v>
      </c>
      <c r="C663" s="28" t="s">
        <v>967</v>
      </c>
      <c r="D663" s="28"/>
      <c r="E663" s="28" t="s">
        <v>968</v>
      </c>
      <c r="F663" s="29">
        <v>137</v>
      </c>
      <c r="G663" s="55"/>
      <c r="H663" s="55"/>
      <c r="I663" s="31">
        <f t="shared" ref="I663:I711" si="126">ROUND(F663*55/100*50*0.001,1)</f>
        <v>3.8</v>
      </c>
      <c r="J663" s="32">
        <f t="shared" si="119"/>
        <v>1.2</v>
      </c>
      <c r="K663" s="32">
        <f t="shared" ref="K663:K711" si="127">ROUND(I663*2/2.85,1)</f>
        <v>2.7</v>
      </c>
      <c r="L663" s="32">
        <f t="shared" si="125"/>
        <v>1.2</v>
      </c>
      <c r="M663" s="32">
        <f t="shared" si="125"/>
        <v>2.7</v>
      </c>
      <c r="N663" s="33">
        <f t="shared" ref="N663:N711" si="128">ROUND(F663*60/100*60*0.001,0)</f>
        <v>5</v>
      </c>
      <c r="O663" s="34">
        <f t="shared" si="120"/>
        <v>0.39999999999999997</v>
      </c>
      <c r="P663" s="35">
        <f t="shared" si="120"/>
        <v>0.9</v>
      </c>
      <c r="Q663" s="33"/>
      <c r="R663" s="33">
        <f t="shared" ref="R663:S711" si="129">L663/3</f>
        <v>0.39999999999999997</v>
      </c>
      <c r="S663" s="33">
        <f t="shared" si="129"/>
        <v>0.9</v>
      </c>
      <c r="T663" s="33"/>
      <c r="U663" s="33">
        <f t="shared" ref="U663:V711" si="130">L663/3</f>
        <v>0.39999999999999997</v>
      </c>
      <c r="V663" s="33">
        <f t="shared" si="130"/>
        <v>0.9</v>
      </c>
      <c r="W663" s="36"/>
    </row>
    <row r="664" spans="1:23" ht="19.5">
      <c r="A664" s="26">
        <v>66</v>
      </c>
      <c r="B664" s="27" t="s">
        <v>873</v>
      </c>
      <c r="C664" s="28" t="s">
        <v>168</v>
      </c>
      <c r="D664" s="28"/>
      <c r="E664" s="28" t="s">
        <v>969</v>
      </c>
      <c r="F664" s="29">
        <v>211</v>
      </c>
      <c r="G664" s="55"/>
      <c r="H664" s="55"/>
      <c r="I664" s="31">
        <f t="shared" si="126"/>
        <v>5.8</v>
      </c>
      <c r="J664" s="32">
        <f t="shared" ref="J664:J711" si="131">ROUND(I664*1/3.3,1)</f>
        <v>1.8</v>
      </c>
      <c r="K664" s="32">
        <f t="shared" si="127"/>
        <v>4.0999999999999996</v>
      </c>
      <c r="L664" s="32">
        <f t="shared" si="125"/>
        <v>1.8</v>
      </c>
      <c r="M664" s="32">
        <f t="shared" si="125"/>
        <v>4.0999999999999996</v>
      </c>
      <c r="N664" s="33">
        <f t="shared" si="128"/>
        <v>8</v>
      </c>
      <c r="O664" s="34">
        <f t="shared" ref="O664:P712" si="132">L664/3</f>
        <v>0.6</v>
      </c>
      <c r="P664" s="35">
        <f t="shared" si="132"/>
        <v>1.3666666666666665</v>
      </c>
      <c r="Q664" s="33"/>
      <c r="R664" s="33">
        <f t="shared" si="129"/>
        <v>0.6</v>
      </c>
      <c r="S664" s="33">
        <f t="shared" si="129"/>
        <v>1.3666666666666665</v>
      </c>
      <c r="T664" s="33"/>
      <c r="U664" s="33">
        <f t="shared" si="130"/>
        <v>0.6</v>
      </c>
      <c r="V664" s="33">
        <f t="shared" si="130"/>
        <v>1.3666666666666665</v>
      </c>
      <c r="W664" s="36"/>
    </row>
    <row r="665" spans="1:23" ht="19.5">
      <c r="A665" s="26">
        <v>67</v>
      </c>
      <c r="B665" s="27" t="s">
        <v>873</v>
      </c>
      <c r="C665" s="28" t="s">
        <v>970</v>
      </c>
      <c r="D665" s="28"/>
      <c r="E665" s="28" t="s">
        <v>971</v>
      </c>
      <c r="F665" s="29">
        <v>133</v>
      </c>
      <c r="G665" s="55"/>
      <c r="H665" s="55"/>
      <c r="I665" s="31">
        <f t="shared" si="126"/>
        <v>3.7</v>
      </c>
      <c r="J665" s="32">
        <f t="shared" si="131"/>
        <v>1.1000000000000001</v>
      </c>
      <c r="K665" s="32">
        <f t="shared" si="127"/>
        <v>2.6</v>
      </c>
      <c r="L665" s="32">
        <f t="shared" si="125"/>
        <v>1.1000000000000001</v>
      </c>
      <c r="M665" s="32">
        <f t="shared" si="125"/>
        <v>2.6</v>
      </c>
      <c r="N665" s="33">
        <f t="shared" si="128"/>
        <v>5</v>
      </c>
      <c r="O665" s="34">
        <f t="shared" si="132"/>
        <v>0.3666666666666667</v>
      </c>
      <c r="P665" s="35">
        <f t="shared" si="132"/>
        <v>0.8666666666666667</v>
      </c>
      <c r="Q665" s="33"/>
      <c r="R665" s="33">
        <f t="shared" si="129"/>
        <v>0.3666666666666667</v>
      </c>
      <c r="S665" s="33">
        <f t="shared" si="129"/>
        <v>0.8666666666666667</v>
      </c>
      <c r="T665" s="33"/>
      <c r="U665" s="33">
        <f t="shared" si="130"/>
        <v>0.3666666666666667</v>
      </c>
      <c r="V665" s="33">
        <f t="shared" si="130"/>
        <v>0.8666666666666667</v>
      </c>
      <c r="W665" s="36"/>
    </row>
    <row r="666" spans="1:23" ht="19.5">
      <c r="A666" s="26">
        <v>68</v>
      </c>
      <c r="B666" s="27" t="s">
        <v>873</v>
      </c>
      <c r="C666" s="28" t="s">
        <v>970</v>
      </c>
      <c r="D666" s="28"/>
      <c r="E666" s="28" t="s">
        <v>972</v>
      </c>
      <c r="F666" s="29">
        <v>162</v>
      </c>
      <c r="G666" s="55"/>
      <c r="H666" s="55"/>
      <c r="I666" s="31">
        <f t="shared" si="126"/>
        <v>4.5</v>
      </c>
      <c r="J666" s="32">
        <f t="shared" si="131"/>
        <v>1.4</v>
      </c>
      <c r="K666" s="32">
        <f t="shared" si="127"/>
        <v>3.2</v>
      </c>
      <c r="L666" s="32">
        <f t="shared" si="125"/>
        <v>1.4</v>
      </c>
      <c r="M666" s="32">
        <f t="shared" si="125"/>
        <v>3.2</v>
      </c>
      <c r="N666" s="33">
        <f t="shared" si="128"/>
        <v>6</v>
      </c>
      <c r="O666" s="34">
        <f t="shared" si="132"/>
        <v>0.46666666666666662</v>
      </c>
      <c r="P666" s="35">
        <f t="shared" si="132"/>
        <v>1.0666666666666667</v>
      </c>
      <c r="Q666" s="33"/>
      <c r="R666" s="33">
        <f t="shared" si="129"/>
        <v>0.46666666666666662</v>
      </c>
      <c r="S666" s="33">
        <f t="shared" si="129"/>
        <v>1.0666666666666667</v>
      </c>
      <c r="T666" s="33"/>
      <c r="U666" s="33">
        <f t="shared" si="130"/>
        <v>0.46666666666666662</v>
      </c>
      <c r="V666" s="33">
        <f t="shared" si="130"/>
        <v>1.0666666666666667</v>
      </c>
      <c r="W666" s="36"/>
    </row>
    <row r="667" spans="1:23" ht="19.5">
      <c r="A667" s="26">
        <v>69</v>
      </c>
      <c r="B667" s="27" t="s">
        <v>873</v>
      </c>
      <c r="C667" s="28" t="s">
        <v>973</v>
      </c>
      <c r="D667" s="28"/>
      <c r="E667" s="28" t="s">
        <v>974</v>
      </c>
      <c r="F667" s="29">
        <v>101</v>
      </c>
      <c r="G667" s="55"/>
      <c r="H667" s="55">
        <v>0.31</v>
      </c>
      <c r="I667" s="31">
        <f t="shared" si="126"/>
        <v>2.8</v>
      </c>
      <c r="J667" s="32">
        <f t="shared" si="131"/>
        <v>0.8</v>
      </c>
      <c r="K667" s="32">
        <f t="shared" si="127"/>
        <v>2</v>
      </c>
      <c r="L667" s="32">
        <f t="shared" si="125"/>
        <v>0.8</v>
      </c>
      <c r="M667" s="32">
        <f t="shared" si="125"/>
        <v>1.69</v>
      </c>
      <c r="N667" s="33">
        <f t="shared" si="128"/>
        <v>4</v>
      </c>
      <c r="O667" s="34">
        <f t="shared" si="132"/>
        <v>0.26666666666666666</v>
      </c>
      <c r="P667" s="35">
        <f t="shared" si="132"/>
        <v>0.56333333333333335</v>
      </c>
      <c r="Q667" s="33"/>
      <c r="R667" s="33">
        <f t="shared" si="129"/>
        <v>0.26666666666666666</v>
      </c>
      <c r="S667" s="33">
        <f t="shared" si="129"/>
        <v>0.56333333333333335</v>
      </c>
      <c r="T667" s="33"/>
      <c r="U667" s="33">
        <f t="shared" si="130"/>
        <v>0.26666666666666666</v>
      </c>
      <c r="V667" s="33">
        <f t="shared" si="130"/>
        <v>0.56333333333333335</v>
      </c>
      <c r="W667" s="36"/>
    </row>
    <row r="668" spans="1:23" ht="19.5">
      <c r="A668" s="26">
        <v>70</v>
      </c>
      <c r="B668" s="27" t="s">
        <v>873</v>
      </c>
      <c r="C668" s="28" t="s">
        <v>973</v>
      </c>
      <c r="D668" s="28"/>
      <c r="E668" s="28" t="s">
        <v>975</v>
      </c>
      <c r="F668" s="29">
        <v>99</v>
      </c>
      <c r="G668" s="55">
        <v>1.66</v>
      </c>
      <c r="H668" s="55"/>
      <c r="I668" s="31">
        <f t="shared" si="126"/>
        <v>2.7</v>
      </c>
      <c r="J668" s="32">
        <f t="shared" si="131"/>
        <v>0.8</v>
      </c>
      <c r="K668" s="32">
        <f t="shared" si="127"/>
        <v>1.9</v>
      </c>
      <c r="L668" s="32">
        <v>0</v>
      </c>
      <c r="M668" s="32">
        <f t="shared" si="125"/>
        <v>1.9</v>
      </c>
      <c r="N668" s="33">
        <f t="shared" si="128"/>
        <v>4</v>
      </c>
      <c r="O668" s="34">
        <f t="shared" si="132"/>
        <v>0</v>
      </c>
      <c r="P668" s="35">
        <f t="shared" si="132"/>
        <v>0.6333333333333333</v>
      </c>
      <c r="Q668" s="33"/>
      <c r="R668" s="33">
        <f t="shared" si="129"/>
        <v>0</v>
      </c>
      <c r="S668" s="33">
        <f t="shared" si="129"/>
        <v>0.6333333333333333</v>
      </c>
      <c r="T668" s="33"/>
      <c r="U668" s="33">
        <f t="shared" si="130"/>
        <v>0</v>
      </c>
      <c r="V668" s="33">
        <f t="shared" si="130"/>
        <v>0.6333333333333333</v>
      </c>
      <c r="W668" s="36"/>
    </row>
    <row r="669" spans="1:23" ht="19.5">
      <c r="A669" s="26">
        <v>71</v>
      </c>
      <c r="B669" s="27" t="s">
        <v>873</v>
      </c>
      <c r="C669" s="28" t="s">
        <v>976</v>
      </c>
      <c r="D669" s="28"/>
      <c r="E669" s="28" t="s">
        <v>977</v>
      </c>
      <c r="F669" s="29">
        <v>95</v>
      </c>
      <c r="G669" s="55">
        <v>0.13</v>
      </c>
      <c r="H669" s="55">
        <v>1.1100000000000001</v>
      </c>
      <c r="I669" s="31">
        <f t="shared" si="126"/>
        <v>2.6</v>
      </c>
      <c r="J669" s="32">
        <f t="shared" si="131"/>
        <v>0.8</v>
      </c>
      <c r="K669" s="32">
        <f t="shared" si="127"/>
        <v>1.8</v>
      </c>
      <c r="L669" s="32">
        <f t="shared" ref="L669:L675" si="133">J669-G669</f>
        <v>0.67</v>
      </c>
      <c r="M669" s="32">
        <f t="shared" si="125"/>
        <v>0.69</v>
      </c>
      <c r="N669" s="33">
        <f t="shared" si="128"/>
        <v>3</v>
      </c>
      <c r="O669" s="34">
        <f t="shared" si="132"/>
        <v>0.22333333333333336</v>
      </c>
      <c r="P669" s="35">
        <f t="shared" si="132"/>
        <v>0.22999999999999998</v>
      </c>
      <c r="Q669" s="33"/>
      <c r="R669" s="33">
        <f t="shared" si="129"/>
        <v>0.22333333333333336</v>
      </c>
      <c r="S669" s="33">
        <f t="shared" si="129"/>
        <v>0.22999999999999998</v>
      </c>
      <c r="T669" s="33"/>
      <c r="U669" s="33">
        <f t="shared" si="130"/>
        <v>0.22333333333333336</v>
      </c>
      <c r="V669" s="33">
        <f t="shared" si="130"/>
        <v>0.22999999999999998</v>
      </c>
      <c r="W669" s="36"/>
    </row>
    <row r="670" spans="1:23" ht="19.5">
      <c r="A670" s="26">
        <v>72</v>
      </c>
      <c r="B670" s="27" t="s">
        <v>873</v>
      </c>
      <c r="C670" s="28" t="s">
        <v>976</v>
      </c>
      <c r="D670" s="28"/>
      <c r="E670" s="28" t="s">
        <v>978</v>
      </c>
      <c r="F670" s="29">
        <v>101</v>
      </c>
      <c r="G670" s="55"/>
      <c r="H670" s="55"/>
      <c r="I670" s="31">
        <f t="shared" si="126"/>
        <v>2.8</v>
      </c>
      <c r="J670" s="32">
        <f t="shared" si="131"/>
        <v>0.8</v>
      </c>
      <c r="K670" s="32">
        <f t="shared" si="127"/>
        <v>2</v>
      </c>
      <c r="L670" s="32">
        <f t="shared" si="133"/>
        <v>0.8</v>
      </c>
      <c r="M670" s="32">
        <f t="shared" si="125"/>
        <v>2</v>
      </c>
      <c r="N670" s="33">
        <f t="shared" si="128"/>
        <v>4</v>
      </c>
      <c r="O670" s="34">
        <f t="shared" si="132"/>
        <v>0.26666666666666666</v>
      </c>
      <c r="P670" s="35">
        <f t="shared" si="132"/>
        <v>0.66666666666666663</v>
      </c>
      <c r="Q670" s="33"/>
      <c r="R670" s="33">
        <f t="shared" si="129"/>
        <v>0.26666666666666666</v>
      </c>
      <c r="S670" s="33">
        <f t="shared" si="129"/>
        <v>0.66666666666666663</v>
      </c>
      <c r="T670" s="33"/>
      <c r="U670" s="33">
        <f t="shared" si="130"/>
        <v>0.26666666666666666</v>
      </c>
      <c r="V670" s="33">
        <f t="shared" si="130"/>
        <v>0.66666666666666663</v>
      </c>
      <c r="W670" s="36"/>
    </row>
    <row r="671" spans="1:23" ht="19.5">
      <c r="A671" s="26">
        <v>73</v>
      </c>
      <c r="B671" s="27" t="s">
        <v>873</v>
      </c>
      <c r="C671" s="28" t="s">
        <v>979</v>
      </c>
      <c r="D671" s="28"/>
      <c r="E671" s="28" t="s">
        <v>980</v>
      </c>
      <c r="F671" s="29">
        <v>63</v>
      </c>
      <c r="G671" s="55">
        <v>0.06</v>
      </c>
      <c r="H671" s="55">
        <v>0.25</v>
      </c>
      <c r="I671" s="31">
        <f t="shared" si="126"/>
        <v>1.7</v>
      </c>
      <c r="J671" s="32">
        <f t="shared" si="131"/>
        <v>0.5</v>
      </c>
      <c r="K671" s="32">
        <f t="shared" si="127"/>
        <v>1.2</v>
      </c>
      <c r="L671" s="32">
        <f t="shared" si="133"/>
        <v>0.44</v>
      </c>
      <c r="M671" s="32">
        <f t="shared" si="125"/>
        <v>0.95</v>
      </c>
      <c r="N671" s="33">
        <f t="shared" si="128"/>
        <v>2</v>
      </c>
      <c r="O671" s="34">
        <f t="shared" si="132"/>
        <v>0.14666666666666667</v>
      </c>
      <c r="P671" s="35">
        <f t="shared" si="132"/>
        <v>0.31666666666666665</v>
      </c>
      <c r="Q671" s="33"/>
      <c r="R671" s="33">
        <f t="shared" si="129"/>
        <v>0.14666666666666667</v>
      </c>
      <c r="S671" s="33">
        <f t="shared" si="129"/>
        <v>0.31666666666666665</v>
      </c>
      <c r="T671" s="33"/>
      <c r="U671" s="33">
        <f t="shared" si="130"/>
        <v>0.14666666666666667</v>
      </c>
      <c r="V671" s="33">
        <f t="shared" si="130"/>
        <v>0.31666666666666665</v>
      </c>
      <c r="W671" s="36"/>
    </row>
    <row r="672" spans="1:23" ht="19.5">
      <c r="A672" s="26">
        <v>74</v>
      </c>
      <c r="B672" s="27" t="s">
        <v>873</v>
      </c>
      <c r="C672" s="28" t="s">
        <v>981</v>
      </c>
      <c r="D672" s="28"/>
      <c r="E672" s="28" t="s">
        <v>982</v>
      </c>
      <c r="F672" s="29">
        <v>129</v>
      </c>
      <c r="G672" s="55"/>
      <c r="H672" s="55"/>
      <c r="I672" s="31">
        <f t="shared" si="126"/>
        <v>3.5</v>
      </c>
      <c r="J672" s="32">
        <f t="shared" si="131"/>
        <v>1.1000000000000001</v>
      </c>
      <c r="K672" s="32">
        <f t="shared" si="127"/>
        <v>2.5</v>
      </c>
      <c r="L672" s="32">
        <f t="shared" si="133"/>
        <v>1.1000000000000001</v>
      </c>
      <c r="M672" s="32">
        <f t="shared" si="125"/>
        <v>2.5</v>
      </c>
      <c r="N672" s="33">
        <f t="shared" si="128"/>
        <v>5</v>
      </c>
      <c r="O672" s="34">
        <f t="shared" si="132"/>
        <v>0.3666666666666667</v>
      </c>
      <c r="P672" s="35">
        <f t="shared" si="132"/>
        <v>0.83333333333333337</v>
      </c>
      <c r="Q672" s="33"/>
      <c r="R672" s="33">
        <f t="shared" si="129"/>
        <v>0.3666666666666667</v>
      </c>
      <c r="S672" s="33">
        <f t="shared" si="129"/>
        <v>0.83333333333333337</v>
      </c>
      <c r="T672" s="33"/>
      <c r="U672" s="33">
        <f t="shared" si="130"/>
        <v>0.3666666666666667</v>
      </c>
      <c r="V672" s="33">
        <f t="shared" si="130"/>
        <v>0.83333333333333337</v>
      </c>
      <c r="W672" s="36"/>
    </row>
    <row r="673" spans="1:23" ht="19.5">
      <c r="A673" s="26">
        <v>75</v>
      </c>
      <c r="B673" s="27" t="s">
        <v>873</v>
      </c>
      <c r="C673" s="28" t="s">
        <v>981</v>
      </c>
      <c r="D673" s="28"/>
      <c r="E673" s="28" t="s">
        <v>983</v>
      </c>
      <c r="F673" s="29">
        <v>136</v>
      </c>
      <c r="G673" s="55"/>
      <c r="H673" s="55"/>
      <c r="I673" s="31">
        <f t="shared" si="126"/>
        <v>3.7</v>
      </c>
      <c r="J673" s="32">
        <f t="shared" si="131"/>
        <v>1.1000000000000001</v>
      </c>
      <c r="K673" s="32">
        <f t="shared" si="127"/>
        <v>2.6</v>
      </c>
      <c r="L673" s="32">
        <f t="shared" si="133"/>
        <v>1.1000000000000001</v>
      </c>
      <c r="M673" s="32">
        <f t="shared" si="125"/>
        <v>2.6</v>
      </c>
      <c r="N673" s="33">
        <f t="shared" si="128"/>
        <v>5</v>
      </c>
      <c r="O673" s="34">
        <f t="shared" si="132"/>
        <v>0.3666666666666667</v>
      </c>
      <c r="P673" s="35">
        <f t="shared" si="132"/>
        <v>0.8666666666666667</v>
      </c>
      <c r="Q673" s="33"/>
      <c r="R673" s="33">
        <f t="shared" si="129"/>
        <v>0.3666666666666667</v>
      </c>
      <c r="S673" s="33">
        <f t="shared" si="129"/>
        <v>0.8666666666666667</v>
      </c>
      <c r="T673" s="33"/>
      <c r="U673" s="33">
        <f t="shared" si="130"/>
        <v>0.3666666666666667</v>
      </c>
      <c r="V673" s="33">
        <f t="shared" si="130"/>
        <v>0.8666666666666667</v>
      </c>
      <c r="W673" s="36"/>
    </row>
    <row r="674" spans="1:23" ht="19.5">
      <c r="A674" s="26">
        <v>76</v>
      </c>
      <c r="B674" s="27" t="s">
        <v>873</v>
      </c>
      <c r="C674" s="28" t="s">
        <v>981</v>
      </c>
      <c r="D674" s="28"/>
      <c r="E674" s="28" t="s">
        <v>984</v>
      </c>
      <c r="F674" s="29">
        <v>148</v>
      </c>
      <c r="G674" s="55"/>
      <c r="H674" s="55"/>
      <c r="I674" s="31">
        <f t="shared" si="126"/>
        <v>4.0999999999999996</v>
      </c>
      <c r="J674" s="32">
        <f t="shared" si="131"/>
        <v>1.2</v>
      </c>
      <c r="K674" s="32">
        <f t="shared" si="127"/>
        <v>2.9</v>
      </c>
      <c r="L674" s="32">
        <f t="shared" si="133"/>
        <v>1.2</v>
      </c>
      <c r="M674" s="32">
        <f t="shared" si="125"/>
        <v>2.9</v>
      </c>
      <c r="N674" s="33">
        <f t="shared" si="128"/>
        <v>5</v>
      </c>
      <c r="O674" s="34">
        <f t="shared" si="132"/>
        <v>0.39999999999999997</v>
      </c>
      <c r="P674" s="35">
        <f t="shared" si="132"/>
        <v>0.96666666666666667</v>
      </c>
      <c r="Q674" s="33"/>
      <c r="R674" s="33">
        <f t="shared" si="129"/>
        <v>0.39999999999999997</v>
      </c>
      <c r="S674" s="33">
        <f t="shared" si="129"/>
        <v>0.96666666666666667</v>
      </c>
      <c r="T674" s="33"/>
      <c r="U674" s="33">
        <f t="shared" si="130"/>
        <v>0.39999999999999997</v>
      </c>
      <c r="V674" s="33">
        <f t="shared" si="130"/>
        <v>0.96666666666666667</v>
      </c>
      <c r="W674" s="36"/>
    </row>
    <row r="675" spans="1:23" ht="19.5">
      <c r="A675" s="26">
        <v>77</v>
      </c>
      <c r="B675" s="27" t="s">
        <v>873</v>
      </c>
      <c r="C675" s="28" t="s">
        <v>985</v>
      </c>
      <c r="D675" s="28"/>
      <c r="E675" s="28" t="s">
        <v>986</v>
      </c>
      <c r="F675" s="29">
        <v>176</v>
      </c>
      <c r="G675" s="55"/>
      <c r="H675" s="55"/>
      <c r="I675" s="31">
        <f t="shared" si="126"/>
        <v>4.8</v>
      </c>
      <c r="J675" s="32">
        <f t="shared" si="131"/>
        <v>1.5</v>
      </c>
      <c r="K675" s="32">
        <f t="shared" si="127"/>
        <v>3.4</v>
      </c>
      <c r="L675" s="32">
        <f t="shared" si="133"/>
        <v>1.5</v>
      </c>
      <c r="M675" s="32">
        <f t="shared" si="125"/>
        <v>3.4</v>
      </c>
      <c r="N675" s="33">
        <f t="shared" si="128"/>
        <v>6</v>
      </c>
      <c r="O675" s="34">
        <f t="shared" si="132"/>
        <v>0.5</v>
      </c>
      <c r="P675" s="35">
        <f t="shared" si="132"/>
        <v>1.1333333333333333</v>
      </c>
      <c r="Q675" s="33"/>
      <c r="R675" s="33">
        <f t="shared" si="129"/>
        <v>0.5</v>
      </c>
      <c r="S675" s="33">
        <f t="shared" si="129"/>
        <v>1.1333333333333333</v>
      </c>
      <c r="T675" s="33"/>
      <c r="U675" s="33">
        <f t="shared" si="130"/>
        <v>0.5</v>
      </c>
      <c r="V675" s="33">
        <f t="shared" si="130"/>
        <v>1.1333333333333333</v>
      </c>
      <c r="W675" s="36"/>
    </row>
    <row r="676" spans="1:23" ht="19.5">
      <c r="A676" s="26">
        <v>78</v>
      </c>
      <c r="B676" s="27" t="s">
        <v>873</v>
      </c>
      <c r="C676" s="28" t="s">
        <v>985</v>
      </c>
      <c r="D676" s="28"/>
      <c r="E676" s="28" t="s">
        <v>987</v>
      </c>
      <c r="F676" s="29">
        <v>134</v>
      </c>
      <c r="G676" s="55">
        <v>2.0099999999999998</v>
      </c>
      <c r="H676" s="55">
        <v>3.54</v>
      </c>
      <c r="I676" s="31">
        <f t="shared" si="126"/>
        <v>3.7</v>
      </c>
      <c r="J676" s="32">
        <f t="shared" si="131"/>
        <v>1.1000000000000001</v>
      </c>
      <c r="K676" s="32">
        <f t="shared" si="127"/>
        <v>2.6</v>
      </c>
      <c r="L676" s="32">
        <v>0</v>
      </c>
      <c r="M676" s="32">
        <v>0</v>
      </c>
      <c r="N676" s="33">
        <f t="shared" si="128"/>
        <v>5</v>
      </c>
      <c r="O676" s="34">
        <f t="shared" si="132"/>
        <v>0</v>
      </c>
      <c r="P676" s="35">
        <f t="shared" si="132"/>
        <v>0</v>
      </c>
      <c r="Q676" s="33"/>
      <c r="R676" s="33">
        <f t="shared" si="129"/>
        <v>0</v>
      </c>
      <c r="S676" s="33">
        <f t="shared" si="129"/>
        <v>0</v>
      </c>
      <c r="T676" s="33"/>
      <c r="U676" s="33">
        <f t="shared" si="130"/>
        <v>0</v>
      </c>
      <c r="V676" s="33">
        <f t="shared" si="130"/>
        <v>0</v>
      </c>
      <c r="W676" s="36"/>
    </row>
    <row r="677" spans="1:23" ht="19.5">
      <c r="A677" s="26">
        <v>79</v>
      </c>
      <c r="B677" s="27" t="s">
        <v>873</v>
      </c>
      <c r="C677" s="28" t="s">
        <v>441</v>
      </c>
      <c r="D677" s="28"/>
      <c r="E677" s="28" t="s">
        <v>988</v>
      </c>
      <c r="F677" s="29">
        <v>147</v>
      </c>
      <c r="G677" s="55"/>
      <c r="H677" s="55">
        <v>0.97</v>
      </c>
      <c r="I677" s="31">
        <f t="shared" si="126"/>
        <v>4</v>
      </c>
      <c r="J677" s="32">
        <f t="shared" si="131"/>
        <v>1.2</v>
      </c>
      <c r="K677" s="32">
        <f t="shared" si="127"/>
        <v>2.8</v>
      </c>
      <c r="L677" s="32">
        <f>J677-G677</f>
        <v>1.2</v>
      </c>
      <c r="M677" s="32">
        <f>K677-H677</f>
        <v>1.8299999999999998</v>
      </c>
      <c r="N677" s="33">
        <f t="shared" si="128"/>
        <v>5</v>
      </c>
      <c r="O677" s="34">
        <f t="shared" si="132"/>
        <v>0.39999999999999997</v>
      </c>
      <c r="P677" s="35">
        <f t="shared" si="132"/>
        <v>0.61</v>
      </c>
      <c r="Q677" s="33"/>
      <c r="R677" s="33">
        <f t="shared" si="129"/>
        <v>0.39999999999999997</v>
      </c>
      <c r="S677" s="33">
        <f t="shared" si="129"/>
        <v>0.61</v>
      </c>
      <c r="T677" s="33"/>
      <c r="U677" s="33">
        <f t="shared" si="130"/>
        <v>0.39999999999999997</v>
      </c>
      <c r="V677" s="33">
        <f t="shared" si="130"/>
        <v>0.61</v>
      </c>
      <c r="W677" s="36"/>
    </row>
    <row r="678" spans="1:23" ht="19.5">
      <c r="A678" s="26">
        <v>80</v>
      </c>
      <c r="B678" s="27" t="s">
        <v>873</v>
      </c>
      <c r="C678" s="28" t="s">
        <v>989</v>
      </c>
      <c r="D678" s="28"/>
      <c r="E678" s="28" t="s">
        <v>990</v>
      </c>
      <c r="F678" s="29">
        <v>267</v>
      </c>
      <c r="G678" s="55">
        <v>1.98</v>
      </c>
      <c r="H678" s="55">
        <v>5.44</v>
      </c>
      <c r="I678" s="31">
        <f t="shared" si="126"/>
        <v>7.3</v>
      </c>
      <c r="J678" s="32">
        <f t="shared" si="131"/>
        <v>2.2000000000000002</v>
      </c>
      <c r="K678" s="32">
        <f t="shared" si="127"/>
        <v>5.0999999999999996</v>
      </c>
      <c r="L678" s="32">
        <f>J678-G678</f>
        <v>0.2200000000000002</v>
      </c>
      <c r="M678" s="32">
        <v>0</v>
      </c>
      <c r="N678" s="33">
        <f t="shared" si="128"/>
        <v>10</v>
      </c>
      <c r="O678" s="34">
        <f t="shared" si="132"/>
        <v>7.3333333333333403E-2</v>
      </c>
      <c r="P678" s="35">
        <f t="shared" si="132"/>
        <v>0</v>
      </c>
      <c r="Q678" s="33"/>
      <c r="R678" s="33">
        <f t="shared" si="129"/>
        <v>7.3333333333333403E-2</v>
      </c>
      <c r="S678" s="33">
        <f t="shared" si="129"/>
        <v>0</v>
      </c>
      <c r="T678" s="33"/>
      <c r="U678" s="33">
        <f t="shared" si="130"/>
        <v>7.3333333333333403E-2</v>
      </c>
      <c r="V678" s="33">
        <f t="shared" si="130"/>
        <v>0</v>
      </c>
      <c r="W678" s="36"/>
    </row>
    <row r="679" spans="1:23" ht="19.5">
      <c r="A679" s="26">
        <v>81</v>
      </c>
      <c r="B679" s="27" t="s">
        <v>873</v>
      </c>
      <c r="C679" s="28" t="s">
        <v>991</v>
      </c>
      <c r="D679" s="28"/>
      <c r="E679" s="28" t="s">
        <v>992</v>
      </c>
      <c r="F679" s="29">
        <v>165</v>
      </c>
      <c r="G679" s="55"/>
      <c r="H679" s="55">
        <v>0.93</v>
      </c>
      <c r="I679" s="31">
        <f t="shared" si="126"/>
        <v>4.5</v>
      </c>
      <c r="J679" s="32">
        <f t="shared" si="131"/>
        <v>1.4</v>
      </c>
      <c r="K679" s="32">
        <f t="shared" si="127"/>
        <v>3.2</v>
      </c>
      <c r="L679" s="32">
        <f>J679-G679</f>
        <v>1.4</v>
      </c>
      <c r="M679" s="32">
        <f>K679-H679</f>
        <v>2.27</v>
      </c>
      <c r="N679" s="33">
        <f t="shared" si="128"/>
        <v>6</v>
      </c>
      <c r="O679" s="34">
        <f t="shared" si="132"/>
        <v>0.46666666666666662</v>
      </c>
      <c r="P679" s="35">
        <f t="shared" si="132"/>
        <v>0.75666666666666671</v>
      </c>
      <c r="Q679" s="33"/>
      <c r="R679" s="33">
        <f t="shared" si="129"/>
        <v>0.46666666666666662</v>
      </c>
      <c r="S679" s="33">
        <f t="shared" si="129"/>
        <v>0.75666666666666671</v>
      </c>
      <c r="T679" s="33"/>
      <c r="U679" s="33">
        <f t="shared" si="130"/>
        <v>0.46666666666666662</v>
      </c>
      <c r="V679" s="33">
        <f t="shared" si="130"/>
        <v>0.75666666666666671</v>
      </c>
      <c r="W679" s="36"/>
    </row>
    <row r="680" spans="1:23" ht="19.5">
      <c r="A680" s="26">
        <v>82</v>
      </c>
      <c r="B680" s="27" t="s">
        <v>873</v>
      </c>
      <c r="C680" s="28" t="s">
        <v>991</v>
      </c>
      <c r="D680" s="28"/>
      <c r="E680" s="28" t="s">
        <v>993</v>
      </c>
      <c r="F680" s="29">
        <v>42</v>
      </c>
      <c r="G680" s="55"/>
      <c r="H680" s="55">
        <v>2.88</v>
      </c>
      <c r="I680" s="31">
        <f t="shared" si="126"/>
        <v>1.2</v>
      </c>
      <c r="J680" s="32">
        <f t="shared" si="131"/>
        <v>0.4</v>
      </c>
      <c r="K680" s="32">
        <f t="shared" si="127"/>
        <v>0.8</v>
      </c>
      <c r="L680" s="32">
        <f>J680-G680</f>
        <v>0.4</v>
      </c>
      <c r="M680" s="32">
        <v>0</v>
      </c>
      <c r="N680" s="33">
        <f t="shared" si="128"/>
        <v>2</v>
      </c>
      <c r="O680" s="34">
        <f t="shared" si="132"/>
        <v>0.13333333333333333</v>
      </c>
      <c r="P680" s="35">
        <f t="shared" si="132"/>
        <v>0</v>
      </c>
      <c r="Q680" s="33"/>
      <c r="R680" s="33">
        <f t="shared" si="129"/>
        <v>0.13333333333333333</v>
      </c>
      <c r="S680" s="33">
        <f t="shared" si="129"/>
        <v>0</v>
      </c>
      <c r="T680" s="33"/>
      <c r="U680" s="33">
        <f t="shared" si="130"/>
        <v>0.13333333333333333</v>
      </c>
      <c r="V680" s="33">
        <f t="shared" si="130"/>
        <v>0</v>
      </c>
      <c r="W680" s="36"/>
    </row>
    <row r="681" spans="1:23" ht="19.5">
      <c r="A681" s="26">
        <v>83</v>
      </c>
      <c r="B681" s="27" t="s">
        <v>873</v>
      </c>
      <c r="C681" s="28" t="s">
        <v>994</v>
      </c>
      <c r="D681" s="28"/>
      <c r="E681" s="28" t="s">
        <v>995</v>
      </c>
      <c r="F681" s="29">
        <v>165</v>
      </c>
      <c r="G681" s="55">
        <v>1.91</v>
      </c>
      <c r="H681" s="55">
        <v>0.83</v>
      </c>
      <c r="I681" s="31">
        <f t="shared" si="126"/>
        <v>4.5</v>
      </c>
      <c r="J681" s="32">
        <f t="shared" si="131"/>
        <v>1.4</v>
      </c>
      <c r="K681" s="32">
        <f t="shared" si="127"/>
        <v>3.2</v>
      </c>
      <c r="L681" s="32">
        <v>0</v>
      </c>
      <c r="M681" s="32">
        <f>K681-H681</f>
        <v>2.37</v>
      </c>
      <c r="N681" s="33">
        <f t="shared" si="128"/>
        <v>6</v>
      </c>
      <c r="O681" s="34">
        <f t="shared" si="132"/>
        <v>0</v>
      </c>
      <c r="P681" s="35">
        <f t="shared" si="132"/>
        <v>0.79</v>
      </c>
      <c r="Q681" s="33"/>
      <c r="R681" s="33">
        <f t="shared" si="129"/>
        <v>0</v>
      </c>
      <c r="S681" s="33">
        <f t="shared" si="129"/>
        <v>0.79</v>
      </c>
      <c r="T681" s="33"/>
      <c r="U681" s="33">
        <f t="shared" si="130"/>
        <v>0</v>
      </c>
      <c r="V681" s="33">
        <f t="shared" si="130"/>
        <v>0.79</v>
      </c>
      <c r="W681" s="36"/>
    </row>
    <row r="682" spans="1:23" ht="19.5">
      <c r="A682" s="26">
        <v>84</v>
      </c>
      <c r="B682" s="27" t="s">
        <v>873</v>
      </c>
      <c r="C682" s="28" t="s">
        <v>996</v>
      </c>
      <c r="D682" s="28"/>
      <c r="E682" s="28" t="s">
        <v>997</v>
      </c>
      <c r="F682" s="29">
        <v>102</v>
      </c>
      <c r="G682" s="55"/>
      <c r="H682" s="55"/>
      <c r="I682" s="31">
        <f t="shared" si="126"/>
        <v>2.8</v>
      </c>
      <c r="J682" s="32">
        <f t="shared" si="131"/>
        <v>0.8</v>
      </c>
      <c r="K682" s="32">
        <f t="shared" si="127"/>
        <v>2</v>
      </c>
      <c r="L682" s="32">
        <f>J682-G682</f>
        <v>0.8</v>
      </c>
      <c r="M682" s="32">
        <f>K682-H682</f>
        <v>2</v>
      </c>
      <c r="N682" s="33">
        <f t="shared" si="128"/>
        <v>4</v>
      </c>
      <c r="O682" s="34">
        <f t="shared" si="132"/>
        <v>0.26666666666666666</v>
      </c>
      <c r="P682" s="35">
        <f t="shared" si="132"/>
        <v>0.66666666666666663</v>
      </c>
      <c r="Q682" s="33"/>
      <c r="R682" s="33">
        <f t="shared" si="129"/>
        <v>0.26666666666666666</v>
      </c>
      <c r="S682" s="33">
        <f t="shared" si="129"/>
        <v>0.66666666666666663</v>
      </c>
      <c r="T682" s="33"/>
      <c r="U682" s="33">
        <f t="shared" si="130"/>
        <v>0.26666666666666666</v>
      </c>
      <c r="V682" s="33">
        <f t="shared" si="130"/>
        <v>0.66666666666666663</v>
      </c>
      <c r="W682" s="36"/>
    </row>
    <row r="683" spans="1:23" ht="19.5">
      <c r="A683" s="26">
        <v>85</v>
      </c>
      <c r="B683" s="27" t="s">
        <v>873</v>
      </c>
      <c r="C683" s="28" t="s">
        <v>998</v>
      </c>
      <c r="D683" s="28"/>
      <c r="E683" s="28" t="s">
        <v>999</v>
      </c>
      <c r="F683" s="29">
        <v>202</v>
      </c>
      <c r="G683" s="55">
        <v>0.14000000000000001</v>
      </c>
      <c r="H683" s="55">
        <v>3.17</v>
      </c>
      <c r="I683" s="31">
        <f t="shared" si="126"/>
        <v>5.6</v>
      </c>
      <c r="J683" s="32">
        <f t="shared" si="131"/>
        <v>1.7</v>
      </c>
      <c r="K683" s="32">
        <f t="shared" si="127"/>
        <v>3.9</v>
      </c>
      <c r="L683" s="32">
        <f>J683-G683</f>
        <v>1.56</v>
      </c>
      <c r="M683" s="32">
        <f>K683-H683</f>
        <v>0.73</v>
      </c>
      <c r="N683" s="33">
        <f t="shared" si="128"/>
        <v>7</v>
      </c>
      <c r="O683" s="34">
        <f t="shared" si="132"/>
        <v>0.52</v>
      </c>
      <c r="P683" s="35">
        <f t="shared" si="132"/>
        <v>0.24333333333333332</v>
      </c>
      <c r="Q683" s="33"/>
      <c r="R683" s="33">
        <f t="shared" si="129"/>
        <v>0.52</v>
      </c>
      <c r="S683" s="33">
        <f t="shared" si="129"/>
        <v>0.24333333333333332</v>
      </c>
      <c r="T683" s="33"/>
      <c r="U683" s="33">
        <f t="shared" si="130"/>
        <v>0.52</v>
      </c>
      <c r="V683" s="33">
        <f t="shared" si="130"/>
        <v>0.24333333333333332</v>
      </c>
      <c r="W683" s="36"/>
    </row>
    <row r="684" spans="1:23" ht="19.5">
      <c r="A684" s="26">
        <v>86</v>
      </c>
      <c r="B684" s="27" t="s">
        <v>873</v>
      </c>
      <c r="C684" s="28" t="s">
        <v>998</v>
      </c>
      <c r="D684" s="28"/>
      <c r="E684" s="28" t="s">
        <v>1000</v>
      </c>
      <c r="F684" s="29">
        <v>212</v>
      </c>
      <c r="G684" s="55"/>
      <c r="H684" s="55"/>
      <c r="I684" s="31">
        <f t="shared" si="126"/>
        <v>5.8</v>
      </c>
      <c r="J684" s="32">
        <f t="shared" si="131"/>
        <v>1.8</v>
      </c>
      <c r="K684" s="32">
        <f t="shared" si="127"/>
        <v>4.0999999999999996</v>
      </c>
      <c r="L684" s="32">
        <f>J684-G684</f>
        <v>1.8</v>
      </c>
      <c r="M684" s="32">
        <f>K684-H684</f>
        <v>4.0999999999999996</v>
      </c>
      <c r="N684" s="33">
        <f t="shared" si="128"/>
        <v>8</v>
      </c>
      <c r="O684" s="34">
        <f t="shared" si="132"/>
        <v>0.6</v>
      </c>
      <c r="P684" s="35">
        <f t="shared" si="132"/>
        <v>1.3666666666666665</v>
      </c>
      <c r="Q684" s="33"/>
      <c r="R684" s="33">
        <f t="shared" si="129"/>
        <v>0.6</v>
      </c>
      <c r="S684" s="33">
        <f t="shared" si="129"/>
        <v>1.3666666666666665</v>
      </c>
      <c r="T684" s="33"/>
      <c r="U684" s="33">
        <f t="shared" si="130"/>
        <v>0.6</v>
      </c>
      <c r="V684" s="33">
        <f t="shared" si="130"/>
        <v>1.3666666666666665</v>
      </c>
      <c r="W684" s="36"/>
    </row>
    <row r="685" spans="1:23" ht="19.5">
      <c r="A685" s="26">
        <v>87</v>
      </c>
      <c r="B685" s="27" t="s">
        <v>873</v>
      </c>
      <c r="C685" s="28" t="s">
        <v>998</v>
      </c>
      <c r="D685" s="28"/>
      <c r="E685" s="28" t="s">
        <v>1001</v>
      </c>
      <c r="F685" s="29">
        <v>213</v>
      </c>
      <c r="G685" s="55">
        <v>1.44</v>
      </c>
      <c r="H685" s="55"/>
      <c r="I685" s="31">
        <f t="shared" si="126"/>
        <v>5.9</v>
      </c>
      <c r="J685" s="32">
        <f t="shared" si="131"/>
        <v>1.8</v>
      </c>
      <c r="K685" s="32">
        <f t="shared" si="127"/>
        <v>4.0999999999999996</v>
      </c>
      <c r="L685" s="32">
        <f>J685-G685</f>
        <v>0.3600000000000001</v>
      </c>
      <c r="M685" s="32">
        <f>K685-H685</f>
        <v>4.0999999999999996</v>
      </c>
      <c r="N685" s="33">
        <f t="shared" si="128"/>
        <v>8</v>
      </c>
      <c r="O685" s="34">
        <f t="shared" si="132"/>
        <v>0.12000000000000004</v>
      </c>
      <c r="P685" s="35">
        <f t="shared" si="132"/>
        <v>1.3666666666666665</v>
      </c>
      <c r="Q685" s="33"/>
      <c r="R685" s="33">
        <f t="shared" si="129"/>
        <v>0.12000000000000004</v>
      </c>
      <c r="S685" s="33">
        <f t="shared" si="129"/>
        <v>1.3666666666666665</v>
      </c>
      <c r="T685" s="33"/>
      <c r="U685" s="33">
        <f t="shared" si="130"/>
        <v>0.12000000000000004</v>
      </c>
      <c r="V685" s="33">
        <f t="shared" si="130"/>
        <v>1.3666666666666665</v>
      </c>
      <c r="W685" s="36"/>
    </row>
    <row r="686" spans="1:23" ht="19.5">
      <c r="A686" s="26">
        <v>88</v>
      </c>
      <c r="B686" s="27" t="s">
        <v>873</v>
      </c>
      <c r="C686" s="28" t="s">
        <v>1002</v>
      </c>
      <c r="D686" s="28"/>
      <c r="E686" s="28" t="s">
        <v>1003</v>
      </c>
      <c r="F686" s="29">
        <v>146</v>
      </c>
      <c r="G686" s="55">
        <v>3.1</v>
      </c>
      <c r="H686" s="55">
        <v>4.54</v>
      </c>
      <c r="I686" s="31">
        <f t="shared" si="126"/>
        <v>4</v>
      </c>
      <c r="J686" s="32">
        <f t="shared" si="131"/>
        <v>1.2</v>
      </c>
      <c r="K686" s="32">
        <f t="shared" si="127"/>
        <v>2.8</v>
      </c>
      <c r="L686" s="32">
        <v>0</v>
      </c>
      <c r="M686" s="32">
        <v>0</v>
      </c>
      <c r="N686" s="33">
        <f t="shared" si="128"/>
        <v>5</v>
      </c>
      <c r="O686" s="34">
        <f t="shared" si="132"/>
        <v>0</v>
      </c>
      <c r="P686" s="35">
        <f t="shared" si="132"/>
        <v>0</v>
      </c>
      <c r="Q686" s="33"/>
      <c r="R686" s="33">
        <f t="shared" si="129"/>
        <v>0</v>
      </c>
      <c r="S686" s="33">
        <f t="shared" si="129"/>
        <v>0</v>
      </c>
      <c r="T686" s="33"/>
      <c r="U686" s="33">
        <f t="shared" si="130"/>
        <v>0</v>
      </c>
      <c r="V686" s="33">
        <f t="shared" si="130"/>
        <v>0</v>
      </c>
      <c r="W686" s="36"/>
    </row>
    <row r="687" spans="1:23" ht="19.5">
      <c r="A687" s="26">
        <v>89</v>
      </c>
      <c r="B687" s="27" t="s">
        <v>873</v>
      </c>
      <c r="C687" s="28" t="s">
        <v>1002</v>
      </c>
      <c r="D687" s="28"/>
      <c r="E687" s="28" t="s">
        <v>167</v>
      </c>
      <c r="F687" s="29">
        <v>145</v>
      </c>
      <c r="G687" s="55">
        <v>0.05</v>
      </c>
      <c r="H687" s="55"/>
      <c r="I687" s="31">
        <f t="shared" si="126"/>
        <v>4</v>
      </c>
      <c r="J687" s="32">
        <f t="shared" si="131"/>
        <v>1.2</v>
      </c>
      <c r="K687" s="32">
        <f t="shared" si="127"/>
        <v>2.8</v>
      </c>
      <c r="L687" s="32">
        <f t="shared" ref="L687:M693" si="134">J687-G687</f>
        <v>1.1499999999999999</v>
      </c>
      <c r="M687" s="32">
        <f t="shared" si="134"/>
        <v>2.8</v>
      </c>
      <c r="N687" s="33">
        <f t="shared" si="128"/>
        <v>5</v>
      </c>
      <c r="O687" s="34">
        <f t="shared" si="132"/>
        <v>0.3833333333333333</v>
      </c>
      <c r="P687" s="35">
        <f t="shared" si="132"/>
        <v>0.93333333333333324</v>
      </c>
      <c r="Q687" s="33"/>
      <c r="R687" s="33">
        <f t="shared" si="129"/>
        <v>0.3833333333333333</v>
      </c>
      <c r="S687" s="33">
        <f t="shared" si="129"/>
        <v>0.93333333333333324</v>
      </c>
      <c r="T687" s="33"/>
      <c r="U687" s="33">
        <f t="shared" si="130"/>
        <v>0.3833333333333333</v>
      </c>
      <c r="V687" s="33">
        <f t="shared" si="130"/>
        <v>0.93333333333333324</v>
      </c>
      <c r="W687" s="36"/>
    </row>
    <row r="688" spans="1:23" ht="19.5">
      <c r="A688" s="26">
        <v>90</v>
      </c>
      <c r="B688" s="27" t="s">
        <v>873</v>
      </c>
      <c r="C688" s="28" t="s">
        <v>1004</v>
      </c>
      <c r="D688" s="28"/>
      <c r="E688" s="28" t="s">
        <v>1005</v>
      </c>
      <c r="F688" s="29">
        <v>106</v>
      </c>
      <c r="G688" s="55">
        <v>0.24</v>
      </c>
      <c r="H688" s="55"/>
      <c r="I688" s="31">
        <f t="shared" si="126"/>
        <v>2.9</v>
      </c>
      <c r="J688" s="32">
        <f t="shared" si="131"/>
        <v>0.9</v>
      </c>
      <c r="K688" s="32">
        <f t="shared" si="127"/>
        <v>2</v>
      </c>
      <c r="L688" s="32">
        <f t="shared" si="134"/>
        <v>0.66</v>
      </c>
      <c r="M688" s="32">
        <f t="shared" si="134"/>
        <v>2</v>
      </c>
      <c r="N688" s="33">
        <f t="shared" si="128"/>
        <v>4</v>
      </c>
      <c r="O688" s="34">
        <f t="shared" si="132"/>
        <v>0.22</v>
      </c>
      <c r="P688" s="35">
        <f t="shared" si="132"/>
        <v>0.66666666666666663</v>
      </c>
      <c r="Q688" s="33"/>
      <c r="R688" s="33">
        <f t="shared" si="129"/>
        <v>0.22</v>
      </c>
      <c r="S688" s="33">
        <f t="shared" si="129"/>
        <v>0.66666666666666663</v>
      </c>
      <c r="T688" s="33"/>
      <c r="U688" s="33">
        <f t="shared" si="130"/>
        <v>0.22</v>
      </c>
      <c r="V688" s="33">
        <f t="shared" si="130"/>
        <v>0.66666666666666663</v>
      </c>
      <c r="W688" s="36"/>
    </row>
    <row r="689" spans="1:23" ht="19.5">
      <c r="A689" s="26">
        <v>91</v>
      </c>
      <c r="B689" s="27" t="s">
        <v>873</v>
      </c>
      <c r="C689" s="28" t="s">
        <v>1004</v>
      </c>
      <c r="D689" s="28"/>
      <c r="E689" s="28" t="s">
        <v>1006</v>
      </c>
      <c r="F689" s="29">
        <v>150</v>
      </c>
      <c r="G689" s="55">
        <v>0.6</v>
      </c>
      <c r="H689" s="55">
        <v>0.37</v>
      </c>
      <c r="I689" s="31">
        <f t="shared" si="126"/>
        <v>4.0999999999999996</v>
      </c>
      <c r="J689" s="32">
        <f t="shared" si="131"/>
        <v>1.2</v>
      </c>
      <c r="K689" s="32">
        <f t="shared" si="127"/>
        <v>2.9</v>
      </c>
      <c r="L689" s="32">
        <f t="shared" si="134"/>
        <v>0.6</v>
      </c>
      <c r="M689" s="32">
        <f t="shared" si="134"/>
        <v>2.5299999999999998</v>
      </c>
      <c r="N689" s="33">
        <f t="shared" si="128"/>
        <v>5</v>
      </c>
      <c r="O689" s="34">
        <f t="shared" si="132"/>
        <v>0.19999999999999998</v>
      </c>
      <c r="P689" s="35">
        <f t="shared" si="132"/>
        <v>0.84333333333333327</v>
      </c>
      <c r="Q689" s="33"/>
      <c r="R689" s="33">
        <f t="shared" si="129"/>
        <v>0.19999999999999998</v>
      </c>
      <c r="S689" s="33">
        <f t="shared" si="129"/>
        <v>0.84333333333333327</v>
      </c>
      <c r="T689" s="33"/>
      <c r="U689" s="33">
        <f t="shared" si="130"/>
        <v>0.19999999999999998</v>
      </c>
      <c r="V689" s="33">
        <f t="shared" si="130"/>
        <v>0.84333333333333327</v>
      </c>
      <c r="W689" s="36"/>
    </row>
    <row r="690" spans="1:23" ht="19.5">
      <c r="A690" s="26">
        <v>92</v>
      </c>
      <c r="B690" s="27" t="s">
        <v>873</v>
      </c>
      <c r="C690" s="28" t="s">
        <v>327</v>
      </c>
      <c r="D690" s="28"/>
      <c r="E690" s="28" t="s">
        <v>328</v>
      </c>
      <c r="F690" s="29">
        <v>95</v>
      </c>
      <c r="G690" s="55"/>
      <c r="H690" s="55"/>
      <c r="I690" s="31">
        <f t="shared" si="126"/>
        <v>2.6</v>
      </c>
      <c r="J690" s="32">
        <f t="shared" si="131"/>
        <v>0.8</v>
      </c>
      <c r="K690" s="32">
        <f t="shared" si="127"/>
        <v>1.8</v>
      </c>
      <c r="L690" s="32">
        <f t="shared" si="134"/>
        <v>0.8</v>
      </c>
      <c r="M690" s="32">
        <f t="shared" si="134"/>
        <v>1.8</v>
      </c>
      <c r="N690" s="33">
        <f t="shared" si="128"/>
        <v>3</v>
      </c>
      <c r="O690" s="34">
        <f t="shared" si="132"/>
        <v>0.26666666666666666</v>
      </c>
      <c r="P690" s="35">
        <f t="shared" si="132"/>
        <v>0.6</v>
      </c>
      <c r="Q690" s="33"/>
      <c r="R690" s="33">
        <f t="shared" si="129"/>
        <v>0.26666666666666666</v>
      </c>
      <c r="S690" s="33">
        <f t="shared" si="129"/>
        <v>0.6</v>
      </c>
      <c r="T690" s="33"/>
      <c r="U690" s="33">
        <f t="shared" si="130"/>
        <v>0.26666666666666666</v>
      </c>
      <c r="V690" s="33">
        <f t="shared" si="130"/>
        <v>0.6</v>
      </c>
      <c r="W690" s="36"/>
    </row>
    <row r="691" spans="1:23" ht="19.5">
      <c r="A691" s="26">
        <v>93</v>
      </c>
      <c r="B691" s="27" t="s">
        <v>873</v>
      </c>
      <c r="C691" s="28" t="s">
        <v>327</v>
      </c>
      <c r="D691" s="28"/>
      <c r="E691" s="28" t="s">
        <v>1007</v>
      </c>
      <c r="F691" s="29">
        <v>85</v>
      </c>
      <c r="G691" s="55"/>
      <c r="H691" s="55">
        <v>0.22</v>
      </c>
      <c r="I691" s="31">
        <f t="shared" si="126"/>
        <v>2.2999999999999998</v>
      </c>
      <c r="J691" s="32">
        <f t="shared" si="131"/>
        <v>0.7</v>
      </c>
      <c r="K691" s="32">
        <f t="shared" si="127"/>
        <v>1.6</v>
      </c>
      <c r="L691" s="32">
        <f t="shared" si="134"/>
        <v>0.7</v>
      </c>
      <c r="M691" s="32">
        <f t="shared" si="134"/>
        <v>1.3800000000000001</v>
      </c>
      <c r="N691" s="33">
        <f t="shared" si="128"/>
        <v>3</v>
      </c>
      <c r="O691" s="34">
        <f t="shared" si="132"/>
        <v>0.23333333333333331</v>
      </c>
      <c r="P691" s="35">
        <f t="shared" si="132"/>
        <v>0.46</v>
      </c>
      <c r="Q691" s="33"/>
      <c r="R691" s="33">
        <f t="shared" si="129"/>
        <v>0.23333333333333331</v>
      </c>
      <c r="S691" s="33">
        <f t="shared" si="129"/>
        <v>0.46</v>
      </c>
      <c r="T691" s="33"/>
      <c r="U691" s="33">
        <f t="shared" si="130"/>
        <v>0.23333333333333331</v>
      </c>
      <c r="V691" s="33">
        <f t="shared" si="130"/>
        <v>0.46</v>
      </c>
      <c r="W691" s="36"/>
    </row>
    <row r="692" spans="1:23" ht="19.5">
      <c r="A692" s="26">
        <v>94</v>
      </c>
      <c r="B692" s="27" t="s">
        <v>873</v>
      </c>
      <c r="C692" s="28" t="s">
        <v>1008</v>
      </c>
      <c r="D692" s="28"/>
      <c r="E692" s="28" t="s">
        <v>1009</v>
      </c>
      <c r="F692" s="29">
        <v>107</v>
      </c>
      <c r="G692" s="55"/>
      <c r="H692" s="55">
        <v>1.44</v>
      </c>
      <c r="I692" s="31">
        <f t="shared" si="126"/>
        <v>2.9</v>
      </c>
      <c r="J692" s="32">
        <f t="shared" si="131"/>
        <v>0.9</v>
      </c>
      <c r="K692" s="32">
        <f t="shared" si="127"/>
        <v>2</v>
      </c>
      <c r="L692" s="32">
        <f t="shared" si="134"/>
        <v>0.9</v>
      </c>
      <c r="M692" s="32">
        <f t="shared" si="134"/>
        <v>0.56000000000000005</v>
      </c>
      <c r="N692" s="33">
        <f t="shared" si="128"/>
        <v>4</v>
      </c>
      <c r="O692" s="34">
        <f t="shared" si="132"/>
        <v>0.3</v>
      </c>
      <c r="P692" s="35">
        <f t="shared" si="132"/>
        <v>0.18666666666666668</v>
      </c>
      <c r="Q692" s="33"/>
      <c r="R692" s="33">
        <f t="shared" si="129"/>
        <v>0.3</v>
      </c>
      <c r="S692" s="33">
        <f t="shared" si="129"/>
        <v>0.18666666666666668</v>
      </c>
      <c r="T692" s="33"/>
      <c r="U692" s="33">
        <f t="shared" si="130"/>
        <v>0.3</v>
      </c>
      <c r="V692" s="33">
        <f t="shared" si="130"/>
        <v>0.18666666666666668</v>
      </c>
      <c r="W692" s="36"/>
    </row>
    <row r="693" spans="1:23" ht="19.5">
      <c r="A693" s="26">
        <v>95</v>
      </c>
      <c r="B693" s="27" t="s">
        <v>873</v>
      </c>
      <c r="C693" s="28" t="s">
        <v>742</v>
      </c>
      <c r="D693" s="28"/>
      <c r="E693" s="28" t="s">
        <v>1010</v>
      </c>
      <c r="F693" s="29">
        <v>100</v>
      </c>
      <c r="G693" s="55">
        <v>0.49</v>
      </c>
      <c r="H693" s="55">
        <v>0</v>
      </c>
      <c r="I693" s="31">
        <f t="shared" si="126"/>
        <v>2.8</v>
      </c>
      <c r="J693" s="32">
        <f t="shared" si="131"/>
        <v>0.8</v>
      </c>
      <c r="K693" s="32">
        <f t="shared" si="127"/>
        <v>2</v>
      </c>
      <c r="L693" s="32">
        <f t="shared" si="134"/>
        <v>0.31000000000000005</v>
      </c>
      <c r="M693" s="32">
        <f t="shared" si="134"/>
        <v>2</v>
      </c>
      <c r="N693" s="33">
        <f t="shared" si="128"/>
        <v>4</v>
      </c>
      <c r="O693" s="34">
        <f t="shared" si="132"/>
        <v>0.10333333333333335</v>
      </c>
      <c r="P693" s="35">
        <f t="shared" si="132"/>
        <v>0.66666666666666663</v>
      </c>
      <c r="Q693" s="33"/>
      <c r="R693" s="33">
        <f t="shared" si="129"/>
        <v>0.10333333333333335</v>
      </c>
      <c r="S693" s="33">
        <f t="shared" si="129"/>
        <v>0.66666666666666663</v>
      </c>
      <c r="T693" s="33"/>
      <c r="U693" s="33">
        <f t="shared" si="130"/>
        <v>0.10333333333333335</v>
      </c>
      <c r="V693" s="33">
        <f t="shared" si="130"/>
        <v>0.66666666666666663</v>
      </c>
      <c r="W693" s="36"/>
    </row>
    <row r="694" spans="1:23" ht="19.5">
      <c r="A694" s="26">
        <v>96</v>
      </c>
      <c r="B694" s="27" t="s">
        <v>873</v>
      </c>
      <c r="C694" s="28" t="s">
        <v>1011</v>
      </c>
      <c r="D694" s="28"/>
      <c r="E694" s="28" t="s">
        <v>1012</v>
      </c>
      <c r="F694" s="29">
        <v>91</v>
      </c>
      <c r="G694" s="55">
        <v>0.55000000000000004</v>
      </c>
      <c r="H694" s="55">
        <v>3.99</v>
      </c>
      <c r="I694" s="31">
        <f t="shared" si="126"/>
        <v>2.5</v>
      </c>
      <c r="J694" s="32">
        <f t="shared" si="131"/>
        <v>0.8</v>
      </c>
      <c r="K694" s="32">
        <f t="shared" si="127"/>
        <v>1.8</v>
      </c>
      <c r="L694" s="32">
        <f>J694-G694</f>
        <v>0.25</v>
      </c>
      <c r="M694" s="32">
        <v>0</v>
      </c>
      <c r="N694" s="33">
        <f t="shared" si="128"/>
        <v>3</v>
      </c>
      <c r="O694" s="34">
        <f t="shared" si="132"/>
        <v>8.3333333333333329E-2</v>
      </c>
      <c r="P694" s="35">
        <f t="shared" si="132"/>
        <v>0</v>
      </c>
      <c r="Q694" s="33"/>
      <c r="R694" s="33">
        <f t="shared" si="129"/>
        <v>8.3333333333333329E-2</v>
      </c>
      <c r="S694" s="33">
        <f t="shared" si="129"/>
        <v>0</v>
      </c>
      <c r="T694" s="33"/>
      <c r="U694" s="33">
        <f t="shared" si="130"/>
        <v>8.3333333333333329E-2</v>
      </c>
      <c r="V694" s="33">
        <f t="shared" si="130"/>
        <v>0</v>
      </c>
      <c r="W694" s="36"/>
    </row>
    <row r="695" spans="1:23" ht="19.5">
      <c r="A695" s="26">
        <v>97</v>
      </c>
      <c r="B695" s="27" t="s">
        <v>873</v>
      </c>
      <c r="C695" s="28" t="s">
        <v>1013</v>
      </c>
      <c r="D695" s="28"/>
      <c r="E695" s="28" t="s">
        <v>1014</v>
      </c>
      <c r="F695" s="29">
        <v>140</v>
      </c>
      <c r="G695" s="55"/>
      <c r="H695" s="55"/>
      <c r="I695" s="31">
        <f t="shared" si="126"/>
        <v>3.9</v>
      </c>
      <c r="J695" s="32">
        <f t="shared" si="131"/>
        <v>1.2</v>
      </c>
      <c r="K695" s="32">
        <f t="shared" si="127"/>
        <v>2.7</v>
      </c>
      <c r="L695" s="32">
        <f>J695-G695</f>
        <v>1.2</v>
      </c>
      <c r="M695" s="32">
        <f>K695-H695</f>
        <v>2.7</v>
      </c>
      <c r="N695" s="33">
        <f t="shared" si="128"/>
        <v>5</v>
      </c>
      <c r="O695" s="34">
        <f t="shared" si="132"/>
        <v>0.39999999999999997</v>
      </c>
      <c r="P695" s="35">
        <f t="shared" si="132"/>
        <v>0.9</v>
      </c>
      <c r="Q695" s="33"/>
      <c r="R695" s="33">
        <f t="shared" si="129"/>
        <v>0.39999999999999997</v>
      </c>
      <c r="S695" s="33">
        <f t="shared" si="129"/>
        <v>0.9</v>
      </c>
      <c r="T695" s="33"/>
      <c r="U695" s="33">
        <f t="shared" si="130"/>
        <v>0.39999999999999997</v>
      </c>
      <c r="V695" s="33">
        <f t="shared" si="130"/>
        <v>0.9</v>
      </c>
      <c r="W695" s="36"/>
    </row>
    <row r="696" spans="1:23" ht="19.5">
      <c r="A696" s="26">
        <v>98</v>
      </c>
      <c r="B696" s="27" t="s">
        <v>873</v>
      </c>
      <c r="C696" s="28" t="s">
        <v>1015</v>
      </c>
      <c r="D696" s="28"/>
      <c r="E696" s="28" t="s">
        <v>1016</v>
      </c>
      <c r="F696" s="29">
        <v>64</v>
      </c>
      <c r="G696" s="55">
        <v>0.02</v>
      </c>
      <c r="H696" s="55">
        <v>0.73</v>
      </c>
      <c r="I696" s="31">
        <f t="shared" si="126"/>
        <v>1.8</v>
      </c>
      <c r="J696" s="32">
        <f t="shared" si="131"/>
        <v>0.5</v>
      </c>
      <c r="K696" s="32">
        <f t="shared" si="127"/>
        <v>1.3</v>
      </c>
      <c r="L696" s="32">
        <f>J696-G696</f>
        <v>0.48</v>
      </c>
      <c r="M696" s="32">
        <f>K696-H696</f>
        <v>0.57000000000000006</v>
      </c>
      <c r="N696" s="33">
        <f t="shared" si="128"/>
        <v>2</v>
      </c>
      <c r="O696" s="34">
        <f t="shared" si="132"/>
        <v>0.16</v>
      </c>
      <c r="P696" s="35">
        <f t="shared" si="132"/>
        <v>0.19000000000000003</v>
      </c>
      <c r="Q696" s="33"/>
      <c r="R696" s="33">
        <f t="shared" si="129"/>
        <v>0.16</v>
      </c>
      <c r="S696" s="33">
        <f t="shared" si="129"/>
        <v>0.19000000000000003</v>
      </c>
      <c r="T696" s="33"/>
      <c r="U696" s="33">
        <f t="shared" si="130"/>
        <v>0.16</v>
      </c>
      <c r="V696" s="33">
        <f t="shared" si="130"/>
        <v>0.19000000000000003</v>
      </c>
      <c r="W696" s="36"/>
    </row>
    <row r="697" spans="1:23" ht="19.5">
      <c r="A697" s="26">
        <v>99</v>
      </c>
      <c r="B697" s="27" t="s">
        <v>873</v>
      </c>
      <c r="C697" s="28" t="s">
        <v>1015</v>
      </c>
      <c r="D697" s="28"/>
      <c r="E697" s="28" t="s">
        <v>1017</v>
      </c>
      <c r="F697" s="29">
        <v>108</v>
      </c>
      <c r="G697" s="55">
        <v>0.96</v>
      </c>
      <c r="H697" s="55">
        <v>1.78</v>
      </c>
      <c r="I697" s="31">
        <f t="shared" si="126"/>
        <v>3</v>
      </c>
      <c r="J697" s="32">
        <f t="shared" si="131"/>
        <v>0.9</v>
      </c>
      <c r="K697" s="32">
        <f t="shared" si="127"/>
        <v>2.1</v>
      </c>
      <c r="L697" s="32">
        <v>0</v>
      </c>
      <c r="M697" s="32">
        <f>K697-H697</f>
        <v>0.32000000000000006</v>
      </c>
      <c r="N697" s="33">
        <f t="shared" si="128"/>
        <v>4</v>
      </c>
      <c r="O697" s="34">
        <f t="shared" si="132"/>
        <v>0</v>
      </c>
      <c r="P697" s="35">
        <f t="shared" si="132"/>
        <v>0.10666666666666669</v>
      </c>
      <c r="Q697" s="33"/>
      <c r="R697" s="33">
        <f t="shared" si="129"/>
        <v>0</v>
      </c>
      <c r="S697" s="33">
        <f t="shared" si="129"/>
        <v>0.10666666666666669</v>
      </c>
      <c r="T697" s="33"/>
      <c r="U697" s="33">
        <f t="shared" si="130"/>
        <v>0</v>
      </c>
      <c r="V697" s="33">
        <f t="shared" si="130"/>
        <v>0.10666666666666669</v>
      </c>
      <c r="W697" s="36"/>
    </row>
    <row r="698" spans="1:23" ht="19.5">
      <c r="A698" s="26">
        <v>100</v>
      </c>
      <c r="B698" s="27" t="s">
        <v>873</v>
      </c>
      <c r="C698" s="28" t="s">
        <v>1018</v>
      </c>
      <c r="D698" s="28"/>
      <c r="E698" s="28" t="s">
        <v>1019</v>
      </c>
      <c r="F698" s="29">
        <v>278</v>
      </c>
      <c r="G698" s="55"/>
      <c r="H698" s="55"/>
      <c r="I698" s="31">
        <f t="shared" si="126"/>
        <v>7.6</v>
      </c>
      <c r="J698" s="32">
        <f t="shared" si="131"/>
        <v>2.2999999999999998</v>
      </c>
      <c r="K698" s="32">
        <f t="shared" si="127"/>
        <v>5.3</v>
      </c>
      <c r="L698" s="32">
        <f>J698-G698</f>
        <v>2.2999999999999998</v>
      </c>
      <c r="M698" s="32">
        <f>K698-H698</f>
        <v>5.3</v>
      </c>
      <c r="N698" s="33">
        <f t="shared" si="128"/>
        <v>10</v>
      </c>
      <c r="O698" s="34">
        <f t="shared" si="132"/>
        <v>0.76666666666666661</v>
      </c>
      <c r="P698" s="35">
        <f t="shared" si="132"/>
        <v>1.7666666666666666</v>
      </c>
      <c r="Q698" s="33"/>
      <c r="R698" s="33">
        <f t="shared" si="129"/>
        <v>0.76666666666666661</v>
      </c>
      <c r="S698" s="33">
        <f t="shared" si="129"/>
        <v>1.7666666666666666</v>
      </c>
      <c r="T698" s="33"/>
      <c r="U698" s="33">
        <f t="shared" si="130"/>
        <v>0.76666666666666661</v>
      </c>
      <c r="V698" s="33">
        <f t="shared" si="130"/>
        <v>1.7666666666666666</v>
      </c>
      <c r="W698" s="36"/>
    </row>
    <row r="699" spans="1:23" ht="19.5">
      <c r="A699" s="26">
        <v>101</v>
      </c>
      <c r="B699" s="27" t="s">
        <v>873</v>
      </c>
      <c r="C699" s="28" t="s">
        <v>1018</v>
      </c>
      <c r="D699" s="28"/>
      <c r="E699" s="28" t="s">
        <v>1020</v>
      </c>
      <c r="F699" s="29">
        <v>87</v>
      </c>
      <c r="G699" s="55">
        <v>2.0099999999999998</v>
      </c>
      <c r="H699" s="55">
        <v>2.12</v>
      </c>
      <c r="I699" s="31">
        <f t="shared" si="126"/>
        <v>2.4</v>
      </c>
      <c r="J699" s="32">
        <f t="shared" si="131"/>
        <v>0.7</v>
      </c>
      <c r="K699" s="32">
        <f t="shared" si="127"/>
        <v>1.7</v>
      </c>
      <c r="L699" s="32">
        <v>0</v>
      </c>
      <c r="M699" s="32">
        <v>0</v>
      </c>
      <c r="N699" s="33">
        <f t="shared" si="128"/>
        <v>3</v>
      </c>
      <c r="O699" s="34">
        <f t="shared" si="132"/>
        <v>0</v>
      </c>
      <c r="P699" s="35">
        <f t="shared" si="132"/>
        <v>0</v>
      </c>
      <c r="Q699" s="33"/>
      <c r="R699" s="33">
        <f t="shared" si="129"/>
        <v>0</v>
      </c>
      <c r="S699" s="33">
        <f t="shared" si="129"/>
        <v>0</v>
      </c>
      <c r="T699" s="33"/>
      <c r="U699" s="33">
        <f t="shared" si="130"/>
        <v>0</v>
      </c>
      <c r="V699" s="33">
        <f t="shared" si="130"/>
        <v>0</v>
      </c>
      <c r="W699" s="36"/>
    </row>
    <row r="700" spans="1:23" ht="19.5">
      <c r="A700" s="26">
        <v>102</v>
      </c>
      <c r="B700" s="27" t="s">
        <v>873</v>
      </c>
      <c r="C700" s="28" t="s">
        <v>1018</v>
      </c>
      <c r="D700" s="28"/>
      <c r="E700" s="28" t="s">
        <v>1021</v>
      </c>
      <c r="F700" s="29">
        <v>88</v>
      </c>
      <c r="G700" s="55"/>
      <c r="H700" s="55"/>
      <c r="I700" s="31">
        <f t="shared" si="126"/>
        <v>2.4</v>
      </c>
      <c r="J700" s="32">
        <f t="shared" si="131"/>
        <v>0.7</v>
      </c>
      <c r="K700" s="32">
        <f t="shared" si="127"/>
        <v>1.7</v>
      </c>
      <c r="L700" s="32">
        <f t="shared" ref="L700:M706" si="135">J700-G700</f>
        <v>0.7</v>
      </c>
      <c r="M700" s="32">
        <f t="shared" si="135"/>
        <v>1.7</v>
      </c>
      <c r="N700" s="33">
        <f t="shared" si="128"/>
        <v>3</v>
      </c>
      <c r="O700" s="34">
        <f t="shared" si="132"/>
        <v>0.23333333333333331</v>
      </c>
      <c r="P700" s="35">
        <f t="shared" si="132"/>
        <v>0.56666666666666665</v>
      </c>
      <c r="Q700" s="33"/>
      <c r="R700" s="33">
        <f t="shared" si="129"/>
        <v>0.23333333333333331</v>
      </c>
      <c r="S700" s="33">
        <f t="shared" si="129"/>
        <v>0.56666666666666665</v>
      </c>
      <c r="T700" s="33"/>
      <c r="U700" s="33">
        <f t="shared" si="130"/>
        <v>0.23333333333333331</v>
      </c>
      <c r="V700" s="33">
        <f t="shared" si="130"/>
        <v>0.56666666666666665</v>
      </c>
      <c r="W700" s="36"/>
    </row>
    <row r="701" spans="1:23" ht="19.5">
      <c r="A701" s="26">
        <v>103</v>
      </c>
      <c r="B701" s="27" t="s">
        <v>873</v>
      </c>
      <c r="C701" s="28" t="s">
        <v>1022</v>
      </c>
      <c r="D701" s="28"/>
      <c r="E701" s="28" t="s">
        <v>1023</v>
      </c>
      <c r="F701" s="29">
        <v>107</v>
      </c>
      <c r="G701" s="55">
        <v>0.43</v>
      </c>
      <c r="H701" s="55"/>
      <c r="I701" s="31">
        <f t="shared" si="126"/>
        <v>2.9</v>
      </c>
      <c r="J701" s="32">
        <f t="shared" si="131"/>
        <v>0.9</v>
      </c>
      <c r="K701" s="32">
        <f t="shared" si="127"/>
        <v>2</v>
      </c>
      <c r="L701" s="32">
        <f t="shared" si="135"/>
        <v>0.47000000000000003</v>
      </c>
      <c r="M701" s="32">
        <f t="shared" si="135"/>
        <v>2</v>
      </c>
      <c r="N701" s="33">
        <f t="shared" si="128"/>
        <v>4</v>
      </c>
      <c r="O701" s="34">
        <f t="shared" si="132"/>
        <v>0.15666666666666668</v>
      </c>
      <c r="P701" s="35">
        <f t="shared" si="132"/>
        <v>0.66666666666666663</v>
      </c>
      <c r="Q701" s="33"/>
      <c r="R701" s="33">
        <f t="shared" si="129"/>
        <v>0.15666666666666668</v>
      </c>
      <c r="S701" s="33">
        <f t="shared" si="129"/>
        <v>0.66666666666666663</v>
      </c>
      <c r="T701" s="33"/>
      <c r="U701" s="33">
        <f t="shared" si="130"/>
        <v>0.15666666666666668</v>
      </c>
      <c r="V701" s="33">
        <f t="shared" si="130"/>
        <v>0.66666666666666663</v>
      </c>
      <c r="W701" s="36"/>
    </row>
    <row r="702" spans="1:23" ht="19.5">
      <c r="A702" s="26">
        <v>104</v>
      </c>
      <c r="B702" s="27" t="s">
        <v>873</v>
      </c>
      <c r="C702" s="28" t="s">
        <v>1022</v>
      </c>
      <c r="D702" s="28"/>
      <c r="E702" s="28" t="s">
        <v>1024</v>
      </c>
      <c r="F702" s="29">
        <v>209</v>
      </c>
      <c r="G702" s="55">
        <v>0</v>
      </c>
      <c r="H702" s="55"/>
      <c r="I702" s="31">
        <f t="shared" si="126"/>
        <v>5.7</v>
      </c>
      <c r="J702" s="32">
        <f t="shared" si="131"/>
        <v>1.7</v>
      </c>
      <c r="K702" s="32">
        <f t="shared" si="127"/>
        <v>4</v>
      </c>
      <c r="L702" s="32">
        <f t="shared" si="135"/>
        <v>1.7</v>
      </c>
      <c r="M702" s="32">
        <f t="shared" si="135"/>
        <v>4</v>
      </c>
      <c r="N702" s="33">
        <f t="shared" si="128"/>
        <v>8</v>
      </c>
      <c r="O702" s="34">
        <f t="shared" si="132"/>
        <v>0.56666666666666665</v>
      </c>
      <c r="P702" s="35">
        <f t="shared" si="132"/>
        <v>1.3333333333333333</v>
      </c>
      <c r="Q702" s="33"/>
      <c r="R702" s="33">
        <f t="shared" si="129"/>
        <v>0.56666666666666665</v>
      </c>
      <c r="S702" s="33">
        <f t="shared" si="129"/>
        <v>1.3333333333333333</v>
      </c>
      <c r="T702" s="33"/>
      <c r="U702" s="33">
        <f t="shared" si="130"/>
        <v>0.56666666666666665</v>
      </c>
      <c r="V702" s="33">
        <f t="shared" si="130"/>
        <v>1.3333333333333333</v>
      </c>
      <c r="W702" s="36"/>
    </row>
    <row r="703" spans="1:23" ht="37.5">
      <c r="A703" s="26">
        <v>105</v>
      </c>
      <c r="B703" s="27" t="s">
        <v>873</v>
      </c>
      <c r="C703" s="28"/>
      <c r="D703" s="28"/>
      <c r="E703" s="93" t="s">
        <v>1025</v>
      </c>
      <c r="F703" s="29">
        <v>270</v>
      </c>
      <c r="G703" s="94">
        <v>1.04</v>
      </c>
      <c r="H703" s="94">
        <v>4.0999999999999996</v>
      </c>
      <c r="I703" s="31">
        <f t="shared" si="126"/>
        <v>7.4</v>
      </c>
      <c r="J703" s="32">
        <f t="shared" si="131"/>
        <v>2.2000000000000002</v>
      </c>
      <c r="K703" s="32">
        <f t="shared" si="127"/>
        <v>5.2</v>
      </c>
      <c r="L703" s="32">
        <f t="shared" si="135"/>
        <v>1.1600000000000001</v>
      </c>
      <c r="M703" s="32">
        <f t="shared" si="135"/>
        <v>1.1000000000000005</v>
      </c>
      <c r="N703" s="33">
        <f t="shared" si="128"/>
        <v>10</v>
      </c>
      <c r="O703" s="34">
        <f t="shared" si="132"/>
        <v>0.38666666666666671</v>
      </c>
      <c r="P703" s="35">
        <f t="shared" si="132"/>
        <v>0.36666666666666686</v>
      </c>
      <c r="Q703" s="33"/>
      <c r="R703" s="33">
        <f t="shared" si="129"/>
        <v>0.38666666666666671</v>
      </c>
      <c r="S703" s="33">
        <f t="shared" si="129"/>
        <v>0.36666666666666686</v>
      </c>
      <c r="T703" s="33"/>
      <c r="U703" s="33">
        <f t="shared" si="130"/>
        <v>0.38666666666666671</v>
      </c>
      <c r="V703" s="33">
        <f t="shared" si="130"/>
        <v>0.36666666666666686</v>
      </c>
      <c r="W703" s="36"/>
    </row>
    <row r="704" spans="1:23" ht="19.5">
      <c r="A704" s="26">
        <v>106</v>
      </c>
      <c r="B704" s="27" t="s">
        <v>873</v>
      </c>
      <c r="C704" s="28"/>
      <c r="D704" s="28"/>
      <c r="E704" s="93" t="s">
        <v>1026</v>
      </c>
      <c r="F704" s="29">
        <v>191</v>
      </c>
      <c r="G704" s="94"/>
      <c r="H704" s="94">
        <v>2.95</v>
      </c>
      <c r="I704" s="31">
        <f t="shared" si="126"/>
        <v>5.3</v>
      </c>
      <c r="J704" s="32">
        <f t="shared" si="131"/>
        <v>1.6</v>
      </c>
      <c r="K704" s="32">
        <f t="shared" si="127"/>
        <v>3.7</v>
      </c>
      <c r="L704" s="32">
        <f t="shared" si="135"/>
        <v>1.6</v>
      </c>
      <c r="M704" s="32">
        <f t="shared" si="135"/>
        <v>0.75</v>
      </c>
      <c r="N704" s="33">
        <f t="shared" si="128"/>
        <v>7</v>
      </c>
      <c r="O704" s="34">
        <f t="shared" si="132"/>
        <v>0.53333333333333333</v>
      </c>
      <c r="P704" s="35">
        <f t="shared" si="132"/>
        <v>0.25</v>
      </c>
      <c r="Q704" s="33"/>
      <c r="R704" s="33">
        <f t="shared" si="129"/>
        <v>0.53333333333333333</v>
      </c>
      <c r="S704" s="33">
        <f t="shared" si="129"/>
        <v>0.25</v>
      </c>
      <c r="T704" s="33"/>
      <c r="U704" s="33">
        <f t="shared" si="130"/>
        <v>0.53333333333333333</v>
      </c>
      <c r="V704" s="33">
        <f t="shared" si="130"/>
        <v>0.25</v>
      </c>
      <c r="W704" s="36"/>
    </row>
    <row r="705" spans="1:23" ht="19.5">
      <c r="A705" s="26">
        <v>107</v>
      </c>
      <c r="B705" s="27" t="s">
        <v>873</v>
      </c>
      <c r="C705" s="28"/>
      <c r="D705" s="28"/>
      <c r="E705" s="93" t="s">
        <v>1027</v>
      </c>
      <c r="F705" s="29">
        <v>89</v>
      </c>
      <c r="G705" s="94"/>
      <c r="H705" s="94"/>
      <c r="I705" s="31">
        <f t="shared" si="126"/>
        <v>2.4</v>
      </c>
      <c r="J705" s="32">
        <f t="shared" si="131"/>
        <v>0.7</v>
      </c>
      <c r="K705" s="32">
        <f t="shared" si="127"/>
        <v>1.7</v>
      </c>
      <c r="L705" s="32">
        <f t="shared" si="135"/>
        <v>0.7</v>
      </c>
      <c r="M705" s="32">
        <f t="shared" si="135"/>
        <v>1.7</v>
      </c>
      <c r="N705" s="33">
        <f t="shared" si="128"/>
        <v>3</v>
      </c>
      <c r="O705" s="34">
        <f t="shared" si="132"/>
        <v>0.23333333333333331</v>
      </c>
      <c r="P705" s="35">
        <f t="shared" si="132"/>
        <v>0.56666666666666665</v>
      </c>
      <c r="Q705" s="33"/>
      <c r="R705" s="33">
        <f t="shared" si="129"/>
        <v>0.23333333333333331</v>
      </c>
      <c r="S705" s="33">
        <f t="shared" si="129"/>
        <v>0.56666666666666665</v>
      </c>
      <c r="T705" s="33"/>
      <c r="U705" s="33">
        <f t="shared" si="130"/>
        <v>0.23333333333333331</v>
      </c>
      <c r="V705" s="33">
        <f t="shared" si="130"/>
        <v>0.56666666666666665</v>
      </c>
      <c r="W705" s="36"/>
    </row>
    <row r="706" spans="1:23" ht="19.5">
      <c r="A706" s="26">
        <v>108</v>
      </c>
      <c r="B706" s="27" t="s">
        <v>873</v>
      </c>
      <c r="C706" s="28"/>
      <c r="D706" s="28"/>
      <c r="E706" s="93" t="s">
        <v>1028</v>
      </c>
      <c r="F706" s="29">
        <v>95</v>
      </c>
      <c r="G706" s="94">
        <v>0.75</v>
      </c>
      <c r="H706" s="94">
        <v>1.76</v>
      </c>
      <c r="I706" s="31">
        <f t="shared" si="126"/>
        <v>2.6</v>
      </c>
      <c r="J706" s="32">
        <f t="shared" si="131"/>
        <v>0.8</v>
      </c>
      <c r="K706" s="32">
        <f t="shared" si="127"/>
        <v>1.8</v>
      </c>
      <c r="L706" s="32">
        <f t="shared" si="135"/>
        <v>5.0000000000000044E-2</v>
      </c>
      <c r="M706" s="32">
        <f t="shared" si="135"/>
        <v>4.0000000000000036E-2</v>
      </c>
      <c r="N706" s="33">
        <f t="shared" si="128"/>
        <v>3</v>
      </c>
      <c r="O706" s="34">
        <f t="shared" si="132"/>
        <v>1.666666666666668E-2</v>
      </c>
      <c r="P706" s="35">
        <f t="shared" si="132"/>
        <v>1.3333333333333345E-2</v>
      </c>
      <c r="Q706" s="33"/>
      <c r="R706" s="33">
        <f t="shared" si="129"/>
        <v>1.666666666666668E-2</v>
      </c>
      <c r="S706" s="33">
        <f t="shared" si="129"/>
        <v>1.3333333333333345E-2</v>
      </c>
      <c r="T706" s="33"/>
      <c r="U706" s="33">
        <f t="shared" si="130"/>
        <v>1.666666666666668E-2</v>
      </c>
      <c r="V706" s="33">
        <f t="shared" si="130"/>
        <v>1.3333333333333345E-2</v>
      </c>
      <c r="W706" s="36"/>
    </row>
    <row r="707" spans="1:23" ht="19.5">
      <c r="A707" s="26">
        <v>109</v>
      </c>
      <c r="B707" s="27" t="s">
        <v>873</v>
      </c>
      <c r="C707" s="28"/>
      <c r="D707" s="28"/>
      <c r="E707" s="93" t="s">
        <v>1029</v>
      </c>
      <c r="F707" s="29">
        <v>42</v>
      </c>
      <c r="G707" s="94">
        <v>1.6</v>
      </c>
      <c r="H707" s="94">
        <v>4.07</v>
      </c>
      <c r="I707" s="31">
        <f t="shared" si="126"/>
        <v>1.2</v>
      </c>
      <c r="J707" s="32">
        <f t="shared" si="131"/>
        <v>0.4</v>
      </c>
      <c r="K707" s="32">
        <f t="shared" si="127"/>
        <v>0.8</v>
      </c>
      <c r="L707" s="32">
        <v>0</v>
      </c>
      <c r="M707" s="32">
        <v>0</v>
      </c>
      <c r="N707" s="33">
        <f t="shared" si="128"/>
        <v>2</v>
      </c>
      <c r="O707" s="34">
        <f t="shared" si="132"/>
        <v>0</v>
      </c>
      <c r="P707" s="35">
        <f t="shared" si="132"/>
        <v>0</v>
      </c>
      <c r="Q707" s="33"/>
      <c r="R707" s="33">
        <f t="shared" si="129"/>
        <v>0</v>
      </c>
      <c r="S707" s="33">
        <f t="shared" si="129"/>
        <v>0</v>
      </c>
      <c r="T707" s="33"/>
      <c r="U707" s="33">
        <f t="shared" si="130"/>
        <v>0</v>
      </c>
      <c r="V707" s="33">
        <f t="shared" si="130"/>
        <v>0</v>
      </c>
      <c r="W707" s="36"/>
    </row>
    <row r="708" spans="1:23" ht="19.5">
      <c r="A708" s="26">
        <v>110</v>
      </c>
      <c r="B708" s="27" t="s">
        <v>873</v>
      </c>
      <c r="C708" s="28"/>
      <c r="D708" s="28"/>
      <c r="E708" s="93" t="s">
        <v>1030</v>
      </c>
      <c r="F708" s="29">
        <v>115</v>
      </c>
      <c r="G708" s="94">
        <v>4.9000000000000004</v>
      </c>
      <c r="H708" s="94">
        <v>10.83</v>
      </c>
      <c r="I708" s="31">
        <f t="shared" si="126"/>
        <v>3.2</v>
      </c>
      <c r="J708" s="32">
        <f t="shared" si="131"/>
        <v>1</v>
      </c>
      <c r="K708" s="32">
        <f t="shared" si="127"/>
        <v>2.2000000000000002</v>
      </c>
      <c r="L708" s="32">
        <v>0</v>
      </c>
      <c r="M708" s="32">
        <v>0</v>
      </c>
      <c r="N708" s="33">
        <f t="shared" si="128"/>
        <v>4</v>
      </c>
      <c r="O708" s="34">
        <f t="shared" si="132"/>
        <v>0</v>
      </c>
      <c r="P708" s="35">
        <f t="shared" si="132"/>
        <v>0</v>
      </c>
      <c r="Q708" s="33"/>
      <c r="R708" s="33">
        <f t="shared" si="129"/>
        <v>0</v>
      </c>
      <c r="S708" s="33">
        <f t="shared" si="129"/>
        <v>0</v>
      </c>
      <c r="T708" s="33"/>
      <c r="U708" s="33">
        <f t="shared" si="130"/>
        <v>0</v>
      </c>
      <c r="V708" s="33">
        <f t="shared" si="130"/>
        <v>0</v>
      </c>
      <c r="W708" s="36"/>
    </row>
    <row r="709" spans="1:23" ht="19.5">
      <c r="A709" s="26">
        <v>111</v>
      </c>
      <c r="B709" s="27" t="s">
        <v>873</v>
      </c>
      <c r="C709" s="28"/>
      <c r="D709" s="28"/>
      <c r="E709" s="93" t="s">
        <v>1031</v>
      </c>
      <c r="F709" s="29">
        <v>115</v>
      </c>
      <c r="G709" s="94">
        <v>1.08</v>
      </c>
      <c r="H709" s="94">
        <v>1.64</v>
      </c>
      <c r="I709" s="31">
        <f t="shared" si="126"/>
        <v>3.2</v>
      </c>
      <c r="J709" s="32">
        <f t="shared" si="131"/>
        <v>1</v>
      </c>
      <c r="K709" s="32">
        <f t="shared" si="127"/>
        <v>2.2000000000000002</v>
      </c>
      <c r="L709" s="32">
        <v>0</v>
      </c>
      <c r="M709" s="32">
        <f>K709-H709</f>
        <v>0.56000000000000028</v>
      </c>
      <c r="N709" s="33">
        <f t="shared" si="128"/>
        <v>4</v>
      </c>
      <c r="O709" s="34">
        <f t="shared" si="132"/>
        <v>0</v>
      </c>
      <c r="P709" s="35">
        <f t="shared" si="132"/>
        <v>0.18666666666666676</v>
      </c>
      <c r="Q709" s="33"/>
      <c r="R709" s="33">
        <f t="shared" si="129"/>
        <v>0</v>
      </c>
      <c r="S709" s="33">
        <f t="shared" si="129"/>
        <v>0.18666666666666676</v>
      </c>
      <c r="T709" s="33"/>
      <c r="U709" s="33">
        <f t="shared" si="130"/>
        <v>0</v>
      </c>
      <c r="V709" s="33">
        <f t="shared" si="130"/>
        <v>0.18666666666666676</v>
      </c>
      <c r="W709" s="36"/>
    </row>
    <row r="710" spans="1:23" ht="19.5">
      <c r="A710" s="26">
        <v>112</v>
      </c>
      <c r="B710" s="27" t="s">
        <v>873</v>
      </c>
      <c r="C710" s="28"/>
      <c r="D710" s="28"/>
      <c r="E710" s="93" t="s">
        <v>1032</v>
      </c>
      <c r="F710" s="29">
        <v>85</v>
      </c>
      <c r="G710" s="94">
        <v>0.8</v>
      </c>
      <c r="H710" s="94">
        <v>2.39</v>
      </c>
      <c r="I710" s="31">
        <f t="shared" si="126"/>
        <v>2.2999999999999998</v>
      </c>
      <c r="J710" s="32">
        <f t="shared" si="131"/>
        <v>0.7</v>
      </c>
      <c r="K710" s="32">
        <f t="shared" si="127"/>
        <v>1.6</v>
      </c>
      <c r="L710" s="32">
        <v>0</v>
      </c>
      <c r="M710" s="32">
        <v>0</v>
      </c>
      <c r="N710" s="33">
        <f t="shared" si="128"/>
        <v>3</v>
      </c>
      <c r="O710" s="34">
        <f t="shared" si="132"/>
        <v>0</v>
      </c>
      <c r="P710" s="35">
        <f t="shared" si="132"/>
        <v>0</v>
      </c>
      <c r="Q710" s="33"/>
      <c r="R710" s="33">
        <f t="shared" si="129"/>
        <v>0</v>
      </c>
      <c r="S710" s="33">
        <f t="shared" si="129"/>
        <v>0</v>
      </c>
      <c r="T710" s="33"/>
      <c r="U710" s="33">
        <f t="shared" si="130"/>
        <v>0</v>
      </c>
      <c r="V710" s="33">
        <f t="shared" si="130"/>
        <v>0</v>
      </c>
      <c r="W710" s="36"/>
    </row>
    <row r="711" spans="1:23" ht="19.5">
      <c r="A711" s="26">
        <v>113</v>
      </c>
      <c r="B711" s="27" t="s">
        <v>873</v>
      </c>
      <c r="C711" s="28"/>
      <c r="D711" s="28"/>
      <c r="E711" s="93" t="s">
        <v>1033</v>
      </c>
      <c r="F711" s="29">
        <v>80</v>
      </c>
      <c r="G711" s="94"/>
      <c r="H711" s="94"/>
      <c r="I711" s="31">
        <f t="shared" si="126"/>
        <v>2.2000000000000002</v>
      </c>
      <c r="J711" s="32">
        <f t="shared" si="131"/>
        <v>0.7</v>
      </c>
      <c r="K711" s="32">
        <f t="shared" si="127"/>
        <v>1.5</v>
      </c>
      <c r="L711" s="32">
        <f>J711-G711</f>
        <v>0.7</v>
      </c>
      <c r="M711" s="32">
        <f>K711-H711</f>
        <v>1.5</v>
      </c>
      <c r="N711" s="33">
        <f t="shared" si="128"/>
        <v>3</v>
      </c>
      <c r="O711" s="34">
        <f t="shared" si="132"/>
        <v>0.23333333333333331</v>
      </c>
      <c r="P711" s="35">
        <f t="shared" si="132"/>
        <v>0.5</v>
      </c>
      <c r="Q711" s="33"/>
      <c r="R711" s="33">
        <f t="shared" si="129"/>
        <v>0.23333333333333331</v>
      </c>
      <c r="S711" s="33">
        <f t="shared" si="129"/>
        <v>0.5</v>
      </c>
      <c r="T711" s="33"/>
      <c r="U711" s="33">
        <f t="shared" si="130"/>
        <v>0.23333333333333331</v>
      </c>
      <c r="V711" s="33">
        <f t="shared" si="130"/>
        <v>0.5</v>
      </c>
      <c r="W711" s="36"/>
    </row>
    <row r="712" spans="1:23" ht="18.75">
      <c r="A712" s="26"/>
      <c r="B712" s="38"/>
      <c r="C712" s="38"/>
      <c r="D712" s="38"/>
      <c r="E712" s="28" t="s">
        <v>225</v>
      </c>
      <c r="F712" s="95">
        <f>SUM(F599:F711)</f>
        <v>15771</v>
      </c>
      <c r="G712" s="32">
        <f t="shared" ref="G712:H712" si="136">SUM(G599:G711)</f>
        <v>139.17999999999995</v>
      </c>
      <c r="H712" s="32">
        <f t="shared" si="136"/>
        <v>232.25</v>
      </c>
      <c r="I712" s="56">
        <f>SUM(I599:I711)</f>
        <v>433.59999999999991</v>
      </c>
      <c r="J712" s="32">
        <f>SUM(J599:J711)</f>
        <v>131.40000000000003</v>
      </c>
      <c r="K712" s="32">
        <f>SUM(K599:K711)</f>
        <v>304</v>
      </c>
      <c r="L712" s="32">
        <f>SUM(L599:L711)</f>
        <v>73.70999999999998</v>
      </c>
      <c r="M712" s="32">
        <f>SUM(M599:M711)</f>
        <v>176.37999999999994</v>
      </c>
      <c r="N712" s="33">
        <f t="shared" ref="N712" si="137">SUM(N599:N711)</f>
        <v>569</v>
      </c>
      <c r="O712" s="57">
        <f>SUM(O599:O711)</f>
        <v>24.569999999999997</v>
      </c>
      <c r="P712" s="57">
        <f>SUM(P599:P711)</f>
        <v>58.793333333333344</v>
      </c>
      <c r="Q712" s="42"/>
      <c r="R712" s="39">
        <f>SUM(R599:R711)</f>
        <v>24.569999999999997</v>
      </c>
      <c r="S712" s="39">
        <f>SUM(S599:S711)</f>
        <v>58.793333333333344</v>
      </c>
      <c r="T712" s="42"/>
      <c r="U712" s="39">
        <f>SUM(U599:U711)</f>
        <v>24.569999999999997</v>
      </c>
      <c r="V712" s="39">
        <f>SUM(V599:V711)</f>
        <v>58.793333333333344</v>
      </c>
      <c r="W712" s="36"/>
    </row>
    <row r="713" spans="1:23" ht="18.75">
      <c r="A713" s="48"/>
      <c r="B713" s="47"/>
      <c r="C713" s="47"/>
      <c r="D713" s="47"/>
      <c r="E713" s="66"/>
      <c r="F713" s="96"/>
      <c r="G713" s="68"/>
      <c r="H713" s="68"/>
      <c r="I713" s="66"/>
      <c r="J713" s="66"/>
      <c r="K713" s="66"/>
      <c r="L713" s="66"/>
      <c r="M713" s="66"/>
      <c r="N713" s="89"/>
      <c r="O713" s="89"/>
      <c r="P713" s="89"/>
      <c r="Q713" s="91"/>
      <c r="R713" s="89"/>
      <c r="S713" s="89"/>
      <c r="T713" s="91"/>
      <c r="U713" s="89"/>
      <c r="V713" s="89"/>
      <c r="W713" s="91"/>
    </row>
    <row r="714" spans="1:23" ht="18.75">
      <c r="A714" s="48"/>
      <c r="B714" s="47"/>
      <c r="C714" s="47"/>
      <c r="D714" s="47"/>
      <c r="E714" s="66"/>
      <c r="F714" s="96"/>
      <c r="G714" s="68"/>
      <c r="H714" s="68"/>
      <c r="I714" s="66"/>
      <c r="J714" s="66"/>
      <c r="K714" s="66"/>
      <c r="L714" s="66"/>
      <c r="M714" s="66"/>
      <c r="N714" s="89"/>
      <c r="O714" s="89"/>
      <c r="P714" s="89"/>
      <c r="Q714" s="91"/>
      <c r="R714" s="89"/>
      <c r="S714" s="89"/>
      <c r="T714" s="91"/>
      <c r="U714" s="89"/>
      <c r="V714" s="89"/>
      <c r="W714" s="91"/>
    </row>
    <row r="715" spans="1:23" ht="18.75">
      <c r="A715" s="48"/>
      <c r="B715" s="47"/>
      <c r="C715" s="47"/>
      <c r="D715" s="47"/>
      <c r="E715" s="66"/>
      <c r="F715" s="96"/>
      <c r="G715" s="68"/>
      <c r="H715" s="68"/>
      <c r="I715" s="66"/>
      <c r="J715" s="66"/>
      <c r="K715" s="66"/>
      <c r="L715" s="66"/>
      <c r="M715" s="66"/>
      <c r="N715" s="89"/>
      <c r="O715" s="89"/>
      <c r="P715" s="89"/>
      <c r="Q715" s="91"/>
      <c r="R715" s="89"/>
      <c r="S715" s="89"/>
      <c r="T715" s="91"/>
      <c r="U715" s="89"/>
      <c r="V715" s="89"/>
      <c r="W715" s="91"/>
    </row>
    <row r="716" spans="1:23" ht="19.5">
      <c r="A716" s="97">
        <v>1</v>
      </c>
      <c r="B716" s="27" t="s">
        <v>1034</v>
      </c>
      <c r="C716" s="98" t="s">
        <v>1035</v>
      </c>
      <c r="D716" s="98"/>
      <c r="E716" s="98" t="s">
        <v>1036</v>
      </c>
      <c r="F716" s="29">
        <v>417</v>
      </c>
      <c r="G716" s="99">
        <v>3.0379999999999994</v>
      </c>
      <c r="H716" s="99">
        <v>7.9029999999999996</v>
      </c>
      <c r="I716" s="31">
        <f t="shared" ref="I716:I779" si="138">ROUND(F716*55/100*50*0.001,1)</f>
        <v>11.5</v>
      </c>
      <c r="J716" s="32">
        <f>ROUND(I716*1/3.5,1)</f>
        <v>3.3</v>
      </c>
      <c r="K716" s="32">
        <f>ROUND(I716*2/2.8,1)</f>
        <v>8.1999999999999993</v>
      </c>
      <c r="L716" s="32">
        <f>J716-G716</f>
        <v>0.26200000000000045</v>
      </c>
      <c r="M716" s="32">
        <v>0</v>
      </c>
      <c r="N716" s="33"/>
      <c r="O716" s="34">
        <f t="shared" ref="O716:P731" si="139">L716/3</f>
        <v>8.7333333333333485E-2</v>
      </c>
      <c r="P716" s="35">
        <f t="shared" si="139"/>
        <v>0</v>
      </c>
      <c r="Q716" s="33"/>
      <c r="R716" s="33">
        <f t="shared" ref="R716:S731" si="140">L716/3</f>
        <v>8.7333333333333485E-2</v>
      </c>
      <c r="S716" s="33">
        <f t="shared" si="140"/>
        <v>0</v>
      </c>
      <c r="T716" s="33"/>
      <c r="U716" s="33">
        <f t="shared" ref="U716:V731" si="141">L716/3</f>
        <v>8.7333333333333485E-2</v>
      </c>
      <c r="V716" s="33">
        <f t="shared" si="141"/>
        <v>0</v>
      </c>
      <c r="W716" s="36"/>
    </row>
    <row r="717" spans="1:23" ht="19.5">
      <c r="A717" s="97">
        <v>2</v>
      </c>
      <c r="B717" s="27" t="s">
        <v>1034</v>
      </c>
      <c r="C717" s="98" t="s">
        <v>1035</v>
      </c>
      <c r="D717" s="98"/>
      <c r="E717" s="98" t="s">
        <v>1037</v>
      </c>
      <c r="F717" s="29">
        <v>140</v>
      </c>
      <c r="G717" s="99"/>
      <c r="H717" s="99"/>
      <c r="I717" s="31">
        <f t="shared" si="138"/>
        <v>3.9</v>
      </c>
      <c r="J717" s="32">
        <f t="shared" ref="J717:J780" si="142">ROUND(I717*1/3.5,1)</f>
        <v>1.1000000000000001</v>
      </c>
      <c r="K717" s="32">
        <f t="shared" ref="K717:K769" si="143">ROUND(I717*2/2.8,1)</f>
        <v>2.8</v>
      </c>
      <c r="L717" s="32">
        <f>J717-G717</f>
        <v>1.1000000000000001</v>
      </c>
      <c r="M717" s="32">
        <f>K717-H717</f>
        <v>2.8</v>
      </c>
      <c r="N717" s="33"/>
      <c r="O717" s="34">
        <f t="shared" si="139"/>
        <v>0.3666666666666667</v>
      </c>
      <c r="P717" s="35">
        <f t="shared" si="139"/>
        <v>0.93333333333333324</v>
      </c>
      <c r="Q717" s="33"/>
      <c r="R717" s="33">
        <f t="shared" si="140"/>
        <v>0.3666666666666667</v>
      </c>
      <c r="S717" s="33">
        <f t="shared" si="140"/>
        <v>0.93333333333333324</v>
      </c>
      <c r="T717" s="33"/>
      <c r="U717" s="33">
        <f t="shared" si="141"/>
        <v>0.3666666666666667</v>
      </c>
      <c r="V717" s="33">
        <f t="shared" si="141"/>
        <v>0.93333333333333324</v>
      </c>
      <c r="W717" s="36"/>
    </row>
    <row r="718" spans="1:23" ht="19.5">
      <c r="A718" s="97">
        <v>3</v>
      </c>
      <c r="B718" s="27" t="s">
        <v>1034</v>
      </c>
      <c r="C718" s="98" t="s">
        <v>1038</v>
      </c>
      <c r="D718" s="98"/>
      <c r="E718" s="98" t="s">
        <v>1039</v>
      </c>
      <c r="F718" s="29">
        <v>140</v>
      </c>
      <c r="G718" s="99"/>
      <c r="H718" s="99"/>
      <c r="I718" s="31">
        <f t="shared" si="138"/>
        <v>3.9</v>
      </c>
      <c r="J718" s="32">
        <f t="shared" si="142"/>
        <v>1.1000000000000001</v>
      </c>
      <c r="K718" s="32">
        <f t="shared" si="143"/>
        <v>2.8</v>
      </c>
      <c r="L718" s="32">
        <f>J718-G718</f>
        <v>1.1000000000000001</v>
      </c>
      <c r="M718" s="32">
        <f>K718-H718</f>
        <v>2.8</v>
      </c>
      <c r="N718" s="33"/>
      <c r="O718" s="34">
        <f t="shared" si="139"/>
        <v>0.3666666666666667</v>
      </c>
      <c r="P718" s="35">
        <f t="shared" si="139"/>
        <v>0.93333333333333324</v>
      </c>
      <c r="Q718" s="33"/>
      <c r="R718" s="33">
        <f t="shared" si="140"/>
        <v>0.3666666666666667</v>
      </c>
      <c r="S718" s="33">
        <f t="shared" si="140"/>
        <v>0.93333333333333324</v>
      </c>
      <c r="T718" s="33"/>
      <c r="U718" s="33">
        <f t="shared" si="141"/>
        <v>0.3666666666666667</v>
      </c>
      <c r="V718" s="33">
        <f t="shared" si="141"/>
        <v>0.93333333333333324</v>
      </c>
      <c r="W718" s="36"/>
    </row>
    <row r="719" spans="1:23" ht="19.5">
      <c r="A719" s="97">
        <v>4</v>
      </c>
      <c r="B719" s="27" t="s">
        <v>1034</v>
      </c>
      <c r="C719" s="98" t="s">
        <v>1040</v>
      </c>
      <c r="D719" s="98"/>
      <c r="E719" s="98" t="s">
        <v>1041</v>
      </c>
      <c r="F719" s="29">
        <v>99</v>
      </c>
      <c r="G719" s="99">
        <v>0.99299999999999988</v>
      </c>
      <c r="H719" s="99">
        <v>2.9109999999999991</v>
      </c>
      <c r="I719" s="31">
        <f t="shared" si="138"/>
        <v>2.7</v>
      </c>
      <c r="J719" s="32">
        <f t="shared" si="142"/>
        <v>0.8</v>
      </c>
      <c r="K719" s="32">
        <f t="shared" si="143"/>
        <v>1.9</v>
      </c>
      <c r="L719" s="32">
        <v>0</v>
      </c>
      <c r="M719" s="32">
        <v>0</v>
      </c>
      <c r="N719" s="33"/>
      <c r="O719" s="34">
        <f t="shared" si="139"/>
        <v>0</v>
      </c>
      <c r="P719" s="35">
        <f t="shared" si="139"/>
        <v>0</v>
      </c>
      <c r="Q719" s="33"/>
      <c r="R719" s="33">
        <f t="shared" si="140"/>
        <v>0</v>
      </c>
      <c r="S719" s="33">
        <f t="shared" si="140"/>
        <v>0</v>
      </c>
      <c r="T719" s="33"/>
      <c r="U719" s="33">
        <f t="shared" si="141"/>
        <v>0</v>
      </c>
      <c r="V719" s="33">
        <f t="shared" si="141"/>
        <v>0</v>
      </c>
      <c r="W719" s="36"/>
    </row>
    <row r="720" spans="1:23" ht="19.5">
      <c r="A720" s="97">
        <v>5</v>
      </c>
      <c r="B720" s="27" t="s">
        <v>1034</v>
      </c>
      <c r="C720" s="98" t="s">
        <v>724</v>
      </c>
      <c r="D720" s="98"/>
      <c r="E720" s="98" t="s">
        <v>1042</v>
      </c>
      <c r="F720" s="29">
        <v>206</v>
      </c>
      <c r="G720" s="99">
        <v>1.3650000000000007</v>
      </c>
      <c r="H720" s="99">
        <v>2.0950000000000015</v>
      </c>
      <c r="I720" s="31">
        <f t="shared" si="138"/>
        <v>5.7</v>
      </c>
      <c r="J720" s="32">
        <f t="shared" si="142"/>
        <v>1.6</v>
      </c>
      <c r="K720" s="32">
        <f t="shared" si="143"/>
        <v>4.0999999999999996</v>
      </c>
      <c r="L720" s="32">
        <f>J720-G720</f>
        <v>0.23499999999999943</v>
      </c>
      <c r="M720" s="32">
        <f>K720-H720</f>
        <v>2.0049999999999981</v>
      </c>
      <c r="N720" s="33"/>
      <c r="O720" s="34">
        <f t="shared" si="139"/>
        <v>7.8333333333333144E-2</v>
      </c>
      <c r="P720" s="35">
        <f t="shared" si="139"/>
        <v>0.66833333333333267</v>
      </c>
      <c r="Q720" s="33"/>
      <c r="R720" s="33">
        <f t="shared" si="140"/>
        <v>7.8333333333333144E-2</v>
      </c>
      <c r="S720" s="33">
        <f t="shared" si="140"/>
        <v>0.66833333333333267</v>
      </c>
      <c r="T720" s="33"/>
      <c r="U720" s="33">
        <f t="shared" si="141"/>
        <v>7.8333333333333144E-2</v>
      </c>
      <c r="V720" s="33">
        <f t="shared" si="141"/>
        <v>0.66833333333333267</v>
      </c>
      <c r="W720" s="36"/>
    </row>
    <row r="721" spans="1:23" ht="19.5">
      <c r="A721" s="97">
        <v>6</v>
      </c>
      <c r="B721" s="27" t="s">
        <v>1034</v>
      </c>
      <c r="C721" s="98" t="s">
        <v>724</v>
      </c>
      <c r="D721" s="98"/>
      <c r="E721" s="98" t="s">
        <v>1043</v>
      </c>
      <c r="F721" s="29">
        <v>105</v>
      </c>
      <c r="G721" s="99">
        <v>0.4540000000000004</v>
      </c>
      <c r="H721" s="99">
        <v>1.2510000000000006</v>
      </c>
      <c r="I721" s="31">
        <f t="shared" si="138"/>
        <v>2.9</v>
      </c>
      <c r="J721" s="32">
        <f t="shared" si="142"/>
        <v>0.8</v>
      </c>
      <c r="K721" s="32">
        <f t="shared" si="143"/>
        <v>2.1</v>
      </c>
      <c r="L721" s="32">
        <f>J721-G721</f>
        <v>0.34599999999999964</v>
      </c>
      <c r="M721" s="32">
        <f>K721-H721</f>
        <v>0.84899999999999953</v>
      </c>
      <c r="N721" s="33"/>
      <c r="O721" s="34">
        <f t="shared" si="139"/>
        <v>0.11533333333333322</v>
      </c>
      <c r="P721" s="35">
        <f t="shared" si="139"/>
        <v>0.28299999999999986</v>
      </c>
      <c r="Q721" s="33"/>
      <c r="R721" s="33">
        <f t="shared" si="140"/>
        <v>0.11533333333333322</v>
      </c>
      <c r="S721" s="33">
        <f t="shared" si="140"/>
        <v>0.28299999999999986</v>
      </c>
      <c r="T721" s="33"/>
      <c r="U721" s="33">
        <f t="shared" si="141"/>
        <v>0.11533333333333322</v>
      </c>
      <c r="V721" s="33">
        <f t="shared" si="141"/>
        <v>0.28299999999999986</v>
      </c>
      <c r="W721" s="36"/>
    </row>
    <row r="722" spans="1:23" ht="19.5">
      <c r="A722" s="97">
        <v>7</v>
      </c>
      <c r="B722" s="27" t="s">
        <v>1034</v>
      </c>
      <c r="C722" s="98" t="s">
        <v>1044</v>
      </c>
      <c r="D722" s="98"/>
      <c r="E722" s="98" t="s">
        <v>1045</v>
      </c>
      <c r="F722" s="29">
        <v>360</v>
      </c>
      <c r="G722" s="99">
        <v>3.7930000000000006</v>
      </c>
      <c r="H722" s="99">
        <v>6.3209999999999988</v>
      </c>
      <c r="I722" s="31">
        <f t="shared" si="138"/>
        <v>9.9</v>
      </c>
      <c r="J722" s="32">
        <f t="shared" si="142"/>
        <v>2.8</v>
      </c>
      <c r="K722" s="32">
        <f t="shared" si="143"/>
        <v>7.1</v>
      </c>
      <c r="L722" s="32">
        <v>0</v>
      </c>
      <c r="M722" s="32">
        <f>K722-H722</f>
        <v>0.7790000000000008</v>
      </c>
      <c r="N722" s="33"/>
      <c r="O722" s="34">
        <f t="shared" si="139"/>
        <v>0</v>
      </c>
      <c r="P722" s="35">
        <f t="shared" si="139"/>
        <v>0.25966666666666693</v>
      </c>
      <c r="Q722" s="33"/>
      <c r="R722" s="33">
        <f t="shared" si="140"/>
        <v>0</v>
      </c>
      <c r="S722" s="33">
        <f t="shared" si="140"/>
        <v>0.25966666666666693</v>
      </c>
      <c r="T722" s="33"/>
      <c r="U722" s="33">
        <f t="shared" si="141"/>
        <v>0</v>
      </c>
      <c r="V722" s="33">
        <f t="shared" si="141"/>
        <v>0.25966666666666693</v>
      </c>
      <c r="W722" s="36"/>
    </row>
    <row r="723" spans="1:23" ht="19.5">
      <c r="A723" s="97">
        <v>8</v>
      </c>
      <c r="B723" s="27" t="s">
        <v>1034</v>
      </c>
      <c r="C723" s="98" t="s">
        <v>1046</v>
      </c>
      <c r="D723" s="98"/>
      <c r="E723" s="98" t="s">
        <v>1047</v>
      </c>
      <c r="F723" s="29">
        <v>118</v>
      </c>
      <c r="G723" s="99">
        <v>0.16300000000000012</v>
      </c>
      <c r="H723" s="99">
        <v>0.17999999999999985</v>
      </c>
      <c r="I723" s="31">
        <f t="shared" si="138"/>
        <v>3.2</v>
      </c>
      <c r="J723" s="32">
        <f t="shared" si="142"/>
        <v>0.9</v>
      </c>
      <c r="K723" s="32">
        <f t="shared" si="143"/>
        <v>2.2999999999999998</v>
      </c>
      <c r="L723" s="32">
        <f>J723-G723</f>
        <v>0.73699999999999988</v>
      </c>
      <c r="M723" s="32">
        <f>K723-H723</f>
        <v>2.12</v>
      </c>
      <c r="N723" s="33"/>
      <c r="O723" s="34">
        <f t="shared" si="139"/>
        <v>0.24566666666666662</v>
      </c>
      <c r="P723" s="35">
        <f t="shared" si="139"/>
        <v>0.70666666666666667</v>
      </c>
      <c r="Q723" s="33"/>
      <c r="R723" s="33">
        <f t="shared" si="140"/>
        <v>0.24566666666666662</v>
      </c>
      <c r="S723" s="33">
        <f t="shared" si="140"/>
        <v>0.70666666666666667</v>
      </c>
      <c r="T723" s="33"/>
      <c r="U723" s="33">
        <f t="shared" si="141"/>
        <v>0.24566666666666662</v>
      </c>
      <c r="V723" s="33">
        <f t="shared" si="141"/>
        <v>0.70666666666666667</v>
      </c>
      <c r="W723" s="36"/>
    </row>
    <row r="724" spans="1:23" ht="19.5">
      <c r="A724" s="97">
        <v>9</v>
      </c>
      <c r="B724" s="27" t="s">
        <v>1034</v>
      </c>
      <c r="C724" s="98" t="s">
        <v>1046</v>
      </c>
      <c r="D724" s="98"/>
      <c r="E724" s="98" t="s">
        <v>1048</v>
      </c>
      <c r="F724" s="29">
        <v>121</v>
      </c>
      <c r="G724" s="99">
        <v>2.2480000000000002</v>
      </c>
      <c r="H724" s="99">
        <v>2.3059999999999992</v>
      </c>
      <c r="I724" s="31">
        <f t="shared" si="138"/>
        <v>3.3</v>
      </c>
      <c r="J724" s="32">
        <f t="shared" si="142"/>
        <v>0.9</v>
      </c>
      <c r="K724" s="32">
        <f t="shared" si="143"/>
        <v>2.4</v>
      </c>
      <c r="L724" s="32">
        <v>0</v>
      </c>
      <c r="M724" s="32">
        <v>0</v>
      </c>
      <c r="N724" s="33"/>
      <c r="O724" s="34">
        <f t="shared" si="139"/>
        <v>0</v>
      </c>
      <c r="P724" s="35">
        <f t="shared" si="139"/>
        <v>0</v>
      </c>
      <c r="Q724" s="33"/>
      <c r="R724" s="33">
        <f t="shared" si="140"/>
        <v>0</v>
      </c>
      <c r="S724" s="33">
        <f t="shared" si="140"/>
        <v>0</v>
      </c>
      <c r="T724" s="33"/>
      <c r="U724" s="33">
        <f t="shared" si="141"/>
        <v>0</v>
      </c>
      <c r="V724" s="33">
        <f t="shared" si="141"/>
        <v>0</v>
      </c>
      <c r="W724" s="36"/>
    </row>
    <row r="725" spans="1:23" ht="19.5">
      <c r="A725" s="97">
        <v>10</v>
      </c>
      <c r="B725" s="27" t="s">
        <v>1034</v>
      </c>
      <c r="C725" s="98" t="s">
        <v>1049</v>
      </c>
      <c r="D725" s="98"/>
      <c r="E725" s="98" t="s">
        <v>1050</v>
      </c>
      <c r="F725" s="29">
        <v>191</v>
      </c>
      <c r="G725" s="99">
        <v>1.1180000000000005</v>
      </c>
      <c r="H725" s="99">
        <v>2.232000000000002</v>
      </c>
      <c r="I725" s="31">
        <f t="shared" si="138"/>
        <v>5.3</v>
      </c>
      <c r="J725" s="32">
        <f t="shared" si="142"/>
        <v>1.5</v>
      </c>
      <c r="K725" s="32">
        <f t="shared" si="143"/>
        <v>3.8</v>
      </c>
      <c r="L725" s="32">
        <f>J725-G725</f>
        <v>0.38199999999999945</v>
      </c>
      <c r="M725" s="32">
        <f>K725-H725</f>
        <v>1.5679999999999978</v>
      </c>
      <c r="N725" s="33"/>
      <c r="O725" s="34">
        <f t="shared" si="139"/>
        <v>0.12733333333333316</v>
      </c>
      <c r="P725" s="35">
        <f t="shared" si="139"/>
        <v>0.52266666666666595</v>
      </c>
      <c r="Q725" s="33"/>
      <c r="R725" s="33">
        <f t="shared" si="140"/>
        <v>0.12733333333333316</v>
      </c>
      <c r="S725" s="33">
        <f t="shared" si="140"/>
        <v>0.52266666666666595</v>
      </c>
      <c r="T725" s="33"/>
      <c r="U725" s="33">
        <f t="shared" si="141"/>
        <v>0.12733333333333316</v>
      </c>
      <c r="V725" s="33">
        <f t="shared" si="141"/>
        <v>0.52266666666666595</v>
      </c>
      <c r="W725" s="36"/>
    </row>
    <row r="726" spans="1:23" ht="19.5">
      <c r="A726" s="97">
        <v>11</v>
      </c>
      <c r="B726" s="27" t="s">
        <v>1034</v>
      </c>
      <c r="C726" s="98" t="s">
        <v>1034</v>
      </c>
      <c r="D726" s="98"/>
      <c r="E726" s="98" t="s">
        <v>1051</v>
      </c>
      <c r="F726" s="29">
        <v>179</v>
      </c>
      <c r="G726" s="99"/>
      <c r="H726" s="99"/>
      <c r="I726" s="31">
        <f t="shared" si="138"/>
        <v>4.9000000000000004</v>
      </c>
      <c r="J726" s="32">
        <f t="shared" si="142"/>
        <v>1.4</v>
      </c>
      <c r="K726" s="32">
        <f t="shared" si="143"/>
        <v>3.5</v>
      </c>
      <c r="L726" s="32">
        <f>J726-G726</f>
        <v>1.4</v>
      </c>
      <c r="M726" s="32">
        <f>K726-H726</f>
        <v>3.5</v>
      </c>
      <c r="N726" s="33"/>
      <c r="O726" s="34">
        <f t="shared" si="139"/>
        <v>0.46666666666666662</v>
      </c>
      <c r="P726" s="35">
        <f t="shared" si="139"/>
        <v>1.1666666666666667</v>
      </c>
      <c r="Q726" s="33"/>
      <c r="R726" s="33">
        <f t="shared" si="140"/>
        <v>0.46666666666666662</v>
      </c>
      <c r="S726" s="33">
        <f t="shared" si="140"/>
        <v>1.1666666666666667</v>
      </c>
      <c r="T726" s="33"/>
      <c r="U726" s="33">
        <f t="shared" si="141"/>
        <v>0.46666666666666662</v>
      </c>
      <c r="V726" s="33">
        <f t="shared" si="141"/>
        <v>1.1666666666666667</v>
      </c>
      <c r="W726" s="36"/>
    </row>
    <row r="727" spans="1:23" ht="19.5">
      <c r="A727" s="97">
        <v>12</v>
      </c>
      <c r="B727" s="27" t="s">
        <v>1034</v>
      </c>
      <c r="C727" s="98" t="s">
        <v>1052</v>
      </c>
      <c r="D727" s="98"/>
      <c r="E727" s="98" t="s">
        <v>1053</v>
      </c>
      <c r="F727" s="29">
        <v>230</v>
      </c>
      <c r="G727" s="99">
        <v>3.5760000000000001</v>
      </c>
      <c r="H727" s="99">
        <v>8.2360000000000007</v>
      </c>
      <c r="I727" s="31">
        <f t="shared" si="138"/>
        <v>6.3</v>
      </c>
      <c r="J727" s="32">
        <f t="shared" si="142"/>
        <v>1.8</v>
      </c>
      <c r="K727" s="32">
        <f t="shared" si="143"/>
        <v>4.5</v>
      </c>
      <c r="L727" s="32">
        <v>0</v>
      </c>
      <c r="M727" s="32">
        <v>0</v>
      </c>
      <c r="N727" s="33"/>
      <c r="O727" s="34">
        <f t="shared" si="139"/>
        <v>0</v>
      </c>
      <c r="P727" s="35">
        <f t="shared" si="139"/>
        <v>0</v>
      </c>
      <c r="Q727" s="33"/>
      <c r="R727" s="33">
        <f t="shared" si="140"/>
        <v>0</v>
      </c>
      <c r="S727" s="33">
        <f t="shared" si="140"/>
        <v>0</v>
      </c>
      <c r="T727" s="33"/>
      <c r="U727" s="33">
        <f t="shared" si="141"/>
        <v>0</v>
      </c>
      <c r="V727" s="33">
        <f t="shared" si="141"/>
        <v>0</v>
      </c>
      <c r="W727" s="36"/>
    </row>
    <row r="728" spans="1:23" ht="19.5">
      <c r="A728" s="97">
        <v>13</v>
      </c>
      <c r="B728" s="27" t="s">
        <v>1034</v>
      </c>
      <c r="C728" s="98" t="s">
        <v>1054</v>
      </c>
      <c r="D728" s="98"/>
      <c r="E728" s="98" t="s">
        <v>1055</v>
      </c>
      <c r="F728" s="29">
        <v>156</v>
      </c>
      <c r="G728" s="99">
        <v>2.7680000000000002</v>
      </c>
      <c r="H728" s="99">
        <v>5.6369999999999996</v>
      </c>
      <c r="I728" s="31">
        <f t="shared" si="138"/>
        <v>4.3</v>
      </c>
      <c r="J728" s="32">
        <f t="shared" si="142"/>
        <v>1.2</v>
      </c>
      <c r="K728" s="32">
        <f t="shared" si="143"/>
        <v>3.1</v>
      </c>
      <c r="L728" s="32">
        <v>0</v>
      </c>
      <c r="M728" s="32">
        <v>0</v>
      </c>
      <c r="N728" s="33"/>
      <c r="O728" s="34">
        <f t="shared" si="139"/>
        <v>0</v>
      </c>
      <c r="P728" s="35">
        <f t="shared" si="139"/>
        <v>0</v>
      </c>
      <c r="Q728" s="33"/>
      <c r="R728" s="33">
        <f t="shared" si="140"/>
        <v>0</v>
      </c>
      <c r="S728" s="33">
        <f t="shared" si="140"/>
        <v>0</v>
      </c>
      <c r="T728" s="33"/>
      <c r="U728" s="33">
        <f t="shared" si="141"/>
        <v>0</v>
      </c>
      <c r="V728" s="33">
        <f t="shared" si="141"/>
        <v>0</v>
      </c>
      <c r="W728" s="36"/>
    </row>
    <row r="729" spans="1:23" ht="19.5">
      <c r="A729" s="97">
        <v>14</v>
      </c>
      <c r="B729" s="27" t="s">
        <v>1034</v>
      </c>
      <c r="C729" s="98" t="s">
        <v>1056</v>
      </c>
      <c r="D729" s="98"/>
      <c r="E729" s="98" t="s">
        <v>1057</v>
      </c>
      <c r="F729" s="29">
        <v>86</v>
      </c>
      <c r="G729" s="99">
        <v>1.7839999999999996</v>
      </c>
      <c r="H729" s="99">
        <v>4.3019999999999996</v>
      </c>
      <c r="I729" s="31">
        <f t="shared" si="138"/>
        <v>2.4</v>
      </c>
      <c r="J729" s="32">
        <f t="shared" si="142"/>
        <v>0.7</v>
      </c>
      <c r="K729" s="32">
        <f t="shared" si="143"/>
        <v>1.7</v>
      </c>
      <c r="L729" s="32">
        <v>0</v>
      </c>
      <c r="M729" s="32">
        <v>0</v>
      </c>
      <c r="N729" s="33"/>
      <c r="O729" s="34">
        <f t="shared" si="139"/>
        <v>0</v>
      </c>
      <c r="P729" s="35">
        <f t="shared" si="139"/>
        <v>0</v>
      </c>
      <c r="Q729" s="33"/>
      <c r="R729" s="33">
        <f t="shared" si="140"/>
        <v>0</v>
      </c>
      <c r="S729" s="33">
        <f t="shared" si="140"/>
        <v>0</v>
      </c>
      <c r="T729" s="33"/>
      <c r="U729" s="33">
        <f t="shared" si="141"/>
        <v>0</v>
      </c>
      <c r="V729" s="33">
        <f t="shared" si="141"/>
        <v>0</v>
      </c>
      <c r="W729" s="36"/>
    </row>
    <row r="730" spans="1:23" ht="19.5">
      <c r="A730" s="97">
        <v>15</v>
      </c>
      <c r="B730" s="27" t="s">
        <v>1034</v>
      </c>
      <c r="C730" s="98" t="s">
        <v>1058</v>
      </c>
      <c r="D730" s="98"/>
      <c r="E730" s="98" t="s">
        <v>1059</v>
      </c>
      <c r="F730" s="29">
        <v>127</v>
      </c>
      <c r="G730" s="99">
        <v>1.101</v>
      </c>
      <c r="H730" s="99">
        <v>2.0660000000000007</v>
      </c>
      <c r="I730" s="31">
        <f t="shared" si="138"/>
        <v>3.5</v>
      </c>
      <c r="J730" s="32">
        <f t="shared" si="142"/>
        <v>1</v>
      </c>
      <c r="K730" s="32">
        <f t="shared" si="143"/>
        <v>2.5</v>
      </c>
      <c r="L730" s="32">
        <v>0</v>
      </c>
      <c r="M730" s="32">
        <f>K730-H730</f>
        <v>0.43399999999999928</v>
      </c>
      <c r="N730" s="33"/>
      <c r="O730" s="34">
        <f t="shared" si="139"/>
        <v>0</v>
      </c>
      <c r="P730" s="35">
        <f t="shared" si="139"/>
        <v>0.14466666666666642</v>
      </c>
      <c r="Q730" s="33"/>
      <c r="R730" s="33">
        <f t="shared" si="140"/>
        <v>0</v>
      </c>
      <c r="S730" s="33">
        <f t="shared" si="140"/>
        <v>0.14466666666666642</v>
      </c>
      <c r="T730" s="33"/>
      <c r="U730" s="33">
        <f t="shared" si="141"/>
        <v>0</v>
      </c>
      <c r="V730" s="33">
        <f t="shared" si="141"/>
        <v>0.14466666666666642</v>
      </c>
      <c r="W730" s="36"/>
    </row>
    <row r="731" spans="1:23" ht="19.5">
      <c r="A731" s="97">
        <v>16</v>
      </c>
      <c r="B731" s="27" t="s">
        <v>1034</v>
      </c>
      <c r="C731" s="98" t="s">
        <v>1060</v>
      </c>
      <c r="D731" s="98"/>
      <c r="E731" s="98" t="s">
        <v>1061</v>
      </c>
      <c r="F731" s="29">
        <v>90</v>
      </c>
      <c r="G731" s="99">
        <v>1.2180000000000006</v>
      </c>
      <c r="H731" s="99">
        <v>2.8509999999999995</v>
      </c>
      <c r="I731" s="31">
        <f t="shared" si="138"/>
        <v>2.5</v>
      </c>
      <c r="J731" s="32">
        <f t="shared" si="142"/>
        <v>0.7</v>
      </c>
      <c r="K731" s="32">
        <f t="shared" si="143"/>
        <v>1.8</v>
      </c>
      <c r="L731" s="32">
        <v>0</v>
      </c>
      <c r="M731" s="32">
        <v>0</v>
      </c>
      <c r="N731" s="33"/>
      <c r="O731" s="34">
        <f t="shared" si="139"/>
        <v>0</v>
      </c>
      <c r="P731" s="35">
        <f t="shared" si="139"/>
        <v>0</v>
      </c>
      <c r="Q731" s="33"/>
      <c r="R731" s="33">
        <f t="shared" si="140"/>
        <v>0</v>
      </c>
      <c r="S731" s="33">
        <f t="shared" si="140"/>
        <v>0</v>
      </c>
      <c r="T731" s="33"/>
      <c r="U731" s="33">
        <f t="shared" si="141"/>
        <v>0</v>
      </c>
      <c r="V731" s="33">
        <f t="shared" si="141"/>
        <v>0</v>
      </c>
      <c r="W731" s="36"/>
    </row>
    <row r="732" spans="1:23" ht="19.5">
      <c r="A732" s="97">
        <v>17</v>
      </c>
      <c r="B732" s="27" t="s">
        <v>1034</v>
      </c>
      <c r="C732" s="98" t="s">
        <v>1062</v>
      </c>
      <c r="D732" s="98"/>
      <c r="E732" s="98" t="s">
        <v>1063</v>
      </c>
      <c r="F732" s="29">
        <v>107</v>
      </c>
      <c r="G732" s="99">
        <v>2.2680000000000002</v>
      </c>
      <c r="H732" s="99">
        <v>4.2100000000000009</v>
      </c>
      <c r="I732" s="31">
        <f t="shared" si="138"/>
        <v>2.9</v>
      </c>
      <c r="J732" s="32">
        <f t="shared" si="142"/>
        <v>0.8</v>
      </c>
      <c r="K732" s="32">
        <f t="shared" si="143"/>
        <v>2.1</v>
      </c>
      <c r="L732" s="32">
        <v>0</v>
      </c>
      <c r="M732" s="32">
        <v>0</v>
      </c>
      <c r="N732" s="33"/>
      <c r="O732" s="34">
        <f t="shared" ref="O732:P795" si="144">L732/3</f>
        <v>0</v>
      </c>
      <c r="P732" s="35">
        <f t="shared" si="144"/>
        <v>0</v>
      </c>
      <c r="Q732" s="33"/>
      <c r="R732" s="33">
        <f t="shared" ref="R732:S795" si="145">L732/3</f>
        <v>0</v>
      </c>
      <c r="S732" s="33">
        <f t="shared" si="145"/>
        <v>0</v>
      </c>
      <c r="T732" s="33"/>
      <c r="U732" s="33">
        <f t="shared" ref="U732:V795" si="146">L732/3</f>
        <v>0</v>
      </c>
      <c r="V732" s="33">
        <f t="shared" si="146"/>
        <v>0</v>
      </c>
      <c r="W732" s="36"/>
    </row>
    <row r="733" spans="1:23" ht="19.5">
      <c r="A733" s="97">
        <v>18</v>
      </c>
      <c r="B733" s="27" t="s">
        <v>1034</v>
      </c>
      <c r="C733" s="98" t="s">
        <v>1064</v>
      </c>
      <c r="D733" s="98"/>
      <c r="E733" s="98" t="s">
        <v>1065</v>
      </c>
      <c r="F733" s="29">
        <v>136</v>
      </c>
      <c r="G733" s="99">
        <v>2.234</v>
      </c>
      <c r="H733" s="99">
        <v>4.0760000000000005</v>
      </c>
      <c r="I733" s="31">
        <f t="shared" si="138"/>
        <v>3.7</v>
      </c>
      <c r="J733" s="32">
        <f t="shared" si="142"/>
        <v>1.1000000000000001</v>
      </c>
      <c r="K733" s="32">
        <f t="shared" si="143"/>
        <v>2.6</v>
      </c>
      <c r="L733" s="32">
        <v>0</v>
      </c>
      <c r="M733" s="32">
        <v>0</v>
      </c>
      <c r="N733" s="33"/>
      <c r="O733" s="34">
        <f t="shared" si="144"/>
        <v>0</v>
      </c>
      <c r="P733" s="35">
        <f t="shared" si="144"/>
        <v>0</v>
      </c>
      <c r="Q733" s="33"/>
      <c r="R733" s="33">
        <f t="shared" si="145"/>
        <v>0</v>
      </c>
      <c r="S733" s="33">
        <f t="shared" si="145"/>
        <v>0</v>
      </c>
      <c r="T733" s="33"/>
      <c r="U733" s="33">
        <f t="shared" si="146"/>
        <v>0</v>
      </c>
      <c r="V733" s="33">
        <f t="shared" si="146"/>
        <v>0</v>
      </c>
      <c r="W733" s="36"/>
    </row>
    <row r="734" spans="1:23" ht="19.5">
      <c r="A734" s="97">
        <v>19</v>
      </c>
      <c r="B734" s="27" t="s">
        <v>1034</v>
      </c>
      <c r="C734" s="98" t="s">
        <v>1066</v>
      </c>
      <c r="D734" s="98"/>
      <c r="E734" s="98" t="s">
        <v>1067</v>
      </c>
      <c r="F734" s="29">
        <v>107</v>
      </c>
      <c r="G734" s="99">
        <v>1.5850000000000006</v>
      </c>
      <c r="H734" s="99">
        <v>3.665</v>
      </c>
      <c r="I734" s="31">
        <f t="shared" si="138"/>
        <v>2.9</v>
      </c>
      <c r="J734" s="32">
        <f t="shared" si="142"/>
        <v>0.8</v>
      </c>
      <c r="K734" s="32">
        <f t="shared" si="143"/>
        <v>2.1</v>
      </c>
      <c r="L734" s="32">
        <v>0</v>
      </c>
      <c r="M734" s="32">
        <v>0</v>
      </c>
      <c r="N734" s="33"/>
      <c r="O734" s="34">
        <f t="shared" si="144"/>
        <v>0</v>
      </c>
      <c r="P734" s="35">
        <f t="shared" si="144"/>
        <v>0</v>
      </c>
      <c r="Q734" s="33"/>
      <c r="R734" s="33">
        <f t="shared" si="145"/>
        <v>0</v>
      </c>
      <c r="S734" s="33">
        <f t="shared" si="145"/>
        <v>0</v>
      </c>
      <c r="T734" s="33"/>
      <c r="U734" s="33">
        <f t="shared" si="146"/>
        <v>0</v>
      </c>
      <c r="V734" s="33">
        <f t="shared" si="146"/>
        <v>0</v>
      </c>
      <c r="W734" s="36"/>
    </row>
    <row r="735" spans="1:23" ht="19.5">
      <c r="A735" s="97">
        <v>20</v>
      </c>
      <c r="B735" s="27" t="s">
        <v>1034</v>
      </c>
      <c r="C735" s="98" t="s">
        <v>468</v>
      </c>
      <c r="D735" s="98"/>
      <c r="E735" s="98" t="s">
        <v>1068</v>
      </c>
      <c r="F735" s="29">
        <v>156</v>
      </c>
      <c r="G735" s="99">
        <v>2.5119999999999996</v>
      </c>
      <c r="H735" s="99">
        <v>1.3289999999999993</v>
      </c>
      <c r="I735" s="31">
        <f t="shared" si="138"/>
        <v>4.3</v>
      </c>
      <c r="J735" s="32">
        <f t="shared" si="142"/>
        <v>1.2</v>
      </c>
      <c r="K735" s="32">
        <f t="shared" si="143"/>
        <v>3.1</v>
      </c>
      <c r="L735" s="32">
        <v>0</v>
      </c>
      <c r="M735" s="32">
        <f t="shared" ref="M735:M740" si="147">K735-H735</f>
        <v>1.7710000000000008</v>
      </c>
      <c r="N735" s="33"/>
      <c r="O735" s="34">
        <f t="shared" si="144"/>
        <v>0</v>
      </c>
      <c r="P735" s="35">
        <f t="shared" si="144"/>
        <v>0.5903333333333336</v>
      </c>
      <c r="Q735" s="33"/>
      <c r="R735" s="33">
        <f t="shared" si="145"/>
        <v>0</v>
      </c>
      <c r="S735" s="33">
        <f t="shared" si="145"/>
        <v>0.5903333333333336</v>
      </c>
      <c r="T735" s="33"/>
      <c r="U735" s="33">
        <f t="shared" si="146"/>
        <v>0</v>
      </c>
      <c r="V735" s="33">
        <f t="shared" si="146"/>
        <v>0.5903333333333336</v>
      </c>
      <c r="W735" s="36"/>
    </row>
    <row r="736" spans="1:23" ht="19.5">
      <c r="A736" s="97">
        <v>21</v>
      </c>
      <c r="B736" s="27" t="s">
        <v>1034</v>
      </c>
      <c r="C736" s="98" t="s">
        <v>468</v>
      </c>
      <c r="D736" s="98"/>
      <c r="E736" s="98" t="s">
        <v>1069</v>
      </c>
      <c r="F736" s="29">
        <v>143</v>
      </c>
      <c r="G736" s="99">
        <v>0.41900000000000021</v>
      </c>
      <c r="H736" s="99"/>
      <c r="I736" s="31">
        <f t="shared" si="138"/>
        <v>3.9</v>
      </c>
      <c r="J736" s="32">
        <f t="shared" si="142"/>
        <v>1.1000000000000001</v>
      </c>
      <c r="K736" s="32">
        <f t="shared" si="143"/>
        <v>2.8</v>
      </c>
      <c r="L736" s="32">
        <f>J736-G736</f>
        <v>0.68099999999999983</v>
      </c>
      <c r="M736" s="32">
        <f t="shared" si="147"/>
        <v>2.8</v>
      </c>
      <c r="N736" s="33"/>
      <c r="O736" s="34">
        <f t="shared" si="144"/>
        <v>0.22699999999999995</v>
      </c>
      <c r="P736" s="35">
        <f t="shared" si="144"/>
        <v>0.93333333333333324</v>
      </c>
      <c r="Q736" s="33"/>
      <c r="R736" s="33">
        <f t="shared" si="145"/>
        <v>0.22699999999999995</v>
      </c>
      <c r="S736" s="33">
        <f t="shared" si="145"/>
        <v>0.93333333333333324</v>
      </c>
      <c r="T736" s="33"/>
      <c r="U736" s="33">
        <f t="shared" si="146"/>
        <v>0.22699999999999995</v>
      </c>
      <c r="V736" s="33">
        <f t="shared" si="146"/>
        <v>0.93333333333333324</v>
      </c>
      <c r="W736" s="36"/>
    </row>
    <row r="737" spans="1:23" ht="19.5">
      <c r="A737" s="97">
        <v>22</v>
      </c>
      <c r="B737" s="27" t="s">
        <v>1034</v>
      </c>
      <c r="C737" s="98" t="s">
        <v>1070</v>
      </c>
      <c r="D737" s="98"/>
      <c r="E737" s="98" t="s">
        <v>1071</v>
      </c>
      <c r="F737" s="29">
        <v>137</v>
      </c>
      <c r="G737" s="99"/>
      <c r="H737" s="99">
        <v>0.76200000000000156</v>
      </c>
      <c r="I737" s="31">
        <f t="shared" si="138"/>
        <v>3.8</v>
      </c>
      <c r="J737" s="32">
        <f t="shared" si="142"/>
        <v>1.1000000000000001</v>
      </c>
      <c r="K737" s="32">
        <f t="shared" si="143"/>
        <v>2.7</v>
      </c>
      <c r="L737" s="32">
        <f>J737-G737</f>
        <v>1.1000000000000001</v>
      </c>
      <c r="M737" s="32">
        <f t="shared" si="147"/>
        <v>1.9379999999999986</v>
      </c>
      <c r="N737" s="33"/>
      <c r="O737" s="34">
        <f t="shared" si="144"/>
        <v>0.3666666666666667</v>
      </c>
      <c r="P737" s="35">
        <f t="shared" si="144"/>
        <v>0.64599999999999957</v>
      </c>
      <c r="Q737" s="33"/>
      <c r="R737" s="33">
        <f t="shared" si="145"/>
        <v>0.3666666666666667</v>
      </c>
      <c r="S737" s="33">
        <f t="shared" si="145"/>
        <v>0.64599999999999957</v>
      </c>
      <c r="T737" s="33"/>
      <c r="U737" s="33">
        <f t="shared" si="146"/>
        <v>0.3666666666666667</v>
      </c>
      <c r="V737" s="33">
        <f t="shared" si="146"/>
        <v>0.64599999999999957</v>
      </c>
      <c r="W737" s="36"/>
    </row>
    <row r="738" spans="1:23" ht="19.5">
      <c r="A738" s="97">
        <v>23</v>
      </c>
      <c r="B738" s="27" t="s">
        <v>1034</v>
      </c>
      <c r="C738" s="98" t="s">
        <v>1072</v>
      </c>
      <c r="D738" s="98"/>
      <c r="E738" s="98" t="s">
        <v>1073</v>
      </c>
      <c r="F738" s="29">
        <v>126</v>
      </c>
      <c r="G738" s="99">
        <v>0.36900000000000027</v>
      </c>
      <c r="H738" s="99">
        <v>0.90999999999999948</v>
      </c>
      <c r="I738" s="31">
        <f t="shared" si="138"/>
        <v>3.5</v>
      </c>
      <c r="J738" s="32">
        <f t="shared" si="142"/>
        <v>1</v>
      </c>
      <c r="K738" s="32">
        <f t="shared" si="143"/>
        <v>2.5</v>
      </c>
      <c r="L738" s="32">
        <f>J738-G738</f>
        <v>0.63099999999999978</v>
      </c>
      <c r="M738" s="32">
        <f t="shared" si="147"/>
        <v>1.5900000000000005</v>
      </c>
      <c r="N738" s="33"/>
      <c r="O738" s="34">
        <f t="shared" si="144"/>
        <v>0.21033333333333326</v>
      </c>
      <c r="P738" s="35">
        <f t="shared" si="144"/>
        <v>0.53000000000000014</v>
      </c>
      <c r="Q738" s="33"/>
      <c r="R738" s="33">
        <f t="shared" si="145"/>
        <v>0.21033333333333326</v>
      </c>
      <c r="S738" s="33">
        <f t="shared" si="145"/>
        <v>0.53000000000000014</v>
      </c>
      <c r="T738" s="33"/>
      <c r="U738" s="33">
        <f t="shared" si="146"/>
        <v>0.21033333333333326</v>
      </c>
      <c r="V738" s="33">
        <f t="shared" si="146"/>
        <v>0.53000000000000014</v>
      </c>
      <c r="W738" s="36"/>
    </row>
    <row r="739" spans="1:23" ht="19.5">
      <c r="A739" s="97">
        <v>24</v>
      </c>
      <c r="B739" s="27" t="s">
        <v>1034</v>
      </c>
      <c r="C739" s="98" t="s">
        <v>1074</v>
      </c>
      <c r="D739" s="98"/>
      <c r="E739" s="98" t="s">
        <v>1075</v>
      </c>
      <c r="F739" s="29">
        <v>123</v>
      </c>
      <c r="G739" s="99">
        <v>0.32199999999999962</v>
      </c>
      <c r="H739" s="99">
        <v>1.0930000000000004</v>
      </c>
      <c r="I739" s="31">
        <f t="shared" si="138"/>
        <v>3.4</v>
      </c>
      <c r="J739" s="32">
        <f t="shared" si="142"/>
        <v>1</v>
      </c>
      <c r="K739" s="32">
        <f t="shared" si="143"/>
        <v>2.4</v>
      </c>
      <c r="L739" s="32">
        <f>J739-G739</f>
        <v>0.67800000000000038</v>
      </c>
      <c r="M739" s="32">
        <f t="shared" si="147"/>
        <v>1.3069999999999995</v>
      </c>
      <c r="N739" s="33"/>
      <c r="O739" s="34">
        <f t="shared" si="144"/>
        <v>0.22600000000000012</v>
      </c>
      <c r="P739" s="35">
        <f t="shared" si="144"/>
        <v>0.43566666666666648</v>
      </c>
      <c r="Q739" s="33"/>
      <c r="R739" s="33">
        <f t="shared" si="145"/>
        <v>0.22600000000000012</v>
      </c>
      <c r="S739" s="33">
        <f t="shared" si="145"/>
        <v>0.43566666666666648</v>
      </c>
      <c r="T739" s="33"/>
      <c r="U739" s="33">
        <f t="shared" si="146"/>
        <v>0.22600000000000012</v>
      </c>
      <c r="V739" s="33">
        <f t="shared" si="146"/>
        <v>0.43566666666666648</v>
      </c>
      <c r="W739" s="36"/>
    </row>
    <row r="740" spans="1:23" ht="19.5">
      <c r="A740" s="97">
        <v>25</v>
      </c>
      <c r="B740" s="27" t="s">
        <v>1034</v>
      </c>
      <c r="C740" s="98" t="s">
        <v>1074</v>
      </c>
      <c r="D740" s="98"/>
      <c r="E740" s="98" t="s">
        <v>1076</v>
      </c>
      <c r="F740" s="29">
        <v>76</v>
      </c>
      <c r="G740" s="99">
        <v>0.29399999999999965</v>
      </c>
      <c r="H740" s="99">
        <v>0.89999999999999991</v>
      </c>
      <c r="I740" s="31">
        <f t="shared" si="138"/>
        <v>2.1</v>
      </c>
      <c r="J740" s="32">
        <f t="shared" si="142"/>
        <v>0.6</v>
      </c>
      <c r="K740" s="32">
        <f t="shared" si="143"/>
        <v>1.5</v>
      </c>
      <c r="L740" s="32">
        <f>J740-G740</f>
        <v>0.30600000000000033</v>
      </c>
      <c r="M740" s="32">
        <f t="shared" si="147"/>
        <v>0.60000000000000009</v>
      </c>
      <c r="N740" s="33"/>
      <c r="O740" s="34">
        <f t="shared" si="144"/>
        <v>0.1020000000000001</v>
      </c>
      <c r="P740" s="35">
        <f t="shared" si="144"/>
        <v>0.20000000000000004</v>
      </c>
      <c r="Q740" s="33"/>
      <c r="R740" s="33">
        <f t="shared" si="145"/>
        <v>0.1020000000000001</v>
      </c>
      <c r="S740" s="33">
        <f t="shared" si="145"/>
        <v>0.20000000000000004</v>
      </c>
      <c r="T740" s="33"/>
      <c r="U740" s="33">
        <f t="shared" si="146"/>
        <v>0.1020000000000001</v>
      </c>
      <c r="V740" s="33">
        <f t="shared" si="146"/>
        <v>0.20000000000000004</v>
      </c>
      <c r="W740" s="36"/>
    </row>
    <row r="741" spans="1:23" ht="19.5">
      <c r="A741" s="97">
        <v>26</v>
      </c>
      <c r="B741" s="27" t="s">
        <v>1034</v>
      </c>
      <c r="C741" s="98" t="s">
        <v>1077</v>
      </c>
      <c r="D741" s="98"/>
      <c r="E741" s="98" t="s">
        <v>1078</v>
      </c>
      <c r="F741" s="29">
        <v>57</v>
      </c>
      <c r="G741" s="99">
        <v>3.0620000000000003</v>
      </c>
      <c r="H741" s="99">
        <v>6.2640000000000011</v>
      </c>
      <c r="I741" s="31">
        <f t="shared" si="138"/>
        <v>1.6</v>
      </c>
      <c r="J741" s="32">
        <f t="shared" si="142"/>
        <v>0.5</v>
      </c>
      <c r="K741" s="32">
        <f t="shared" si="143"/>
        <v>1.1000000000000001</v>
      </c>
      <c r="L741" s="32">
        <v>0</v>
      </c>
      <c r="M741" s="32">
        <v>0</v>
      </c>
      <c r="N741" s="33"/>
      <c r="O741" s="34">
        <f t="shared" si="144"/>
        <v>0</v>
      </c>
      <c r="P741" s="35">
        <f t="shared" si="144"/>
        <v>0</v>
      </c>
      <c r="Q741" s="33"/>
      <c r="R741" s="33">
        <f t="shared" si="145"/>
        <v>0</v>
      </c>
      <c r="S741" s="33">
        <f t="shared" si="145"/>
        <v>0</v>
      </c>
      <c r="T741" s="33"/>
      <c r="U741" s="33">
        <f t="shared" si="146"/>
        <v>0</v>
      </c>
      <c r="V741" s="33">
        <f t="shared" si="146"/>
        <v>0</v>
      </c>
      <c r="W741" s="36"/>
    </row>
    <row r="742" spans="1:23" ht="19.5">
      <c r="A742" s="97">
        <v>27</v>
      </c>
      <c r="B742" s="27" t="s">
        <v>1034</v>
      </c>
      <c r="C742" s="98" t="s">
        <v>1077</v>
      </c>
      <c r="D742" s="98"/>
      <c r="E742" s="98" t="s">
        <v>1079</v>
      </c>
      <c r="F742" s="29">
        <v>117</v>
      </c>
      <c r="G742" s="99">
        <v>0.23500000000000049</v>
      </c>
      <c r="H742" s="99">
        <v>0.5629999999999995</v>
      </c>
      <c r="I742" s="31">
        <f t="shared" si="138"/>
        <v>3.2</v>
      </c>
      <c r="J742" s="32">
        <f t="shared" si="142"/>
        <v>0.9</v>
      </c>
      <c r="K742" s="32">
        <f t="shared" si="143"/>
        <v>2.2999999999999998</v>
      </c>
      <c r="L742" s="32">
        <f>J742-G742</f>
        <v>0.66499999999999959</v>
      </c>
      <c r="M742" s="32">
        <f>K742-H742</f>
        <v>1.7370000000000003</v>
      </c>
      <c r="N742" s="33"/>
      <c r="O742" s="34">
        <f t="shared" si="144"/>
        <v>0.22166666666666654</v>
      </c>
      <c r="P742" s="35">
        <f t="shared" si="144"/>
        <v>0.57900000000000007</v>
      </c>
      <c r="Q742" s="33"/>
      <c r="R742" s="33">
        <f t="shared" si="145"/>
        <v>0.22166666666666654</v>
      </c>
      <c r="S742" s="33">
        <f t="shared" si="145"/>
        <v>0.57900000000000007</v>
      </c>
      <c r="T742" s="33"/>
      <c r="U742" s="33">
        <f t="shared" si="146"/>
        <v>0.22166666666666654</v>
      </c>
      <c r="V742" s="33">
        <f t="shared" si="146"/>
        <v>0.57900000000000007</v>
      </c>
      <c r="W742" s="36"/>
    </row>
    <row r="743" spans="1:23" ht="19.5">
      <c r="A743" s="97">
        <v>28</v>
      </c>
      <c r="B743" s="27" t="s">
        <v>1034</v>
      </c>
      <c r="C743" s="98" t="s">
        <v>1080</v>
      </c>
      <c r="D743" s="98"/>
      <c r="E743" s="98" t="s">
        <v>1081</v>
      </c>
      <c r="F743" s="29">
        <v>120</v>
      </c>
      <c r="G743" s="99">
        <v>0.16199999999999989</v>
      </c>
      <c r="H743" s="99">
        <v>0.36500000000000044</v>
      </c>
      <c r="I743" s="31">
        <f t="shared" si="138"/>
        <v>3.3</v>
      </c>
      <c r="J743" s="32">
        <f t="shared" si="142"/>
        <v>0.9</v>
      </c>
      <c r="K743" s="32">
        <f t="shared" si="143"/>
        <v>2.4</v>
      </c>
      <c r="L743" s="32">
        <f>J743-G743</f>
        <v>0.7380000000000001</v>
      </c>
      <c r="M743" s="32">
        <f>K743-H743</f>
        <v>2.0349999999999993</v>
      </c>
      <c r="N743" s="33"/>
      <c r="O743" s="34">
        <f t="shared" si="144"/>
        <v>0.24600000000000002</v>
      </c>
      <c r="P743" s="35">
        <f t="shared" si="144"/>
        <v>0.67833333333333312</v>
      </c>
      <c r="Q743" s="33"/>
      <c r="R743" s="33">
        <f t="shared" si="145"/>
        <v>0.24600000000000002</v>
      </c>
      <c r="S743" s="33">
        <f t="shared" si="145"/>
        <v>0.67833333333333312</v>
      </c>
      <c r="T743" s="33"/>
      <c r="U743" s="33">
        <f t="shared" si="146"/>
        <v>0.24600000000000002</v>
      </c>
      <c r="V743" s="33">
        <f t="shared" si="146"/>
        <v>0.67833333333333312</v>
      </c>
      <c r="W743" s="36"/>
    </row>
    <row r="744" spans="1:23" ht="19.5">
      <c r="A744" s="97">
        <v>29</v>
      </c>
      <c r="B744" s="27" t="s">
        <v>1034</v>
      </c>
      <c r="C744" s="98" t="s">
        <v>1082</v>
      </c>
      <c r="D744" s="98"/>
      <c r="E744" s="98" t="s">
        <v>1083</v>
      </c>
      <c r="F744" s="29">
        <v>104</v>
      </c>
      <c r="G744" s="99">
        <v>0.91299999999999981</v>
      </c>
      <c r="H744" s="99">
        <v>1.8610000000000004</v>
      </c>
      <c r="I744" s="31">
        <f t="shared" si="138"/>
        <v>2.9</v>
      </c>
      <c r="J744" s="32">
        <f t="shared" si="142"/>
        <v>0.8</v>
      </c>
      <c r="K744" s="32">
        <f t="shared" si="143"/>
        <v>2.1</v>
      </c>
      <c r="L744" s="32">
        <v>0</v>
      </c>
      <c r="M744" s="32">
        <f>K744-H744</f>
        <v>0.23899999999999966</v>
      </c>
      <c r="N744" s="33"/>
      <c r="O744" s="34">
        <f t="shared" si="144"/>
        <v>0</v>
      </c>
      <c r="P744" s="35">
        <f t="shared" si="144"/>
        <v>7.9666666666666552E-2</v>
      </c>
      <c r="Q744" s="33"/>
      <c r="R744" s="33">
        <f t="shared" si="145"/>
        <v>0</v>
      </c>
      <c r="S744" s="33">
        <f t="shared" si="145"/>
        <v>7.9666666666666552E-2</v>
      </c>
      <c r="T744" s="33"/>
      <c r="U744" s="33">
        <f t="shared" si="146"/>
        <v>0</v>
      </c>
      <c r="V744" s="33">
        <f t="shared" si="146"/>
        <v>7.9666666666666552E-2</v>
      </c>
      <c r="W744" s="36"/>
    </row>
    <row r="745" spans="1:23" ht="19.5">
      <c r="A745" s="97">
        <v>30</v>
      </c>
      <c r="B745" s="27" t="s">
        <v>1034</v>
      </c>
      <c r="C745" s="98" t="s">
        <v>1082</v>
      </c>
      <c r="D745" s="98"/>
      <c r="E745" s="98" t="s">
        <v>1084</v>
      </c>
      <c r="F745" s="29">
        <v>52</v>
      </c>
      <c r="G745" s="99">
        <v>1.2199999999999995</v>
      </c>
      <c r="H745" s="99">
        <v>2.101</v>
      </c>
      <c r="I745" s="31">
        <f t="shared" si="138"/>
        <v>1.4</v>
      </c>
      <c r="J745" s="32">
        <f t="shared" si="142"/>
        <v>0.4</v>
      </c>
      <c r="K745" s="32">
        <f t="shared" si="143"/>
        <v>1</v>
      </c>
      <c r="L745" s="32">
        <v>0</v>
      </c>
      <c r="M745" s="32">
        <v>0</v>
      </c>
      <c r="N745" s="33"/>
      <c r="O745" s="34">
        <f t="shared" si="144"/>
        <v>0</v>
      </c>
      <c r="P745" s="35">
        <f t="shared" si="144"/>
        <v>0</v>
      </c>
      <c r="Q745" s="33"/>
      <c r="R745" s="33">
        <f t="shared" si="145"/>
        <v>0</v>
      </c>
      <c r="S745" s="33">
        <f t="shared" si="145"/>
        <v>0</v>
      </c>
      <c r="T745" s="33"/>
      <c r="U745" s="33">
        <f t="shared" si="146"/>
        <v>0</v>
      </c>
      <c r="V745" s="33">
        <f t="shared" si="146"/>
        <v>0</v>
      </c>
      <c r="W745" s="36"/>
    </row>
    <row r="746" spans="1:23" ht="19.5">
      <c r="A746" s="97">
        <v>31</v>
      </c>
      <c r="B746" s="27" t="s">
        <v>1034</v>
      </c>
      <c r="C746" s="98" t="s">
        <v>1085</v>
      </c>
      <c r="D746" s="98"/>
      <c r="E746" s="98" t="s">
        <v>1086</v>
      </c>
      <c r="F746" s="29">
        <v>124</v>
      </c>
      <c r="G746" s="99">
        <v>1.2869999999999999</v>
      </c>
      <c r="H746" s="99">
        <v>3.1039999999999996</v>
      </c>
      <c r="I746" s="31">
        <f t="shared" si="138"/>
        <v>3.4</v>
      </c>
      <c r="J746" s="32">
        <f t="shared" si="142"/>
        <v>1</v>
      </c>
      <c r="K746" s="32">
        <f t="shared" si="143"/>
        <v>2.4</v>
      </c>
      <c r="L746" s="32">
        <v>0</v>
      </c>
      <c r="M746" s="32">
        <v>0</v>
      </c>
      <c r="N746" s="33"/>
      <c r="O746" s="34">
        <f t="shared" si="144"/>
        <v>0</v>
      </c>
      <c r="P746" s="35">
        <f t="shared" si="144"/>
        <v>0</v>
      </c>
      <c r="Q746" s="33"/>
      <c r="R746" s="33">
        <f t="shared" si="145"/>
        <v>0</v>
      </c>
      <c r="S746" s="33">
        <f t="shared" si="145"/>
        <v>0</v>
      </c>
      <c r="T746" s="33"/>
      <c r="U746" s="33">
        <f t="shared" si="146"/>
        <v>0</v>
      </c>
      <c r="V746" s="33">
        <f t="shared" si="146"/>
        <v>0</v>
      </c>
      <c r="W746" s="36"/>
    </row>
    <row r="747" spans="1:23" ht="19.5">
      <c r="A747" s="97">
        <v>32</v>
      </c>
      <c r="B747" s="27" t="s">
        <v>1034</v>
      </c>
      <c r="C747" s="98" t="s">
        <v>1087</v>
      </c>
      <c r="D747" s="98"/>
      <c r="E747" s="98" t="s">
        <v>1088</v>
      </c>
      <c r="F747" s="29">
        <v>103</v>
      </c>
      <c r="G747" s="99">
        <v>0.54100000000000026</v>
      </c>
      <c r="H747" s="99">
        <v>1.3319999999999999</v>
      </c>
      <c r="I747" s="31">
        <f t="shared" si="138"/>
        <v>2.8</v>
      </c>
      <c r="J747" s="32">
        <f t="shared" si="142"/>
        <v>0.8</v>
      </c>
      <c r="K747" s="32">
        <f t="shared" si="143"/>
        <v>2</v>
      </c>
      <c r="L747" s="32">
        <f>J747-G747</f>
        <v>0.25899999999999979</v>
      </c>
      <c r="M747" s="32">
        <f>K747-H747</f>
        <v>0.66800000000000015</v>
      </c>
      <c r="N747" s="33"/>
      <c r="O747" s="34">
        <f t="shared" si="144"/>
        <v>8.6333333333333262E-2</v>
      </c>
      <c r="P747" s="35">
        <f t="shared" si="144"/>
        <v>0.22266666666666671</v>
      </c>
      <c r="Q747" s="33"/>
      <c r="R747" s="33">
        <f t="shared" si="145"/>
        <v>8.6333333333333262E-2</v>
      </c>
      <c r="S747" s="33">
        <f t="shared" si="145"/>
        <v>0.22266666666666671</v>
      </c>
      <c r="T747" s="33"/>
      <c r="U747" s="33">
        <f t="shared" si="146"/>
        <v>8.6333333333333262E-2</v>
      </c>
      <c r="V747" s="33">
        <f t="shared" si="146"/>
        <v>0.22266666666666671</v>
      </c>
      <c r="W747" s="36"/>
    </row>
    <row r="748" spans="1:23" ht="19.5">
      <c r="A748" s="97">
        <v>33</v>
      </c>
      <c r="B748" s="27" t="s">
        <v>1034</v>
      </c>
      <c r="C748" s="98" t="s">
        <v>1089</v>
      </c>
      <c r="D748" s="98"/>
      <c r="E748" s="98" t="s">
        <v>1090</v>
      </c>
      <c r="F748" s="29">
        <v>112</v>
      </c>
      <c r="G748" s="99"/>
      <c r="H748" s="99">
        <v>2.4819999999999989</v>
      </c>
      <c r="I748" s="31">
        <f t="shared" si="138"/>
        <v>3.1</v>
      </c>
      <c r="J748" s="32">
        <f t="shared" si="142"/>
        <v>0.9</v>
      </c>
      <c r="K748" s="32">
        <f t="shared" si="143"/>
        <v>2.2000000000000002</v>
      </c>
      <c r="L748" s="32">
        <f>J748-G748</f>
        <v>0.9</v>
      </c>
      <c r="M748" s="32">
        <v>0</v>
      </c>
      <c r="N748" s="33"/>
      <c r="O748" s="34">
        <f t="shared" si="144"/>
        <v>0.3</v>
      </c>
      <c r="P748" s="35">
        <f t="shared" si="144"/>
        <v>0</v>
      </c>
      <c r="Q748" s="33"/>
      <c r="R748" s="33">
        <f t="shared" si="145"/>
        <v>0.3</v>
      </c>
      <c r="S748" s="33">
        <f t="shared" si="145"/>
        <v>0</v>
      </c>
      <c r="T748" s="33"/>
      <c r="U748" s="33">
        <f t="shared" si="146"/>
        <v>0.3</v>
      </c>
      <c r="V748" s="33">
        <f t="shared" si="146"/>
        <v>0</v>
      </c>
      <c r="W748" s="36"/>
    </row>
    <row r="749" spans="1:23" ht="19.5">
      <c r="A749" s="97">
        <v>34</v>
      </c>
      <c r="B749" s="27" t="s">
        <v>1034</v>
      </c>
      <c r="C749" s="98" t="s">
        <v>1091</v>
      </c>
      <c r="D749" s="98"/>
      <c r="E749" s="98" t="s">
        <v>1092</v>
      </c>
      <c r="F749" s="29">
        <v>198</v>
      </c>
      <c r="G749" s="99">
        <v>2.8420000000000001</v>
      </c>
      <c r="H749" s="99">
        <v>5.9929999999999994</v>
      </c>
      <c r="I749" s="31">
        <f t="shared" si="138"/>
        <v>5.4</v>
      </c>
      <c r="J749" s="32">
        <f t="shared" si="142"/>
        <v>1.5</v>
      </c>
      <c r="K749" s="32">
        <f t="shared" si="143"/>
        <v>3.9</v>
      </c>
      <c r="L749" s="32">
        <v>0</v>
      </c>
      <c r="M749" s="32">
        <v>0</v>
      </c>
      <c r="N749" s="33"/>
      <c r="O749" s="34">
        <f t="shared" si="144"/>
        <v>0</v>
      </c>
      <c r="P749" s="35">
        <f t="shared" si="144"/>
        <v>0</v>
      </c>
      <c r="Q749" s="33"/>
      <c r="R749" s="33">
        <f t="shared" si="145"/>
        <v>0</v>
      </c>
      <c r="S749" s="33">
        <f t="shared" si="145"/>
        <v>0</v>
      </c>
      <c r="T749" s="33"/>
      <c r="U749" s="33">
        <f t="shared" si="146"/>
        <v>0</v>
      </c>
      <c r="V749" s="33">
        <f t="shared" si="146"/>
        <v>0</v>
      </c>
      <c r="W749" s="36"/>
    </row>
    <row r="750" spans="1:23" ht="19.5">
      <c r="A750" s="97">
        <v>35</v>
      </c>
      <c r="B750" s="27" t="s">
        <v>1034</v>
      </c>
      <c r="C750" s="98" t="s">
        <v>1093</v>
      </c>
      <c r="D750" s="98"/>
      <c r="E750" s="98" t="s">
        <v>1094</v>
      </c>
      <c r="F750" s="29">
        <v>166</v>
      </c>
      <c r="G750" s="99">
        <v>1.3680000000000001</v>
      </c>
      <c r="H750" s="99">
        <v>2.5729999999999995</v>
      </c>
      <c r="I750" s="31">
        <f t="shared" si="138"/>
        <v>4.5999999999999996</v>
      </c>
      <c r="J750" s="32">
        <f t="shared" si="142"/>
        <v>1.3</v>
      </c>
      <c r="K750" s="32">
        <f t="shared" si="143"/>
        <v>3.3</v>
      </c>
      <c r="L750" s="32">
        <v>0</v>
      </c>
      <c r="M750" s="32">
        <f>K750-H750</f>
        <v>0.72700000000000031</v>
      </c>
      <c r="N750" s="33"/>
      <c r="O750" s="34">
        <f t="shared" si="144"/>
        <v>0</v>
      </c>
      <c r="P750" s="35">
        <f t="shared" si="144"/>
        <v>0.24233333333333343</v>
      </c>
      <c r="Q750" s="33"/>
      <c r="R750" s="33">
        <f t="shared" si="145"/>
        <v>0</v>
      </c>
      <c r="S750" s="33">
        <f t="shared" si="145"/>
        <v>0.24233333333333343</v>
      </c>
      <c r="T750" s="33"/>
      <c r="U750" s="33">
        <f t="shared" si="146"/>
        <v>0</v>
      </c>
      <c r="V750" s="33">
        <f t="shared" si="146"/>
        <v>0.24233333333333343</v>
      </c>
      <c r="W750" s="36"/>
    </row>
    <row r="751" spans="1:23" ht="19.5">
      <c r="A751" s="97">
        <v>36</v>
      </c>
      <c r="B751" s="27" t="s">
        <v>1034</v>
      </c>
      <c r="C751" s="98" t="s">
        <v>1093</v>
      </c>
      <c r="D751" s="98"/>
      <c r="E751" s="98" t="s">
        <v>1095</v>
      </c>
      <c r="F751" s="29">
        <v>110</v>
      </c>
      <c r="G751" s="99">
        <v>0.73400000000000032</v>
      </c>
      <c r="H751" s="99">
        <v>1.4079999999999995</v>
      </c>
      <c r="I751" s="31">
        <f t="shared" si="138"/>
        <v>3</v>
      </c>
      <c r="J751" s="32">
        <f t="shared" si="142"/>
        <v>0.9</v>
      </c>
      <c r="K751" s="32">
        <f t="shared" si="143"/>
        <v>2.1</v>
      </c>
      <c r="L751" s="32">
        <f>J751-G751</f>
        <v>0.1659999999999997</v>
      </c>
      <c r="M751" s="32">
        <f>K751-H751</f>
        <v>0.69200000000000061</v>
      </c>
      <c r="N751" s="33"/>
      <c r="O751" s="34">
        <f t="shared" si="144"/>
        <v>5.5333333333333234E-2</v>
      </c>
      <c r="P751" s="35">
        <f t="shared" si="144"/>
        <v>0.23066666666666688</v>
      </c>
      <c r="Q751" s="33"/>
      <c r="R751" s="33">
        <f t="shared" si="145"/>
        <v>5.5333333333333234E-2</v>
      </c>
      <c r="S751" s="33">
        <f t="shared" si="145"/>
        <v>0.23066666666666688</v>
      </c>
      <c r="T751" s="33"/>
      <c r="U751" s="33">
        <f t="shared" si="146"/>
        <v>5.5333333333333234E-2</v>
      </c>
      <c r="V751" s="33">
        <f t="shared" si="146"/>
        <v>0.23066666666666688</v>
      </c>
      <c r="W751" s="36"/>
    </row>
    <row r="752" spans="1:23" ht="19.5">
      <c r="A752" s="97">
        <v>37</v>
      </c>
      <c r="B752" s="27" t="s">
        <v>1034</v>
      </c>
      <c r="C752" s="98" t="s">
        <v>1096</v>
      </c>
      <c r="D752" s="98"/>
      <c r="E752" s="98" t="s">
        <v>1097</v>
      </c>
      <c r="F752" s="29">
        <v>300</v>
      </c>
      <c r="G752" s="99">
        <v>5.8810000000000002</v>
      </c>
      <c r="H752" s="99">
        <v>6.0470000000000006</v>
      </c>
      <c r="I752" s="31">
        <f t="shared" si="138"/>
        <v>8.3000000000000007</v>
      </c>
      <c r="J752" s="32">
        <f t="shared" si="142"/>
        <v>2.4</v>
      </c>
      <c r="K752" s="32">
        <f t="shared" si="143"/>
        <v>5.9</v>
      </c>
      <c r="L752" s="32">
        <v>0</v>
      </c>
      <c r="M752" s="32">
        <v>0</v>
      </c>
      <c r="N752" s="33"/>
      <c r="O752" s="34">
        <f t="shared" si="144"/>
        <v>0</v>
      </c>
      <c r="P752" s="35">
        <f t="shared" si="144"/>
        <v>0</v>
      </c>
      <c r="Q752" s="33"/>
      <c r="R752" s="33">
        <f t="shared" si="145"/>
        <v>0</v>
      </c>
      <c r="S752" s="33">
        <f t="shared" si="145"/>
        <v>0</v>
      </c>
      <c r="T752" s="33"/>
      <c r="U752" s="33">
        <f t="shared" si="146"/>
        <v>0</v>
      </c>
      <c r="V752" s="33">
        <f t="shared" si="146"/>
        <v>0</v>
      </c>
      <c r="W752" s="36"/>
    </row>
    <row r="753" spans="1:23" ht="19.5">
      <c r="A753" s="97">
        <v>38</v>
      </c>
      <c r="B753" s="27" t="s">
        <v>1034</v>
      </c>
      <c r="C753" s="98" t="s">
        <v>1098</v>
      </c>
      <c r="D753" s="98"/>
      <c r="E753" s="98" t="s">
        <v>1099</v>
      </c>
      <c r="F753" s="29">
        <v>150</v>
      </c>
      <c r="G753" s="99">
        <v>0.94999999999999962</v>
      </c>
      <c r="H753" s="99">
        <v>2.0570000000000004</v>
      </c>
      <c r="I753" s="31">
        <f t="shared" si="138"/>
        <v>4.0999999999999996</v>
      </c>
      <c r="J753" s="32">
        <f t="shared" si="142"/>
        <v>1.2</v>
      </c>
      <c r="K753" s="32">
        <f t="shared" si="143"/>
        <v>2.9</v>
      </c>
      <c r="L753" s="32">
        <f>J753-G753</f>
        <v>0.25000000000000033</v>
      </c>
      <c r="M753" s="32">
        <f>K753-H753</f>
        <v>0.84299999999999953</v>
      </c>
      <c r="N753" s="33"/>
      <c r="O753" s="34">
        <f t="shared" si="144"/>
        <v>8.333333333333344E-2</v>
      </c>
      <c r="P753" s="35">
        <f t="shared" si="144"/>
        <v>0.28099999999999986</v>
      </c>
      <c r="Q753" s="33"/>
      <c r="R753" s="33">
        <f t="shared" si="145"/>
        <v>8.333333333333344E-2</v>
      </c>
      <c r="S753" s="33">
        <f t="shared" si="145"/>
        <v>0.28099999999999986</v>
      </c>
      <c r="T753" s="33"/>
      <c r="U753" s="33">
        <f t="shared" si="146"/>
        <v>8.333333333333344E-2</v>
      </c>
      <c r="V753" s="33">
        <f t="shared" si="146"/>
        <v>0.28099999999999986</v>
      </c>
      <c r="W753" s="36"/>
    </row>
    <row r="754" spans="1:23" ht="19.5">
      <c r="A754" s="97">
        <v>39</v>
      </c>
      <c r="B754" s="27" t="s">
        <v>1034</v>
      </c>
      <c r="C754" s="98" t="s">
        <v>1100</v>
      </c>
      <c r="D754" s="98"/>
      <c r="E754" s="98" t="s">
        <v>1101</v>
      </c>
      <c r="F754" s="29">
        <v>112</v>
      </c>
      <c r="G754" s="99"/>
      <c r="H754" s="99"/>
      <c r="I754" s="31">
        <f t="shared" si="138"/>
        <v>3.1</v>
      </c>
      <c r="J754" s="32">
        <f t="shared" si="142"/>
        <v>0.9</v>
      </c>
      <c r="K754" s="32">
        <f t="shared" si="143"/>
        <v>2.2000000000000002</v>
      </c>
      <c r="L754" s="32">
        <f>J754-G754</f>
        <v>0.9</v>
      </c>
      <c r="M754" s="32">
        <f>K754-H754</f>
        <v>2.2000000000000002</v>
      </c>
      <c r="N754" s="33"/>
      <c r="O754" s="34">
        <f t="shared" si="144"/>
        <v>0.3</v>
      </c>
      <c r="P754" s="35">
        <f t="shared" si="144"/>
        <v>0.73333333333333339</v>
      </c>
      <c r="Q754" s="33"/>
      <c r="R754" s="33">
        <f t="shared" si="145"/>
        <v>0.3</v>
      </c>
      <c r="S754" s="33">
        <f t="shared" si="145"/>
        <v>0.73333333333333339</v>
      </c>
      <c r="T754" s="33"/>
      <c r="U754" s="33">
        <f t="shared" si="146"/>
        <v>0.3</v>
      </c>
      <c r="V754" s="33">
        <f t="shared" si="146"/>
        <v>0.73333333333333339</v>
      </c>
      <c r="W754" s="36"/>
    </row>
    <row r="755" spans="1:23" ht="19.5">
      <c r="A755" s="97">
        <v>40</v>
      </c>
      <c r="B755" s="27" t="s">
        <v>1034</v>
      </c>
      <c r="C755" s="98" t="s">
        <v>1102</v>
      </c>
      <c r="D755" s="98"/>
      <c r="E755" s="98" t="s">
        <v>1103</v>
      </c>
      <c r="F755" s="29">
        <v>284</v>
      </c>
      <c r="G755" s="99">
        <v>4.444</v>
      </c>
      <c r="H755" s="99">
        <v>9.0290000000000017</v>
      </c>
      <c r="I755" s="31">
        <f t="shared" si="138"/>
        <v>7.8</v>
      </c>
      <c r="J755" s="32">
        <f t="shared" si="142"/>
        <v>2.2000000000000002</v>
      </c>
      <c r="K755" s="32">
        <f t="shared" si="143"/>
        <v>5.6</v>
      </c>
      <c r="L755" s="32">
        <v>0</v>
      </c>
      <c r="M755" s="32">
        <v>0</v>
      </c>
      <c r="N755" s="33"/>
      <c r="O755" s="34">
        <f t="shared" si="144"/>
        <v>0</v>
      </c>
      <c r="P755" s="35">
        <f t="shared" si="144"/>
        <v>0</v>
      </c>
      <c r="Q755" s="33"/>
      <c r="R755" s="33">
        <f t="shared" si="145"/>
        <v>0</v>
      </c>
      <c r="S755" s="33">
        <f t="shared" si="145"/>
        <v>0</v>
      </c>
      <c r="T755" s="33"/>
      <c r="U755" s="33">
        <f t="shared" si="146"/>
        <v>0</v>
      </c>
      <c r="V755" s="33">
        <f t="shared" si="146"/>
        <v>0</v>
      </c>
      <c r="W755" s="36"/>
    </row>
    <row r="756" spans="1:23" ht="19.5">
      <c r="A756" s="97">
        <v>41</v>
      </c>
      <c r="B756" s="27" t="s">
        <v>1034</v>
      </c>
      <c r="C756" s="98" t="s">
        <v>1102</v>
      </c>
      <c r="D756" s="98"/>
      <c r="E756" s="98" t="s">
        <v>1104</v>
      </c>
      <c r="F756" s="29">
        <v>143</v>
      </c>
      <c r="G756" s="99">
        <v>5.9460000000000015</v>
      </c>
      <c r="H756" s="99">
        <v>10.063000000000002</v>
      </c>
      <c r="I756" s="31">
        <f t="shared" si="138"/>
        <v>3.9</v>
      </c>
      <c r="J756" s="32">
        <f t="shared" si="142"/>
        <v>1.1000000000000001</v>
      </c>
      <c r="K756" s="32">
        <f t="shared" si="143"/>
        <v>2.8</v>
      </c>
      <c r="L756" s="32">
        <v>0</v>
      </c>
      <c r="M756" s="32">
        <v>0</v>
      </c>
      <c r="N756" s="33"/>
      <c r="O756" s="34">
        <f t="shared" si="144"/>
        <v>0</v>
      </c>
      <c r="P756" s="35">
        <f t="shared" si="144"/>
        <v>0</v>
      </c>
      <c r="Q756" s="33"/>
      <c r="R756" s="33">
        <f t="shared" si="145"/>
        <v>0</v>
      </c>
      <c r="S756" s="33">
        <f t="shared" si="145"/>
        <v>0</v>
      </c>
      <c r="T756" s="33"/>
      <c r="U756" s="33">
        <f t="shared" si="146"/>
        <v>0</v>
      </c>
      <c r="V756" s="33">
        <f t="shared" si="146"/>
        <v>0</v>
      </c>
      <c r="W756" s="36"/>
    </row>
    <row r="757" spans="1:23" ht="19.5">
      <c r="A757" s="97">
        <v>42</v>
      </c>
      <c r="B757" s="27" t="s">
        <v>1034</v>
      </c>
      <c r="C757" s="98" t="s">
        <v>1105</v>
      </c>
      <c r="D757" s="98"/>
      <c r="E757" s="98" t="s">
        <v>1106</v>
      </c>
      <c r="F757" s="29">
        <v>118</v>
      </c>
      <c r="G757" s="99">
        <v>4.0000000000000424E-2</v>
      </c>
      <c r="H757" s="99">
        <v>1.1880000000000002</v>
      </c>
      <c r="I757" s="31">
        <f t="shared" si="138"/>
        <v>3.2</v>
      </c>
      <c r="J757" s="32">
        <f t="shared" si="142"/>
        <v>0.9</v>
      </c>
      <c r="K757" s="32">
        <f t="shared" si="143"/>
        <v>2.2999999999999998</v>
      </c>
      <c r="L757" s="32">
        <f t="shared" ref="L757:M763" si="148">J757-G757</f>
        <v>0.85999999999999965</v>
      </c>
      <c r="M757" s="32">
        <f t="shared" si="148"/>
        <v>1.1119999999999997</v>
      </c>
      <c r="N757" s="33"/>
      <c r="O757" s="34">
        <f t="shared" si="144"/>
        <v>0.28666666666666657</v>
      </c>
      <c r="P757" s="35">
        <f t="shared" si="144"/>
        <v>0.37066666666666653</v>
      </c>
      <c r="Q757" s="33"/>
      <c r="R757" s="33">
        <f t="shared" si="145"/>
        <v>0.28666666666666657</v>
      </c>
      <c r="S757" s="33">
        <f t="shared" si="145"/>
        <v>0.37066666666666653</v>
      </c>
      <c r="T757" s="33"/>
      <c r="U757" s="33">
        <f t="shared" si="146"/>
        <v>0.28666666666666657</v>
      </c>
      <c r="V757" s="33">
        <f t="shared" si="146"/>
        <v>0.37066666666666653</v>
      </c>
      <c r="W757" s="36"/>
    </row>
    <row r="758" spans="1:23" ht="19.5">
      <c r="A758" s="97">
        <v>43</v>
      </c>
      <c r="B758" s="27" t="s">
        <v>1034</v>
      </c>
      <c r="C758" s="98" t="s">
        <v>1107</v>
      </c>
      <c r="D758" s="98"/>
      <c r="E758" s="98" t="s">
        <v>1108</v>
      </c>
      <c r="F758" s="29">
        <v>193</v>
      </c>
      <c r="G758" s="99">
        <v>0.57099999999999906</v>
      </c>
      <c r="H758" s="99"/>
      <c r="I758" s="31">
        <f t="shared" si="138"/>
        <v>5.3</v>
      </c>
      <c r="J758" s="32">
        <f t="shared" si="142"/>
        <v>1.5</v>
      </c>
      <c r="K758" s="32">
        <f t="shared" si="143"/>
        <v>3.8</v>
      </c>
      <c r="L758" s="32">
        <f t="shared" si="148"/>
        <v>0.92900000000000094</v>
      </c>
      <c r="M758" s="32">
        <f t="shared" si="148"/>
        <v>3.8</v>
      </c>
      <c r="N758" s="33"/>
      <c r="O758" s="34">
        <f t="shared" si="144"/>
        <v>0.30966666666666698</v>
      </c>
      <c r="P758" s="35">
        <f t="shared" si="144"/>
        <v>1.2666666666666666</v>
      </c>
      <c r="Q758" s="33"/>
      <c r="R758" s="33">
        <f t="shared" si="145"/>
        <v>0.30966666666666698</v>
      </c>
      <c r="S758" s="33">
        <f t="shared" si="145"/>
        <v>1.2666666666666666</v>
      </c>
      <c r="T758" s="33"/>
      <c r="U758" s="33">
        <f t="shared" si="146"/>
        <v>0.30966666666666698</v>
      </c>
      <c r="V758" s="33">
        <f t="shared" si="146"/>
        <v>1.2666666666666666</v>
      </c>
      <c r="W758" s="36"/>
    </row>
    <row r="759" spans="1:23" ht="19.5">
      <c r="A759" s="97">
        <v>44</v>
      </c>
      <c r="B759" s="27" t="s">
        <v>1034</v>
      </c>
      <c r="C759" s="98" t="s">
        <v>1109</v>
      </c>
      <c r="D759" s="98"/>
      <c r="E759" s="98" t="s">
        <v>1110</v>
      </c>
      <c r="F759" s="29">
        <v>134</v>
      </c>
      <c r="G759" s="99">
        <v>0.105000000000001</v>
      </c>
      <c r="H759" s="99">
        <v>1.2140000000000009</v>
      </c>
      <c r="I759" s="31">
        <f t="shared" si="138"/>
        <v>3.7</v>
      </c>
      <c r="J759" s="32">
        <f t="shared" si="142"/>
        <v>1.1000000000000001</v>
      </c>
      <c r="K759" s="32">
        <f t="shared" si="143"/>
        <v>2.6</v>
      </c>
      <c r="L759" s="32">
        <f t="shared" si="148"/>
        <v>0.99499999999999911</v>
      </c>
      <c r="M759" s="32">
        <f t="shared" si="148"/>
        <v>1.3859999999999992</v>
      </c>
      <c r="N759" s="33"/>
      <c r="O759" s="34">
        <f t="shared" si="144"/>
        <v>0.33166666666666639</v>
      </c>
      <c r="P759" s="35">
        <f t="shared" si="144"/>
        <v>0.46199999999999974</v>
      </c>
      <c r="Q759" s="33"/>
      <c r="R759" s="33">
        <f t="shared" si="145"/>
        <v>0.33166666666666639</v>
      </c>
      <c r="S759" s="33">
        <f t="shared" si="145"/>
        <v>0.46199999999999974</v>
      </c>
      <c r="T759" s="33"/>
      <c r="U759" s="33">
        <f t="shared" si="146"/>
        <v>0.33166666666666639</v>
      </c>
      <c r="V759" s="33">
        <f t="shared" si="146"/>
        <v>0.46199999999999974</v>
      </c>
      <c r="W759" s="36"/>
    </row>
    <row r="760" spans="1:23" ht="19.5">
      <c r="A760" s="97">
        <v>45</v>
      </c>
      <c r="B760" s="27" t="s">
        <v>1034</v>
      </c>
      <c r="C760" s="98" t="s">
        <v>1111</v>
      </c>
      <c r="D760" s="98"/>
      <c r="E760" s="98" t="s">
        <v>1112</v>
      </c>
      <c r="F760" s="29">
        <v>155</v>
      </c>
      <c r="G760" s="99">
        <v>0.74300000000000044</v>
      </c>
      <c r="H760" s="99">
        <v>1.4660000000000002</v>
      </c>
      <c r="I760" s="31">
        <f t="shared" si="138"/>
        <v>4.3</v>
      </c>
      <c r="J760" s="32">
        <f t="shared" si="142"/>
        <v>1.2</v>
      </c>
      <c r="K760" s="32">
        <f t="shared" si="143"/>
        <v>3.1</v>
      </c>
      <c r="L760" s="32">
        <f t="shared" si="148"/>
        <v>0.45699999999999952</v>
      </c>
      <c r="M760" s="32">
        <f t="shared" si="148"/>
        <v>1.6339999999999999</v>
      </c>
      <c r="N760" s="33"/>
      <c r="O760" s="34">
        <f t="shared" si="144"/>
        <v>0.15233333333333318</v>
      </c>
      <c r="P760" s="35">
        <f t="shared" si="144"/>
        <v>0.54466666666666663</v>
      </c>
      <c r="Q760" s="33"/>
      <c r="R760" s="33">
        <f t="shared" si="145"/>
        <v>0.15233333333333318</v>
      </c>
      <c r="S760" s="33">
        <f t="shared" si="145"/>
        <v>0.54466666666666663</v>
      </c>
      <c r="T760" s="33"/>
      <c r="U760" s="33">
        <f t="shared" si="146"/>
        <v>0.15233333333333318</v>
      </c>
      <c r="V760" s="33">
        <f t="shared" si="146"/>
        <v>0.54466666666666663</v>
      </c>
      <c r="W760" s="36"/>
    </row>
    <row r="761" spans="1:23" ht="19.5">
      <c r="A761" s="97">
        <v>46</v>
      </c>
      <c r="B761" s="27" t="s">
        <v>1034</v>
      </c>
      <c r="C761" s="98" t="s">
        <v>1111</v>
      </c>
      <c r="D761" s="98"/>
      <c r="E761" s="98" t="s">
        <v>1113</v>
      </c>
      <c r="F761" s="29">
        <v>90</v>
      </c>
      <c r="G761" s="99">
        <v>0.2719999999999998</v>
      </c>
      <c r="H761" s="99">
        <v>0.43699999999999944</v>
      </c>
      <c r="I761" s="31">
        <f t="shared" si="138"/>
        <v>2.5</v>
      </c>
      <c r="J761" s="32">
        <f t="shared" si="142"/>
        <v>0.7</v>
      </c>
      <c r="K761" s="32">
        <f t="shared" si="143"/>
        <v>1.8</v>
      </c>
      <c r="L761" s="32">
        <f t="shared" si="148"/>
        <v>0.42800000000000016</v>
      </c>
      <c r="M761" s="32">
        <f t="shared" si="148"/>
        <v>1.3630000000000007</v>
      </c>
      <c r="N761" s="33"/>
      <c r="O761" s="34">
        <f t="shared" si="144"/>
        <v>0.14266666666666672</v>
      </c>
      <c r="P761" s="35">
        <f t="shared" si="144"/>
        <v>0.45433333333333353</v>
      </c>
      <c r="Q761" s="33"/>
      <c r="R761" s="33">
        <f t="shared" si="145"/>
        <v>0.14266666666666672</v>
      </c>
      <c r="S761" s="33">
        <f t="shared" si="145"/>
        <v>0.45433333333333353</v>
      </c>
      <c r="T761" s="33"/>
      <c r="U761" s="33">
        <f t="shared" si="146"/>
        <v>0.14266666666666672</v>
      </c>
      <c r="V761" s="33">
        <f t="shared" si="146"/>
        <v>0.45433333333333353</v>
      </c>
      <c r="W761" s="36"/>
    </row>
    <row r="762" spans="1:23" ht="19.5">
      <c r="A762" s="97">
        <v>47</v>
      </c>
      <c r="B762" s="27" t="s">
        <v>1034</v>
      </c>
      <c r="C762" s="98" t="s">
        <v>1114</v>
      </c>
      <c r="D762" s="98"/>
      <c r="E762" s="98" t="s">
        <v>1115</v>
      </c>
      <c r="F762" s="29">
        <v>195</v>
      </c>
      <c r="G762" s="99"/>
      <c r="H762" s="99">
        <v>0.60799999999999954</v>
      </c>
      <c r="I762" s="31">
        <f t="shared" si="138"/>
        <v>5.4</v>
      </c>
      <c r="J762" s="32">
        <f t="shared" si="142"/>
        <v>1.5</v>
      </c>
      <c r="K762" s="32">
        <f t="shared" si="143"/>
        <v>3.9</v>
      </c>
      <c r="L762" s="32">
        <f t="shared" si="148"/>
        <v>1.5</v>
      </c>
      <c r="M762" s="32">
        <f t="shared" si="148"/>
        <v>3.2920000000000003</v>
      </c>
      <c r="N762" s="33"/>
      <c r="O762" s="34">
        <f t="shared" si="144"/>
        <v>0.5</v>
      </c>
      <c r="P762" s="35">
        <f t="shared" si="144"/>
        <v>1.0973333333333335</v>
      </c>
      <c r="Q762" s="33"/>
      <c r="R762" s="33">
        <f t="shared" si="145"/>
        <v>0.5</v>
      </c>
      <c r="S762" s="33">
        <f t="shared" si="145"/>
        <v>1.0973333333333335</v>
      </c>
      <c r="T762" s="33"/>
      <c r="U762" s="33">
        <f t="shared" si="146"/>
        <v>0.5</v>
      </c>
      <c r="V762" s="33">
        <f t="shared" si="146"/>
        <v>1.0973333333333335</v>
      </c>
      <c r="W762" s="36"/>
    </row>
    <row r="763" spans="1:23" ht="19.5">
      <c r="A763" s="97">
        <v>48</v>
      </c>
      <c r="B763" s="27" t="s">
        <v>1034</v>
      </c>
      <c r="C763" s="98" t="s">
        <v>1116</v>
      </c>
      <c r="D763" s="98"/>
      <c r="E763" s="98" t="s">
        <v>1117</v>
      </c>
      <c r="F763" s="29">
        <v>155</v>
      </c>
      <c r="G763" s="99">
        <v>0.42399999999999993</v>
      </c>
      <c r="H763" s="99">
        <v>1.2210000000000003</v>
      </c>
      <c r="I763" s="31">
        <f t="shared" si="138"/>
        <v>4.3</v>
      </c>
      <c r="J763" s="32">
        <f t="shared" si="142"/>
        <v>1.2</v>
      </c>
      <c r="K763" s="32">
        <f t="shared" si="143"/>
        <v>3.1</v>
      </c>
      <c r="L763" s="32">
        <f t="shared" si="148"/>
        <v>0.77600000000000002</v>
      </c>
      <c r="M763" s="32">
        <f t="shared" si="148"/>
        <v>1.8789999999999998</v>
      </c>
      <c r="N763" s="33"/>
      <c r="O763" s="34">
        <f t="shared" si="144"/>
        <v>0.25866666666666666</v>
      </c>
      <c r="P763" s="35">
        <f t="shared" si="144"/>
        <v>0.6263333333333333</v>
      </c>
      <c r="Q763" s="33"/>
      <c r="R763" s="33">
        <f t="shared" si="145"/>
        <v>0.25866666666666666</v>
      </c>
      <c r="S763" s="33">
        <f t="shared" si="145"/>
        <v>0.6263333333333333</v>
      </c>
      <c r="T763" s="33"/>
      <c r="U763" s="33">
        <f t="shared" si="146"/>
        <v>0.25866666666666666</v>
      </c>
      <c r="V763" s="33">
        <f t="shared" si="146"/>
        <v>0.6263333333333333</v>
      </c>
      <c r="W763" s="36"/>
    </row>
    <row r="764" spans="1:23" ht="19.5">
      <c r="A764" s="97">
        <v>49</v>
      </c>
      <c r="B764" s="27" t="s">
        <v>1034</v>
      </c>
      <c r="C764" s="98" t="s">
        <v>1118</v>
      </c>
      <c r="D764" s="98"/>
      <c r="E764" s="98" t="s">
        <v>1119</v>
      </c>
      <c r="F764" s="29">
        <v>240</v>
      </c>
      <c r="G764" s="99">
        <v>3.6110000000000007</v>
      </c>
      <c r="H764" s="99">
        <v>5.6420000000000003</v>
      </c>
      <c r="I764" s="31">
        <f t="shared" si="138"/>
        <v>6.6</v>
      </c>
      <c r="J764" s="32">
        <f t="shared" si="142"/>
        <v>1.9</v>
      </c>
      <c r="K764" s="32">
        <f t="shared" si="143"/>
        <v>4.7</v>
      </c>
      <c r="L764" s="32">
        <v>0</v>
      </c>
      <c r="M764" s="32">
        <v>0</v>
      </c>
      <c r="N764" s="33"/>
      <c r="O764" s="34">
        <f t="shared" si="144"/>
        <v>0</v>
      </c>
      <c r="P764" s="35">
        <f t="shared" si="144"/>
        <v>0</v>
      </c>
      <c r="Q764" s="33"/>
      <c r="R764" s="33">
        <f t="shared" si="145"/>
        <v>0</v>
      </c>
      <c r="S764" s="33">
        <f t="shared" si="145"/>
        <v>0</v>
      </c>
      <c r="T764" s="33"/>
      <c r="U764" s="33">
        <f t="shared" si="146"/>
        <v>0</v>
      </c>
      <c r="V764" s="33">
        <f t="shared" si="146"/>
        <v>0</v>
      </c>
      <c r="W764" s="36"/>
    </row>
    <row r="765" spans="1:23" ht="19.5">
      <c r="A765" s="97">
        <v>50</v>
      </c>
      <c r="B765" s="27" t="s">
        <v>1034</v>
      </c>
      <c r="C765" s="98" t="s">
        <v>1120</v>
      </c>
      <c r="D765" s="98"/>
      <c r="E765" s="98" t="s">
        <v>1121</v>
      </c>
      <c r="F765" s="29">
        <v>93</v>
      </c>
      <c r="G765" s="99"/>
      <c r="H765" s="99"/>
      <c r="I765" s="31">
        <f t="shared" si="138"/>
        <v>2.6</v>
      </c>
      <c r="J765" s="32">
        <f t="shared" si="142"/>
        <v>0.7</v>
      </c>
      <c r="K765" s="32">
        <f t="shared" si="143"/>
        <v>1.9</v>
      </c>
      <c r="L765" s="32">
        <f t="shared" ref="L765:M767" si="149">J765-G765</f>
        <v>0.7</v>
      </c>
      <c r="M765" s="32">
        <f t="shared" si="149"/>
        <v>1.9</v>
      </c>
      <c r="N765" s="33"/>
      <c r="O765" s="34">
        <f t="shared" si="144"/>
        <v>0.23333333333333331</v>
      </c>
      <c r="P765" s="35">
        <f t="shared" si="144"/>
        <v>0.6333333333333333</v>
      </c>
      <c r="Q765" s="33"/>
      <c r="R765" s="33">
        <f t="shared" si="145"/>
        <v>0.23333333333333331</v>
      </c>
      <c r="S765" s="33">
        <f t="shared" si="145"/>
        <v>0.6333333333333333</v>
      </c>
      <c r="T765" s="33"/>
      <c r="U765" s="33">
        <f t="shared" si="146"/>
        <v>0.23333333333333331</v>
      </c>
      <c r="V765" s="33">
        <f t="shared" si="146"/>
        <v>0.6333333333333333</v>
      </c>
      <c r="W765" s="36"/>
    </row>
    <row r="766" spans="1:23" ht="19.5">
      <c r="A766" s="97">
        <v>51</v>
      </c>
      <c r="B766" s="27" t="s">
        <v>1034</v>
      </c>
      <c r="C766" s="98" t="s">
        <v>1122</v>
      </c>
      <c r="D766" s="98"/>
      <c r="E766" s="98" t="s">
        <v>1123</v>
      </c>
      <c r="F766" s="29">
        <v>167</v>
      </c>
      <c r="G766" s="99"/>
      <c r="H766" s="99"/>
      <c r="I766" s="31">
        <f t="shared" si="138"/>
        <v>4.5999999999999996</v>
      </c>
      <c r="J766" s="32">
        <f t="shared" si="142"/>
        <v>1.3</v>
      </c>
      <c r="K766" s="32">
        <f t="shared" si="143"/>
        <v>3.3</v>
      </c>
      <c r="L766" s="32">
        <f t="shared" si="149"/>
        <v>1.3</v>
      </c>
      <c r="M766" s="32">
        <f t="shared" si="149"/>
        <v>3.3</v>
      </c>
      <c r="N766" s="33"/>
      <c r="O766" s="34">
        <f t="shared" si="144"/>
        <v>0.43333333333333335</v>
      </c>
      <c r="P766" s="35">
        <f t="shared" si="144"/>
        <v>1.0999999999999999</v>
      </c>
      <c r="Q766" s="33"/>
      <c r="R766" s="33">
        <f t="shared" si="145"/>
        <v>0.43333333333333335</v>
      </c>
      <c r="S766" s="33">
        <f t="shared" si="145"/>
        <v>1.0999999999999999</v>
      </c>
      <c r="T766" s="33"/>
      <c r="U766" s="33">
        <f t="shared" si="146"/>
        <v>0.43333333333333335</v>
      </c>
      <c r="V766" s="33">
        <f t="shared" si="146"/>
        <v>1.0999999999999999</v>
      </c>
      <c r="W766" s="36"/>
    </row>
    <row r="767" spans="1:23" ht="19.5">
      <c r="A767" s="97">
        <v>52</v>
      </c>
      <c r="B767" s="27" t="s">
        <v>1034</v>
      </c>
      <c r="C767" s="98" t="s">
        <v>1122</v>
      </c>
      <c r="D767" s="98"/>
      <c r="E767" s="98" t="s">
        <v>1124</v>
      </c>
      <c r="F767" s="29">
        <v>116</v>
      </c>
      <c r="G767" s="99"/>
      <c r="H767" s="99"/>
      <c r="I767" s="31">
        <f t="shared" si="138"/>
        <v>3.2</v>
      </c>
      <c r="J767" s="32">
        <f t="shared" si="142"/>
        <v>0.9</v>
      </c>
      <c r="K767" s="32">
        <f t="shared" si="143"/>
        <v>2.2999999999999998</v>
      </c>
      <c r="L767" s="32">
        <f t="shared" si="149"/>
        <v>0.9</v>
      </c>
      <c r="M767" s="32">
        <f t="shared" si="149"/>
        <v>2.2999999999999998</v>
      </c>
      <c r="N767" s="33"/>
      <c r="O767" s="34">
        <f t="shared" si="144"/>
        <v>0.3</v>
      </c>
      <c r="P767" s="35">
        <f t="shared" si="144"/>
        <v>0.76666666666666661</v>
      </c>
      <c r="Q767" s="33"/>
      <c r="R767" s="33">
        <f t="shared" si="145"/>
        <v>0.3</v>
      </c>
      <c r="S767" s="33">
        <f t="shared" si="145"/>
        <v>0.76666666666666661</v>
      </c>
      <c r="T767" s="33"/>
      <c r="U767" s="33">
        <f t="shared" si="146"/>
        <v>0.3</v>
      </c>
      <c r="V767" s="33">
        <f t="shared" si="146"/>
        <v>0.76666666666666661</v>
      </c>
      <c r="W767" s="36"/>
    </row>
    <row r="768" spans="1:23" ht="19.5">
      <c r="A768" s="97">
        <v>53</v>
      </c>
      <c r="B768" s="27" t="s">
        <v>1034</v>
      </c>
      <c r="C768" s="98" t="s">
        <v>1125</v>
      </c>
      <c r="D768" s="98"/>
      <c r="E768" s="98" t="s">
        <v>1126</v>
      </c>
      <c r="F768" s="29">
        <v>196</v>
      </c>
      <c r="G768" s="99">
        <v>3.25</v>
      </c>
      <c r="H768" s="99">
        <v>7.2819999999999983</v>
      </c>
      <c r="I768" s="31">
        <f t="shared" si="138"/>
        <v>5.4</v>
      </c>
      <c r="J768" s="32">
        <f t="shared" si="142"/>
        <v>1.5</v>
      </c>
      <c r="K768" s="32">
        <f t="shared" si="143"/>
        <v>3.9</v>
      </c>
      <c r="L768" s="32">
        <v>0</v>
      </c>
      <c r="M768" s="32">
        <v>0</v>
      </c>
      <c r="N768" s="33"/>
      <c r="O768" s="34">
        <f t="shared" si="144"/>
        <v>0</v>
      </c>
      <c r="P768" s="35">
        <f t="shared" si="144"/>
        <v>0</v>
      </c>
      <c r="Q768" s="33"/>
      <c r="R768" s="33">
        <f t="shared" si="145"/>
        <v>0</v>
      </c>
      <c r="S768" s="33">
        <f t="shared" si="145"/>
        <v>0</v>
      </c>
      <c r="T768" s="33"/>
      <c r="U768" s="33">
        <f t="shared" si="146"/>
        <v>0</v>
      </c>
      <c r="V768" s="33">
        <f t="shared" si="146"/>
        <v>0</v>
      </c>
      <c r="W768" s="36"/>
    </row>
    <row r="769" spans="1:23" ht="19.5">
      <c r="A769" s="97">
        <v>54</v>
      </c>
      <c r="B769" s="27" t="s">
        <v>1034</v>
      </c>
      <c r="C769" s="98" t="s">
        <v>1125</v>
      </c>
      <c r="D769" s="98"/>
      <c r="E769" s="98" t="s">
        <v>1127</v>
      </c>
      <c r="F769" s="29">
        <v>96</v>
      </c>
      <c r="G769" s="99">
        <v>2.5339999999999998</v>
      </c>
      <c r="H769" s="99">
        <v>3.1430000000000007</v>
      </c>
      <c r="I769" s="31">
        <f t="shared" si="138"/>
        <v>2.6</v>
      </c>
      <c r="J769" s="32">
        <f t="shared" si="142"/>
        <v>0.7</v>
      </c>
      <c r="K769" s="32">
        <f t="shared" si="143"/>
        <v>1.9</v>
      </c>
      <c r="L769" s="32">
        <v>0</v>
      </c>
      <c r="M769" s="32">
        <v>0</v>
      </c>
      <c r="N769" s="33"/>
      <c r="O769" s="34">
        <f t="shared" si="144"/>
        <v>0</v>
      </c>
      <c r="P769" s="35">
        <f t="shared" si="144"/>
        <v>0</v>
      </c>
      <c r="Q769" s="33"/>
      <c r="R769" s="33">
        <f t="shared" si="145"/>
        <v>0</v>
      </c>
      <c r="S769" s="33">
        <f t="shared" si="145"/>
        <v>0</v>
      </c>
      <c r="T769" s="33"/>
      <c r="U769" s="33">
        <f t="shared" si="146"/>
        <v>0</v>
      </c>
      <c r="V769" s="33">
        <f t="shared" si="146"/>
        <v>0</v>
      </c>
      <c r="W769" s="36"/>
    </row>
    <row r="770" spans="1:23" ht="19.5">
      <c r="A770" s="97">
        <v>55</v>
      </c>
      <c r="B770" s="27" t="s">
        <v>1034</v>
      </c>
      <c r="C770" s="98" t="s">
        <v>1128</v>
      </c>
      <c r="D770" s="98"/>
      <c r="E770" s="98" t="s">
        <v>1129</v>
      </c>
      <c r="F770" s="29">
        <v>207</v>
      </c>
      <c r="G770" s="99">
        <v>1.0100000000000002</v>
      </c>
      <c r="H770" s="99">
        <v>1.8670000000000011</v>
      </c>
      <c r="I770" s="31">
        <f t="shared" si="138"/>
        <v>5.7</v>
      </c>
      <c r="J770" s="32">
        <f t="shared" si="142"/>
        <v>1.6</v>
      </c>
      <c r="K770" s="32">
        <f t="shared" ref="K770:K795" si="150">ROUND(I770*2/2.85,1)</f>
        <v>4</v>
      </c>
      <c r="L770" s="32">
        <f>J770-G770</f>
        <v>0.58999999999999986</v>
      </c>
      <c r="M770" s="32">
        <f>K770-H770</f>
        <v>2.1329999999999991</v>
      </c>
      <c r="N770" s="33"/>
      <c r="O770" s="34">
        <f t="shared" si="144"/>
        <v>0.19666666666666663</v>
      </c>
      <c r="P770" s="35">
        <f t="shared" si="144"/>
        <v>0.71099999999999974</v>
      </c>
      <c r="Q770" s="33"/>
      <c r="R770" s="33">
        <f t="shared" si="145"/>
        <v>0.19666666666666663</v>
      </c>
      <c r="S770" s="33">
        <f t="shared" si="145"/>
        <v>0.71099999999999974</v>
      </c>
      <c r="T770" s="33"/>
      <c r="U770" s="33">
        <f t="shared" si="146"/>
        <v>0.19666666666666663</v>
      </c>
      <c r="V770" s="33">
        <f t="shared" si="146"/>
        <v>0.71099999999999974</v>
      </c>
      <c r="W770" s="36"/>
    </row>
    <row r="771" spans="1:23" ht="19.5">
      <c r="A771" s="97">
        <v>56</v>
      </c>
      <c r="B771" s="27" t="s">
        <v>1034</v>
      </c>
      <c r="C771" s="98" t="s">
        <v>1130</v>
      </c>
      <c r="D771" s="98"/>
      <c r="E771" s="98" t="s">
        <v>1131</v>
      </c>
      <c r="F771" s="29">
        <v>217</v>
      </c>
      <c r="G771" s="99">
        <v>1.778</v>
      </c>
      <c r="H771" s="99">
        <v>2.7809999999999997</v>
      </c>
      <c r="I771" s="31">
        <f t="shared" si="138"/>
        <v>6</v>
      </c>
      <c r="J771" s="32">
        <f t="shared" si="142"/>
        <v>1.7</v>
      </c>
      <c r="K771" s="32">
        <f t="shared" si="150"/>
        <v>4.2</v>
      </c>
      <c r="L771" s="32">
        <v>0</v>
      </c>
      <c r="M771" s="32">
        <f>K771-H771</f>
        <v>1.4190000000000005</v>
      </c>
      <c r="N771" s="33"/>
      <c r="O771" s="34">
        <f t="shared" si="144"/>
        <v>0</v>
      </c>
      <c r="P771" s="35">
        <f t="shared" si="144"/>
        <v>0.47300000000000014</v>
      </c>
      <c r="Q771" s="33"/>
      <c r="R771" s="33">
        <f t="shared" si="145"/>
        <v>0</v>
      </c>
      <c r="S771" s="33">
        <f t="shared" si="145"/>
        <v>0.47300000000000014</v>
      </c>
      <c r="T771" s="33"/>
      <c r="U771" s="33">
        <f t="shared" si="146"/>
        <v>0</v>
      </c>
      <c r="V771" s="33">
        <f t="shared" si="146"/>
        <v>0.47300000000000014</v>
      </c>
      <c r="W771" s="36"/>
    </row>
    <row r="772" spans="1:23" ht="19.5">
      <c r="A772" s="97">
        <v>57</v>
      </c>
      <c r="B772" s="27" t="s">
        <v>1034</v>
      </c>
      <c r="C772" s="98" t="s">
        <v>1130</v>
      </c>
      <c r="D772" s="98"/>
      <c r="E772" s="98" t="s">
        <v>1132</v>
      </c>
      <c r="F772" s="29">
        <v>118</v>
      </c>
      <c r="G772" s="99">
        <v>1.4020000000000001</v>
      </c>
      <c r="H772" s="99">
        <v>1.4310000000000003</v>
      </c>
      <c r="I772" s="31">
        <f t="shared" si="138"/>
        <v>3.2</v>
      </c>
      <c r="J772" s="32">
        <f t="shared" si="142"/>
        <v>0.9</v>
      </c>
      <c r="K772" s="32">
        <f t="shared" si="150"/>
        <v>2.2000000000000002</v>
      </c>
      <c r="L772" s="32">
        <v>0</v>
      </c>
      <c r="M772" s="32">
        <f>K772-H772</f>
        <v>0.76899999999999991</v>
      </c>
      <c r="N772" s="33"/>
      <c r="O772" s="34">
        <f t="shared" si="144"/>
        <v>0</v>
      </c>
      <c r="P772" s="35">
        <f t="shared" si="144"/>
        <v>0.2563333333333333</v>
      </c>
      <c r="Q772" s="33"/>
      <c r="R772" s="33">
        <f t="shared" si="145"/>
        <v>0</v>
      </c>
      <c r="S772" s="33">
        <f t="shared" si="145"/>
        <v>0.2563333333333333</v>
      </c>
      <c r="T772" s="33"/>
      <c r="U772" s="33">
        <f t="shared" si="146"/>
        <v>0</v>
      </c>
      <c r="V772" s="33">
        <f t="shared" si="146"/>
        <v>0.2563333333333333</v>
      </c>
      <c r="W772" s="36"/>
    </row>
    <row r="773" spans="1:23" ht="19.5">
      <c r="A773" s="97">
        <v>58</v>
      </c>
      <c r="B773" s="27" t="s">
        <v>1034</v>
      </c>
      <c r="C773" s="98" t="s">
        <v>1133</v>
      </c>
      <c r="D773" s="98"/>
      <c r="E773" s="98" t="s">
        <v>1134</v>
      </c>
      <c r="F773" s="29">
        <v>111</v>
      </c>
      <c r="G773" s="99">
        <v>0.1140000000000002</v>
      </c>
      <c r="H773" s="99">
        <v>0.79999999999999971</v>
      </c>
      <c r="I773" s="31">
        <f t="shared" si="138"/>
        <v>3.1</v>
      </c>
      <c r="J773" s="32">
        <f t="shared" si="142"/>
        <v>0.9</v>
      </c>
      <c r="K773" s="32">
        <f t="shared" si="150"/>
        <v>2.2000000000000002</v>
      </c>
      <c r="L773" s="32">
        <f>J773-G773</f>
        <v>0.78599999999999981</v>
      </c>
      <c r="M773" s="32">
        <f>K773-H773</f>
        <v>1.4000000000000004</v>
      </c>
      <c r="N773" s="33"/>
      <c r="O773" s="34">
        <f t="shared" si="144"/>
        <v>0.26199999999999996</v>
      </c>
      <c r="P773" s="35">
        <f t="shared" si="144"/>
        <v>0.46666666666666679</v>
      </c>
      <c r="Q773" s="33"/>
      <c r="R773" s="33">
        <f t="shared" si="145"/>
        <v>0.26199999999999996</v>
      </c>
      <c r="S773" s="33">
        <f t="shared" si="145"/>
        <v>0.46666666666666679</v>
      </c>
      <c r="T773" s="33"/>
      <c r="U773" s="33">
        <f t="shared" si="146"/>
        <v>0.26199999999999996</v>
      </c>
      <c r="V773" s="33">
        <f t="shared" si="146"/>
        <v>0.46666666666666679</v>
      </c>
      <c r="W773" s="36"/>
    </row>
    <row r="774" spans="1:23" ht="19.5">
      <c r="A774" s="97">
        <v>59</v>
      </c>
      <c r="B774" s="27" t="s">
        <v>1034</v>
      </c>
      <c r="C774" s="98" t="s">
        <v>1135</v>
      </c>
      <c r="D774" s="98"/>
      <c r="E774" s="98" t="s">
        <v>1136</v>
      </c>
      <c r="F774" s="29">
        <v>86</v>
      </c>
      <c r="G774" s="99">
        <v>1.2970000000000004</v>
      </c>
      <c r="H774" s="99">
        <v>1.8650000000000002</v>
      </c>
      <c r="I774" s="31">
        <f t="shared" si="138"/>
        <v>2.4</v>
      </c>
      <c r="J774" s="32">
        <f t="shared" si="142"/>
        <v>0.7</v>
      </c>
      <c r="K774" s="32">
        <f t="shared" si="150"/>
        <v>1.7</v>
      </c>
      <c r="L774" s="32">
        <v>0</v>
      </c>
      <c r="M774" s="32">
        <v>0</v>
      </c>
      <c r="N774" s="33"/>
      <c r="O774" s="34">
        <f t="shared" si="144"/>
        <v>0</v>
      </c>
      <c r="P774" s="35">
        <f t="shared" si="144"/>
        <v>0</v>
      </c>
      <c r="Q774" s="33"/>
      <c r="R774" s="33">
        <f t="shared" si="145"/>
        <v>0</v>
      </c>
      <c r="S774" s="33">
        <f t="shared" si="145"/>
        <v>0</v>
      </c>
      <c r="T774" s="33"/>
      <c r="U774" s="33">
        <f t="shared" si="146"/>
        <v>0</v>
      </c>
      <c r="V774" s="33">
        <f t="shared" si="146"/>
        <v>0</v>
      </c>
      <c r="W774" s="36"/>
    </row>
    <row r="775" spans="1:23" ht="19.5">
      <c r="A775" s="97">
        <v>60</v>
      </c>
      <c r="B775" s="27" t="s">
        <v>1034</v>
      </c>
      <c r="C775" s="98" t="s">
        <v>1135</v>
      </c>
      <c r="D775" s="98"/>
      <c r="E775" s="98" t="s">
        <v>1137</v>
      </c>
      <c r="F775" s="29">
        <v>128</v>
      </c>
      <c r="G775" s="99">
        <v>0.94199999999999984</v>
      </c>
      <c r="H775" s="99">
        <v>2.1010000000000004</v>
      </c>
      <c r="I775" s="31">
        <f t="shared" si="138"/>
        <v>3.5</v>
      </c>
      <c r="J775" s="32">
        <f t="shared" si="142"/>
        <v>1</v>
      </c>
      <c r="K775" s="32">
        <f t="shared" si="150"/>
        <v>2.5</v>
      </c>
      <c r="L775" s="32">
        <f t="shared" ref="L775:M777" si="151">J775-G775</f>
        <v>5.8000000000000163E-2</v>
      </c>
      <c r="M775" s="32">
        <f t="shared" si="151"/>
        <v>0.39899999999999958</v>
      </c>
      <c r="N775" s="33"/>
      <c r="O775" s="34">
        <f t="shared" si="144"/>
        <v>1.9333333333333386E-2</v>
      </c>
      <c r="P775" s="35">
        <f t="shared" si="144"/>
        <v>0.13299999999999987</v>
      </c>
      <c r="Q775" s="33"/>
      <c r="R775" s="33">
        <f t="shared" si="145"/>
        <v>1.9333333333333386E-2</v>
      </c>
      <c r="S775" s="33">
        <f t="shared" si="145"/>
        <v>0.13299999999999987</v>
      </c>
      <c r="T775" s="33"/>
      <c r="U775" s="33">
        <f t="shared" si="146"/>
        <v>1.9333333333333386E-2</v>
      </c>
      <c r="V775" s="33">
        <f t="shared" si="146"/>
        <v>0.13299999999999987</v>
      </c>
      <c r="W775" s="36"/>
    </row>
    <row r="776" spans="1:23" ht="19.5">
      <c r="A776" s="97">
        <v>61</v>
      </c>
      <c r="B776" s="27" t="s">
        <v>1034</v>
      </c>
      <c r="C776" s="98" t="s">
        <v>759</v>
      </c>
      <c r="D776" s="98"/>
      <c r="E776" s="98" t="s">
        <v>1138</v>
      </c>
      <c r="F776" s="29">
        <v>195</v>
      </c>
      <c r="G776" s="99">
        <v>1.2570000000000006</v>
      </c>
      <c r="H776" s="99">
        <v>2.7959999999999998</v>
      </c>
      <c r="I776" s="31">
        <f t="shared" si="138"/>
        <v>5.4</v>
      </c>
      <c r="J776" s="32">
        <f t="shared" si="142"/>
        <v>1.5</v>
      </c>
      <c r="K776" s="32">
        <f t="shared" si="150"/>
        <v>3.8</v>
      </c>
      <c r="L776" s="32">
        <f t="shared" si="151"/>
        <v>0.24299999999999944</v>
      </c>
      <c r="M776" s="32">
        <f t="shared" si="151"/>
        <v>1.004</v>
      </c>
      <c r="N776" s="33"/>
      <c r="O776" s="34">
        <f t="shared" si="144"/>
        <v>8.0999999999999808E-2</v>
      </c>
      <c r="P776" s="35">
        <f t="shared" si="144"/>
        <v>0.33466666666666667</v>
      </c>
      <c r="Q776" s="33"/>
      <c r="R776" s="33">
        <f t="shared" si="145"/>
        <v>8.0999999999999808E-2</v>
      </c>
      <c r="S776" s="33">
        <f t="shared" si="145"/>
        <v>0.33466666666666667</v>
      </c>
      <c r="T776" s="33"/>
      <c r="U776" s="33">
        <f t="shared" si="146"/>
        <v>8.0999999999999808E-2</v>
      </c>
      <c r="V776" s="33">
        <f t="shared" si="146"/>
        <v>0.33466666666666667</v>
      </c>
      <c r="W776" s="36"/>
    </row>
    <row r="777" spans="1:23" ht="19.5">
      <c r="A777" s="97">
        <v>62</v>
      </c>
      <c r="B777" s="27" t="s">
        <v>1034</v>
      </c>
      <c r="C777" s="98" t="s">
        <v>1139</v>
      </c>
      <c r="D777" s="98"/>
      <c r="E777" s="98" t="s">
        <v>1140</v>
      </c>
      <c r="F777" s="29">
        <v>152</v>
      </c>
      <c r="G777" s="99">
        <v>0.55199999999999971</v>
      </c>
      <c r="H777" s="99"/>
      <c r="I777" s="31">
        <f t="shared" si="138"/>
        <v>4.2</v>
      </c>
      <c r="J777" s="32">
        <f t="shared" si="142"/>
        <v>1.2</v>
      </c>
      <c r="K777" s="32">
        <f t="shared" si="150"/>
        <v>2.9</v>
      </c>
      <c r="L777" s="32">
        <f t="shared" si="151"/>
        <v>0.64800000000000024</v>
      </c>
      <c r="M777" s="32">
        <f t="shared" si="151"/>
        <v>2.9</v>
      </c>
      <c r="N777" s="33"/>
      <c r="O777" s="34">
        <f t="shared" si="144"/>
        <v>0.21600000000000008</v>
      </c>
      <c r="P777" s="35">
        <f t="shared" si="144"/>
        <v>0.96666666666666667</v>
      </c>
      <c r="Q777" s="33"/>
      <c r="R777" s="33">
        <f t="shared" si="145"/>
        <v>0.21600000000000008</v>
      </c>
      <c r="S777" s="33">
        <f t="shared" si="145"/>
        <v>0.96666666666666667</v>
      </c>
      <c r="T777" s="33"/>
      <c r="U777" s="33">
        <f t="shared" si="146"/>
        <v>0.21600000000000008</v>
      </c>
      <c r="V777" s="33">
        <f t="shared" si="146"/>
        <v>0.96666666666666667</v>
      </c>
      <c r="W777" s="36"/>
    </row>
    <row r="778" spans="1:23" ht="19.5">
      <c r="A778" s="97">
        <v>63</v>
      </c>
      <c r="B778" s="27" t="s">
        <v>1034</v>
      </c>
      <c r="C778" s="98" t="s">
        <v>1141</v>
      </c>
      <c r="D778" s="98"/>
      <c r="E778" s="98" t="s">
        <v>457</v>
      </c>
      <c r="F778" s="29">
        <v>240</v>
      </c>
      <c r="G778" s="99">
        <v>3.2790000000000004</v>
      </c>
      <c r="H778" s="99">
        <v>4.7640000000000002</v>
      </c>
      <c r="I778" s="31">
        <f t="shared" si="138"/>
        <v>6.6</v>
      </c>
      <c r="J778" s="32">
        <f t="shared" si="142"/>
        <v>1.9</v>
      </c>
      <c r="K778" s="32">
        <f t="shared" si="150"/>
        <v>4.5999999999999996</v>
      </c>
      <c r="L778" s="32">
        <v>0</v>
      </c>
      <c r="M778" s="32">
        <v>0</v>
      </c>
      <c r="N778" s="33"/>
      <c r="O778" s="34">
        <f t="shared" si="144"/>
        <v>0</v>
      </c>
      <c r="P778" s="35">
        <f t="shared" si="144"/>
        <v>0</v>
      </c>
      <c r="Q778" s="33"/>
      <c r="R778" s="33">
        <f t="shared" si="145"/>
        <v>0</v>
      </c>
      <c r="S778" s="33">
        <f t="shared" si="145"/>
        <v>0</v>
      </c>
      <c r="T778" s="33"/>
      <c r="U778" s="33">
        <f t="shared" si="146"/>
        <v>0</v>
      </c>
      <c r="V778" s="33">
        <f t="shared" si="146"/>
        <v>0</v>
      </c>
      <c r="W778" s="36"/>
    </row>
    <row r="779" spans="1:23" ht="19.5">
      <c r="A779" s="97">
        <v>64</v>
      </c>
      <c r="B779" s="27" t="s">
        <v>1034</v>
      </c>
      <c r="C779" s="98" t="s">
        <v>1142</v>
      </c>
      <c r="D779" s="98"/>
      <c r="E779" s="98" t="s">
        <v>1143</v>
      </c>
      <c r="F779" s="29">
        <v>176</v>
      </c>
      <c r="G779" s="99"/>
      <c r="H779" s="99"/>
      <c r="I779" s="31">
        <f t="shared" si="138"/>
        <v>4.8</v>
      </c>
      <c r="J779" s="32">
        <f t="shared" si="142"/>
        <v>1.4</v>
      </c>
      <c r="K779" s="32">
        <f t="shared" si="150"/>
        <v>3.4</v>
      </c>
      <c r="L779" s="32">
        <f>J779-G779</f>
        <v>1.4</v>
      </c>
      <c r="M779" s="32">
        <f>K779-H779</f>
        <v>3.4</v>
      </c>
      <c r="N779" s="33"/>
      <c r="O779" s="34">
        <f t="shared" si="144"/>
        <v>0.46666666666666662</v>
      </c>
      <c r="P779" s="35">
        <f t="shared" si="144"/>
        <v>1.1333333333333333</v>
      </c>
      <c r="Q779" s="33"/>
      <c r="R779" s="33">
        <f t="shared" si="145"/>
        <v>0.46666666666666662</v>
      </c>
      <c r="S779" s="33">
        <f t="shared" si="145"/>
        <v>1.1333333333333333</v>
      </c>
      <c r="T779" s="33"/>
      <c r="U779" s="33">
        <f t="shared" si="146"/>
        <v>0.46666666666666662</v>
      </c>
      <c r="V779" s="33">
        <f t="shared" si="146"/>
        <v>1.1333333333333333</v>
      </c>
      <c r="W779" s="36"/>
    </row>
    <row r="780" spans="1:23" ht="19.5">
      <c r="A780" s="97">
        <v>65</v>
      </c>
      <c r="B780" s="27" t="s">
        <v>1034</v>
      </c>
      <c r="C780" s="98" t="s">
        <v>1142</v>
      </c>
      <c r="D780" s="98"/>
      <c r="E780" s="98" t="s">
        <v>1144</v>
      </c>
      <c r="F780" s="29">
        <v>96</v>
      </c>
      <c r="G780" s="99">
        <v>1.5349999999999999</v>
      </c>
      <c r="H780" s="99"/>
      <c r="I780" s="31">
        <f t="shared" ref="I780:I795" si="152">ROUND(F780*55/100*50*0.001,1)</f>
        <v>2.6</v>
      </c>
      <c r="J780" s="32">
        <f t="shared" si="142"/>
        <v>0.7</v>
      </c>
      <c r="K780" s="32">
        <f t="shared" si="150"/>
        <v>1.8</v>
      </c>
      <c r="L780" s="32">
        <v>0</v>
      </c>
      <c r="M780" s="32">
        <f>K780-H780</f>
        <v>1.8</v>
      </c>
      <c r="N780" s="33"/>
      <c r="O780" s="34">
        <f t="shared" si="144"/>
        <v>0</v>
      </c>
      <c r="P780" s="35">
        <f t="shared" si="144"/>
        <v>0.6</v>
      </c>
      <c r="Q780" s="33"/>
      <c r="R780" s="33">
        <f t="shared" si="145"/>
        <v>0</v>
      </c>
      <c r="S780" s="33">
        <f t="shared" si="145"/>
        <v>0.6</v>
      </c>
      <c r="T780" s="33"/>
      <c r="U780" s="33">
        <f t="shared" si="146"/>
        <v>0</v>
      </c>
      <c r="V780" s="33">
        <f t="shared" si="146"/>
        <v>0.6</v>
      </c>
      <c r="W780" s="36"/>
    </row>
    <row r="781" spans="1:23" ht="19.5">
      <c r="A781" s="97">
        <v>66</v>
      </c>
      <c r="B781" s="27" t="s">
        <v>1034</v>
      </c>
      <c r="C781" s="98" t="s">
        <v>1145</v>
      </c>
      <c r="D781" s="98"/>
      <c r="E781" s="98" t="s">
        <v>1146</v>
      </c>
      <c r="F781" s="29">
        <v>150</v>
      </c>
      <c r="G781" s="99"/>
      <c r="H781" s="99"/>
      <c r="I781" s="31">
        <f t="shared" si="152"/>
        <v>4.0999999999999996</v>
      </c>
      <c r="J781" s="32">
        <f t="shared" ref="J781:J795" si="153">ROUND(I781*1/3.5,1)</f>
        <v>1.2</v>
      </c>
      <c r="K781" s="32">
        <f t="shared" si="150"/>
        <v>2.9</v>
      </c>
      <c r="L781" s="32">
        <f>J781-G781</f>
        <v>1.2</v>
      </c>
      <c r="M781" s="32">
        <f>K781-H781</f>
        <v>2.9</v>
      </c>
      <c r="N781" s="33"/>
      <c r="O781" s="34">
        <f t="shared" si="144"/>
        <v>0.39999999999999997</v>
      </c>
      <c r="P781" s="35">
        <f t="shared" si="144"/>
        <v>0.96666666666666667</v>
      </c>
      <c r="Q781" s="33"/>
      <c r="R781" s="33">
        <f t="shared" si="145"/>
        <v>0.39999999999999997</v>
      </c>
      <c r="S781" s="33">
        <f t="shared" si="145"/>
        <v>0.96666666666666667</v>
      </c>
      <c r="T781" s="33"/>
      <c r="U781" s="33">
        <f t="shared" si="146"/>
        <v>0.39999999999999997</v>
      </c>
      <c r="V781" s="33">
        <f t="shared" si="146"/>
        <v>0.96666666666666667</v>
      </c>
      <c r="W781" s="36"/>
    </row>
    <row r="782" spans="1:23" ht="19.5">
      <c r="A782" s="97">
        <v>67</v>
      </c>
      <c r="B782" s="27" t="s">
        <v>1034</v>
      </c>
      <c r="C782" s="98" t="s">
        <v>1145</v>
      </c>
      <c r="D782" s="98"/>
      <c r="E782" s="98" t="s">
        <v>1147</v>
      </c>
      <c r="F782" s="29">
        <v>159</v>
      </c>
      <c r="G782" s="99">
        <v>0.18700000000000017</v>
      </c>
      <c r="H782" s="99">
        <v>0.5880000000000003</v>
      </c>
      <c r="I782" s="31">
        <f t="shared" si="152"/>
        <v>4.4000000000000004</v>
      </c>
      <c r="J782" s="32">
        <f t="shared" si="153"/>
        <v>1.3</v>
      </c>
      <c r="K782" s="32">
        <f t="shared" si="150"/>
        <v>3.1</v>
      </c>
      <c r="L782" s="32">
        <f>J782-G782</f>
        <v>1.113</v>
      </c>
      <c r="M782" s="32">
        <f>K782-H782</f>
        <v>2.5119999999999996</v>
      </c>
      <c r="N782" s="33"/>
      <c r="O782" s="34">
        <f t="shared" si="144"/>
        <v>0.371</v>
      </c>
      <c r="P782" s="35">
        <f t="shared" si="144"/>
        <v>0.83733333333333315</v>
      </c>
      <c r="Q782" s="33"/>
      <c r="R782" s="33">
        <f t="shared" si="145"/>
        <v>0.371</v>
      </c>
      <c r="S782" s="33">
        <f t="shared" si="145"/>
        <v>0.83733333333333315</v>
      </c>
      <c r="T782" s="33"/>
      <c r="U782" s="33">
        <f t="shared" si="146"/>
        <v>0.371</v>
      </c>
      <c r="V782" s="33">
        <f t="shared" si="146"/>
        <v>0.83733333333333315</v>
      </c>
      <c r="W782" s="36"/>
    </row>
    <row r="783" spans="1:23" ht="19.5">
      <c r="A783" s="97">
        <v>68</v>
      </c>
      <c r="B783" s="27" t="s">
        <v>1034</v>
      </c>
      <c r="C783" s="98" t="s">
        <v>1148</v>
      </c>
      <c r="D783" s="98"/>
      <c r="E783" s="98" t="s">
        <v>1149</v>
      </c>
      <c r="F783" s="29">
        <v>110</v>
      </c>
      <c r="G783" s="99">
        <v>2.8770000000000007</v>
      </c>
      <c r="H783" s="99">
        <v>6.7880000000000003</v>
      </c>
      <c r="I783" s="31">
        <f t="shared" si="152"/>
        <v>3</v>
      </c>
      <c r="J783" s="32">
        <f t="shared" si="153"/>
        <v>0.9</v>
      </c>
      <c r="K783" s="32">
        <f t="shared" si="150"/>
        <v>2.1</v>
      </c>
      <c r="L783" s="32">
        <v>0</v>
      </c>
      <c r="M783" s="32">
        <v>0</v>
      </c>
      <c r="N783" s="33"/>
      <c r="O783" s="34">
        <f t="shared" si="144"/>
        <v>0</v>
      </c>
      <c r="P783" s="35">
        <f t="shared" si="144"/>
        <v>0</v>
      </c>
      <c r="Q783" s="33"/>
      <c r="R783" s="33">
        <f t="shared" si="145"/>
        <v>0</v>
      </c>
      <c r="S783" s="33">
        <f t="shared" si="145"/>
        <v>0</v>
      </c>
      <c r="T783" s="33"/>
      <c r="U783" s="33">
        <f t="shared" si="146"/>
        <v>0</v>
      </c>
      <c r="V783" s="33">
        <f t="shared" si="146"/>
        <v>0</v>
      </c>
      <c r="W783" s="36"/>
    </row>
    <row r="784" spans="1:23" ht="19.5">
      <c r="A784" s="97">
        <v>69</v>
      </c>
      <c r="B784" s="27" t="s">
        <v>1034</v>
      </c>
      <c r="C784" s="98" t="s">
        <v>1150</v>
      </c>
      <c r="D784" s="98"/>
      <c r="E784" s="98" t="s">
        <v>1151</v>
      </c>
      <c r="F784" s="29">
        <v>187</v>
      </c>
      <c r="G784" s="99"/>
      <c r="H784" s="99"/>
      <c r="I784" s="31">
        <f t="shared" si="152"/>
        <v>5.0999999999999996</v>
      </c>
      <c r="J784" s="32">
        <f t="shared" si="153"/>
        <v>1.5</v>
      </c>
      <c r="K784" s="32">
        <f t="shared" si="150"/>
        <v>3.6</v>
      </c>
      <c r="L784" s="32">
        <f>J784-G784</f>
        <v>1.5</v>
      </c>
      <c r="M784" s="32">
        <f>K784-H784</f>
        <v>3.6</v>
      </c>
      <c r="N784" s="33"/>
      <c r="O784" s="34">
        <f t="shared" si="144"/>
        <v>0.5</v>
      </c>
      <c r="P784" s="35">
        <f t="shared" si="144"/>
        <v>1.2</v>
      </c>
      <c r="Q784" s="33"/>
      <c r="R784" s="33">
        <f t="shared" si="145"/>
        <v>0.5</v>
      </c>
      <c r="S784" s="33">
        <f t="shared" si="145"/>
        <v>1.2</v>
      </c>
      <c r="T784" s="33"/>
      <c r="U784" s="33">
        <f t="shared" si="146"/>
        <v>0.5</v>
      </c>
      <c r="V784" s="33">
        <f t="shared" si="146"/>
        <v>1.2</v>
      </c>
      <c r="W784" s="36"/>
    </row>
    <row r="785" spans="1:23" ht="19.5">
      <c r="A785" s="97">
        <v>70</v>
      </c>
      <c r="B785" s="27" t="s">
        <v>1034</v>
      </c>
      <c r="C785" s="98" t="s">
        <v>1152</v>
      </c>
      <c r="D785" s="98"/>
      <c r="E785" s="98" t="s">
        <v>1153</v>
      </c>
      <c r="F785" s="29">
        <v>279</v>
      </c>
      <c r="G785" s="99">
        <v>4.7529999999999974</v>
      </c>
      <c r="H785" s="99">
        <v>9.868999999999998</v>
      </c>
      <c r="I785" s="31">
        <f t="shared" si="152"/>
        <v>7.7</v>
      </c>
      <c r="J785" s="32">
        <f t="shared" si="153"/>
        <v>2.2000000000000002</v>
      </c>
      <c r="K785" s="32">
        <f t="shared" si="150"/>
        <v>5.4</v>
      </c>
      <c r="L785" s="32">
        <v>0</v>
      </c>
      <c r="M785" s="32">
        <v>0</v>
      </c>
      <c r="N785" s="33"/>
      <c r="O785" s="34">
        <f t="shared" si="144"/>
        <v>0</v>
      </c>
      <c r="P785" s="35">
        <f t="shared" si="144"/>
        <v>0</v>
      </c>
      <c r="Q785" s="33"/>
      <c r="R785" s="33">
        <f t="shared" si="145"/>
        <v>0</v>
      </c>
      <c r="S785" s="33">
        <f t="shared" si="145"/>
        <v>0</v>
      </c>
      <c r="T785" s="33"/>
      <c r="U785" s="33">
        <f t="shared" si="146"/>
        <v>0</v>
      </c>
      <c r="V785" s="33">
        <f t="shared" si="146"/>
        <v>0</v>
      </c>
      <c r="W785" s="36"/>
    </row>
    <row r="786" spans="1:23" ht="19.5">
      <c r="A786" s="97">
        <v>71</v>
      </c>
      <c r="B786" s="27" t="s">
        <v>1034</v>
      </c>
      <c r="C786" s="98" t="s">
        <v>1154</v>
      </c>
      <c r="D786" s="98"/>
      <c r="E786" s="98" t="s">
        <v>1155</v>
      </c>
      <c r="F786" s="29">
        <v>124</v>
      </c>
      <c r="G786" s="99">
        <v>0.99899999999999944</v>
      </c>
      <c r="H786" s="99">
        <v>1.9259999999999997</v>
      </c>
      <c r="I786" s="31">
        <f t="shared" si="152"/>
        <v>3.4</v>
      </c>
      <c r="J786" s="32">
        <f t="shared" si="153"/>
        <v>1</v>
      </c>
      <c r="K786" s="32">
        <f t="shared" si="150"/>
        <v>2.4</v>
      </c>
      <c r="L786" s="32">
        <f>J786-G786</f>
        <v>1.000000000000556E-3</v>
      </c>
      <c r="M786" s="32">
        <f>K786-H786</f>
        <v>0.4740000000000002</v>
      </c>
      <c r="N786" s="33"/>
      <c r="O786" s="34">
        <f t="shared" si="144"/>
        <v>3.3333333333351867E-4</v>
      </c>
      <c r="P786" s="35">
        <f t="shared" si="144"/>
        <v>0.15800000000000006</v>
      </c>
      <c r="Q786" s="33"/>
      <c r="R786" s="33">
        <f t="shared" si="145"/>
        <v>3.3333333333351867E-4</v>
      </c>
      <c r="S786" s="33">
        <f t="shared" si="145"/>
        <v>0.15800000000000006</v>
      </c>
      <c r="T786" s="33"/>
      <c r="U786" s="33">
        <f t="shared" si="146"/>
        <v>3.3333333333351867E-4</v>
      </c>
      <c r="V786" s="33">
        <f t="shared" si="146"/>
        <v>0.15800000000000006</v>
      </c>
      <c r="W786" s="36"/>
    </row>
    <row r="787" spans="1:23" ht="19.5">
      <c r="A787" s="97">
        <v>72</v>
      </c>
      <c r="B787" s="27" t="s">
        <v>1034</v>
      </c>
      <c r="C787" s="98" t="s">
        <v>1154</v>
      </c>
      <c r="D787" s="98"/>
      <c r="E787" s="98" t="s">
        <v>1156</v>
      </c>
      <c r="F787" s="29">
        <v>101</v>
      </c>
      <c r="G787" s="99">
        <v>1.4979999999999998</v>
      </c>
      <c r="H787" s="99">
        <v>2.1450000000000014</v>
      </c>
      <c r="I787" s="31">
        <f t="shared" si="152"/>
        <v>2.8</v>
      </c>
      <c r="J787" s="32">
        <f t="shared" si="153"/>
        <v>0.8</v>
      </c>
      <c r="K787" s="32">
        <f t="shared" si="150"/>
        <v>2</v>
      </c>
      <c r="L787" s="32">
        <v>0</v>
      </c>
      <c r="M787" s="32">
        <v>0</v>
      </c>
      <c r="N787" s="33"/>
      <c r="O787" s="34">
        <f t="shared" si="144"/>
        <v>0</v>
      </c>
      <c r="P787" s="35">
        <f t="shared" si="144"/>
        <v>0</v>
      </c>
      <c r="Q787" s="33"/>
      <c r="R787" s="33">
        <f t="shared" si="145"/>
        <v>0</v>
      </c>
      <c r="S787" s="33">
        <f t="shared" si="145"/>
        <v>0</v>
      </c>
      <c r="T787" s="33"/>
      <c r="U787" s="33">
        <f t="shared" si="146"/>
        <v>0</v>
      </c>
      <c r="V787" s="33">
        <f t="shared" si="146"/>
        <v>0</v>
      </c>
      <c r="W787" s="36"/>
    </row>
    <row r="788" spans="1:23" ht="19.5">
      <c r="A788" s="97">
        <v>73</v>
      </c>
      <c r="B788" s="27" t="s">
        <v>1034</v>
      </c>
      <c r="C788" s="98" t="s">
        <v>1154</v>
      </c>
      <c r="D788" s="98"/>
      <c r="E788" s="98" t="s">
        <v>1157</v>
      </c>
      <c r="F788" s="29">
        <v>115</v>
      </c>
      <c r="G788" s="99">
        <v>2.536</v>
      </c>
      <c r="H788" s="99">
        <v>3.9670000000000005</v>
      </c>
      <c r="I788" s="31">
        <f t="shared" si="152"/>
        <v>3.2</v>
      </c>
      <c r="J788" s="32">
        <f t="shared" si="153"/>
        <v>0.9</v>
      </c>
      <c r="K788" s="32">
        <f t="shared" si="150"/>
        <v>2.2000000000000002</v>
      </c>
      <c r="L788" s="32">
        <v>0</v>
      </c>
      <c r="M788" s="32">
        <v>0</v>
      </c>
      <c r="N788" s="33"/>
      <c r="O788" s="34">
        <f t="shared" si="144"/>
        <v>0</v>
      </c>
      <c r="P788" s="35">
        <f t="shared" si="144"/>
        <v>0</v>
      </c>
      <c r="Q788" s="33"/>
      <c r="R788" s="33">
        <f t="shared" si="145"/>
        <v>0</v>
      </c>
      <c r="S788" s="33">
        <f t="shared" si="145"/>
        <v>0</v>
      </c>
      <c r="T788" s="33"/>
      <c r="U788" s="33">
        <f t="shared" si="146"/>
        <v>0</v>
      </c>
      <c r="V788" s="33">
        <f t="shared" si="146"/>
        <v>0</v>
      </c>
      <c r="W788" s="36"/>
    </row>
    <row r="789" spans="1:23" ht="19.5">
      <c r="A789" s="97">
        <v>74</v>
      </c>
      <c r="B789" s="27" t="s">
        <v>1034</v>
      </c>
      <c r="C789" s="98" t="s">
        <v>1158</v>
      </c>
      <c r="D789" s="98"/>
      <c r="E789" s="98" t="s">
        <v>1159</v>
      </c>
      <c r="F789" s="29">
        <v>116</v>
      </c>
      <c r="G789" s="99">
        <v>1.4109999999999996</v>
      </c>
      <c r="H789" s="99">
        <v>4.806</v>
      </c>
      <c r="I789" s="31">
        <f t="shared" si="152"/>
        <v>3.2</v>
      </c>
      <c r="J789" s="32">
        <f t="shared" si="153"/>
        <v>0.9</v>
      </c>
      <c r="K789" s="32">
        <f t="shared" si="150"/>
        <v>2.2000000000000002</v>
      </c>
      <c r="L789" s="32">
        <v>0</v>
      </c>
      <c r="M789" s="32">
        <v>0</v>
      </c>
      <c r="N789" s="33"/>
      <c r="O789" s="34">
        <f t="shared" si="144"/>
        <v>0</v>
      </c>
      <c r="P789" s="35">
        <f t="shared" si="144"/>
        <v>0</v>
      </c>
      <c r="Q789" s="33"/>
      <c r="R789" s="33">
        <f t="shared" si="145"/>
        <v>0</v>
      </c>
      <c r="S789" s="33">
        <f t="shared" si="145"/>
        <v>0</v>
      </c>
      <c r="T789" s="33"/>
      <c r="U789" s="33">
        <f t="shared" si="146"/>
        <v>0</v>
      </c>
      <c r="V789" s="33">
        <f t="shared" si="146"/>
        <v>0</v>
      </c>
      <c r="W789" s="36"/>
    </row>
    <row r="790" spans="1:23" ht="19.5">
      <c r="A790" s="97">
        <v>75</v>
      </c>
      <c r="B790" s="27" t="s">
        <v>1034</v>
      </c>
      <c r="C790" s="98" t="s">
        <v>1160</v>
      </c>
      <c r="D790" s="98"/>
      <c r="E790" s="98" t="s">
        <v>1161</v>
      </c>
      <c r="F790" s="29">
        <v>70</v>
      </c>
      <c r="G790" s="99"/>
      <c r="H790" s="99">
        <v>0.37699999999999984</v>
      </c>
      <c r="I790" s="31">
        <f t="shared" si="152"/>
        <v>1.9</v>
      </c>
      <c r="J790" s="32">
        <f t="shared" si="153"/>
        <v>0.5</v>
      </c>
      <c r="K790" s="32">
        <f t="shared" si="150"/>
        <v>1.3</v>
      </c>
      <c r="L790" s="32">
        <f>J790-G790</f>
        <v>0.5</v>
      </c>
      <c r="M790" s="32">
        <f>K790-H790</f>
        <v>0.92300000000000026</v>
      </c>
      <c r="N790" s="33"/>
      <c r="O790" s="34">
        <f t="shared" si="144"/>
        <v>0.16666666666666666</v>
      </c>
      <c r="P790" s="35">
        <f t="shared" si="144"/>
        <v>0.30766666666666675</v>
      </c>
      <c r="Q790" s="33"/>
      <c r="R790" s="33">
        <f t="shared" si="145"/>
        <v>0.16666666666666666</v>
      </c>
      <c r="S790" s="33">
        <f t="shared" si="145"/>
        <v>0.30766666666666675</v>
      </c>
      <c r="T790" s="33"/>
      <c r="U790" s="33">
        <f t="shared" si="146"/>
        <v>0.16666666666666666</v>
      </c>
      <c r="V790" s="33">
        <f t="shared" si="146"/>
        <v>0.30766666666666675</v>
      </c>
      <c r="W790" s="36"/>
    </row>
    <row r="791" spans="1:23" ht="19.5">
      <c r="A791" s="97">
        <v>76</v>
      </c>
      <c r="B791" s="27" t="s">
        <v>1034</v>
      </c>
      <c r="C791" s="98" t="s">
        <v>1162</v>
      </c>
      <c r="D791" s="98"/>
      <c r="E791" s="98" t="s">
        <v>1163</v>
      </c>
      <c r="F791" s="29">
        <v>53</v>
      </c>
      <c r="G791" s="99">
        <v>1.232</v>
      </c>
      <c r="H791" s="99">
        <v>0.89699999999999991</v>
      </c>
      <c r="I791" s="31">
        <f t="shared" si="152"/>
        <v>1.5</v>
      </c>
      <c r="J791" s="32">
        <f t="shared" si="153"/>
        <v>0.4</v>
      </c>
      <c r="K791" s="32">
        <f t="shared" si="150"/>
        <v>1.1000000000000001</v>
      </c>
      <c r="L791" s="32">
        <v>0</v>
      </c>
      <c r="M791" s="32">
        <f>K791-H791</f>
        <v>0.20300000000000018</v>
      </c>
      <c r="N791" s="33"/>
      <c r="O791" s="34">
        <f t="shared" si="144"/>
        <v>0</v>
      </c>
      <c r="P791" s="35">
        <f t="shared" si="144"/>
        <v>6.7666666666666722E-2</v>
      </c>
      <c r="Q791" s="33"/>
      <c r="R791" s="33">
        <f t="shared" si="145"/>
        <v>0</v>
      </c>
      <c r="S791" s="33">
        <f t="shared" si="145"/>
        <v>6.7666666666666722E-2</v>
      </c>
      <c r="T791" s="33"/>
      <c r="U791" s="33">
        <f t="shared" si="146"/>
        <v>0</v>
      </c>
      <c r="V791" s="33">
        <f t="shared" si="146"/>
        <v>6.7666666666666722E-2</v>
      </c>
      <c r="W791" s="36"/>
    </row>
    <row r="792" spans="1:23" ht="19.5">
      <c r="A792" s="97">
        <v>77</v>
      </c>
      <c r="B792" s="27" t="s">
        <v>1034</v>
      </c>
      <c r="C792" s="98" t="s">
        <v>1098</v>
      </c>
      <c r="D792" s="98"/>
      <c r="E792" s="98" t="s">
        <v>1164</v>
      </c>
      <c r="F792" s="29">
        <v>115</v>
      </c>
      <c r="G792" s="99"/>
      <c r="H792" s="99"/>
      <c r="I792" s="31">
        <f t="shared" si="152"/>
        <v>3.2</v>
      </c>
      <c r="J792" s="32">
        <f t="shared" si="153"/>
        <v>0.9</v>
      </c>
      <c r="K792" s="32">
        <f t="shared" si="150"/>
        <v>2.2000000000000002</v>
      </c>
      <c r="L792" s="32">
        <f>J792-G792</f>
        <v>0.9</v>
      </c>
      <c r="M792" s="32">
        <f>K792-H792</f>
        <v>2.2000000000000002</v>
      </c>
      <c r="N792" s="33"/>
      <c r="O792" s="34">
        <f t="shared" si="144"/>
        <v>0.3</v>
      </c>
      <c r="P792" s="35">
        <f t="shared" si="144"/>
        <v>0.73333333333333339</v>
      </c>
      <c r="Q792" s="33"/>
      <c r="R792" s="33">
        <f t="shared" si="145"/>
        <v>0.3</v>
      </c>
      <c r="S792" s="33">
        <f t="shared" si="145"/>
        <v>0.73333333333333339</v>
      </c>
      <c r="T792" s="33"/>
      <c r="U792" s="33">
        <f t="shared" si="146"/>
        <v>0.3</v>
      </c>
      <c r="V792" s="33">
        <f t="shared" si="146"/>
        <v>0.73333333333333339</v>
      </c>
      <c r="W792" s="36"/>
    </row>
    <row r="793" spans="1:23" ht="19.5">
      <c r="A793" s="97">
        <v>78</v>
      </c>
      <c r="B793" s="100" t="s">
        <v>1034</v>
      </c>
      <c r="C793" s="101"/>
      <c r="D793" s="101"/>
      <c r="E793" s="93" t="s">
        <v>1165</v>
      </c>
      <c r="F793" s="29">
        <v>243</v>
      </c>
      <c r="G793" s="102">
        <v>2.2039999999999997</v>
      </c>
      <c r="H793" s="102">
        <v>4.524</v>
      </c>
      <c r="I793" s="31">
        <f t="shared" si="152"/>
        <v>6.7</v>
      </c>
      <c r="J793" s="32">
        <f t="shared" si="153"/>
        <v>1.9</v>
      </c>
      <c r="K793" s="32">
        <f t="shared" si="150"/>
        <v>4.7</v>
      </c>
      <c r="L793" s="32">
        <v>0</v>
      </c>
      <c r="M793" s="32">
        <v>0</v>
      </c>
      <c r="N793" s="33"/>
      <c r="O793" s="34">
        <f t="shared" si="144"/>
        <v>0</v>
      </c>
      <c r="P793" s="35">
        <f t="shared" si="144"/>
        <v>0</v>
      </c>
      <c r="Q793" s="33"/>
      <c r="R793" s="33">
        <f t="shared" si="145"/>
        <v>0</v>
      </c>
      <c r="S793" s="33">
        <f t="shared" si="145"/>
        <v>0</v>
      </c>
      <c r="T793" s="33"/>
      <c r="U793" s="33">
        <f t="shared" si="146"/>
        <v>0</v>
      </c>
      <c r="V793" s="33">
        <f t="shared" si="146"/>
        <v>0</v>
      </c>
      <c r="W793" s="36"/>
    </row>
    <row r="794" spans="1:23" ht="19.5">
      <c r="A794" s="97">
        <v>79</v>
      </c>
      <c r="B794" s="100" t="s">
        <v>1034</v>
      </c>
      <c r="C794" s="101" t="s">
        <v>1166</v>
      </c>
      <c r="D794" s="101"/>
      <c r="E794" s="93" t="s">
        <v>1167</v>
      </c>
      <c r="F794" s="29">
        <v>42</v>
      </c>
      <c r="G794" s="102">
        <v>0.53400000000000003</v>
      </c>
      <c r="H794" s="102">
        <v>0.88900000000000001</v>
      </c>
      <c r="I794" s="31">
        <f t="shared" si="152"/>
        <v>1.2</v>
      </c>
      <c r="J794" s="32">
        <f t="shared" si="153"/>
        <v>0.3</v>
      </c>
      <c r="K794" s="32">
        <f t="shared" si="150"/>
        <v>0.8</v>
      </c>
      <c r="L794" s="32">
        <v>0</v>
      </c>
      <c r="M794" s="32">
        <v>0</v>
      </c>
      <c r="N794" s="33"/>
      <c r="O794" s="34">
        <f t="shared" si="144"/>
        <v>0</v>
      </c>
      <c r="P794" s="35">
        <f t="shared" si="144"/>
        <v>0</v>
      </c>
      <c r="Q794" s="33"/>
      <c r="R794" s="33">
        <f t="shared" si="145"/>
        <v>0</v>
      </c>
      <c r="S794" s="33">
        <f t="shared" si="145"/>
        <v>0</v>
      </c>
      <c r="T794" s="33"/>
      <c r="U794" s="33">
        <f t="shared" si="146"/>
        <v>0</v>
      </c>
      <c r="V794" s="33">
        <f t="shared" si="146"/>
        <v>0</v>
      </c>
      <c r="W794" s="36"/>
    </row>
    <row r="795" spans="1:23" ht="19.5">
      <c r="A795" s="97">
        <v>80</v>
      </c>
      <c r="B795" s="100" t="s">
        <v>1034</v>
      </c>
      <c r="C795" s="101" t="s">
        <v>1141</v>
      </c>
      <c r="D795" s="101"/>
      <c r="E795" s="93" t="s">
        <v>1168</v>
      </c>
      <c r="F795" s="29">
        <v>96</v>
      </c>
      <c r="G795" s="102"/>
      <c r="H795" s="102"/>
      <c r="I795" s="31">
        <f t="shared" si="152"/>
        <v>2.6</v>
      </c>
      <c r="J795" s="32">
        <f t="shared" si="153"/>
        <v>0.7</v>
      </c>
      <c r="K795" s="32">
        <f t="shared" si="150"/>
        <v>1.8</v>
      </c>
      <c r="L795" s="32">
        <f>J795-G795</f>
        <v>0.7</v>
      </c>
      <c r="M795" s="32">
        <f>K795-H795</f>
        <v>1.8</v>
      </c>
      <c r="N795" s="33"/>
      <c r="O795" s="34">
        <f t="shared" si="144"/>
        <v>0.23333333333333331</v>
      </c>
      <c r="P795" s="35">
        <f t="shared" si="144"/>
        <v>0.6</v>
      </c>
      <c r="Q795" s="33"/>
      <c r="R795" s="33">
        <f t="shared" si="145"/>
        <v>0.23333333333333331</v>
      </c>
      <c r="S795" s="33">
        <f t="shared" si="145"/>
        <v>0.6</v>
      </c>
      <c r="T795" s="33"/>
      <c r="U795" s="33">
        <f t="shared" si="146"/>
        <v>0.23333333333333331</v>
      </c>
      <c r="V795" s="33">
        <f t="shared" si="146"/>
        <v>0.6</v>
      </c>
      <c r="W795" s="36"/>
    </row>
    <row r="796" spans="1:23" ht="18.75">
      <c r="A796" s="26"/>
      <c r="B796" s="38"/>
      <c r="C796" s="38"/>
      <c r="D796" s="38"/>
      <c r="E796" s="28" t="s">
        <v>225</v>
      </c>
      <c r="F796" s="95">
        <f>SUM(F716:F795)</f>
        <v>11762</v>
      </c>
      <c r="G796" s="32">
        <f t="shared" ref="G796:H796" si="154">SUM(G716:G795)</f>
        <v>106.15400000000002</v>
      </c>
      <c r="H796" s="32">
        <f t="shared" si="154"/>
        <v>197.86000000000007</v>
      </c>
      <c r="I796" s="103">
        <f>SUM(I716:I795)</f>
        <v>323.8</v>
      </c>
      <c r="J796" s="74">
        <f>SUM(J716:J795)</f>
        <v>92.000000000000071</v>
      </c>
      <c r="K796" s="74">
        <f>SUM(K716:K795)</f>
        <v>230.3</v>
      </c>
      <c r="L796" s="32">
        <f>SUM(L716:L795)</f>
        <v>31.319999999999997</v>
      </c>
      <c r="M796" s="32">
        <f>SUM(M716:M795)</f>
        <v>87.804000000000002</v>
      </c>
      <c r="N796" s="36"/>
      <c r="O796" s="104">
        <f t="shared" ref="O796:P796" si="155">SUM(O716:O795)</f>
        <v>10.439999999999998</v>
      </c>
      <c r="P796" s="104">
        <f t="shared" si="155"/>
        <v>29.268000000000001</v>
      </c>
      <c r="Q796" s="42"/>
      <c r="R796" s="39">
        <f>SUM(R716:R795)</f>
        <v>10.439999999999998</v>
      </c>
      <c r="S796" s="39">
        <f>SUM(S716:S795)</f>
        <v>29.268000000000001</v>
      </c>
      <c r="T796" s="39"/>
      <c r="U796" s="39">
        <f>SUM(U716:U795)</f>
        <v>10.439999999999998</v>
      </c>
      <c r="V796" s="39">
        <f>SUM(V716:V795)</f>
        <v>29.268000000000001</v>
      </c>
      <c r="W796" s="36"/>
    </row>
    <row r="797" spans="1:23" ht="15.75">
      <c r="A797" s="44"/>
      <c r="B797" s="45"/>
      <c r="C797" s="45"/>
      <c r="D797" s="45"/>
      <c r="E797" s="45"/>
      <c r="F797" s="44"/>
      <c r="G797" s="58"/>
      <c r="H797" s="58"/>
      <c r="I797" s="105"/>
      <c r="J797" s="83"/>
      <c r="K797" s="83"/>
      <c r="L797" s="83"/>
      <c r="M797" s="83"/>
      <c r="N797" s="46"/>
      <c r="O797" s="46"/>
      <c r="P797" s="46"/>
      <c r="Q797" s="46"/>
      <c r="R797" s="46"/>
      <c r="S797" s="46"/>
      <c r="T797" s="46"/>
      <c r="U797" s="46"/>
      <c r="V797" s="46"/>
      <c r="W797" s="46"/>
    </row>
    <row r="798" spans="1:23" ht="15.75">
      <c r="A798" s="44"/>
      <c r="B798" s="45"/>
      <c r="C798" s="45"/>
      <c r="D798" s="45"/>
      <c r="E798" s="45"/>
      <c r="F798" s="44"/>
      <c r="G798" s="58"/>
      <c r="H798" s="58"/>
      <c r="I798" s="106"/>
      <c r="J798" s="88"/>
      <c r="K798" s="88"/>
      <c r="L798" s="88"/>
      <c r="M798" s="88"/>
      <c r="N798" s="46"/>
      <c r="O798" s="46"/>
      <c r="P798" s="46"/>
      <c r="Q798" s="46"/>
      <c r="R798" s="46"/>
      <c r="S798" s="46"/>
      <c r="T798" s="46"/>
      <c r="U798" s="46"/>
      <c r="V798" s="46"/>
      <c r="W798" s="46"/>
    </row>
    <row r="799" spans="1:23" ht="15.75">
      <c r="A799" s="44"/>
      <c r="B799" s="45"/>
      <c r="C799" s="45"/>
      <c r="D799" s="45"/>
      <c r="E799" s="45"/>
      <c r="F799" s="44"/>
      <c r="G799" s="58"/>
      <c r="H799" s="58"/>
      <c r="I799" s="106"/>
      <c r="J799" s="88"/>
      <c r="K799" s="88"/>
      <c r="L799" s="88"/>
      <c r="M799" s="88"/>
      <c r="N799" s="46"/>
      <c r="O799" s="46"/>
      <c r="P799" s="46"/>
      <c r="Q799" s="46"/>
      <c r="R799" s="46"/>
      <c r="S799" s="46"/>
      <c r="T799" s="46"/>
      <c r="U799" s="46"/>
      <c r="V799" s="46"/>
      <c r="W799" s="46"/>
    </row>
    <row r="800" spans="1:23" ht="15.75">
      <c r="A800" s="44"/>
      <c r="B800" s="45"/>
      <c r="C800" s="45"/>
      <c r="D800" s="45"/>
      <c r="E800" s="45"/>
      <c r="F800" s="44"/>
      <c r="G800" s="58"/>
      <c r="H800" s="58"/>
      <c r="I800" s="106"/>
      <c r="J800" s="88"/>
      <c r="K800" s="88"/>
      <c r="L800" s="88"/>
      <c r="M800" s="88"/>
      <c r="N800" s="46"/>
      <c r="O800" s="46"/>
      <c r="P800" s="46"/>
      <c r="Q800" s="46"/>
      <c r="R800" s="46"/>
      <c r="S800" s="46"/>
      <c r="T800" s="46"/>
      <c r="U800" s="46"/>
      <c r="V800" s="46"/>
      <c r="W800" s="46"/>
    </row>
    <row r="801" spans="1:23" ht="15.75">
      <c r="A801" s="44"/>
      <c r="B801" s="45"/>
      <c r="C801" s="45"/>
      <c r="D801" s="45"/>
      <c r="E801" s="45"/>
      <c r="F801" s="44"/>
      <c r="G801" s="58"/>
      <c r="H801" s="58"/>
      <c r="I801" s="106"/>
      <c r="J801" s="88"/>
      <c r="K801" s="88"/>
      <c r="L801" s="88"/>
      <c r="M801" s="88"/>
      <c r="N801" s="46"/>
      <c r="O801" s="46"/>
      <c r="P801" s="46"/>
      <c r="Q801" s="46"/>
      <c r="R801" s="46"/>
      <c r="S801" s="46"/>
      <c r="T801" s="46"/>
      <c r="U801" s="46"/>
      <c r="V801" s="46"/>
      <c r="W801" s="46"/>
    </row>
    <row r="802" spans="1:23" ht="15.75">
      <c r="A802" s="44"/>
      <c r="B802" s="45"/>
      <c r="C802" s="45"/>
      <c r="D802" s="45"/>
      <c r="E802" s="45"/>
      <c r="F802" s="44"/>
      <c r="G802" s="58"/>
      <c r="H802" s="58"/>
      <c r="I802" s="106"/>
      <c r="J802" s="88"/>
      <c r="K802" s="88"/>
      <c r="L802" s="88"/>
      <c r="M802" s="88"/>
      <c r="N802" s="46"/>
      <c r="O802" s="46"/>
      <c r="P802" s="46"/>
      <c r="Q802" s="46"/>
      <c r="R802" s="46"/>
      <c r="S802" s="46"/>
      <c r="T802" s="46"/>
      <c r="U802" s="46"/>
      <c r="V802" s="46"/>
      <c r="W802" s="46"/>
    </row>
    <row r="803" spans="1:23" ht="15.75">
      <c r="A803" s="44"/>
      <c r="B803" s="45"/>
      <c r="C803" s="45"/>
      <c r="D803" s="45"/>
      <c r="E803" s="45"/>
      <c r="F803" s="44"/>
      <c r="G803" s="58"/>
      <c r="H803" s="58"/>
      <c r="I803" s="106"/>
      <c r="J803" s="88"/>
      <c r="K803" s="88"/>
      <c r="L803" s="88"/>
      <c r="M803" s="88"/>
      <c r="N803" s="46"/>
      <c r="O803" s="46"/>
      <c r="P803" s="46"/>
      <c r="Q803" s="46"/>
      <c r="R803" s="46"/>
      <c r="S803" s="46"/>
      <c r="T803" s="46"/>
      <c r="U803" s="46"/>
      <c r="V803" s="46"/>
      <c r="W803" s="46"/>
    </row>
    <row r="804" spans="1:23" ht="15.75">
      <c r="A804" s="44"/>
      <c r="B804" s="45"/>
      <c r="C804" s="45"/>
      <c r="D804" s="45"/>
      <c r="E804" s="45"/>
      <c r="F804" s="44"/>
      <c r="G804" s="58"/>
      <c r="H804" s="58"/>
      <c r="I804" s="106"/>
      <c r="J804" s="88"/>
      <c r="K804" s="88"/>
      <c r="L804" s="88"/>
      <c r="M804" s="88"/>
      <c r="N804" s="46"/>
      <c r="O804" s="46"/>
      <c r="P804" s="46"/>
      <c r="Q804" s="46"/>
      <c r="R804" s="46"/>
      <c r="S804" s="46"/>
      <c r="T804" s="46"/>
      <c r="U804" s="46"/>
      <c r="V804" s="46"/>
      <c r="W804" s="46"/>
    </row>
    <row r="805" spans="1:23" ht="15.75">
      <c r="A805" s="44"/>
      <c r="B805" s="45"/>
      <c r="C805" s="45"/>
      <c r="D805" s="45"/>
      <c r="E805" s="45"/>
      <c r="F805" s="44"/>
      <c r="G805" s="58"/>
      <c r="H805" s="58"/>
      <c r="I805" s="106"/>
      <c r="J805" s="88"/>
      <c r="K805" s="88"/>
      <c r="L805" s="88"/>
      <c r="M805" s="88"/>
      <c r="N805" s="46"/>
      <c r="O805" s="46"/>
      <c r="P805" s="46"/>
      <c r="Q805" s="46"/>
      <c r="R805" s="46"/>
      <c r="S805" s="46"/>
      <c r="T805" s="46"/>
      <c r="U805" s="46"/>
      <c r="V805" s="46"/>
      <c r="W805" s="46"/>
    </row>
    <row r="806" spans="1:23" ht="15.75">
      <c r="A806" s="44"/>
      <c r="B806" s="45"/>
      <c r="C806" s="45"/>
      <c r="D806" s="45"/>
      <c r="E806" s="45"/>
      <c r="F806" s="44"/>
      <c r="G806" s="58"/>
      <c r="H806" s="58"/>
      <c r="I806" s="106"/>
      <c r="J806" s="88"/>
      <c r="K806" s="88"/>
      <c r="L806" s="88"/>
      <c r="M806" s="88"/>
      <c r="N806" s="46"/>
      <c r="O806" s="46"/>
      <c r="P806" s="46"/>
      <c r="Q806" s="46"/>
      <c r="R806" s="46"/>
      <c r="S806" s="46"/>
      <c r="T806" s="46"/>
      <c r="U806" s="46"/>
      <c r="V806" s="46"/>
      <c r="W806" s="46"/>
    </row>
    <row r="807" spans="1:23" ht="19.5">
      <c r="A807" s="26">
        <v>1</v>
      </c>
      <c r="B807" s="27" t="s">
        <v>1169</v>
      </c>
      <c r="C807" s="27" t="s">
        <v>1170</v>
      </c>
      <c r="D807" s="27"/>
      <c r="E807" s="27" t="s">
        <v>1171</v>
      </c>
      <c r="F807" s="29">
        <v>105</v>
      </c>
      <c r="G807" s="55"/>
      <c r="H807" s="55"/>
      <c r="I807" s="31">
        <f t="shared" ref="I807:I870" si="156">ROUND(F807*55/100*50*0.001,1)</f>
        <v>2.9</v>
      </c>
      <c r="J807" s="32">
        <f t="shared" ref="J807:J870" si="157">ROUND(I807*1/3.2,1)</f>
        <v>0.9</v>
      </c>
      <c r="K807" s="32">
        <f t="shared" ref="K807:K870" si="158">ROUND(I807*2/2.85,1)</f>
        <v>2</v>
      </c>
      <c r="L807" s="32">
        <f t="shared" ref="L807:M809" si="159">J807-G807</f>
        <v>0.9</v>
      </c>
      <c r="M807" s="32">
        <f t="shared" si="159"/>
        <v>2</v>
      </c>
      <c r="N807" s="33"/>
      <c r="O807" s="34">
        <f t="shared" ref="O807:P870" si="160">L807/3</f>
        <v>0.3</v>
      </c>
      <c r="P807" s="35">
        <f t="shared" si="160"/>
        <v>0.66666666666666663</v>
      </c>
      <c r="Q807" s="33"/>
      <c r="R807" s="33">
        <f t="shared" ref="R807:S870" si="161">L807/3</f>
        <v>0.3</v>
      </c>
      <c r="S807" s="33">
        <f t="shared" si="161"/>
        <v>0.66666666666666663</v>
      </c>
      <c r="T807" s="33"/>
      <c r="U807" s="33">
        <f t="shared" ref="U807:V870" si="162">L807/3</f>
        <v>0.3</v>
      </c>
      <c r="V807" s="33">
        <f t="shared" si="162"/>
        <v>0.66666666666666663</v>
      </c>
      <c r="W807" s="36"/>
    </row>
    <row r="808" spans="1:23" ht="19.5">
      <c r="A808" s="26">
        <v>2</v>
      </c>
      <c r="B808" s="27" t="s">
        <v>1169</v>
      </c>
      <c r="C808" s="27" t="s">
        <v>1172</v>
      </c>
      <c r="D808" s="27"/>
      <c r="E808" s="27" t="s">
        <v>1173</v>
      </c>
      <c r="F808" s="29">
        <v>217</v>
      </c>
      <c r="G808" s="55"/>
      <c r="H808" s="55"/>
      <c r="I808" s="31">
        <f t="shared" si="156"/>
        <v>6</v>
      </c>
      <c r="J808" s="32">
        <f t="shared" si="157"/>
        <v>1.9</v>
      </c>
      <c r="K808" s="32">
        <f t="shared" si="158"/>
        <v>4.2</v>
      </c>
      <c r="L808" s="32">
        <f t="shared" si="159"/>
        <v>1.9</v>
      </c>
      <c r="M808" s="32">
        <f t="shared" si="159"/>
        <v>4.2</v>
      </c>
      <c r="N808" s="33"/>
      <c r="O808" s="34">
        <f t="shared" si="160"/>
        <v>0.6333333333333333</v>
      </c>
      <c r="P808" s="35">
        <f t="shared" si="160"/>
        <v>1.4000000000000001</v>
      </c>
      <c r="Q808" s="33"/>
      <c r="R808" s="33">
        <f t="shared" si="161"/>
        <v>0.6333333333333333</v>
      </c>
      <c r="S808" s="33">
        <f t="shared" si="161"/>
        <v>1.4000000000000001</v>
      </c>
      <c r="T808" s="33"/>
      <c r="U808" s="33">
        <f t="shared" si="162"/>
        <v>0.6333333333333333</v>
      </c>
      <c r="V808" s="33">
        <f t="shared" si="162"/>
        <v>1.4000000000000001</v>
      </c>
      <c r="W808" s="36"/>
    </row>
    <row r="809" spans="1:23" ht="19.5">
      <c r="A809" s="26">
        <v>3</v>
      </c>
      <c r="B809" s="27" t="s">
        <v>1169</v>
      </c>
      <c r="C809" s="27" t="s">
        <v>1174</v>
      </c>
      <c r="D809" s="27"/>
      <c r="E809" s="27" t="s">
        <v>1175</v>
      </c>
      <c r="F809" s="29">
        <v>121</v>
      </c>
      <c r="G809" s="55"/>
      <c r="H809" s="55"/>
      <c r="I809" s="31">
        <f t="shared" si="156"/>
        <v>3.3</v>
      </c>
      <c r="J809" s="32">
        <f t="shared" si="157"/>
        <v>1</v>
      </c>
      <c r="K809" s="32">
        <f t="shared" si="158"/>
        <v>2.2999999999999998</v>
      </c>
      <c r="L809" s="32">
        <f t="shared" si="159"/>
        <v>1</v>
      </c>
      <c r="M809" s="32">
        <f t="shared" si="159"/>
        <v>2.2999999999999998</v>
      </c>
      <c r="N809" s="33"/>
      <c r="O809" s="34">
        <f t="shared" si="160"/>
        <v>0.33333333333333331</v>
      </c>
      <c r="P809" s="35">
        <f t="shared" si="160"/>
        <v>0.76666666666666661</v>
      </c>
      <c r="Q809" s="33"/>
      <c r="R809" s="33">
        <f t="shared" si="161"/>
        <v>0.33333333333333331</v>
      </c>
      <c r="S809" s="33">
        <f t="shared" si="161"/>
        <v>0.76666666666666661</v>
      </c>
      <c r="T809" s="33"/>
      <c r="U809" s="33">
        <f t="shared" si="162"/>
        <v>0.33333333333333331</v>
      </c>
      <c r="V809" s="33">
        <f t="shared" si="162"/>
        <v>0.76666666666666661</v>
      </c>
      <c r="W809" s="36"/>
    </row>
    <row r="810" spans="1:23" ht="19.5">
      <c r="A810" s="26">
        <v>4</v>
      </c>
      <c r="B810" s="27" t="s">
        <v>1169</v>
      </c>
      <c r="C810" s="27" t="s">
        <v>1176</v>
      </c>
      <c r="D810" s="27"/>
      <c r="E810" s="27" t="s">
        <v>1101</v>
      </c>
      <c r="F810" s="29">
        <v>120</v>
      </c>
      <c r="G810" s="55">
        <v>1.8962000000000003</v>
      </c>
      <c r="H810" s="55"/>
      <c r="I810" s="31">
        <f t="shared" si="156"/>
        <v>3.3</v>
      </c>
      <c r="J810" s="32">
        <f t="shared" si="157"/>
        <v>1</v>
      </c>
      <c r="K810" s="32">
        <f t="shared" si="158"/>
        <v>2.2999999999999998</v>
      </c>
      <c r="L810" s="32">
        <v>0</v>
      </c>
      <c r="M810" s="32">
        <f>K810-H810</f>
        <v>2.2999999999999998</v>
      </c>
      <c r="N810" s="33"/>
      <c r="O810" s="34">
        <f t="shared" si="160"/>
        <v>0</v>
      </c>
      <c r="P810" s="35">
        <f t="shared" si="160"/>
        <v>0.76666666666666661</v>
      </c>
      <c r="Q810" s="33"/>
      <c r="R810" s="33">
        <f t="shared" si="161"/>
        <v>0</v>
      </c>
      <c r="S810" s="33">
        <f t="shared" si="161"/>
        <v>0.76666666666666661</v>
      </c>
      <c r="T810" s="33"/>
      <c r="U810" s="33">
        <f t="shared" si="162"/>
        <v>0</v>
      </c>
      <c r="V810" s="33">
        <f t="shared" si="162"/>
        <v>0.76666666666666661</v>
      </c>
      <c r="W810" s="36"/>
    </row>
    <row r="811" spans="1:23" ht="19.5">
      <c r="A811" s="26">
        <v>5</v>
      </c>
      <c r="B811" s="27" t="s">
        <v>1169</v>
      </c>
      <c r="C811" s="27" t="s">
        <v>1177</v>
      </c>
      <c r="D811" s="27"/>
      <c r="E811" s="27" t="s">
        <v>1178</v>
      </c>
      <c r="F811" s="29">
        <v>124</v>
      </c>
      <c r="G811" s="55"/>
      <c r="H811" s="55"/>
      <c r="I811" s="31">
        <f t="shared" si="156"/>
        <v>3.4</v>
      </c>
      <c r="J811" s="32">
        <f t="shared" si="157"/>
        <v>1.1000000000000001</v>
      </c>
      <c r="K811" s="32">
        <f t="shared" si="158"/>
        <v>2.4</v>
      </c>
      <c r="L811" s="32">
        <f>J811-G811</f>
        <v>1.1000000000000001</v>
      </c>
      <c r="M811" s="32">
        <f>K811-H811</f>
        <v>2.4</v>
      </c>
      <c r="N811" s="33"/>
      <c r="O811" s="34">
        <f t="shared" si="160"/>
        <v>0.3666666666666667</v>
      </c>
      <c r="P811" s="35">
        <f t="shared" si="160"/>
        <v>0.79999999999999993</v>
      </c>
      <c r="Q811" s="33"/>
      <c r="R811" s="33">
        <f t="shared" si="161"/>
        <v>0.3666666666666667</v>
      </c>
      <c r="S811" s="33">
        <f t="shared" si="161"/>
        <v>0.79999999999999993</v>
      </c>
      <c r="T811" s="33"/>
      <c r="U811" s="33">
        <f t="shared" si="162"/>
        <v>0.3666666666666667</v>
      </c>
      <c r="V811" s="33">
        <f t="shared" si="162"/>
        <v>0.79999999999999993</v>
      </c>
      <c r="W811" s="36"/>
    </row>
    <row r="812" spans="1:23" ht="19.5">
      <c r="A812" s="26">
        <v>6</v>
      </c>
      <c r="B812" s="27" t="s">
        <v>1169</v>
      </c>
      <c r="C812" s="27" t="s">
        <v>1179</v>
      </c>
      <c r="D812" s="27"/>
      <c r="E812" s="27" t="s">
        <v>1180</v>
      </c>
      <c r="F812" s="29">
        <v>139</v>
      </c>
      <c r="G812" s="55">
        <v>6.8839999999999995</v>
      </c>
      <c r="H812" s="55"/>
      <c r="I812" s="31">
        <f t="shared" si="156"/>
        <v>3.8</v>
      </c>
      <c r="J812" s="32">
        <f t="shared" si="157"/>
        <v>1.2</v>
      </c>
      <c r="K812" s="32">
        <f t="shared" si="158"/>
        <v>2.7</v>
      </c>
      <c r="L812" s="32">
        <v>0</v>
      </c>
      <c r="M812" s="32">
        <f>K812-H812</f>
        <v>2.7</v>
      </c>
      <c r="N812" s="33"/>
      <c r="O812" s="34">
        <f t="shared" si="160"/>
        <v>0</v>
      </c>
      <c r="P812" s="35">
        <f t="shared" si="160"/>
        <v>0.9</v>
      </c>
      <c r="Q812" s="33"/>
      <c r="R812" s="33">
        <f t="shared" si="161"/>
        <v>0</v>
      </c>
      <c r="S812" s="33">
        <f t="shared" si="161"/>
        <v>0.9</v>
      </c>
      <c r="T812" s="33"/>
      <c r="U812" s="33">
        <f t="shared" si="162"/>
        <v>0</v>
      </c>
      <c r="V812" s="33">
        <f t="shared" si="162"/>
        <v>0.9</v>
      </c>
      <c r="W812" s="36"/>
    </row>
    <row r="813" spans="1:23" ht="19.5">
      <c r="A813" s="26">
        <v>7</v>
      </c>
      <c r="B813" s="27" t="s">
        <v>1169</v>
      </c>
      <c r="C813" s="27" t="s">
        <v>1181</v>
      </c>
      <c r="D813" s="27"/>
      <c r="E813" s="27" t="s">
        <v>1182</v>
      </c>
      <c r="F813" s="29">
        <v>92</v>
      </c>
      <c r="G813" s="55">
        <v>0.55199999999999994</v>
      </c>
      <c r="H813" s="55">
        <v>1.7519999999999998</v>
      </c>
      <c r="I813" s="31">
        <f t="shared" si="156"/>
        <v>2.5</v>
      </c>
      <c r="J813" s="32">
        <f t="shared" si="157"/>
        <v>0.8</v>
      </c>
      <c r="K813" s="32">
        <f t="shared" si="158"/>
        <v>1.8</v>
      </c>
      <c r="L813" s="32">
        <f>J813-G813</f>
        <v>0.24800000000000011</v>
      </c>
      <c r="M813" s="32">
        <v>0</v>
      </c>
      <c r="N813" s="33"/>
      <c r="O813" s="34">
        <f t="shared" si="160"/>
        <v>8.2666666666666708E-2</v>
      </c>
      <c r="P813" s="35">
        <f t="shared" si="160"/>
        <v>0</v>
      </c>
      <c r="Q813" s="33"/>
      <c r="R813" s="33">
        <f t="shared" si="161"/>
        <v>8.2666666666666708E-2</v>
      </c>
      <c r="S813" s="33">
        <f t="shared" si="161"/>
        <v>0</v>
      </c>
      <c r="T813" s="33"/>
      <c r="U813" s="33">
        <f t="shared" si="162"/>
        <v>8.2666666666666708E-2</v>
      </c>
      <c r="V813" s="33">
        <f t="shared" si="162"/>
        <v>0</v>
      </c>
      <c r="W813" s="36"/>
    </row>
    <row r="814" spans="1:23" ht="19.5">
      <c r="A814" s="26">
        <v>8</v>
      </c>
      <c r="B814" s="27" t="s">
        <v>1169</v>
      </c>
      <c r="C814" s="27" t="s">
        <v>1183</v>
      </c>
      <c r="D814" s="27"/>
      <c r="E814" s="27" t="s">
        <v>1184</v>
      </c>
      <c r="F814" s="29">
        <v>137</v>
      </c>
      <c r="G814" s="55"/>
      <c r="H814" s="55">
        <v>1.9879999999999989</v>
      </c>
      <c r="I814" s="31">
        <f t="shared" si="156"/>
        <v>3.8</v>
      </c>
      <c r="J814" s="32">
        <f t="shared" si="157"/>
        <v>1.2</v>
      </c>
      <c r="K814" s="32">
        <f t="shared" si="158"/>
        <v>2.7</v>
      </c>
      <c r="L814" s="32">
        <f>J814-G814</f>
        <v>1.2</v>
      </c>
      <c r="M814" s="32">
        <f>K814-H814</f>
        <v>0.7120000000000013</v>
      </c>
      <c r="N814" s="33"/>
      <c r="O814" s="34">
        <f t="shared" si="160"/>
        <v>0.39999999999999997</v>
      </c>
      <c r="P814" s="35">
        <f t="shared" si="160"/>
        <v>0.23733333333333376</v>
      </c>
      <c r="Q814" s="33"/>
      <c r="R814" s="33">
        <f t="shared" si="161"/>
        <v>0.39999999999999997</v>
      </c>
      <c r="S814" s="33">
        <f t="shared" si="161"/>
        <v>0.23733333333333376</v>
      </c>
      <c r="T814" s="33"/>
      <c r="U814" s="33">
        <f t="shared" si="162"/>
        <v>0.39999999999999997</v>
      </c>
      <c r="V814" s="33">
        <f t="shared" si="162"/>
        <v>0.23733333333333376</v>
      </c>
      <c r="W814" s="36"/>
    </row>
    <row r="815" spans="1:23" ht="19.5">
      <c r="A815" s="26">
        <v>9</v>
      </c>
      <c r="B815" s="27" t="s">
        <v>1169</v>
      </c>
      <c r="C815" s="27" t="s">
        <v>1185</v>
      </c>
      <c r="D815" s="27"/>
      <c r="E815" s="27" t="s">
        <v>1186</v>
      </c>
      <c r="F815" s="29">
        <v>114</v>
      </c>
      <c r="G815" s="55">
        <v>0.37700000000000033</v>
      </c>
      <c r="H815" s="55">
        <v>0.75000000000000011</v>
      </c>
      <c r="I815" s="31">
        <f t="shared" si="156"/>
        <v>3.1</v>
      </c>
      <c r="J815" s="32">
        <f t="shared" si="157"/>
        <v>1</v>
      </c>
      <c r="K815" s="32">
        <f t="shared" si="158"/>
        <v>2.2000000000000002</v>
      </c>
      <c r="L815" s="32">
        <f>J815-G815</f>
        <v>0.62299999999999967</v>
      </c>
      <c r="M815" s="32">
        <f>K815-H815</f>
        <v>1.4500000000000002</v>
      </c>
      <c r="N815" s="33"/>
      <c r="O815" s="34">
        <f t="shared" si="160"/>
        <v>0.20766666666666656</v>
      </c>
      <c r="P815" s="35">
        <f t="shared" si="160"/>
        <v>0.48333333333333339</v>
      </c>
      <c r="Q815" s="33"/>
      <c r="R815" s="33">
        <f t="shared" si="161"/>
        <v>0.20766666666666656</v>
      </c>
      <c r="S815" s="33">
        <f t="shared" si="161"/>
        <v>0.48333333333333339</v>
      </c>
      <c r="T815" s="33"/>
      <c r="U815" s="33">
        <f t="shared" si="162"/>
        <v>0.20766666666666656</v>
      </c>
      <c r="V815" s="33">
        <f t="shared" si="162"/>
        <v>0.48333333333333339</v>
      </c>
      <c r="W815" s="36"/>
    </row>
    <row r="816" spans="1:23" ht="19.5">
      <c r="A816" s="26">
        <v>10</v>
      </c>
      <c r="B816" s="27" t="s">
        <v>1169</v>
      </c>
      <c r="C816" s="27" t="s">
        <v>1181</v>
      </c>
      <c r="D816" s="27"/>
      <c r="E816" s="27" t="s">
        <v>1187</v>
      </c>
      <c r="F816" s="29">
        <v>60</v>
      </c>
      <c r="G816" s="55">
        <v>7.3000000000000148E-2</v>
      </c>
      <c r="H816" s="55">
        <v>5.8000000000001252E-2</v>
      </c>
      <c r="I816" s="31">
        <f t="shared" si="156"/>
        <v>1.7</v>
      </c>
      <c r="J816" s="32">
        <f t="shared" si="157"/>
        <v>0.5</v>
      </c>
      <c r="K816" s="32">
        <f t="shared" si="158"/>
        <v>1.2</v>
      </c>
      <c r="L816" s="32">
        <f>J816-G816</f>
        <v>0.42699999999999982</v>
      </c>
      <c r="M816" s="32">
        <f>K816-H816</f>
        <v>1.1419999999999988</v>
      </c>
      <c r="N816" s="33"/>
      <c r="O816" s="34">
        <f t="shared" si="160"/>
        <v>0.14233333333333328</v>
      </c>
      <c r="P816" s="35">
        <f t="shared" si="160"/>
        <v>0.38066666666666626</v>
      </c>
      <c r="Q816" s="33"/>
      <c r="R816" s="33">
        <f t="shared" si="161"/>
        <v>0.14233333333333328</v>
      </c>
      <c r="S816" s="33">
        <f t="shared" si="161"/>
        <v>0.38066666666666626</v>
      </c>
      <c r="T816" s="33"/>
      <c r="U816" s="33">
        <f t="shared" si="162"/>
        <v>0.14233333333333328</v>
      </c>
      <c r="V816" s="33">
        <f t="shared" si="162"/>
        <v>0.38066666666666626</v>
      </c>
      <c r="W816" s="36"/>
    </row>
    <row r="817" spans="1:23" ht="19.5">
      <c r="A817" s="26">
        <v>11</v>
      </c>
      <c r="B817" s="27" t="s">
        <v>1169</v>
      </c>
      <c r="C817" s="27" t="s">
        <v>1188</v>
      </c>
      <c r="D817" s="27"/>
      <c r="E817" s="27" t="s">
        <v>1189</v>
      </c>
      <c r="F817" s="29">
        <v>140</v>
      </c>
      <c r="G817" s="55">
        <v>1.3199999999999994</v>
      </c>
      <c r="H817" s="55">
        <v>7.5120000000000013</v>
      </c>
      <c r="I817" s="31">
        <f t="shared" si="156"/>
        <v>3.9</v>
      </c>
      <c r="J817" s="32">
        <f t="shared" si="157"/>
        <v>1.2</v>
      </c>
      <c r="K817" s="32">
        <f t="shared" si="158"/>
        <v>2.7</v>
      </c>
      <c r="L817" s="32">
        <v>0</v>
      </c>
      <c r="M817" s="32">
        <v>0</v>
      </c>
      <c r="N817" s="33"/>
      <c r="O817" s="34">
        <f t="shared" si="160"/>
        <v>0</v>
      </c>
      <c r="P817" s="35">
        <f t="shared" si="160"/>
        <v>0</v>
      </c>
      <c r="Q817" s="33"/>
      <c r="R817" s="33">
        <f t="shared" si="161"/>
        <v>0</v>
      </c>
      <c r="S817" s="33">
        <f t="shared" si="161"/>
        <v>0</v>
      </c>
      <c r="T817" s="33"/>
      <c r="U817" s="33">
        <f t="shared" si="162"/>
        <v>0</v>
      </c>
      <c r="V817" s="33">
        <f t="shared" si="162"/>
        <v>0</v>
      </c>
      <c r="W817" s="36"/>
    </row>
    <row r="818" spans="1:23" ht="19.5">
      <c r="A818" s="26">
        <v>12</v>
      </c>
      <c r="B818" s="27" t="s">
        <v>1169</v>
      </c>
      <c r="C818" s="27" t="s">
        <v>1190</v>
      </c>
      <c r="D818" s="27"/>
      <c r="E818" s="27" t="s">
        <v>1191</v>
      </c>
      <c r="F818" s="29">
        <v>100</v>
      </c>
      <c r="G818" s="55"/>
      <c r="H818" s="55"/>
      <c r="I818" s="31">
        <f t="shared" si="156"/>
        <v>2.8</v>
      </c>
      <c r="J818" s="32">
        <f t="shared" si="157"/>
        <v>0.9</v>
      </c>
      <c r="K818" s="32">
        <f t="shared" si="158"/>
        <v>2</v>
      </c>
      <c r="L818" s="32">
        <f>J818-G818</f>
        <v>0.9</v>
      </c>
      <c r="M818" s="32">
        <f>K818-H818</f>
        <v>2</v>
      </c>
      <c r="N818" s="33"/>
      <c r="O818" s="34">
        <f t="shared" si="160"/>
        <v>0.3</v>
      </c>
      <c r="P818" s="35">
        <f t="shared" si="160"/>
        <v>0.66666666666666663</v>
      </c>
      <c r="Q818" s="33"/>
      <c r="R818" s="33">
        <f t="shared" si="161"/>
        <v>0.3</v>
      </c>
      <c r="S818" s="33">
        <f t="shared" si="161"/>
        <v>0.66666666666666663</v>
      </c>
      <c r="T818" s="33"/>
      <c r="U818" s="33">
        <f t="shared" si="162"/>
        <v>0.3</v>
      </c>
      <c r="V818" s="33">
        <f t="shared" si="162"/>
        <v>0.66666666666666663</v>
      </c>
      <c r="W818" s="36"/>
    </row>
    <row r="819" spans="1:23" ht="19.5">
      <c r="A819" s="26">
        <v>13</v>
      </c>
      <c r="B819" s="27" t="s">
        <v>1169</v>
      </c>
      <c r="C819" s="27" t="s">
        <v>1192</v>
      </c>
      <c r="D819" s="27"/>
      <c r="E819" s="27" t="s">
        <v>1193</v>
      </c>
      <c r="F819" s="29">
        <v>100</v>
      </c>
      <c r="G819" s="55">
        <v>4.6759999999999993</v>
      </c>
      <c r="H819" s="55">
        <v>0.7920000000000007</v>
      </c>
      <c r="I819" s="31">
        <f t="shared" si="156"/>
        <v>2.8</v>
      </c>
      <c r="J819" s="32">
        <f t="shared" si="157"/>
        <v>0.9</v>
      </c>
      <c r="K819" s="32">
        <f t="shared" si="158"/>
        <v>2</v>
      </c>
      <c r="L819" s="32">
        <v>0</v>
      </c>
      <c r="M819" s="32">
        <f>K819-H819</f>
        <v>1.2079999999999993</v>
      </c>
      <c r="N819" s="33"/>
      <c r="O819" s="34">
        <f t="shared" si="160"/>
        <v>0</v>
      </c>
      <c r="P819" s="35">
        <f t="shared" si="160"/>
        <v>0.40266666666666645</v>
      </c>
      <c r="Q819" s="33"/>
      <c r="R819" s="33">
        <f t="shared" si="161"/>
        <v>0</v>
      </c>
      <c r="S819" s="33">
        <f t="shared" si="161"/>
        <v>0.40266666666666645</v>
      </c>
      <c r="T819" s="33"/>
      <c r="U819" s="33">
        <f t="shared" si="162"/>
        <v>0</v>
      </c>
      <c r="V819" s="33">
        <f t="shared" si="162"/>
        <v>0.40266666666666645</v>
      </c>
      <c r="W819" s="36"/>
    </row>
    <row r="820" spans="1:23" ht="19.5">
      <c r="A820" s="26">
        <v>14</v>
      </c>
      <c r="B820" s="27" t="s">
        <v>1169</v>
      </c>
      <c r="C820" s="27" t="s">
        <v>1194</v>
      </c>
      <c r="D820" s="27"/>
      <c r="E820" s="27" t="s">
        <v>1195</v>
      </c>
      <c r="F820" s="29">
        <v>198</v>
      </c>
      <c r="G820" s="55"/>
      <c r="H820" s="55">
        <v>8.6600000000000019</v>
      </c>
      <c r="I820" s="31">
        <f t="shared" si="156"/>
        <v>5.4</v>
      </c>
      <c r="J820" s="32">
        <f t="shared" si="157"/>
        <v>1.7</v>
      </c>
      <c r="K820" s="32">
        <f t="shared" si="158"/>
        <v>3.8</v>
      </c>
      <c r="L820" s="32">
        <f>J820-G820</f>
        <v>1.7</v>
      </c>
      <c r="M820" s="32">
        <v>0</v>
      </c>
      <c r="N820" s="33"/>
      <c r="O820" s="34">
        <f t="shared" si="160"/>
        <v>0.56666666666666665</v>
      </c>
      <c r="P820" s="35">
        <f t="shared" si="160"/>
        <v>0</v>
      </c>
      <c r="Q820" s="33"/>
      <c r="R820" s="33">
        <f t="shared" si="161"/>
        <v>0.56666666666666665</v>
      </c>
      <c r="S820" s="33">
        <f t="shared" si="161"/>
        <v>0</v>
      </c>
      <c r="T820" s="33"/>
      <c r="U820" s="33">
        <f t="shared" si="162"/>
        <v>0.56666666666666665</v>
      </c>
      <c r="V820" s="33">
        <f t="shared" si="162"/>
        <v>0</v>
      </c>
      <c r="W820" s="36"/>
    </row>
    <row r="821" spans="1:23" ht="19.5">
      <c r="A821" s="26">
        <v>15</v>
      </c>
      <c r="B821" s="27" t="s">
        <v>1169</v>
      </c>
      <c r="C821" s="27" t="s">
        <v>1196</v>
      </c>
      <c r="D821" s="27"/>
      <c r="E821" s="27" t="s">
        <v>1197</v>
      </c>
      <c r="F821" s="29">
        <v>112</v>
      </c>
      <c r="G821" s="55"/>
      <c r="H821" s="55"/>
      <c r="I821" s="31">
        <f t="shared" si="156"/>
        <v>3.1</v>
      </c>
      <c r="J821" s="32">
        <f t="shared" si="157"/>
        <v>1</v>
      </c>
      <c r="K821" s="32">
        <f t="shared" si="158"/>
        <v>2.2000000000000002</v>
      </c>
      <c r="L821" s="32">
        <f>J821-G821</f>
        <v>1</v>
      </c>
      <c r="M821" s="32">
        <f t="shared" ref="M821:M840" si="163">K821-H821</f>
        <v>2.2000000000000002</v>
      </c>
      <c r="N821" s="33"/>
      <c r="O821" s="34">
        <f t="shared" si="160"/>
        <v>0.33333333333333331</v>
      </c>
      <c r="P821" s="35">
        <f t="shared" si="160"/>
        <v>0.73333333333333339</v>
      </c>
      <c r="Q821" s="33"/>
      <c r="R821" s="33">
        <f t="shared" si="161"/>
        <v>0.33333333333333331</v>
      </c>
      <c r="S821" s="33">
        <f t="shared" si="161"/>
        <v>0.73333333333333339</v>
      </c>
      <c r="T821" s="33"/>
      <c r="U821" s="33">
        <f t="shared" si="162"/>
        <v>0.33333333333333331</v>
      </c>
      <c r="V821" s="33">
        <f t="shared" si="162"/>
        <v>0.73333333333333339</v>
      </c>
      <c r="W821" s="36"/>
    </row>
    <row r="822" spans="1:23" ht="19.5">
      <c r="A822" s="26">
        <v>16</v>
      </c>
      <c r="B822" s="27" t="s">
        <v>1169</v>
      </c>
      <c r="C822" s="27" t="s">
        <v>1198</v>
      </c>
      <c r="D822" s="27"/>
      <c r="E822" s="27" t="s">
        <v>1199</v>
      </c>
      <c r="F822" s="29">
        <v>200</v>
      </c>
      <c r="G822" s="55"/>
      <c r="H822" s="55"/>
      <c r="I822" s="31">
        <f t="shared" si="156"/>
        <v>5.5</v>
      </c>
      <c r="J822" s="32">
        <f t="shared" si="157"/>
        <v>1.7</v>
      </c>
      <c r="K822" s="32">
        <f t="shared" si="158"/>
        <v>3.9</v>
      </c>
      <c r="L822" s="32">
        <f>J822-G822</f>
        <v>1.7</v>
      </c>
      <c r="M822" s="32">
        <f t="shared" si="163"/>
        <v>3.9</v>
      </c>
      <c r="N822" s="33"/>
      <c r="O822" s="34">
        <f t="shared" si="160"/>
        <v>0.56666666666666665</v>
      </c>
      <c r="P822" s="35">
        <f t="shared" si="160"/>
        <v>1.3</v>
      </c>
      <c r="Q822" s="33"/>
      <c r="R822" s="33">
        <f t="shared" si="161"/>
        <v>0.56666666666666665</v>
      </c>
      <c r="S822" s="33">
        <f t="shared" si="161"/>
        <v>1.3</v>
      </c>
      <c r="T822" s="33"/>
      <c r="U822" s="33">
        <f t="shared" si="162"/>
        <v>0.56666666666666665</v>
      </c>
      <c r="V822" s="33">
        <f t="shared" si="162"/>
        <v>1.3</v>
      </c>
      <c r="W822" s="36"/>
    </row>
    <row r="823" spans="1:23" ht="19.5">
      <c r="A823" s="26">
        <v>17</v>
      </c>
      <c r="B823" s="27" t="s">
        <v>1169</v>
      </c>
      <c r="C823" s="27" t="s">
        <v>1200</v>
      </c>
      <c r="D823" s="27"/>
      <c r="E823" s="27" t="s">
        <v>1201</v>
      </c>
      <c r="F823" s="29">
        <v>132</v>
      </c>
      <c r="G823" s="55"/>
      <c r="H823" s="55"/>
      <c r="I823" s="31">
        <f t="shared" si="156"/>
        <v>3.6</v>
      </c>
      <c r="J823" s="32">
        <f t="shared" si="157"/>
        <v>1.1000000000000001</v>
      </c>
      <c r="K823" s="32">
        <f t="shared" si="158"/>
        <v>2.5</v>
      </c>
      <c r="L823" s="32">
        <f>J823-G823</f>
        <v>1.1000000000000001</v>
      </c>
      <c r="M823" s="32">
        <f t="shared" si="163"/>
        <v>2.5</v>
      </c>
      <c r="N823" s="33"/>
      <c r="O823" s="34">
        <f t="shared" si="160"/>
        <v>0.3666666666666667</v>
      </c>
      <c r="P823" s="35">
        <f t="shared" si="160"/>
        <v>0.83333333333333337</v>
      </c>
      <c r="Q823" s="33"/>
      <c r="R823" s="33">
        <f t="shared" si="161"/>
        <v>0.3666666666666667</v>
      </c>
      <c r="S823" s="33">
        <f t="shared" si="161"/>
        <v>0.83333333333333337</v>
      </c>
      <c r="T823" s="33"/>
      <c r="U823" s="33">
        <f t="shared" si="162"/>
        <v>0.3666666666666667</v>
      </c>
      <c r="V823" s="33">
        <f t="shared" si="162"/>
        <v>0.83333333333333337</v>
      </c>
      <c r="W823" s="36"/>
    </row>
    <row r="824" spans="1:23" ht="19.5">
      <c r="A824" s="26">
        <v>18</v>
      </c>
      <c r="B824" s="27" t="s">
        <v>1169</v>
      </c>
      <c r="C824" s="27" t="s">
        <v>108</v>
      </c>
      <c r="D824" s="27"/>
      <c r="E824" s="27" t="s">
        <v>1202</v>
      </c>
      <c r="F824" s="29">
        <v>148</v>
      </c>
      <c r="G824" s="55"/>
      <c r="H824" s="55"/>
      <c r="I824" s="31">
        <f t="shared" si="156"/>
        <v>4.0999999999999996</v>
      </c>
      <c r="J824" s="32">
        <f t="shared" si="157"/>
        <v>1.3</v>
      </c>
      <c r="K824" s="32">
        <f t="shared" si="158"/>
        <v>2.9</v>
      </c>
      <c r="L824" s="32">
        <f>J824-G824</f>
        <v>1.3</v>
      </c>
      <c r="M824" s="32">
        <f t="shared" si="163"/>
        <v>2.9</v>
      </c>
      <c r="N824" s="33"/>
      <c r="O824" s="34">
        <f t="shared" si="160"/>
        <v>0.43333333333333335</v>
      </c>
      <c r="P824" s="35">
        <f t="shared" si="160"/>
        <v>0.96666666666666667</v>
      </c>
      <c r="Q824" s="33"/>
      <c r="R824" s="33">
        <f t="shared" si="161"/>
        <v>0.43333333333333335</v>
      </c>
      <c r="S824" s="33">
        <f t="shared" si="161"/>
        <v>0.96666666666666667</v>
      </c>
      <c r="T824" s="33"/>
      <c r="U824" s="33">
        <f t="shared" si="162"/>
        <v>0.43333333333333335</v>
      </c>
      <c r="V824" s="33">
        <f t="shared" si="162"/>
        <v>0.96666666666666667</v>
      </c>
      <c r="W824" s="36"/>
    </row>
    <row r="825" spans="1:23" ht="19.5">
      <c r="A825" s="26">
        <v>19</v>
      </c>
      <c r="B825" s="27" t="s">
        <v>1169</v>
      </c>
      <c r="C825" s="27" t="s">
        <v>1203</v>
      </c>
      <c r="D825" s="27"/>
      <c r="E825" s="27" t="s">
        <v>1204</v>
      </c>
      <c r="F825" s="29">
        <v>78</v>
      </c>
      <c r="G825" s="55">
        <v>3.9</v>
      </c>
      <c r="H825" s="55"/>
      <c r="I825" s="31">
        <f t="shared" si="156"/>
        <v>2.1</v>
      </c>
      <c r="J825" s="32">
        <f t="shared" si="157"/>
        <v>0.7</v>
      </c>
      <c r="K825" s="32">
        <f t="shared" si="158"/>
        <v>1.5</v>
      </c>
      <c r="L825" s="32">
        <v>0</v>
      </c>
      <c r="M825" s="32">
        <f t="shared" si="163"/>
        <v>1.5</v>
      </c>
      <c r="N825" s="33"/>
      <c r="O825" s="34">
        <f t="shared" si="160"/>
        <v>0</v>
      </c>
      <c r="P825" s="35">
        <f t="shared" si="160"/>
        <v>0.5</v>
      </c>
      <c r="Q825" s="33"/>
      <c r="R825" s="33">
        <f t="shared" si="161"/>
        <v>0</v>
      </c>
      <c r="S825" s="33">
        <f t="shared" si="161"/>
        <v>0.5</v>
      </c>
      <c r="T825" s="33"/>
      <c r="U825" s="33">
        <f t="shared" si="162"/>
        <v>0</v>
      </c>
      <c r="V825" s="33">
        <f t="shared" si="162"/>
        <v>0.5</v>
      </c>
      <c r="W825" s="36"/>
    </row>
    <row r="826" spans="1:23" ht="19.5">
      <c r="A826" s="26">
        <v>20</v>
      </c>
      <c r="B826" s="27" t="s">
        <v>1169</v>
      </c>
      <c r="C826" s="27" t="s">
        <v>1205</v>
      </c>
      <c r="D826" s="27"/>
      <c r="E826" s="27" t="s">
        <v>1206</v>
      </c>
      <c r="F826" s="29">
        <v>154</v>
      </c>
      <c r="G826" s="55"/>
      <c r="H826" s="55">
        <v>0.35500000000000059</v>
      </c>
      <c r="I826" s="31">
        <f t="shared" si="156"/>
        <v>4.2</v>
      </c>
      <c r="J826" s="32">
        <f t="shared" si="157"/>
        <v>1.3</v>
      </c>
      <c r="K826" s="32">
        <f t="shared" si="158"/>
        <v>2.9</v>
      </c>
      <c r="L826" s="32">
        <f t="shared" ref="L826:L831" si="164">J826-G826</f>
        <v>1.3</v>
      </c>
      <c r="M826" s="32">
        <f t="shared" si="163"/>
        <v>2.5449999999999995</v>
      </c>
      <c r="N826" s="33"/>
      <c r="O826" s="34">
        <f t="shared" si="160"/>
        <v>0.43333333333333335</v>
      </c>
      <c r="P826" s="35">
        <f t="shared" si="160"/>
        <v>0.84833333333333316</v>
      </c>
      <c r="Q826" s="33"/>
      <c r="R826" s="33">
        <f t="shared" si="161"/>
        <v>0.43333333333333335</v>
      </c>
      <c r="S826" s="33">
        <f t="shared" si="161"/>
        <v>0.84833333333333316</v>
      </c>
      <c r="T826" s="33"/>
      <c r="U826" s="33">
        <f t="shared" si="162"/>
        <v>0.43333333333333335</v>
      </c>
      <c r="V826" s="33">
        <f t="shared" si="162"/>
        <v>0.84833333333333316</v>
      </c>
      <c r="W826" s="36"/>
    </row>
    <row r="827" spans="1:23" ht="19.5">
      <c r="A827" s="26">
        <v>21</v>
      </c>
      <c r="B827" s="27" t="s">
        <v>1169</v>
      </c>
      <c r="C827" s="27" t="s">
        <v>1207</v>
      </c>
      <c r="D827" s="27"/>
      <c r="E827" s="27" t="s">
        <v>1208</v>
      </c>
      <c r="F827" s="29">
        <v>56</v>
      </c>
      <c r="G827" s="55"/>
      <c r="H827" s="55"/>
      <c r="I827" s="31">
        <f t="shared" si="156"/>
        <v>1.5</v>
      </c>
      <c r="J827" s="32">
        <f t="shared" si="157"/>
        <v>0.5</v>
      </c>
      <c r="K827" s="32">
        <f t="shared" si="158"/>
        <v>1.1000000000000001</v>
      </c>
      <c r="L827" s="32">
        <f t="shared" si="164"/>
        <v>0.5</v>
      </c>
      <c r="M827" s="32">
        <f t="shared" si="163"/>
        <v>1.1000000000000001</v>
      </c>
      <c r="N827" s="33"/>
      <c r="O827" s="34">
        <f t="shared" si="160"/>
        <v>0.16666666666666666</v>
      </c>
      <c r="P827" s="35">
        <f t="shared" si="160"/>
        <v>0.3666666666666667</v>
      </c>
      <c r="Q827" s="33"/>
      <c r="R827" s="33">
        <f t="shared" si="161"/>
        <v>0.16666666666666666</v>
      </c>
      <c r="S827" s="33">
        <f t="shared" si="161"/>
        <v>0.3666666666666667</v>
      </c>
      <c r="T827" s="33"/>
      <c r="U827" s="33">
        <f t="shared" si="162"/>
        <v>0.16666666666666666</v>
      </c>
      <c r="V827" s="33">
        <f t="shared" si="162"/>
        <v>0.3666666666666667</v>
      </c>
      <c r="W827" s="36"/>
    </row>
    <row r="828" spans="1:23" ht="19.5">
      <c r="A828" s="26">
        <v>22</v>
      </c>
      <c r="B828" s="27" t="s">
        <v>1169</v>
      </c>
      <c r="C828" s="27" t="s">
        <v>1209</v>
      </c>
      <c r="D828" s="27"/>
      <c r="E828" s="27" t="s">
        <v>1210</v>
      </c>
      <c r="F828" s="29">
        <v>42</v>
      </c>
      <c r="G828" s="55"/>
      <c r="H828" s="55"/>
      <c r="I828" s="31">
        <f t="shared" si="156"/>
        <v>1.2</v>
      </c>
      <c r="J828" s="32">
        <f t="shared" si="157"/>
        <v>0.4</v>
      </c>
      <c r="K828" s="32">
        <f t="shared" si="158"/>
        <v>0.8</v>
      </c>
      <c r="L828" s="32">
        <f t="shared" si="164"/>
        <v>0.4</v>
      </c>
      <c r="M828" s="32">
        <f t="shared" si="163"/>
        <v>0.8</v>
      </c>
      <c r="N828" s="33"/>
      <c r="O828" s="34">
        <f t="shared" si="160"/>
        <v>0.13333333333333333</v>
      </c>
      <c r="P828" s="35">
        <f t="shared" si="160"/>
        <v>0.26666666666666666</v>
      </c>
      <c r="Q828" s="33"/>
      <c r="R828" s="33">
        <f t="shared" si="161"/>
        <v>0.13333333333333333</v>
      </c>
      <c r="S828" s="33">
        <f t="shared" si="161"/>
        <v>0.26666666666666666</v>
      </c>
      <c r="T828" s="33"/>
      <c r="U828" s="33">
        <f t="shared" si="162"/>
        <v>0.13333333333333333</v>
      </c>
      <c r="V828" s="33">
        <f t="shared" si="162"/>
        <v>0.26666666666666666</v>
      </c>
      <c r="W828" s="36"/>
    </row>
    <row r="829" spans="1:23" ht="19.5">
      <c r="A829" s="26">
        <v>23</v>
      </c>
      <c r="B829" s="27" t="s">
        <v>1169</v>
      </c>
      <c r="C829" s="27" t="s">
        <v>1211</v>
      </c>
      <c r="D829" s="27"/>
      <c r="E829" s="27" t="s">
        <v>1212</v>
      </c>
      <c r="F829" s="29">
        <v>89</v>
      </c>
      <c r="G829" s="55">
        <v>0.12499999999999972</v>
      </c>
      <c r="H829" s="55">
        <v>0.55900000000000016</v>
      </c>
      <c r="I829" s="31">
        <f t="shared" si="156"/>
        <v>2.4</v>
      </c>
      <c r="J829" s="32">
        <f t="shared" si="157"/>
        <v>0.8</v>
      </c>
      <c r="K829" s="32">
        <f t="shared" si="158"/>
        <v>1.7</v>
      </c>
      <c r="L829" s="32">
        <f t="shared" si="164"/>
        <v>0.67500000000000027</v>
      </c>
      <c r="M829" s="32">
        <f t="shared" si="163"/>
        <v>1.1409999999999998</v>
      </c>
      <c r="N829" s="33"/>
      <c r="O829" s="34">
        <f t="shared" si="160"/>
        <v>0.22500000000000009</v>
      </c>
      <c r="P829" s="35">
        <f t="shared" si="160"/>
        <v>0.38033333333333325</v>
      </c>
      <c r="Q829" s="33"/>
      <c r="R829" s="33">
        <f t="shared" si="161"/>
        <v>0.22500000000000009</v>
      </c>
      <c r="S829" s="33">
        <f t="shared" si="161"/>
        <v>0.38033333333333325</v>
      </c>
      <c r="T829" s="33"/>
      <c r="U829" s="33">
        <f t="shared" si="162"/>
        <v>0.22500000000000009</v>
      </c>
      <c r="V829" s="33">
        <f t="shared" si="162"/>
        <v>0.38033333333333325</v>
      </c>
      <c r="W829" s="36"/>
    </row>
    <row r="830" spans="1:23" ht="19.5">
      <c r="A830" s="26">
        <v>24</v>
      </c>
      <c r="B830" s="27" t="s">
        <v>1169</v>
      </c>
      <c r="C830" s="27" t="s">
        <v>1213</v>
      </c>
      <c r="D830" s="27"/>
      <c r="E830" s="27" t="s">
        <v>1214</v>
      </c>
      <c r="F830" s="29">
        <v>310</v>
      </c>
      <c r="G830" s="55">
        <v>2.6489999999999996</v>
      </c>
      <c r="H830" s="55"/>
      <c r="I830" s="31">
        <f t="shared" si="156"/>
        <v>8.5</v>
      </c>
      <c r="J830" s="32">
        <f t="shared" si="157"/>
        <v>2.7</v>
      </c>
      <c r="K830" s="32">
        <f t="shared" si="158"/>
        <v>6</v>
      </c>
      <c r="L830" s="32">
        <f t="shared" si="164"/>
        <v>5.10000000000006E-2</v>
      </c>
      <c r="M830" s="32">
        <f t="shared" si="163"/>
        <v>6</v>
      </c>
      <c r="N830" s="33"/>
      <c r="O830" s="34">
        <f t="shared" si="160"/>
        <v>1.7000000000000199E-2</v>
      </c>
      <c r="P830" s="35">
        <f t="shared" si="160"/>
        <v>2</v>
      </c>
      <c r="Q830" s="33"/>
      <c r="R830" s="33">
        <f t="shared" si="161"/>
        <v>1.7000000000000199E-2</v>
      </c>
      <c r="S830" s="33">
        <f t="shared" si="161"/>
        <v>2</v>
      </c>
      <c r="T830" s="33"/>
      <c r="U830" s="33">
        <f t="shared" si="162"/>
        <v>1.7000000000000199E-2</v>
      </c>
      <c r="V830" s="33">
        <f t="shared" si="162"/>
        <v>2</v>
      </c>
      <c r="W830" s="36"/>
    </row>
    <row r="831" spans="1:23" ht="19.5">
      <c r="A831" s="26">
        <v>25</v>
      </c>
      <c r="B831" s="27" t="s">
        <v>1169</v>
      </c>
      <c r="C831" s="27" t="s">
        <v>1215</v>
      </c>
      <c r="D831" s="27"/>
      <c r="E831" s="27" t="s">
        <v>1216</v>
      </c>
      <c r="F831" s="29">
        <v>125</v>
      </c>
      <c r="G831" s="55">
        <v>0.89099999999999824</v>
      </c>
      <c r="H831" s="55">
        <v>1.946000000000002</v>
      </c>
      <c r="I831" s="31">
        <f t="shared" si="156"/>
        <v>3.4</v>
      </c>
      <c r="J831" s="32">
        <f t="shared" si="157"/>
        <v>1.1000000000000001</v>
      </c>
      <c r="K831" s="32">
        <f t="shared" si="158"/>
        <v>2.4</v>
      </c>
      <c r="L831" s="32">
        <f t="shared" si="164"/>
        <v>0.20900000000000185</v>
      </c>
      <c r="M831" s="32">
        <f t="shared" si="163"/>
        <v>0.45399999999999796</v>
      </c>
      <c r="N831" s="33"/>
      <c r="O831" s="34">
        <f t="shared" si="160"/>
        <v>6.9666666666667279E-2</v>
      </c>
      <c r="P831" s="35">
        <f t="shared" si="160"/>
        <v>0.15133333333333265</v>
      </c>
      <c r="Q831" s="33"/>
      <c r="R831" s="33">
        <f t="shared" si="161"/>
        <v>6.9666666666667279E-2</v>
      </c>
      <c r="S831" s="33">
        <f t="shared" si="161"/>
        <v>0.15133333333333265</v>
      </c>
      <c r="T831" s="33"/>
      <c r="U831" s="33">
        <f t="shared" si="162"/>
        <v>6.9666666666667279E-2</v>
      </c>
      <c r="V831" s="33">
        <f t="shared" si="162"/>
        <v>0.15133333333333265</v>
      </c>
      <c r="W831" s="36"/>
    </row>
    <row r="832" spans="1:23" ht="19.5">
      <c r="A832" s="26">
        <v>26</v>
      </c>
      <c r="B832" s="27" t="s">
        <v>1169</v>
      </c>
      <c r="C832" s="27" t="s">
        <v>1217</v>
      </c>
      <c r="D832" s="27"/>
      <c r="E832" s="27" t="s">
        <v>1218</v>
      </c>
      <c r="F832" s="29">
        <v>100</v>
      </c>
      <c r="G832" s="55">
        <v>1.6640000000000004</v>
      </c>
      <c r="H832" s="55"/>
      <c r="I832" s="31">
        <f t="shared" si="156"/>
        <v>2.8</v>
      </c>
      <c r="J832" s="32">
        <f t="shared" si="157"/>
        <v>0.9</v>
      </c>
      <c r="K832" s="32">
        <f t="shared" si="158"/>
        <v>2</v>
      </c>
      <c r="L832" s="32">
        <v>0</v>
      </c>
      <c r="M832" s="32">
        <f t="shared" si="163"/>
        <v>2</v>
      </c>
      <c r="N832" s="33"/>
      <c r="O832" s="34">
        <f t="shared" si="160"/>
        <v>0</v>
      </c>
      <c r="P832" s="35">
        <f t="shared" si="160"/>
        <v>0.66666666666666663</v>
      </c>
      <c r="Q832" s="33"/>
      <c r="R832" s="33">
        <f t="shared" si="161"/>
        <v>0</v>
      </c>
      <c r="S832" s="33">
        <f t="shared" si="161"/>
        <v>0.66666666666666663</v>
      </c>
      <c r="T832" s="33"/>
      <c r="U832" s="33">
        <f t="shared" si="162"/>
        <v>0</v>
      </c>
      <c r="V832" s="33">
        <f t="shared" si="162"/>
        <v>0.66666666666666663</v>
      </c>
      <c r="W832" s="36"/>
    </row>
    <row r="833" spans="1:23" ht="19.5">
      <c r="A833" s="26">
        <v>27</v>
      </c>
      <c r="B833" s="27" t="s">
        <v>1169</v>
      </c>
      <c r="C833" s="27" t="s">
        <v>1219</v>
      </c>
      <c r="D833" s="27"/>
      <c r="E833" s="27" t="s">
        <v>1220</v>
      </c>
      <c r="F833" s="29">
        <v>100</v>
      </c>
      <c r="G833" s="55">
        <v>0.72499999999999987</v>
      </c>
      <c r="H833" s="55"/>
      <c r="I833" s="31">
        <f t="shared" si="156"/>
        <v>2.8</v>
      </c>
      <c r="J833" s="32">
        <f t="shared" si="157"/>
        <v>0.9</v>
      </c>
      <c r="K833" s="32">
        <f t="shared" si="158"/>
        <v>2</v>
      </c>
      <c r="L833" s="32">
        <f>J833-G833</f>
        <v>0.17500000000000016</v>
      </c>
      <c r="M833" s="32">
        <f t="shared" si="163"/>
        <v>2</v>
      </c>
      <c r="N833" s="33"/>
      <c r="O833" s="34">
        <f t="shared" si="160"/>
        <v>5.8333333333333383E-2</v>
      </c>
      <c r="P833" s="35">
        <f t="shared" si="160"/>
        <v>0.66666666666666663</v>
      </c>
      <c r="Q833" s="33"/>
      <c r="R833" s="33">
        <f t="shared" si="161"/>
        <v>5.8333333333333383E-2</v>
      </c>
      <c r="S833" s="33">
        <f t="shared" si="161"/>
        <v>0.66666666666666663</v>
      </c>
      <c r="T833" s="33"/>
      <c r="U833" s="33">
        <f t="shared" si="162"/>
        <v>5.8333333333333383E-2</v>
      </c>
      <c r="V833" s="33">
        <f t="shared" si="162"/>
        <v>0.66666666666666663</v>
      </c>
      <c r="W833" s="36"/>
    </row>
    <row r="834" spans="1:23" ht="19.5">
      <c r="A834" s="26">
        <v>28</v>
      </c>
      <c r="B834" s="27" t="s">
        <v>1169</v>
      </c>
      <c r="C834" s="27" t="s">
        <v>1221</v>
      </c>
      <c r="D834" s="27"/>
      <c r="E834" s="27" t="s">
        <v>1222</v>
      </c>
      <c r="F834" s="29">
        <v>154</v>
      </c>
      <c r="G834" s="55"/>
      <c r="H834" s="55"/>
      <c r="I834" s="31">
        <f t="shared" si="156"/>
        <v>4.2</v>
      </c>
      <c r="J834" s="32">
        <f t="shared" si="157"/>
        <v>1.3</v>
      </c>
      <c r="K834" s="32">
        <f t="shared" si="158"/>
        <v>2.9</v>
      </c>
      <c r="L834" s="32">
        <f>J834-G834</f>
        <v>1.3</v>
      </c>
      <c r="M834" s="32">
        <f t="shared" si="163"/>
        <v>2.9</v>
      </c>
      <c r="N834" s="33"/>
      <c r="O834" s="34">
        <f t="shared" si="160"/>
        <v>0.43333333333333335</v>
      </c>
      <c r="P834" s="35">
        <f t="shared" si="160"/>
        <v>0.96666666666666667</v>
      </c>
      <c r="Q834" s="33"/>
      <c r="R834" s="33">
        <f t="shared" si="161"/>
        <v>0.43333333333333335</v>
      </c>
      <c r="S834" s="33">
        <f t="shared" si="161"/>
        <v>0.96666666666666667</v>
      </c>
      <c r="T834" s="33"/>
      <c r="U834" s="33">
        <f t="shared" si="162"/>
        <v>0.43333333333333335</v>
      </c>
      <c r="V834" s="33">
        <f t="shared" si="162"/>
        <v>0.96666666666666667</v>
      </c>
      <c r="W834" s="36"/>
    </row>
    <row r="835" spans="1:23" ht="19.5">
      <c r="A835" s="26">
        <v>29</v>
      </c>
      <c r="B835" s="27" t="s">
        <v>1169</v>
      </c>
      <c r="C835" s="27" t="s">
        <v>721</v>
      </c>
      <c r="D835" s="27"/>
      <c r="E835" s="27" t="s">
        <v>1223</v>
      </c>
      <c r="F835" s="29">
        <v>134</v>
      </c>
      <c r="G835" s="55">
        <v>0.78500000000000081</v>
      </c>
      <c r="H835" s="55">
        <v>1.0010000000000003</v>
      </c>
      <c r="I835" s="31">
        <f t="shared" si="156"/>
        <v>3.7</v>
      </c>
      <c r="J835" s="32">
        <f t="shared" si="157"/>
        <v>1.2</v>
      </c>
      <c r="K835" s="32">
        <f t="shared" si="158"/>
        <v>2.6</v>
      </c>
      <c r="L835" s="32">
        <f>J835-G835</f>
        <v>0.41499999999999915</v>
      </c>
      <c r="M835" s="32">
        <f t="shared" si="163"/>
        <v>1.5989999999999998</v>
      </c>
      <c r="N835" s="33"/>
      <c r="O835" s="34">
        <f t="shared" si="160"/>
        <v>0.13833333333333306</v>
      </c>
      <c r="P835" s="35">
        <f t="shared" si="160"/>
        <v>0.53299999999999992</v>
      </c>
      <c r="Q835" s="33"/>
      <c r="R835" s="33">
        <f t="shared" si="161"/>
        <v>0.13833333333333306</v>
      </c>
      <c r="S835" s="33">
        <f t="shared" si="161"/>
        <v>0.53299999999999992</v>
      </c>
      <c r="T835" s="33"/>
      <c r="U835" s="33">
        <f t="shared" si="162"/>
        <v>0.13833333333333306</v>
      </c>
      <c r="V835" s="33">
        <f t="shared" si="162"/>
        <v>0.53299999999999992</v>
      </c>
      <c r="W835" s="36"/>
    </row>
    <row r="836" spans="1:23" ht="19.5">
      <c r="A836" s="26">
        <v>30</v>
      </c>
      <c r="B836" s="27" t="s">
        <v>1169</v>
      </c>
      <c r="C836" s="27" t="s">
        <v>1224</v>
      </c>
      <c r="D836" s="27"/>
      <c r="E836" s="27" t="s">
        <v>1225</v>
      </c>
      <c r="F836" s="29">
        <v>253</v>
      </c>
      <c r="G836" s="55">
        <v>5.9080000000000021</v>
      </c>
      <c r="H836" s="55"/>
      <c r="I836" s="31">
        <f t="shared" si="156"/>
        <v>7</v>
      </c>
      <c r="J836" s="32">
        <f t="shared" si="157"/>
        <v>2.2000000000000002</v>
      </c>
      <c r="K836" s="32">
        <f t="shared" si="158"/>
        <v>4.9000000000000004</v>
      </c>
      <c r="L836" s="32">
        <v>0</v>
      </c>
      <c r="M836" s="32">
        <f t="shared" si="163"/>
        <v>4.9000000000000004</v>
      </c>
      <c r="N836" s="33"/>
      <c r="O836" s="34">
        <f t="shared" si="160"/>
        <v>0</v>
      </c>
      <c r="P836" s="35">
        <f t="shared" si="160"/>
        <v>1.6333333333333335</v>
      </c>
      <c r="Q836" s="33"/>
      <c r="R836" s="33">
        <f t="shared" si="161"/>
        <v>0</v>
      </c>
      <c r="S836" s="33">
        <f t="shared" si="161"/>
        <v>1.6333333333333335</v>
      </c>
      <c r="T836" s="33"/>
      <c r="U836" s="33">
        <f t="shared" si="162"/>
        <v>0</v>
      </c>
      <c r="V836" s="33">
        <f t="shared" si="162"/>
        <v>1.6333333333333335</v>
      </c>
      <c r="W836" s="36"/>
    </row>
    <row r="837" spans="1:23" ht="19.5">
      <c r="A837" s="26">
        <v>31</v>
      </c>
      <c r="B837" s="27" t="s">
        <v>1169</v>
      </c>
      <c r="C837" s="27" t="s">
        <v>231</v>
      </c>
      <c r="D837" s="27"/>
      <c r="E837" s="27" t="s">
        <v>734</v>
      </c>
      <c r="F837" s="29">
        <v>77</v>
      </c>
      <c r="G837" s="55"/>
      <c r="H837" s="55">
        <v>0.17000000000000035</v>
      </c>
      <c r="I837" s="31">
        <f t="shared" si="156"/>
        <v>2.1</v>
      </c>
      <c r="J837" s="32">
        <f t="shared" si="157"/>
        <v>0.7</v>
      </c>
      <c r="K837" s="32">
        <f t="shared" si="158"/>
        <v>1.5</v>
      </c>
      <c r="L837" s="32">
        <f>J837-G837</f>
        <v>0.7</v>
      </c>
      <c r="M837" s="32">
        <f t="shared" si="163"/>
        <v>1.3299999999999996</v>
      </c>
      <c r="N837" s="33"/>
      <c r="O837" s="34">
        <f t="shared" si="160"/>
        <v>0.23333333333333331</v>
      </c>
      <c r="P837" s="35">
        <f t="shared" si="160"/>
        <v>0.44333333333333319</v>
      </c>
      <c r="Q837" s="33"/>
      <c r="R837" s="33">
        <f t="shared" si="161"/>
        <v>0.23333333333333331</v>
      </c>
      <c r="S837" s="33">
        <f t="shared" si="161"/>
        <v>0.44333333333333319</v>
      </c>
      <c r="T837" s="33"/>
      <c r="U837" s="33">
        <f t="shared" si="162"/>
        <v>0.23333333333333331</v>
      </c>
      <c r="V837" s="33">
        <f t="shared" si="162"/>
        <v>0.44333333333333319</v>
      </c>
      <c r="W837" s="36"/>
    </row>
    <row r="838" spans="1:23" ht="19.5">
      <c r="A838" s="26">
        <v>32</v>
      </c>
      <c r="B838" s="27" t="s">
        <v>1169</v>
      </c>
      <c r="C838" s="27" t="s">
        <v>1226</v>
      </c>
      <c r="D838" s="27"/>
      <c r="E838" s="27" t="s">
        <v>1227</v>
      </c>
      <c r="F838" s="29">
        <v>118</v>
      </c>
      <c r="G838" s="55"/>
      <c r="H838" s="55"/>
      <c r="I838" s="31">
        <f t="shared" si="156"/>
        <v>3.2</v>
      </c>
      <c r="J838" s="32">
        <f t="shared" si="157"/>
        <v>1</v>
      </c>
      <c r="K838" s="32">
        <f t="shared" si="158"/>
        <v>2.2000000000000002</v>
      </c>
      <c r="L838" s="32">
        <f>J838-G838</f>
        <v>1</v>
      </c>
      <c r="M838" s="32">
        <f t="shared" si="163"/>
        <v>2.2000000000000002</v>
      </c>
      <c r="N838" s="33"/>
      <c r="O838" s="34">
        <f t="shared" si="160"/>
        <v>0.33333333333333331</v>
      </c>
      <c r="P838" s="35">
        <f t="shared" si="160"/>
        <v>0.73333333333333339</v>
      </c>
      <c r="Q838" s="33"/>
      <c r="R838" s="33">
        <f t="shared" si="161"/>
        <v>0.33333333333333331</v>
      </c>
      <c r="S838" s="33">
        <f t="shared" si="161"/>
        <v>0.73333333333333339</v>
      </c>
      <c r="T838" s="33"/>
      <c r="U838" s="33">
        <f t="shared" si="162"/>
        <v>0.33333333333333331</v>
      </c>
      <c r="V838" s="33">
        <f t="shared" si="162"/>
        <v>0.73333333333333339</v>
      </c>
      <c r="W838" s="36"/>
    </row>
    <row r="839" spans="1:23" ht="19.5">
      <c r="A839" s="26">
        <v>33</v>
      </c>
      <c r="B839" s="27" t="s">
        <v>1169</v>
      </c>
      <c r="C839" s="27" t="s">
        <v>1192</v>
      </c>
      <c r="D839" s="27"/>
      <c r="E839" s="27" t="s">
        <v>1228</v>
      </c>
      <c r="F839" s="29">
        <v>70</v>
      </c>
      <c r="G839" s="55">
        <v>0.83400000000000019</v>
      </c>
      <c r="H839" s="55">
        <v>1.0880000000000003</v>
      </c>
      <c r="I839" s="31">
        <f t="shared" si="156"/>
        <v>1.9</v>
      </c>
      <c r="J839" s="32">
        <f t="shared" si="157"/>
        <v>0.6</v>
      </c>
      <c r="K839" s="32">
        <f t="shared" si="158"/>
        <v>1.3</v>
      </c>
      <c r="L839" s="32">
        <v>0</v>
      </c>
      <c r="M839" s="32">
        <f t="shared" si="163"/>
        <v>0.21199999999999974</v>
      </c>
      <c r="N839" s="33"/>
      <c r="O839" s="34">
        <f t="shared" si="160"/>
        <v>0</v>
      </c>
      <c r="P839" s="35">
        <f t="shared" si="160"/>
        <v>7.0666666666666586E-2</v>
      </c>
      <c r="Q839" s="33"/>
      <c r="R839" s="33">
        <f t="shared" si="161"/>
        <v>0</v>
      </c>
      <c r="S839" s="33">
        <f t="shared" si="161"/>
        <v>7.0666666666666586E-2</v>
      </c>
      <c r="T839" s="33"/>
      <c r="U839" s="33">
        <f t="shared" si="162"/>
        <v>0</v>
      </c>
      <c r="V839" s="33">
        <f t="shared" si="162"/>
        <v>7.0666666666666586E-2</v>
      </c>
      <c r="W839" s="36"/>
    </row>
    <row r="840" spans="1:23" ht="19.5">
      <c r="A840" s="26">
        <v>34</v>
      </c>
      <c r="B840" s="27" t="s">
        <v>1169</v>
      </c>
      <c r="C840" s="27" t="s">
        <v>1229</v>
      </c>
      <c r="D840" s="27"/>
      <c r="E840" s="27" t="s">
        <v>1230</v>
      </c>
      <c r="F840" s="29">
        <v>159</v>
      </c>
      <c r="G840" s="55"/>
      <c r="H840" s="55"/>
      <c r="I840" s="31">
        <f t="shared" si="156"/>
        <v>4.4000000000000004</v>
      </c>
      <c r="J840" s="32">
        <f t="shared" si="157"/>
        <v>1.4</v>
      </c>
      <c r="K840" s="32">
        <f t="shared" si="158"/>
        <v>3.1</v>
      </c>
      <c r="L840" s="32">
        <f>J840-G840</f>
        <v>1.4</v>
      </c>
      <c r="M840" s="32">
        <f t="shared" si="163"/>
        <v>3.1</v>
      </c>
      <c r="N840" s="33"/>
      <c r="O840" s="34">
        <f t="shared" si="160"/>
        <v>0.46666666666666662</v>
      </c>
      <c r="P840" s="35">
        <f t="shared" si="160"/>
        <v>1.0333333333333334</v>
      </c>
      <c r="Q840" s="33"/>
      <c r="R840" s="33">
        <f t="shared" si="161"/>
        <v>0.46666666666666662</v>
      </c>
      <c r="S840" s="33">
        <f t="shared" si="161"/>
        <v>1.0333333333333334</v>
      </c>
      <c r="T840" s="33"/>
      <c r="U840" s="33">
        <f t="shared" si="162"/>
        <v>0.46666666666666662</v>
      </c>
      <c r="V840" s="33">
        <f t="shared" si="162"/>
        <v>1.0333333333333334</v>
      </c>
      <c r="W840" s="36"/>
    </row>
    <row r="841" spans="1:23" ht="19.5">
      <c r="A841" s="26">
        <v>35</v>
      </c>
      <c r="B841" s="27" t="s">
        <v>1169</v>
      </c>
      <c r="C841" s="27" t="s">
        <v>1231</v>
      </c>
      <c r="D841" s="27"/>
      <c r="E841" s="27" t="s">
        <v>1232</v>
      </c>
      <c r="F841" s="29">
        <v>145</v>
      </c>
      <c r="G841" s="55">
        <v>1.9980000000000007</v>
      </c>
      <c r="H841" s="55">
        <v>3.788000000000002</v>
      </c>
      <c r="I841" s="31">
        <f t="shared" si="156"/>
        <v>4</v>
      </c>
      <c r="J841" s="32">
        <f t="shared" si="157"/>
        <v>1.3</v>
      </c>
      <c r="K841" s="32">
        <f t="shared" si="158"/>
        <v>2.8</v>
      </c>
      <c r="L841" s="32">
        <v>0</v>
      </c>
      <c r="M841" s="32">
        <v>0</v>
      </c>
      <c r="N841" s="33"/>
      <c r="O841" s="34">
        <f t="shared" si="160"/>
        <v>0</v>
      </c>
      <c r="P841" s="35">
        <f t="shared" si="160"/>
        <v>0</v>
      </c>
      <c r="Q841" s="33"/>
      <c r="R841" s="33">
        <f t="shared" si="161"/>
        <v>0</v>
      </c>
      <c r="S841" s="33">
        <f t="shared" si="161"/>
        <v>0</v>
      </c>
      <c r="T841" s="33"/>
      <c r="U841" s="33">
        <f t="shared" si="162"/>
        <v>0</v>
      </c>
      <c r="V841" s="33">
        <f t="shared" si="162"/>
        <v>0</v>
      </c>
      <c r="W841" s="36"/>
    </row>
    <row r="842" spans="1:23" ht="19.5">
      <c r="A842" s="26">
        <v>36</v>
      </c>
      <c r="B842" s="27" t="s">
        <v>1169</v>
      </c>
      <c r="C842" s="27" t="s">
        <v>509</v>
      </c>
      <c r="D842" s="27"/>
      <c r="E842" s="27" t="s">
        <v>1233</v>
      </c>
      <c r="F842" s="29">
        <v>101</v>
      </c>
      <c r="G842" s="55"/>
      <c r="H842" s="55">
        <v>5.1000000000000371E-2</v>
      </c>
      <c r="I842" s="31">
        <f t="shared" si="156"/>
        <v>2.8</v>
      </c>
      <c r="J842" s="32">
        <f t="shared" si="157"/>
        <v>0.9</v>
      </c>
      <c r="K842" s="32">
        <f t="shared" si="158"/>
        <v>2</v>
      </c>
      <c r="L842" s="32">
        <f t="shared" ref="L842:M857" si="165">J842-G842</f>
        <v>0.9</v>
      </c>
      <c r="M842" s="32">
        <f t="shared" si="165"/>
        <v>1.9489999999999996</v>
      </c>
      <c r="N842" s="33"/>
      <c r="O842" s="34">
        <f t="shared" si="160"/>
        <v>0.3</v>
      </c>
      <c r="P842" s="35">
        <f t="shared" si="160"/>
        <v>0.6496666666666665</v>
      </c>
      <c r="Q842" s="33"/>
      <c r="R842" s="33">
        <f t="shared" si="161"/>
        <v>0.3</v>
      </c>
      <c r="S842" s="33">
        <f t="shared" si="161"/>
        <v>0.6496666666666665</v>
      </c>
      <c r="T842" s="33"/>
      <c r="U842" s="33">
        <f t="shared" si="162"/>
        <v>0.3</v>
      </c>
      <c r="V842" s="33">
        <f t="shared" si="162"/>
        <v>0.6496666666666665</v>
      </c>
      <c r="W842" s="36"/>
    </row>
    <row r="843" spans="1:23" ht="19.5">
      <c r="A843" s="26">
        <v>37</v>
      </c>
      <c r="B843" s="27" t="s">
        <v>1169</v>
      </c>
      <c r="C843" s="27" t="s">
        <v>1234</v>
      </c>
      <c r="D843" s="27"/>
      <c r="E843" s="27" t="s">
        <v>1235</v>
      </c>
      <c r="F843" s="29">
        <v>146</v>
      </c>
      <c r="G843" s="55"/>
      <c r="H843" s="55"/>
      <c r="I843" s="31">
        <f t="shared" si="156"/>
        <v>4</v>
      </c>
      <c r="J843" s="32">
        <f t="shared" si="157"/>
        <v>1.3</v>
      </c>
      <c r="K843" s="32">
        <f t="shared" si="158"/>
        <v>2.8</v>
      </c>
      <c r="L843" s="32">
        <f t="shared" si="165"/>
        <v>1.3</v>
      </c>
      <c r="M843" s="32">
        <f t="shared" si="165"/>
        <v>2.8</v>
      </c>
      <c r="N843" s="33"/>
      <c r="O843" s="34">
        <f t="shared" si="160"/>
        <v>0.43333333333333335</v>
      </c>
      <c r="P843" s="35">
        <f t="shared" si="160"/>
        <v>0.93333333333333324</v>
      </c>
      <c r="Q843" s="33"/>
      <c r="R843" s="33">
        <f t="shared" si="161"/>
        <v>0.43333333333333335</v>
      </c>
      <c r="S843" s="33">
        <f t="shared" si="161"/>
        <v>0.93333333333333324</v>
      </c>
      <c r="T843" s="33"/>
      <c r="U843" s="33">
        <f t="shared" si="162"/>
        <v>0.43333333333333335</v>
      </c>
      <c r="V843" s="33">
        <f t="shared" si="162"/>
        <v>0.93333333333333324</v>
      </c>
      <c r="W843" s="36"/>
    </row>
    <row r="844" spans="1:23" ht="19.5">
      <c r="A844" s="26">
        <v>38</v>
      </c>
      <c r="B844" s="27" t="s">
        <v>1169</v>
      </c>
      <c r="C844" s="27" t="s">
        <v>1236</v>
      </c>
      <c r="D844" s="27"/>
      <c r="E844" s="27" t="s">
        <v>1237</v>
      </c>
      <c r="F844" s="29">
        <v>169</v>
      </c>
      <c r="G844" s="55">
        <v>0.88500000000000012</v>
      </c>
      <c r="H844" s="55"/>
      <c r="I844" s="31">
        <f t="shared" si="156"/>
        <v>4.5999999999999996</v>
      </c>
      <c r="J844" s="32">
        <f t="shared" si="157"/>
        <v>1.4</v>
      </c>
      <c r="K844" s="32">
        <f t="shared" si="158"/>
        <v>3.2</v>
      </c>
      <c r="L844" s="32">
        <f t="shared" si="165"/>
        <v>0.51499999999999979</v>
      </c>
      <c r="M844" s="32">
        <f t="shared" si="165"/>
        <v>3.2</v>
      </c>
      <c r="N844" s="33"/>
      <c r="O844" s="34">
        <f t="shared" si="160"/>
        <v>0.17166666666666661</v>
      </c>
      <c r="P844" s="35">
        <f t="shared" si="160"/>
        <v>1.0666666666666667</v>
      </c>
      <c r="Q844" s="33"/>
      <c r="R844" s="33">
        <f t="shared" si="161"/>
        <v>0.17166666666666661</v>
      </c>
      <c r="S844" s="33">
        <f t="shared" si="161"/>
        <v>1.0666666666666667</v>
      </c>
      <c r="T844" s="33"/>
      <c r="U844" s="33">
        <f t="shared" si="162"/>
        <v>0.17166666666666661</v>
      </c>
      <c r="V844" s="33">
        <f t="shared" si="162"/>
        <v>1.0666666666666667</v>
      </c>
      <c r="W844" s="36"/>
    </row>
    <row r="845" spans="1:23" ht="19.5">
      <c r="A845" s="26">
        <v>39</v>
      </c>
      <c r="B845" s="27" t="s">
        <v>1169</v>
      </c>
      <c r="C845" s="27" t="s">
        <v>1238</v>
      </c>
      <c r="D845" s="27"/>
      <c r="E845" s="27" t="s">
        <v>1239</v>
      </c>
      <c r="F845" s="29">
        <v>123</v>
      </c>
      <c r="G845" s="55"/>
      <c r="H845" s="55">
        <v>0.78200000000000069</v>
      </c>
      <c r="I845" s="31">
        <f t="shared" si="156"/>
        <v>3.4</v>
      </c>
      <c r="J845" s="32">
        <f t="shared" si="157"/>
        <v>1.1000000000000001</v>
      </c>
      <c r="K845" s="32">
        <f t="shared" si="158"/>
        <v>2.4</v>
      </c>
      <c r="L845" s="32">
        <f t="shared" si="165"/>
        <v>1.1000000000000001</v>
      </c>
      <c r="M845" s="32">
        <f t="shared" si="165"/>
        <v>1.6179999999999992</v>
      </c>
      <c r="N845" s="33"/>
      <c r="O845" s="34">
        <f t="shared" si="160"/>
        <v>0.3666666666666667</v>
      </c>
      <c r="P845" s="35">
        <f t="shared" si="160"/>
        <v>0.53933333333333311</v>
      </c>
      <c r="Q845" s="33"/>
      <c r="R845" s="33">
        <f t="shared" si="161"/>
        <v>0.3666666666666667</v>
      </c>
      <c r="S845" s="33">
        <f t="shared" si="161"/>
        <v>0.53933333333333311</v>
      </c>
      <c r="T845" s="33"/>
      <c r="U845" s="33">
        <f t="shared" si="162"/>
        <v>0.3666666666666667</v>
      </c>
      <c r="V845" s="33">
        <f t="shared" si="162"/>
        <v>0.53933333333333311</v>
      </c>
      <c r="W845" s="36"/>
    </row>
    <row r="846" spans="1:23" ht="19.5">
      <c r="A846" s="26">
        <v>40</v>
      </c>
      <c r="B846" s="27" t="s">
        <v>1169</v>
      </c>
      <c r="C846" s="27" t="s">
        <v>1240</v>
      </c>
      <c r="D846" s="27"/>
      <c r="E846" s="27" t="s">
        <v>1241</v>
      </c>
      <c r="F846" s="29">
        <v>107</v>
      </c>
      <c r="G846" s="55"/>
      <c r="H846" s="55"/>
      <c r="I846" s="31">
        <f t="shared" si="156"/>
        <v>2.9</v>
      </c>
      <c r="J846" s="32">
        <f t="shared" si="157"/>
        <v>0.9</v>
      </c>
      <c r="K846" s="32">
        <f t="shared" si="158"/>
        <v>2</v>
      </c>
      <c r="L846" s="32">
        <f t="shared" si="165"/>
        <v>0.9</v>
      </c>
      <c r="M846" s="32">
        <f t="shared" si="165"/>
        <v>2</v>
      </c>
      <c r="N846" s="33"/>
      <c r="O846" s="34">
        <f t="shared" si="160"/>
        <v>0.3</v>
      </c>
      <c r="P846" s="35">
        <f t="shared" si="160"/>
        <v>0.66666666666666663</v>
      </c>
      <c r="Q846" s="33"/>
      <c r="R846" s="33">
        <f t="shared" si="161"/>
        <v>0.3</v>
      </c>
      <c r="S846" s="33">
        <f t="shared" si="161"/>
        <v>0.66666666666666663</v>
      </c>
      <c r="T846" s="33"/>
      <c r="U846" s="33">
        <f t="shared" si="162"/>
        <v>0.3</v>
      </c>
      <c r="V846" s="33">
        <f t="shared" si="162"/>
        <v>0.66666666666666663</v>
      </c>
      <c r="W846" s="36"/>
    </row>
    <row r="847" spans="1:23" ht="19.5">
      <c r="A847" s="26">
        <v>41</v>
      </c>
      <c r="B847" s="27" t="s">
        <v>1169</v>
      </c>
      <c r="C847" s="27" t="s">
        <v>1205</v>
      </c>
      <c r="D847" s="27"/>
      <c r="E847" s="27" t="s">
        <v>1242</v>
      </c>
      <c r="F847" s="29">
        <v>90</v>
      </c>
      <c r="G847" s="55">
        <v>1.5779999999999998</v>
      </c>
      <c r="H847" s="55">
        <v>1.1379999999999983</v>
      </c>
      <c r="I847" s="31">
        <f t="shared" si="156"/>
        <v>2.5</v>
      </c>
      <c r="J847" s="32">
        <f t="shared" si="157"/>
        <v>0.8</v>
      </c>
      <c r="K847" s="32">
        <f t="shared" si="158"/>
        <v>1.8</v>
      </c>
      <c r="L847" s="32">
        <v>0</v>
      </c>
      <c r="M847" s="32">
        <f t="shared" si="165"/>
        <v>0.6620000000000017</v>
      </c>
      <c r="N847" s="33"/>
      <c r="O847" s="34">
        <f t="shared" si="160"/>
        <v>0</v>
      </c>
      <c r="P847" s="35">
        <f t="shared" si="160"/>
        <v>0.22066666666666723</v>
      </c>
      <c r="Q847" s="33"/>
      <c r="R847" s="33">
        <f t="shared" si="161"/>
        <v>0</v>
      </c>
      <c r="S847" s="33">
        <f t="shared" si="161"/>
        <v>0.22066666666666723</v>
      </c>
      <c r="T847" s="33"/>
      <c r="U847" s="33">
        <f t="shared" si="162"/>
        <v>0</v>
      </c>
      <c r="V847" s="33">
        <f t="shared" si="162"/>
        <v>0.22066666666666723</v>
      </c>
      <c r="W847" s="36"/>
    </row>
    <row r="848" spans="1:23" ht="19.5">
      <c r="A848" s="26">
        <v>42</v>
      </c>
      <c r="B848" s="27" t="s">
        <v>1169</v>
      </c>
      <c r="C848" s="27" t="s">
        <v>1243</v>
      </c>
      <c r="D848" s="27"/>
      <c r="E848" s="27" t="s">
        <v>1244</v>
      </c>
      <c r="F848" s="29">
        <v>117</v>
      </c>
      <c r="G848" s="55"/>
      <c r="H848" s="55"/>
      <c r="I848" s="31">
        <f t="shared" si="156"/>
        <v>3.2</v>
      </c>
      <c r="J848" s="32">
        <f t="shared" si="157"/>
        <v>1</v>
      </c>
      <c r="K848" s="32">
        <f t="shared" si="158"/>
        <v>2.2000000000000002</v>
      </c>
      <c r="L848" s="32">
        <f>J848-G848</f>
        <v>1</v>
      </c>
      <c r="M848" s="32">
        <f t="shared" si="165"/>
        <v>2.2000000000000002</v>
      </c>
      <c r="N848" s="33"/>
      <c r="O848" s="34">
        <f t="shared" si="160"/>
        <v>0.33333333333333331</v>
      </c>
      <c r="P848" s="35">
        <f t="shared" si="160"/>
        <v>0.73333333333333339</v>
      </c>
      <c r="Q848" s="33"/>
      <c r="R848" s="33">
        <f t="shared" si="161"/>
        <v>0.33333333333333331</v>
      </c>
      <c r="S848" s="33">
        <f t="shared" si="161"/>
        <v>0.73333333333333339</v>
      </c>
      <c r="T848" s="33"/>
      <c r="U848" s="33">
        <f t="shared" si="162"/>
        <v>0.33333333333333331</v>
      </c>
      <c r="V848" s="33">
        <f t="shared" si="162"/>
        <v>0.73333333333333339</v>
      </c>
      <c r="W848" s="36"/>
    </row>
    <row r="849" spans="1:23" ht="19.5">
      <c r="A849" s="26">
        <v>43</v>
      </c>
      <c r="B849" s="27" t="s">
        <v>1169</v>
      </c>
      <c r="C849" s="27" t="s">
        <v>1245</v>
      </c>
      <c r="D849" s="27"/>
      <c r="E849" s="27" t="s">
        <v>1246</v>
      </c>
      <c r="F849" s="29">
        <v>122</v>
      </c>
      <c r="G849" s="55">
        <v>13.132</v>
      </c>
      <c r="H849" s="55"/>
      <c r="I849" s="31">
        <f t="shared" si="156"/>
        <v>3.4</v>
      </c>
      <c r="J849" s="32">
        <f t="shared" si="157"/>
        <v>1.1000000000000001</v>
      </c>
      <c r="K849" s="32">
        <f t="shared" si="158"/>
        <v>2.4</v>
      </c>
      <c r="L849" s="32">
        <v>0</v>
      </c>
      <c r="M849" s="32">
        <f t="shared" si="165"/>
        <v>2.4</v>
      </c>
      <c r="N849" s="33"/>
      <c r="O849" s="34">
        <f t="shared" si="160"/>
        <v>0</v>
      </c>
      <c r="P849" s="35">
        <f t="shared" si="160"/>
        <v>0.79999999999999993</v>
      </c>
      <c r="Q849" s="33"/>
      <c r="R849" s="33">
        <f t="shared" si="161"/>
        <v>0</v>
      </c>
      <c r="S849" s="33">
        <f t="shared" si="161"/>
        <v>0.79999999999999993</v>
      </c>
      <c r="T849" s="33"/>
      <c r="U849" s="33">
        <f t="shared" si="162"/>
        <v>0</v>
      </c>
      <c r="V849" s="33">
        <f t="shared" si="162"/>
        <v>0.79999999999999993</v>
      </c>
      <c r="W849" s="36"/>
    </row>
    <row r="850" spans="1:23" ht="19.5">
      <c r="A850" s="26">
        <v>44</v>
      </c>
      <c r="B850" s="27" t="s">
        <v>1169</v>
      </c>
      <c r="C850" s="27" t="s">
        <v>1247</v>
      </c>
      <c r="D850" s="27"/>
      <c r="E850" s="27" t="s">
        <v>1248</v>
      </c>
      <c r="F850" s="29">
        <v>106</v>
      </c>
      <c r="G850" s="55"/>
      <c r="H850" s="55">
        <v>0.57800000000000051</v>
      </c>
      <c r="I850" s="31">
        <f t="shared" si="156"/>
        <v>2.9</v>
      </c>
      <c r="J850" s="32">
        <f t="shared" si="157"/>
        <v>0.9</v>
      </c>
      <c r="K850" s="32">
        <f t="shared" si="158"/>
        <v>2</v>
      </c>
      <c r="L850" s="32">
        <f>J850-G850</f>
        <v>0.9</v>
      </c>
      <c r="M850" s="32">
        <f t="shared" si="165"/>
        <v>1.4219999999999995</v>
      </c>
      <c r="N850" s="33"/>
      <c r="O850" s="34">
        <f t="shared" si="160"/>
        <v>0.3</v>
      </c>
      <c r="P850" s="35">
        <f t="shared" si="160"/>
        <v>0.47399999999999981</v>
      </c>
      <c r="Q850" s="33"/>
      <c r="R850" s="33">
        <f t="shared" si="161"/>
        <v>0.3</v>
      </c>
      <c r="S850" s="33">
        <f t="shared" si="161"/>
        <v>0.47399999999999981</v>
      </c>
      <c r="T850" s="33"/>
      <c r="U850" s="33">
        <f t="shared" si="162"/>
        <v>0.3</v>
      </c>
      <c r="V850" s="33">
        <f t="shared" si="162"/>
        <v>0.47399999999999981</v>
      </c>
      <c r="W850" s="36"/>
    </row>
    <row r="851" spans="1:23" ht="19.5">
      <c r="A851" s="26">
        <v>45</v>
      </c>
      <c r="B851" s="27" t="s">
        <v>1169</v>
      </c>
      <c r="C851" s="27" t="s">
        <v>1249</v>
      </c>
      <c r="D851" s="27"/>
      <c r="E851" s="27" t="s">
        <v>1250</v>
      </c>
      <c r="F851" s="29">
        <v>194</v>
      </c>
      <c r="G851" s="55">
        <v>5.0849999999999982</v>
      </c>
      <c r="H851" s="55"/>
      <c r="I851" s="31">
        <f t="shared" si="156"/>
        <v>5.3</v>
      </c>
      <c r="J851" s="32">
        <f t="shared" si="157"/>
        <v>1.7</v>
      </c>
      <c r="K851" s="32">
        <f t="shared" si="158"/>
        <v>3.7</v>
      </c>
      <c r="L851" s="32">
        <v>0</v>
      </c>
      <c r="M851" s="32">
        <f t="shared" si="165"/>
        <v>3.7</v>
      </c>
      <c r="N851" s="33"/>
      <c r="O851" s="34">
        <f t="shared" si="160"/>
        <v>0</v>
      </c>
      <c r="P851" s="35">
        <f t="shared" si="160"/>
        <v>1.2333333333333334</v>
      </c>
      <c r="Q851" s="33"/>
      <c r="R851" s="33">
        <f t="shared" si="161"/>
        <v>0</v>
      </c>
      <c r="S851" s="33">
        <f t="shared" si="161"/>
        <v>1.2333333333333334</v>
      </c>
      <c r="T851" s="33"/>
      <c r="U851" s="33">
        <f t="shared" si="162"/>
        <v>0</v>
      </c>
      <c r="V851" s="33">
        <f t="shared" si="162"/>
        <v>1.2333333333333334</v>
      </c>
      <c r="W851" s="36"/>
    </row>
    <row r="852" spans="1:23" ht="19.5">
      <c r="A852" s="26">
        <v>46</v>
      </c>
      <c r="B852" s="27" t="s">
        <v>1169</v>
      </c>
      <c r="C852" s="27" t="s">
        <v>1251</v>
      </c>
      <c r="D852" s="27"/>
      <c r="E852" s="27" t="s">
        <v>1252</v>
      </c>
      <c r="F852" s="29">
        <v>114</v>
      </c>
      <c r="G852" s="55">
        <v>0.38500000000000034</v>
      </c>
      <c r="H852" s="55">
        <v>1.1420000000000001</v>
      </c>
      <c r="I852" s="31">
        <f t="shared" si="156"/>
        <v>3.1</v>
      </c>
      <c r="J852" s="32">
        <f t="shared" si="157"/>
        <v>1</v>
      </c>
      <c r="K852" s="32">
        <f t="shared" si="158"/>
        <v>2.2000000000000002</v>
      </c>
      <c r="L852" s="32">
        <f>J852-G852</f>
        <v>0.61499999999999966</v>
      </c>
      <c r="M852" s="32">
        <f t="shared" si="165"/>
        <v>1.0580000000000001</v>
      </c>
      <c r="N852" s="33"/>
      <c r="O852" s="34">
        <f t="shared" si="160"/>
        <v>0.20499999999999988</v>
      </c>
      <c r="P852" s="35">
        <f t="shared" si="160"/>
        <v>0.35266666666666668</v>
      </c>
      <c r="Q852" s="33"/>
      <c r="R852" s="33">
        <f t="shared" si="161"/>
        <v>0.20499999999999988</v>
      </c>
      <c r="S852" s="33">
        <f t="shared" si="161"/>
        <v>0.35266666666666668</v>
      </c>
      <c r="T852" s="33"/>
      <c r="U852" s="33">
        <f t="shared" si="162"/>
        <v>0.20499999999999988</v>
      </c>
      <c r="V852" s="33">
        <f t="shared" si="162"/>
        <v>0.35266666666666668</v>
      </c>
      <c r="W852" s="36"/>
    </row>
    <row r="853" spans="1:23" ht="19.5">
      <c r="A853" s="26">
        <v>47</v>
      </c>
      <c r="B853" s="27" t="s">
        <v>1169</v>
      </c>
      <c r="C853" s="27" t="s">
        <v>1251</v>
      </c>
      <c r="D853" s="27"/>
      <c r="E853" s="27" t="s">
        <v>1253</v>
      </c>
      <c r="F853" s="29">
        <v>95</v>
      </c>
      <c r="G853" s="55">
        <v>1.242</v>
      </c>
      <c r="H853" s="55">
        <v>0.75200000000000056</v>
      </c>
      <c r="I853" s="31">
        <f t="shared" si="156"/>
        <v>2.6</v>
      </c>
      <c r="J853" s="32">
        <f t="shared" si="157"/>
        <v>0.8</v>
      </c>
      <c r="K853" s="32">
        <f t="shared" si="158"/>
        <v>1.8</v>
      </c>
      <c r="L853" s="32">
        <v>0</v>
      </c>
      <c r="M853" s="32">
        <f t="shared" si="165"/>
        <v>1.0479999999999996</v>
      </c>
      <c r="N853" s="33"/>
      <c r="O853" s="34">
        <f t="shared" si="160"/>
        <v>0</v>
      </c>
      <c r="P853" s="35">
        <f t="shared" si="160"/>
        <v>0.34933333333333322</v>
      </c>
      <c r="Q853" s="33"/>
      <c r="R853" s="33">
        <f t="shared" si="161"/>
        <v>0</v>
      </c>
      <c r="S853" s="33">
        <f t="shared" si="161"/>
        <v>0.34933333333333322</v>
      </c>
      <c r="T853" s="33"/>
      <c r="U853" s="33">
        <f t="shared" si="162"/>
        <v>0</v>
      </c>
      <c r="V853" s="33">
        <f t="shared" si="162"/>
        <v>0.34933333333333322</v>
      </c>
      <c r="W853" s="36"/>
    </row>
    <row r="854" spans="1:23" ht="19.5">
      <c r="A854" s="26">
        <v>48</v>
      </c>
      <c r="B854" s="27" t="s">
        <v>1169</v>
      </c>
      <c r="C854" s="27" t="s">
        <v>1254</v>
      </c>
      <c r="D854" s="27"/>
      <c r="E854" s="27" t="s">
        <v>1255</v>
      </c>
      <c r="F854" s="29">
        <v>108</v>
      </c>
      <c r="G854" s="55"/>
      <c r="H854" s="55"/>
      <c r="I854" s="31">
        <f t="shared" si="156"/>
        <v>3</v>
      </c>
      <c r="J854" s="32">
        <f t="shared" si="157"/>
        <v>0.9</v>
      </c>
      <c r="K854" s="32">
        <f t="shared" si="158"/>
        <v>2.1</v>
      </c>
      <c r="L854" s="32">
        <f t="shared" ref="L854:M865" si="166">J854-G854</f>
        <v>0.9</v>
      </c>
      <c r="M854" s="32">
        <f t="shared" si="165"/>
        <v>2.1</v>
      </c>
      <c r="N854" s="33"/>
      <c r="O854" s="34">
        <f t="shared" si="160"/>
        <v>0.3</v>
      </c>
      <c r="P854" s="35">
        <f t="shared" si="160"/>
        <v>0.70000000000000007</v>
      </c>
      <c r="Q854" s="33"/>
      <c r="R854" s="33">
        <f t="shared" si="161"/>
        <v>0.3</v>
      </c>
      <c r="S854" s="33">
        <f t="shared" si="161"/>
        <v>0.70000000000000007</v>
      </c>
      <c r="T854" s="33"/>
      <c r="U854" s="33">
        <f t="shared" si="162"/>
        <v>0.3</v>
      </c>
      <c r="V854" s="33">
        <f t="shared" si="162"/>
        <v>0.70000000000000007</v>
      </c>
      <c r="W854" s="36"/>
    </row>
    <row r="855" spans="1:23" ht="33.75">
      <c r="A855" s="26">
        <v>49</v>
      </c>
      <c r="B855" s="27" t="s">
        <v>1169</v>
      </c>
      <c r="C855" s="27" t="s">
        <v>1256</v>
      </c>
      <c r="D855" s="27"/>
      <c r="E855" s="107" t="s">
        <v>1257</v>
      </c>
      <c r="F855" s="29">
        <v>0</v>
      </c>
      <c r="G855" s="108"/>
      <c r="H855" s="108"/>
      <c r="I855" s="31">
        <f t="shared" si="156"/>
        <v>0</v>
      </c>
      <c r="J855" s="32">
        <f t="shared" si="157"/>
        <v>0</v>
      </c>
      <c r="K855" s="32">
        <f t="shared" si="158"/>
        <v>0</v>
      </c>
      <c r="L855" s="32">
        <f t="shared" si="166"/>
        <v>0</v>
      </c>
      <c r="M855" s="32">
        <f t="shared" si="165"/>
        <v>0</v>
      </c>
      <c r="N855" s="33"/>
      <c r="O855" s="34">
        <f t="shared" si="160"/>
        <v>0</v>
      </c>
      <c r="P855" s="35">
        <f t="shared" si="160"/>
        <v>0</v>
      </c>
      <c r="Q855" s="33"/>
      <c r="R855" s="33">
        <f t="shared" si="161"/>
        <v>0</v>
      </c>
      <c r="S855" s="33">
        <f t="shared" si="161"/>
        <v>0</v>
      </c>
      <c r="T855" s="33"/>
      <c r="U855" s="33">
        <f t="shared" si="162"/>
        <v>0</v>
      </c>
      <c r="V855" s="33">
        <f t="shared" si="162"/>
        <v>0</v>
      </c>
      <c r="W855" s="36"/>
    </row>
    <row r="856" spans="1:23" ht="19.5">
      <c r="A856" s="26">
        <v>50</v>
      </c>
      <c r="B856" s="27" t="s">
        <v>1169</v>
      </c>
      <c r="C856" s="27" t="s">
        <v>108</v>
      </c>
      <c r="D856" s="27"/>
      <c r="E856" s="27" t="s">
        <v>1258</v>
      </c>
      <c r="F856" s="29">
        <v>151</v>
      </c>
      <c r="G856" s="55"/>
      <c r="H856" s="55"/>
      <c r="I856" s="31">
        <f t="shared" si="156"/>
        <v>4.2</v>
      </c>
      <c r="J856" s="32">
        <f t="shared" si="157"/>
        <v>1.3</v>
      </c>
      <c r="K856" s="32">
        <f t="shared" si="158"/>
        <v>2.9</v>
      </c>
      <c r="L856" s="32">
        <f t="shared" si="166"/>
        <v>1.3</v>
      </c>
      <c r="M856" s="32">
        <f t="shared" si="165"/>
        <v>2.9</v>
      </c>
      <c r="N856" s="33"/>
      <c r="O856" s="34">
        <f t="shared" si="160"/>
        <v>0.43333333333333335</v>
      </c>
      <c r="P856" s="35">
        <f t="shared" si="160"/>
        <v>0.96666666666666667</v>
      </c>
      <c r="Q856" s="33"/>
      <c r="R856" s="33">
        <f t="shared" si="161"/>
        <v>0.43333333333333335</v>
      </c>
      <c r="S856" s="33">
        <f t="shared" si="161"/>
        <v>0.96666666666666667</v>
      </c>
      <c r="T856" s="33"/>
      <c r="U856" s="33">
        <f t="shared" si="162"/>
        <v>0.43333333333333335</v>
      </c>
      <c r="V856" s="33">
        <f t="shared" si="162"/>
        <v>0.96666666666666667</v>
      </c>
      <c r="W856" s="36"/>
    </row>
    <row r="857" spans="1:23" ht="19.5">
      <c r="A857" s="26">
        <v>51</v>
      </c>
      <c r="B857" s="27" t="s">
        <v>1169</v>
      </c>
      <c r="C857" s="27" t="s">
        <v>1259</v>
      </c>
      <c r="D857" s="27"/>
      <c r="E857" s="27" t="s">
        <v>1260</v>
      </c>
      <c r="F857" s="29">
        <v>112</v>
      </c>
      <c r="G857" s="55"/>
      <c r="H857" s="55"/>
      <c r="I857" s="31">
        <f t="shared" si="156"/>
        <v>3.1</v>
      </c>
      <c r="J857" s="32">
        <f t="shared" si="157"/>
        <v>1</v>
      </c>
      <c r="K857" s="32">
        <f t="shared" si="158"/>
        <v>2.2000000000000002</v>
      </c>
      <c r="L857" s="32">
        <f t="shared" si="166"/>
        <v>1</v>
      </c>
      <c r="M857" s="32">
        <f t="shared" si="165"/>
        <v>2.2000000000000002</v>
      </c>
      <c r="N857" s="33"/>
      <c r="O857" s="34">
        <f t="shared" si="160"/>
        <v>0.33333333333333331</v>
      </c>
      <c r="P857" s="35">
        <f t="shared" si="160"/>
        <v>0.73333333333333339</v>
      </c>
      <c r="Q857" s="33"/>
      <c r="R857" s="33">
        <f t="shared" si="161"/>
        <v>0.33333333333333331</v>
      </c>
      <c r="S857" s="33">
        <f t="shared" si="161"/>
        <v>0.73333333333333339</v>
      </c>
      <c r="T857" s="33"/>
      <c r="U857" s="33">
        <f t="shared" si="162"/>
        <v>0.33333333333333331</v>
      </c>
      <c r="V857" s="33">
        <f t="shared" si="162"/>
        <v>0.73333333333333339</v>
      </c>
      <c r="W857" s="36"/>
    </row>
    <row r="858" spans="1:23" ht="19.5">
      <c r="A858" s="26">
        <v>52</v>
      </c>
      <c r="B858" s="27" t="s">
        <v>1169</v>
      </c>
      <c r="C858" s="27" t="s">
        <v>1261</v>
      </c>
      <c r="D858" s="27"/>
      <c r="E858" s="27" t="s">
        <v>1262</v>
      </c>
      <c r="F858" s="29">
        <v>121</v>
      </c>
      <c r="G858" s="55"/>
      <c r="H858" s="55"/>
      <c r="I858" s="31">
        <f t="shared" si="156"/>
        <v>3.3</v>
      </c>
      <c r="J858" s="32">
        <f t="shared" si="157"/>
        <v>1</v>
      </c>
      <c r="K858" s="32">
        <f t="shared" si="158"/>
        <v>2.2999999999999998</v>
      </c>
      <c r="L858" s="32">
        <f t="shared" si="166"/>
        <v>1</v>
      </c>
      <c r="M858" s="32">
        <f t="shared" si="166"/>
        <v>2.2999999999999998</v>
      </c>
      <c r="N858" s="33"/>
      <c r="O858" s="34">
        <f t="shared" si="160"/>
        <v>0.33333333333333331</v>
      </c>
      <c r="P858" s="35">
        <f t="shared" si="160"/>
        <v>0.76666666666666661</v>
      </c>
      <c r="Q858" s="33"/>
      <c r="R858" s="33">
        <f t="shared" si="161"/>
        <v>0.33333333333333331</v>
      </c>
      <c r="S858" s="33">
        <f t="shared" si="161"/>
        <v>0.76666666666666661</v>
      </c>
      <c r="T858" s="33"/>
      <c r="U858" s="33">
        <f t="shared" si="162"/>
        <v>0.33333333333333331</v>
      </c>
      <c r="V858" s="33">
        <f t="shared" si="162"/>
        <v>0.76666666666666661</v>
      </c>
      <c r="W858" s="36"/>
    </row>
    <row r="859" spans="1:23" ht="19.5">
      <c r="A859" s="26">
        <v>53</v>
      </c>
      <c r="B859" s="27" t="s">
        <v>1169</v>
      </c>
      <c r="C859" s="27" t="s">
        <v>1249</v>
      </c>
      <c r="D859" s="27"/>
      <c r="E859" s="27" t="s">
        <v>1263</v>
      </c>
      <c r="F859" s="29">
        <v>158</v>
      </c>
      <c r="G859" s="55">
        <v>0.73000000000000043</v>
      </c>
      <c r="H859" s="55">
        <v>1.8729999999999993</v>
      </c>
      <c r="I859" s="31">
        <f t="shared" si="156"/>
        <v>4.3</v>
      </c>
      <c r="J859" s="32">
        <f t="shared" si="157"/>
        <v>1.3</v>
      </c>
      <c r="K859" s="32">
        <f t="shared" si="158"/>
        <v>3</v>
      </c>
      <c r="L859" s="32">
        <f t="shared" si="166"/>
        <v>0.56999999999999962</v>
      </c>
      <c r="M859" s="32">
        <f t="shared" si="166"/>
        <v>1.1270000000000007</v>
      </c>
      <c r="N859" s="33"/>
      <c r="O859" s="34">
        <f t="shared" si="160"/>
        <v>0.18999999999999986</v>
      </c>
      <c r="P859" s="35">
        <f t="shared" si="160"/>
        <v>0.37566666666666687</v>
      </c>
      <c r="Q859" s="33"/>
      <c r="R859" s="33">
        <f t="shared" si="161"/>
        <v>0.18999999999999986</v>
      </c>
      <c r="S859" s="33">
        <f t="shared" si="161"/>
        <v>0.37566666666666687</v>
      </c>
      <c r="T859" s="33"/>
      <c r="U859" s="33">
        <f t="shared" si="162"/>
        <v>0.18999999999999986</v>
      </c>
      <c r="V859" s="33">
        <f t="shared" si="162"/>
        <v>0.37566666666666687</v>
      </c>
      <c r="W859" s="36"/>
    </row>
    <row r="860" spans="1:23" ht="19.5">
      <c r="A860" s="26">
        <v>54</v>
      </c>
      <c r="B860" s="27" t="s">
        <v>1169</v>
      </c>
      <c r="C860" s="27" t="s">
        <v>721</v>
      </c>
      <c r="D860" s="27"/>
      <c r="E860" s="27" t="s">
        <v>853</v>
      </c>
      <c r="F860" s="29">
        <v>100</v>
      </c>
      <c r="G860" s="55"/>
      <c r="H860" s="55">
        <v>0.39599999999999985</v>
      </c>
      <c r="I860" s="31">
        <f t="shared" si="156"/>
        <v>2.8</v>
      </c>
      <c r="J860" s="32">
        <f t="shared" si="157"/>
        <v>0.9</v>
      </c>
      <c r="K860" s="32">
        <f t="shared" si="158"/>
        <v>2</v>
      </c>
      <c r="L860" s="32">
        <f t="shared" si="166"/>
        <v>0.9</v>
      </c>
      <c r="M860" s="32">
        <f t="shared" si="166"/>
        <v>1.6040000000000001</v>
      </c>
      <c r="N860" s="33"/>
      <c r="O860" s="34">
        <f t="shared" si="160"/>
        <v>0.3</v>
      </c>
      <c r="P860" s="35">
        <f t="shared" si="160"/>
        <v>0.53466666666666673</v>
      </c>
      <c r="Q860" s="33"/>
      <c r="R860" s="33">
        <f t="shared" si="161"/>
        <v>0.3</v>
      </c>
      <c r="S860" s="33">
        <f t="shared" si="161"/>
        <v>0.53466666666666673</v>
      </c>
      <c r="T860" s="33"/>
      <c r="U860" s="33">
        <f t="shared" si="162"/>
        <v>0.3</v>
      </c>
      <c r="V860" s="33">
        <f t="shared" si="162"/>
        <v>0.53466666666666673</v>
      </c>
      <c r="W860" s="36"/>
    </row>
    <row r="861" spans="1:23" ht="19.5">
      <c r="A861" s="26">
        <v>55</v>
      </c>
      <c r="B861" s="27" t="s">
        <v>1169</v>
      </c>
      <c r="C861" s="27" t="s">
        <v>1211</v>
      </c>
      <c r="D861" s="27"/>
      <c r="E861" s="27" t="s">
        <v>1264</v>
      </c>
      <c r="F861" s="29">
        <v>104</v>
      </c>
      <c r="G861" s="55"/>
      <c r="H861" s="55"/>
      <c r="I861" s="31">
        <f t="shared" si="156"/>
        <v>2.9</v>
      </c>
      <c r="J861" s="32">
        <f t="shared" si="157"/>
        <v>0.9</v>
      </c>
      <c r="K861" s="32">
        <f t="shared" si="158"/>
        <v>2</v>
      </c>
      <c r="L861" s="32">
        <f t="shared" si="166"/>
        <v>0.9</v>
      </c>
      <c r="M861" s="32">
        <f t="shared" si="166"/>
        <v>2</v>
      </c>
      <c r="N861" s="33"/>
      <c r="O861" s="34">
        <f t="shared" si="160"/>
        <v>0.3</v>
      </c>
      <c r="P861" s="35">
        <f t="shared" si="160"/>
        <v>0.66666666666666663</v>
      </c>
      <c r="Q861" s="33"/>
      <c r="R861" s="33">
        <f t="shared" si="161"/>
        <v>0.3</v>
      </c>
      <c r="S861" s="33">
        <f t="shared" si="161"/>
        <v>0.66666666666666663</v>
      </c>
      <c r="T861" s="33"/>
      <c r="U861" s="33">
        <f t="shared" si="162"/>
        <v>0.3</v>
      </c>
      <c r="V861" s="33">
        <f t="shared" si="162"/>
        <v>0.66666666666666663</v>
      </c>
      <c r="W861" s="36"/>
    </row>
    <row r="862" spans="1:23" ht="19.5">
      <c r="A862" s="26">
        <v>56</v>
      </c>
      <c r="B862" s="27" t="s">
        <v>1169</v>
      </c>
      <c r="C862" s="27" t="s">
        <v>1265</v>
      </c>
      <c r="D862" s="27"/>
      <c r="E862" s="27" t="s">
        <v>1266</v>
      </c>
      <c r="F862" s="29">
        <v>149</v>
      </c>
      <c r="G862" s="55"/>
      <c r="H862" s="55"/>
      <c r="I862" s="31">
        <f t="shared" si="156"/>
        <v>4.0999999999999996</v>
      </c>
      <c r="J862" s="32">
        <f t="shared" si="157"/>
        <v>1.3</v>
      </c>
      <c r="K862" s="32">
        <f t="shared" si="158"/>
        <v>2.9</v>
      </c>
      <c r="L862" s="32">
        <f t="shared" si="166"/>
        <v>1.3</v>
      </c>
      <c r="M862" s="32">
        <f t="shared" si="166"/>
        <v>2.9</v>
      </c>
      <c r="N862" s="33"/>
      <c r="O862" s="34">
        <f t="shared" si="160"/>
        <v>0.43333333333333335</v>
      </c>
      <c r="P862" s="35">
        <f t="shared" si="160"/>
        <v>0.96666666666666667</v>
      </c>
      <c r="Q862" s="33"/>
      <c r="R862" s="33">
        <f t="shared" si="161"/>
        <v>0.43333333333333335</v>
      </c>
      <c r="S862" s="33">
        <f t="shared" si="161"/>
        <v>0.96666666666666667</v>
      </c>
      <c r="T862" s="33"/>
      <c r="U862" s="33">
        <f t="shared" si="162"/>
        <v>0.43333333333333335</v>
      </c>
      <c r="V862" s="33">
        <f t="shared" si="162"/>
        <v>0.96666666666666667</v>
      </c>
      <c r="W862" s="36"/>
    </row>
    <row r="863" spans="1:23" ht="19.5">
      <c r="A863" s="26">
        <v>57</v>
      </c>
      <c r="B863" s="27" t="s">
        <v>1169</v>
      </c>
      <c r="C863" s="27" t="s">
        <v>1267</v>
      </c>
      <c r="D863" s="27"/>
      <c r="E863" s="27" t="s">
        <v>1268</v>
      </c>
      <c r="F863" s="29">
        <v>94</v>
      </c>
      <c r="G863" s="55">
        <v>0.49500000000000055</v>
      </c>
      <c r="H863" s="55">
        <v>0.3220000000000009</v>
      </c>
      <c r="I863" s="31">
        <f t="shared" si="156"/>
        <v>2.6</v>
      </c>
      <c r="J863" s="32">
        <f t="shared" si="157"/>
        <v>0.8</v>
      </c>
      <c r="K863" s="32">
        <f t="shared" si="158"/>
        <v>1.8</v>
      </c>
      <c r="L863" s="32">
        <f t="shared" si="166"/>
        <v>0.30499999999999949</v>
      </c>
      <c r="M863" s="32">
        <f t="shared" si="166"/>
        <v>1.4779999999999991</v>
      </c>
      <c r="N863" s="33"/>
      <c r="O863" s="34">
        <f t="shared" si="160"/>
        <v>0.1016666666666665</v>
      </c>
      <c r="P863" s="35">
        <f t="shared" si="160"/>
        <v>0.49266666666666636</v>
      </c>
      <c r="Q863" s="33"/>
      <c r="R863" s="33">
        <f t="shared" si="161"/>
        <v>0.1016666666666665</v>
      </c>
      <c r="S863" s="33">
        <f t="shared" si="161"/>
        <v>0.49266666666666636</v>
      </c>
      <c r="T863" s="33"/>
      <c r="U863" s="33">
        <f t="shared" si="162"/>
        <v>0.1016666666666665</v>
      </c>
      <c r="V863" s="33">
        <f t="shared" si="162"/>
        <v>0.49266666666666636</v>
      </c>
      <c r="W863" s="36"/>
    </row>
    <row r="864" spans="1:23" ht="19.5">
      <c r="A864" s="26">
        <v>58</v>
      </c>
      <c r="B864" s="27" t="s">
        <v>1169</v>
      </c>
      <c r="C864" s="27" t="s">
        <v>1269</v>
      </c>
      <c r="D864" s="27"/>
      <c r="E864" s="27" t="s">
        <v>1270</v>
      </c>
      <c r="F864" s="29">
        <v>158</v>
      </c>
      <c r="G864" s="55">
        <v>1.1639999999999999</v>
      </c>
      <c r="H864" s="55">
        <v>2.6180000000000008</v>
      </c>
      <c r="I864" s="31">
        <f t="shared" si="156"/>
        <v>4.3</v>
      </c>
      <c r="J864" s="32">
        <f t="shared" si="157"/>
        <v>1.3</v>
      </c>
      <c r="K864" s="32">
        <f t="shared" si="158"/>
        <v>3</v>
      </c>
      <c r="L864" s="32">
        <f t="shared" si="166"/>
        <v>0.13600000000000012</v>
      </c>
      <c r="M864" s="32">
        <f t="shared" si="166"/>
        <v>0.38199999999999923</v>
      </c>
      <c r="N864" s="33"/>
      <c r="O864" s="34">
        <f t="shared" si="160"/>
        <v>4.5333333333333371E-2</v>
      </c>
      <c r="P864" s="35">
        <f t="shared" si="160"/>
        <v>0.12733333333333308</v>
      </c>
      <c r="Q864" s="33"/>
      <c r="R864" s="33">
        <f t="shared" si="161"/>
        <v>4.5333333333333371E-2</v>
      </c>
      <c r="S864" s="33">
        <f t="shared" si="161"/>
        <v>0.12733333333333308</v>
      </c>
      <c r="T864" s="33"/>
      <c r="U864" s="33">
        <f t="shared" si="162"/>
        <v>4.5333333333333371E-2</v>
      </c>
      <c r="V864" s="33">
        <f t="shared" si="162"/>
        <v>0.12733333333333308</v>
      </c>
      <c r="W864" s="36"/>
    </row>
    <row r="865" spans="1:23" ht="19.5">
      <c r="A865" s="26">
        <v>59</v>
      </c>
      <c r="B865" s="27" t="s">
        <v>1169</v>
      </c>
      <c r="C865" s="27" t="s">
        <v>1271</v>
      </c>
      <c r="D865" s="27"/>
      <c r="E865" s="27" t="s">
        <v>1272</v>
      </c>
      <c r="F865" s="29">
        <v>46</v>
      </c>
      <c r="G865" s="55">
        <v>0.40200000000000008</v>
      </c>
      <c r="H865" s="55">
        <v>1.1539999999999997</v>
      </c>
      <c r="I865" s="31">
        <f t="shared" si="156"/>
        <v>1.3</v>
      </c>
      <c r="J865" s="32">
        <f t="shared" si="157"/>
        <v>0.4</v>
      </c>
      <c r="K865" s="32">
        <f t="shared" si="158"/>
        <v>0.9</v>
      </c>
      <c r="L865" s="32">
        <f t="shared" si="166"/>
        <v>-2.0000000000000573E-3</v>
      </c>
      <c r="M865" s="32">
        <v>0</v>
      </c>
      <c r="N865" s="33"/>
      <c r="O865" s="34">
        <f t="shared" si="160"/>
        <v>-6.6666666666668573E-4</v>
      </c>
      <c r="P865" s="35">
        <f t="shared" si="160"/>
        <v>0</v>
      </c>
      <c r="Q865" s="33"/>
      <c r="R865" s="33">
        <f t="shared" si="161"/>
        <v>-6.6666666666668573E-4</v>
      </c>
      <c r="S865" s="33">
        <f t="shared" si="161"/>
        <v>0</v>
      </c>
      <c r="T865" s="33"/>
      <c r="U865" s="33">
        <f t="shared" si="162"/>
        <v>-6.6666666666668573E-4</v>
      </c>
      <c r="V865" s="33">
        <f t="shared" si="162"/>
        <v>0</v>
      </c>
      <c r="W865" s="36"/>
    </row>
    <row r="866" spans="1:23" ht="19.5">
      <c r="A866" s="26">
        <v>60</v>
      </c>
      <c r="B866" s="27" t="s">
        <v>1169</v>
      </c>
      <c r="C866" s="27" t="s">
        <v>1273</v>
      </c>
      <c r="D866" s="27"/>
      <c r="E866" s="27" t="s">
        <v>1274</v>
      </c>
      <c r="F866" s="29">
        <v>109</v>
      </c>
      <c r="G866" s="55">
        <v>38.830999999999996</v>
      </c>
      <c r="H866" s="55">
        <v>17.332000000000004</v>
      </c>
      <c r="I866" s="31">
        <f t="shared" si="156"/>
        <v>3</v>
      </c>
      <c r="J866" s="32">
        <f t="shared" si="157"/>
        <v>0.9</v>
      </c>
      <c r="K866" s="32">
        <f t="shared" si="158"/>
        <v>2.1</v>
      </c>
      <c r="L866" s="32">
        <v>0</v>
      </c>
      <c r="M866" s="32">
        <v>0</v>
      </c>
      <c r="N866" s="33"/>
      <c r="O866" s="34">
        <f t="shared" si="160"/>
        <v>0</v>
      </c>
      <c r="P866" s="35">
        <f t="shared" si="160"/>
        <v>0</v>
      </c>
      <c r="Q866" s="33"/>
      <c r="R866" s="33">
        <f t="shared" si="161"/>
        <v>0</v>
      </c>
      <c r="S866" s="33">
        <f t="shared" si="161"/>
        <v>0</v>
      </c>
      <c r="T866" s="33"/>
      <c r="U866" s="33">
        <f t="shared" si="162"/>
        <v>0</v>
      </c>
      <c r="V866" s="33">
        <f t="shared" si="162"/>
        <v>0</v>
      </c>
      <c r="W866" s="36"/>
    </row>
    <row r="867" spans="1:23" ht="19.5">
      <c r="A867" s="26">
        <v>61</v>
      </c>
      <c r="B867" s="27" t="s">
        <v>1169</v>
      </c>
      <c r="C867" s="27"/>
      <c r="D867" s="27"/>
      <c r="E867" s="27" t="s">
        <v>1275</v>
      </c>
      <c r="F867" s="29">
        <v>91</v>
      </c>
      <c r="G867" s="55">
        <v>3.9850000000000012</v>
      </c>
      <c r="H867" s="55">
        <v>3.6449999999999982</v>
      </c>
      <c r="I867" s="31">
        <f t="shared" si="156"/>
        <v>2.5</v>
      </c>
      <c r="J867" s="32">
        <f t="shared" si="157"/>
        <v>0.8</v>
      </c>
      <c r="K867" s="32">
        <f t="shared" si="158"/>
        <v>1.8</v>
      </c>
      <c r="L867" s="32">
        <v>0</v>
      </c>
      <c r="M867" s="32">
        <v>0</v>
      </c>
      <c r="N867" s="33"/>
      <c r="O867" s="34">
        <f t="shared" si="160"/>
        <v>0</v>
      </c>
      <c r="P867" s="35">
        <f t="shared" si="160"/>
        <v>0</v>
      </c>
      <c r="Q867" s="33"/>
      <c r="R867" s="33">
        <f t="shared" si="161"/>
        <v>0</v>
      </c>
      <c r="S867" s="33">
        <f t="shared" si="161"/>
        <v>0</v>
      </c>
      <c r="T867" s="33"/>
      <c r="U867" s="33">
        <f t="shared" si="162"/>
        <v>0</v>
      </c>
      <c r="V867" s="33">
        <f t="shared" si="162"/>
        <v>0</v>
      </c>
      <c r="W867" s="36"/>
    </row>
    <row r="868" spans="1:23" ht="19.5">
      <c r="A868" s="26">
        <v>62</v>
      </c>
      <c r="B868" s="27" t="s">
        <v>1169</v>
      </c>
      <c r="C868" s="27" t="s">
        <v>1185</v>
      </c>
      <c r="D868" s="27"/>
      <c r="E868" s="27" t="s">
        <v>1276</v>
      </c>
      <c r="F868" s="29">
        <v>196</v>
      </c>
      <c r="G868" s="55"/>
      <c r="H868" s="55"/>
      <c r="I868" s="31">
        <f t="shared" si="156"/>
        <v>5.4</v>
      </c>
      <c r="J868" s="32">
        <f t="shared" si="157"/>
        <v>1.7</v>
      </c>
      <c r="K868" s="32">
        <f t="shared" si="158"/>
        <v>3.8</v>
      </c>
      <c r="L868" s="32">
        <f>J868-G868</f>
        <v>1.7</v>
      </c>
      <c r="M868" s="32">
        <f>K868-H868</f>
        <v>3.8</v>
      </c>
      <c r="N868" s="33"/>
      <c r="O868" s="34">
        <f t="shared" si="160"/>
        <v>0.56666666666666665</v>
      </c>
      <c r="P868" s="35">
        <f t="shared" si="160"/>
        <v>1.2666666666666666</v>
      </c>
      <c r="Q868" s="33"/>
      <c r="R868" s="33">
        <f t="shared" si="161"/>
        <v>0.56666666666666665</v>
      </c>
      <c r="S868" s="33">
        <f t="shared" si="161"/>
        <v>1.2666666666666666</v>
      </c>
      <c r="T868" s="33"/>
      <c r="U868" s="33">
        <f t="shared" si="162"/>
        <v>0.56666666666666665</v>
      </c>
      <c r="V868" s="33">
        <f t="shared" si="162"/>
        <v>1.2666666666666666</v>
      </c>
      <c r="W868" s="36"/>
    </row>
    <row r="869" spans="1:23" ht="19.5">
      <c r="A869" s="26">
        <v>63</v>
      </c>
      <c r="B869" s="27" t="s">
        <v>1169</v>
      </c>
      <c r="C869" s="27" t="s">
        <v>1226</v>
      </c>
      <c r="D869" s="27"/>
      <c r="E869" s="27" t="s">
        <v>1277</v>
      </c>
      <c r="F869" s="29">
        <v>73</v>
      </c>
      <c r="G869" s="55">
        <v>3.228000000000002</v>
      </c>
      <c r="H869" s="55">
        <v>0.74100000000000099</v>
      </c>
      <c r="I869" s="31">
        <f t="shared" si="156"/>
        <v>2</v>
      </c>
      <c r="J869" s="32">
        <f t="shared" si="157"/>
        <v>0.6</v>
      </c>
      <c r="K869" s="32">
        <f t="shared" si="158"/>
        <v>1.4</v>
      </c>
      <c r="L869" s="32">
        <v>0</v>
      </c>
      <c r="M869" s="32">
        <f>K869-H869</f>
        <v>0.65899999999999892</v>
      </c>
      <c r="N869" s="33"/>
      <c r="O869" s="34">
        <f t="shared" si="160"/>
        <v>0</v>
      </c>
      <c r="P869" s="35">
        <f t="shared" si="160"/>
        <v>0.21966666666666632</v>
      </c>
      <c r="Q869" s="33"/>
      <c r="R869" s="33">
        <f t="shared" si="161"/>
        <v>0</v>
      </c>
      <c r="S869" s="33">
        <f t="shared" si="161"/>
        <v>0.21966666666666632</v>
      </c>
      <c r="T869" s="33"/>
      <c r="U869" s="33">
        <f t="shared" si="162"/>
        <v>0</v>
      </c>
      <c r="V869" s="33">
        <f t="shared" si="162"/>
        <v>0.21966666666666632</v>
      </c>
      <c r="W869" s="36"/>
    </row>
    <row r="870" spans="1:23" ht="19.5">
      <c r="A870" s="26">
        <v>64</v>
      </c>
      <c r="B870" s="27" t="s">
        <v>1169</v>
      </c>
      <c r="C870" s="27" t="s">
        <v>1207</v>
      </c>
      <c r="D870" s="27"/>
      <c r="E870" s="27" t="s">
        <v>1278</v>
      </c>
      <c r="F870" s="29">
        <v>69</v>
      </c>
      <c r="G870" s="55">
        <v>0.89200000000000002</v>
      </c>
      <c r="H870" s="55"/>
      <c r="I870" s="31">
        <f t="shared" si="156"/>
        <v>1.9</v>
      </c>
      <c r="J870" s="32">
        <f t="shared" si="157"/>
        <v>0.6</v>
      </c>
      <c r="K870" s="32">
        <f t="shared" si="158"/>
        <v>1.3</v>
      </c>
      <c r="L870" s="32">
        <v>0</v>
      </c>
      <c r="M870" s="32">
        <f>K870-H870</f>
        <v>1.3</v>
      </c>
      <c r="N870" s="33"/>
      <c r="O870" s="34">
        <f t="shared" si="160"/>
        <v>0</v>
      </c>
      <c r="P870" s="35">
        <f t="shared" si="160"/>
        <v>0.43333333333333335</v>
      </c>
      <c r="Q870" s="33"/>
      <c r="R870" s="33">
        <f t="shared" si="161"/>
        <v>0</v>
      </c>
      <c r="S870" s="33">
        <f t="shared" si="161"/>
        <v>0.43333333333333335</v>
      </c>
      <c r="T870" s="33"/>
      <c r="U870" s="33">
        <f t="shared" si="162"/>
        <v>0</v>
      </c>
      <c r="V870" s="33">
        <f t="shared" si="162"/>
        <v>0.43333333333333335</v>
      </c>
      <c r="W870" s="36"/>
    </row>
    <row r="871" spans="1:23" ht="19.5">
      <c r="A871" s="26">
        <v>65</v>
      </c>
      <c r="B871" s="27" t="s">
        <v>1169</v>
      </c>
      <c r="C871" s="27" t="s">
        <v>1279</v>
      </c>
      <c r="D871" s="27"/>
      <c r="E871" s="27" t="s">
        <v>1280</v>
      </c>
      <c r="F871" s="29">
        <v>132</v>
      </c>
      <c r="G871" s="55">
        <v>1.4070000000000003</v>
      </c>
      <c r="H871" s="55">
        <v>2.4440000000000004</v>
      </c>
      <c r="I871" s="31">
        <f t="shared" ref="I871:I934" si="167">ROUND(F871*55/100*50*0.001,1)</f>
        <v>3.6</v>
      </c>
      <c r="J871" s="32">
        <f t="shared" ref="J871:J934" si="168">ROUND(I871*1/3.2,1)</f>
        <v>1.1000000000000001</v>
      </c>
      <c r="K871" s="32">
        <f t="shared" ref="K871:K934" si="169">ROUND(I871*2/2.85,1)</f>
        <v>2.5</v>
      </c>
      <c r="L871" s="32">
        <v>0</v>
      </c>
      <c r="M871" s="32">
        <v>0</v>
      </c>
      <c r="N871" s="33"/>
      <c r="O871" s="34">
        <f t="shared" ref="O871:P934" si="170">L871/3</f>
        <v>0</v>
      </c>
      <c r="P871" s="35">
        <f t="shared" si="170"/>
        <v>0</v>
      </c>
      <c r="Q871" s="33"/>
      <c r="R871" s="33">
        <f t="shared" ref="R871:S934" si="171">L871/3</f>
        <v>0</v>
      </c>
      <c r="S871" s="33">
        <f t="shared" si="171"/>
        <v>0</v>
      </c>
      <c r="T871" s="33"/>
      <c r="U871" s="33">
        <f t="shared" ref="U871:V934" si="172">L871/3</f>
        <v>0</v>
      </c>
      <c r="V871" s="33">
        <f t="shared" si="172"/>
        <v>0</v>
      </c>
      <c r="W871" s="36"/>
    </row>
    <row r="872" spans="1:23" ht="19.5">
      <c r="A872" s="26">
        <v>66</v>
      </c>
      <c r="B872" s="27" t="s">
        <v>1169</v>
      </c>
      <c r="C872" s="27" t="s">
        <v>1281</v>
      </c>
      <c r="D872" s="27"/>
      <c r="E872" s="27" t="s">
        <v>1282</v>
      </c>
      <c r="F872" s="29">
        <v>112</v>
      </c>
      <c r="G872" s="55"/>
      <c r="H872" s="55"/>
      <c r="I872" s="31">
        <f t="shared" si="167"/>
        <v>3.1</v>
      </c>
      <c r="J872" s="32">
        <f t="shared" si="168"/>
        <v>1</v>
      </c>
      <c r="K872" s="32">
        <f t="shared" si="169"/>
        <v>2.2000000000000002</v>
      </c>
      <c r="L872" s="32">
        <f>J872-G872</f>
        <v>1</v>
      </c>
      <c r="M872" s="32">
        <f>K872-H872</f>
        <v>2.2000000000000002</v>
      </c>
      <c r="N872" s="33"/>
      <c r="O872" s="34">
        <f t="shared" si="170"/>
        <v>0.33333333333333331</v>
      </c>
      <c r="P872" s="35">
        <f t="shared" si="170"/>
        <v>0.73333333333333339</v>
      </c>
      <c r="Q872" s="33"/>
      <c r="R872" s="33">
        <f t="shared" si="171"/>
        <v>0.33333333333333331</v>
      </c>
      <c r="S872" s="33">
        <f t="shared" si="171"/>
        <v>0.73333333333333339</v>
      </c>
      <c r="T872" s="33"/>
      <c r="U872" s="33">
        <f t="shared" si="172"/>
        <v>0.33333333333333331</v>
      </c>
      <c r="V872" s="33">
        <f t="shared" si="172"/>
        <v>0.73333333333333339</v>
      </c>
      <c r="W872" s="36"/>
    </row>
    <row r="873" spans="1:23" ht="19.5">
      <c r="A873" s="26">
        <v>67</v>
      </c>
      <c r="B873" s="27" t="s">
        <v>1169</v>
      </c>
      <c r="C873" s="27" t="s">
        <v>1217</v>
      </c>
      <c r="D873" s="27"/>
      <c r="E873" s="27" t="s">
        <v>1283</v>
      </c>
      <c r="F873" s="29">
        <v>122</v>
      </c>
      <c r="G873" s="55"/>
      <c r="H873" s="55"/>
      <c r="I873" s="31">
        <f t="shared" si="167"/>
        <v>3.4</v>
      </c>
      <c r="J873" s="32">
        <f t="shared" si="168"/>
        <v>1.1000000000000001</v>
      </c>
      <c r="K873" s="32">
        <f t="shared" si="169"/>
        <v>2.4</v>
      </c>
      <c r="L873" s="32">
        <f>J873-G873</f>
        <v>1.1000000000000001</v>
      </c>
      <c r="M873" s="32">
        <f>K873-H873</f>
        <v>2.4</v>
      </c>
      <c r="N873" s="33"/>
      <c r="O873" s="34">
        <f t="shared" si="170"/>
        <v>0.3666666666666667</v>
      </c>
      <c r="P873" s="35">
        <f t="shared" si="170"/>
        <v>0.79999999999999993</v>
      </c>
      <c r="Q873" s="33"/>
      <c r="R873" s="33">
        <f t="shared" si="171"/>
        <v>0.3666666666666667</v>
      </c>
      <c r="S873" s="33">
        <f t="shared" si="171"/>
        <v>0.79999999999999993</v>
      </c>
      <c r="T873" s="33"/>
      <c r="U873" s="33">
        <f t="shared" si="172"/>
        <v>0.3666666666666667</v>
      </c>
      <c r="V873" s="33">
        <f t="shared" si="172"/>
        <v>0.79999999999999993</v>
      </c>
      <c r="W873" s="36"/>
    </row>
    <row r="874" spans="1:23" ht="19.5">
      <c r="A874" s="26">
        <v>68</v>
      </c>
      <c r="B874" s="27" t="s">
        <v>1169</v>
      </c>
      <c r="C874" s="27" t="s">
        <v>1267</v>
      </c>
      <c r="D874" s="27"/>
      <c r="E874" s="27" t="s">
        <v>1284</v>
      </c>
      <c r="F874" s="29">
        <v>61</v>
      </c>
      <c r="G874" s="55">
        <v>1.357</v>
      </c>
      <c r="H874" s="55">
        <v>0.97699999999999942</v>
      </c>
      <c r="I874" s="31">
        <f t="shared" si="167"/>
        <v>1.7</v>
      </c>
      <c r="J874" s="32">
        <f t="shared" si="168"/>
        <v>0.5</v>
      </c>
      <c r="K874" s="32">
        <f t="shared" si="169"/>
        <v>1.2</v>
      </c>
      <c r="L874" s="32">
        <v>0</v>
      </c>
      <c r="M874" s="32">
        <f>K874-H874</f>
        <v>0.22300000000000053</v>
      </c>
      <c r="N874" s="33"/>
      <c r="O874" s="34">
        <f t="shared" si="170"/>
        <v>0</v>
      </c>
      <c r="P874" s="35">
        <f t="shared" si="170"/>
        <v>7.4333333333333515E-2</v>
      </c>
      <c r="Q874" s="33"/>
      <c r="R874" s="33">
        <f t="shared" si="171"/>
        <v>0</v>
      </c>
      <c r="S874" s="33">
        <f t="shared" si="171"/>
        <v>7.4333333333333515E-2</v>
      </c>
      <c r="T874" s="33"/>
      <c r="U874" s="33">
        <f t="shared" si="172"/>
        <v>0</v>
      </c>
      <c r="V874" s="33">
        <f t="shared" si="172"/>
        <v>7.4333333333333515E-2</v>
      </c>
      <c r="W874" s="36"/>
    </row>
    <row r="875" spans="1:23" ht="19.5">
      <c r="A875" s="26">
        <v>69</v>
      </c>
      <c r="B875" s="27" t="s">
        <v>1169</v>
      </c>
      <c r="C875" s="27" t="s">
        <v>1285</v>
      </c>
      <c r="D875" s="27"/>
      <c r="E875" s="27" t="s">
        <v>1286</v>
      </c>
      <c r="F875" s="29">
        <v>173</v>
      </c>
      <c r="G875" s="55">
        <v>1.7150000000000001</v>
      </c>
      <c r="H875" s="55">
        <v>10.857000000000005</v>
      </c>
      <c r="I875" s="31">
        <f t="shared" si="167"/>
        <v>4.8</v>
      </c>
      <c r="J875" s="32">
        <f t="shared" si="168"/>
        <v>1.5</v>
      </c>
      <c r="K875" s="32">
        <f t="shared" si="169"/>
        <v>3.4</v>
      </c>
      <c r="L875" s="32">
        <v>0</v>
      </c>
      <c r="M875" s="32">
        <v>0</v>
      </c>
      <c r="N875" s="33"/>
      <c r="O875" s="34">
        <f t="shared" si="170"/>
        <v>0</v>
      </c>
      <c r="P875" s="35">
        <f t="shared" si="170"/>
        <v>0</v>
      </c>
      <c r="Q875" s="33"/>
      <c r="R875" s="33">
        <f t="shared" si="171"/>
        <v>0</v>
      </c>
      <c r="S875" s="33">
        <f t="shared" si="171"/>
        <v>0</v>
      </c>
      <c r="T875" s="33"/>
      <c r="U875" s="33">
        <f t="shared" si="172"/>
        <v>0</v>
      </c>
      <c r="V875" s="33">
        <f t="shared" si="172"/>
        <v>0</v>
      </c>
      <c r="W875" s="36"/>
    </row>
    <row r="876" spans="1:23" ht="19.5">
      <c r="A876" s="26">
        <v>70</v>
      </c>
      <c r="B876" s="27" t="s">
        <v>1169</v>
      </c>
      <c r="C876" s="27" t="s">
        <v>1169</v>
      </c>
      <c r="D876" s="27"/>
      <c r="E876" s="27" t="s">
        <v>1287</v>
      </c>
      <c r="F876" s="29">
        <v>292</v>
      </c>
      <c r="G876" s="55">
        <v>1.2580000000000007</v>
      </c>
      <c r="H876" s="55">
        <v>2.896999999999998</v>
      </c>
      <c r="I876" s="31">
        <f t="shared" si="167"/>
        <v>8</v>
      </c>
      <c r="J876" s="32">
        <f t="shared" si="168"/>
        <v>2.5</v>
      </c>
      <c r="K876" s="32">
        <f t="shared" si="169"/>
        <v>5.6</v>
      </c>
      <c r="L876" s="32">
        <f>J876-G876</f>
        <v>1.2419999999999993</v>
      </c>
      <c r="M876" s="32">
        <f>K876-H876</f>
        <v>2.7030000000000016</v>
      </c>
      <c r="N876" s="33"/>
      <c r="O876" s="34">
        <f t="shared" si="170"/>
        <v>0.41399999999999976</v>
      </c>
      <c r="P876" s="35">
        <f t="shared" si="170"/>
        <v>0.90100000000000058</v>
      </c>
      <c r="Q876" s="33"/>
      <c r="R876" s="33">
        <f t="shared" si="171"/>
        <v>0.41399999999999976</v>
      </c>
      <c r="S876" s="33">
        <f t="shared" si="171"/>
        <v>0.90100000000000058</v>
      </c>
      <c r="T876" s="33"/>
      <c r="U876" s="33">
        <f t="shared" si="172"/>
        <v>0.41399999999999976</v>
      </c>
      <c r="V876" s="33">
        <f t="shared" si="172"/>
        <v>0.90100000000000058</v>
      </c>
      <c r="W876" s="36"/>
    </row>
    <row r="877" spans="1:23" ht="19.5">
      <c r="A877" s="26">
        <v>71</v>
      </c>
      <c r="B877" s="27" t="s">
        <v>1169</v>
      </c>
      <c r="C877" s="27" t="s">
        <v>1288</v>
      </c>
      <c r="D877" s="27"/>
      <c r="E877" s="27" t="s">
        <v>1289</v>
      </c>
      <c r="F877" s="29">
        <v>102</v>
      </c>
      <c r="G877" s="55">
        <v>1.0109999999999997</v>
      </c>
      <c r="H877" s="55">
        <v>1.9259999999999997</v>
      </c>
      <c r="I877" s="31">
        <f t="shared" si="167"/>
        <v>2.8</v>
      </c>
      <c r="J877" s="32">
        <f t="shared" si="168"/>
        <v>0.9</v>
      </c>
      <c r="K877" s="32">
        <f t="shared" si="169"/>
        <v>2</v>
      </c>
      <c r="L877" s="32">
        <v>0</v>
      </c>
      <c r="M877" s="32">
        <v>0</v>
      </c>
      <c r="N877" s="33"/>
      <c r="O877" s="34">
        <f t="shared" si="170"/>
        <v>0</v>
      </c>
      <c r="P877" s="35">
        <f t="shared" si="170"/>
        <v>0</v>
      </c>
      <c r="Q877" s="33"/>
      <c r="R877" s="33">
        <f t="shared" si="171"/>
        <v>0</v>
      </c>
      <c r="S877" s="33">
        <f t="shared" si="171"/>
        <v>0</v>
      </c>
      <c r="T877" s="33"/>
      <c r="U877" s="33">
        <f t="shared" si="172"/>
        <v>0</v>
      </c>
      <c r="V877" s="33">
        <f t="shared" si="172"/>
        <v>0</v>
      </c>
      <c r="W877" s="36"/>
    </row>
    <row r="878" spans="1:23" ht="19.5">
      <c r="A878" s="26">
        <v>72</v>
      </c>
      <c r="B878" s="27" t="s">
        <v>1169</v>
      </c>
      <c r="C878" s="27" t="s">
        <v>1290</v>
      </c>
      <c r="D878" s="27"/>
      <c r="E878" s="27" t="s">
        <v>1291</v>
      </c>
      <c r="F878" s="29">
        <v>150</v>
      </c>
      <c r="G878" s="55"/>
      <c r="H878" s="55"/>
      <c r="I878" s="31">
        <f t="shared" si="167"/>
        <v>4.0999999999999996</v>
      </c>
      <c r="J878" s="32">
        <f t="shared" si="168"/>
        <v>1.3</v>
      </c>
      <c r="K878" s="32">
        <f t="shared" si="169"/>
        <v>2.9</v>
      </c>
      <c r="L878" s="32">
        <f t="shared" ref="L878:M892" si="173">J878-G878</f>
        <v>1.3</v>
      </c>
      <c r="M878" s="32">
        <f t="shared" si="173"/>
        <v>2.9</v>
      </c>
      <c r="N878" s="33"/>
      <c r="O878" s="34">
        <f t="shared" si="170"/>
        <v>0.43333333333333335</v>
      </c>
      <c r="P878" s="35">
        <f t="shared" si="170"/>
        <v>0.96666666666666667</v>
      </c>
      <c r="Q878" s="33"/>
      <c r="R878" s="33">
        <f t="shared" si="171"/>
        <v>0.43333333333333335</v>
      </c>
      <c r="S878" s="33">
        <f t="shared" si="171"/>
        <v>0.96666666666666667</v>
      </c>
      <c r="T878" s="33"/>
      <c r="U878" s="33">
        <f t="shared" si="172"/>
        <v>0.43333333333333335</v>
      </c>
      <c r="V878" s="33">
        <f t="shared" si="172"/>
        <v>0.96666666666666667</v>
      </c>
      <c r="W878" s="36"/>
    </row>
    <row r="879" spans="1:23" ht="19.5">
      <c r="A879" s="26">
        <v>73</v>
      </c>
      <c r="B879" s="27" t="s">
        <v>1169</v>
      </c>
      <c r="C879" s="27" t="s">
        <v>231</v>
      </c>
      <c r="D879" s="27"/>
      <c r="E879" s="27" t="s">
        <v>232</v>
      </c>
      <c r="F879" s="29">
        <v>106</v>
      </c>
      <c r="G879" s="55">
        <v>0.17199999999999982</v>
      </c>
      <c r="H879" s="55">
        <v>-0.115</v>
      </c>
      <c r="I879" s="31">
        <f t="shared" si="167"/>
        <v>2.9</v>
      </c>
      <c r="J879" s="32">
        <f t="shared" si="168"/>
        <v>0.9</v>
      </c>
      <c r="K879" s="32">
        <f t="shared" si="169"/>
        <v>2</v>
      </c>
      <c r="L879" s="32">
        <f t="shared" si="173"/>
        <v>0.7280000000000002</v>
      </c>
      <c r="M879" s="32">
        <f t="shared" si="173"/>
        <v>2.1150000000000002</v>
      </c>
      <c r="N879" s="33"/>
      <c r="O879" s="34">
        <f t="shared" si="170"/>
        <v>0.24266666666666672</v>
      </c>
      <c r="P879" s="35">
        <f t="shared" si="170"/>
        <v>0.70500000000000007</v>
      </c>
      <c r="Q879" s="33"/>
      <c r="R879" s="33">
        <f t="shared" si="171"/>
        <v>0.24266666666666672</v>
      </c>
      <c r="S879" s="33">
        <f t="shared" si="171"/>
        <v>0.70500000000000007</v>
      </c>
      <c r="T879" s="33"/>
      <c r="U879" s="33">
        <f t="shared" si="172"/>
        <v>0.24266666666666672</v>
      </c>
      <c r="V879" s="33">
        <f t="shared" si="172"/>
        <v>0.70500000000000007</v>
      </c>
      <c r="W879" s="36"/>
    </row>
    <row r="880" spans="1:23" ht="19.5">
      <c r="A880" s="26">
        <v>74</v>
      </c>
      <c r="B880" s="27" t="s">
        <v>1169</v>
      </c>
      <c r="C880" s="27" t="s">
        <v>166</v>
      </c>
      <c r="D880" s="27"/>
      <c r="E880" s="27" t="s">
        <v>1292</v>
      </c>
      <c r="F880" s="29">
        <v>190</v>
      </c>
      <c r="G880" s="55"/>
      <c r="H880" s="55"/>
      <c r="I880" s="31">
        <f t="shared" si="167"/>
        <v>5.2</v>
      </c>
      <c r="J880" s="32">
        <f t="shared" si="168"/>
        <v>1.6</v>
      </c>
      <c r="K880" s="32">
        <f t="shared" si="169"/>
        <v>3.6</v>
      </c>
      <c r="L880" s="32">
        <f t="shared" si="173"/>
        <v>1.6</v>
      </c>
      <c r="M880" s="32">
        <f t="shared" si="173"/>
        <v>3.6</v>
      </c>
      <c r="N880" s="33"/>
      <c r="O880" s="34">
        <f t="shared" si="170"/>
        <v>0.53333333333333333</v>
      </c>
      <c r="P880" s="35">
        <f t="shared" si="170"/>
        <v>1.2</v>
      </c>
      <c r="Q880" s="33"/>
      <c r="R880" s="33">
        <f t="shared" si="171"/>
        <v>0.53333333333333333</v>
      </c>
      <c r="S880" s="33">
        <f t="shared" si="171"/>
        <v>1.2</v>
      </c>
      <c r="T880" s="33"/>
      <c r="U880" s="33">
        <f t="shared" si="172"/>
        <v>0.53333333333333333</v>
      </c>
      <c r="V880" s="33">
        <f t="shared" si="172"/>
        <v>1.2</v>
      </c>
      <c r="W880" s="36"/>
    </row>
    <row r="881" spans="1:23" ht="19.5">
      <c r="A881" s="26">
        <v>75</v>
      </c>
      <c r="B881" s="27" t="s">
        <v>1169</v>
      </c>
      <c r="C881" s="27" t="s">
        <v>1207</v>
      </c>
      <c r="D881" s="27"/>
      <c r="E881" s="27" t="s">
        <v>1293</v>
      </c>
      <c r="F881" s="29">
        <v>94</v>
      </c>
      <c r="G881" s="55"/>
      <c r="H881" s="55"/>
      <c r="I881" s="31">
        <f t="shared" si="167"/>
        <v>2.6</v>
      </c>
      <c r="J881" s="32">
        <f t="shared" si="168"/>
        <v>0.8</v>
      </c>
      <c r="K881" s="32">
        <f t="shared" si="169"/>
        <v>1.8</v>
      </c>
      <c r="L881" s="32">
        <f t="shared" si="173"/>
        <v>0.8</v>
      </c>
      <c r="M881" s="32">
        <f t="shared" si="173"/>
        <v>1.8</v>
      </c>
      <c r="N881" s="33"/>
      <c r="O881" s="34">
        <f t="shared" si="170"/>
        <v>0.26666666666666666</v>
      </c>
      <c r="P881" s="35">
        <f t="shared" si="170"/>
        <v>0.6</v>
      </c>
      <c r="Q881" s="33"/>
      <c r="R881" s="33">
        <f t="shared" si="171"/>
        <v>0.26666666666666666</v>
      </c>
      <c r="S881" s="33">
        <f t="shared" si="171"/>
        <v>0.6</v>
      </c>
      <c r="T881" s="33"/>
      <c r="U881" s="33">
        <f t="shared" si="172"/>
        <v>0.26666666666666666</v>
      </c>
      <c r="V881" s="33">
        <f t="shared" si="172"/>
        <v>0.6</v>
      </c>
      <c r="W881" s="36"/>
    </row>
    <row r="882" spans="1:23" ht="19.5">
      <c r="A882" s="26">
        <v>76</v>
      </c>
      <c r="B882" s="27" t="s">
        <v>1169</v>
      </c>
      <c r="C882" s="27" t="s">
        <v>1294</v>
      </c>
      <c r="D882" s="27"/>
      <c r="E882" s="27" t="s">
        <v>1295</v>
      </c>
      <c r="F882" s="29">
        <v>154</v>
      </c>
      <c r="G882" s="55">
        <v>5.1000000000000087E-2</v>
      </c>
      <c r="H882" s="55"/>
      <c r="I882" s="31">
        <f t="shared" si="167"/>
        <v>4.2</v>
      </c>
      <c r="J882" s="32">
        <f t="shared" si="168"/>
        <v>1.3</v>
      </c>
      <c r="K882" s="32">
        <f t="shared" si="169"/>
        <v>2.9</v>
      </c>
      <c r="L882" s="32">
        <f t="shared" si="173"/>
        <v>1.2489999999999999</v>
      </c>
      <c r="M882" s="32">
        <f t="shared" si="173"/>
        <v>2.9</v>
      </c>
      <c r="N882" s="33"/>
      <c r="O882" s="34">
        <f t="shared" si="170"/>
        <v>0.41633333333333328</v>
      </c>
      <c r="P882" s="35">
        <f t="shared" si="170"/>
        <v>0.96666666666666667</v>
      </c>
      <c r="Q882" s="33"/>
      <c r="R882" s="33">
        <f t="shared" si="171"/>
        <v>0.41633333333333328</v>
      </c>
      <c r="S882" s="33">
        <f t="shared" si="171"/>
        <v>0.96666666666666667</v>
      </c>
      <c r="T882" s="33"/>
      <c r="U882" s="33">
        <f t="shared" si="172"/>
        <v>0.41633333333333328</v>
      </c>
      <c r="V882" s="33">
        <f t="shared" si="172"/>
        <v>0.96666666666666667</v>
      </c>
      <c r="W882" s="36"/>
    </row>
    <row r="883" spans="1:23" ht="19.5">
      <c r="A883" s="26">
        <v>77</v>
      </c>
      <c r="B883" s="27" t="s">
        <v>1169</v>
      </c>
      <c r="C883" s="27" t="s">
        <v>1259</v>
      </c>
      <c r="D883" s="27"/>
      <c r="E883" s="27" t="s">
        <v>1296</v>
      </c>
      <c r="F883" s="29">
        <v>126</v>
      </c>
      <c r="G883" s="55"/>
      <c r="H883" s="55"/>
      <c r="I883" s="31">
        <f t="shared" si="167"/>
        <v>3.5</v>
      </c>
      <c r="J883" s="32">
        <f t="shared" si="168"/>
        <v>1.1000000000000001</v>
      </c>
      <c r="K883" s="32">
        <f t="shared" si="169"/>
        <v>2.5</v>
      </c>
      <c r="L883" s="32">
        <f t="shared" si="173"/>
        <v>1.1000000000000001</v>
      </c>
      <c r="M883" s="32">
        <f t="shared" si="173"/>
        <v>2.5</v>
      </c>
      <c r="N883" s="33"/>
      <c r="O883" s="34">
        <f t="shared" si="170"/>
        <v>0.3666666666666667</v>
      </c>
      <c r="P883" s="35">
        <f t="shared" si="170"/>
        <v>0.83333333333333337</v>
      </c>
      <c r="Q883" s="33"/>
      <c r="R883" s="33">
        <f t="shared" si="171"/>
        <v>0.3666666666666667</v>
      </c>
      <c r="S883" s="33">
        <f t="shared" si="171"/>
        <v>0.83333333333333337</v>
      </c>
      <c r="T883" s="33"/>
      <c r="U883" s="33">
        <f t="shared" si="172"/>
        <v>0.3666666666666667</v>
      </c>
      <c r="V883" s="33">
        <f t="shared" si="172"/>
        <v>0.83333333333333337</v>
      </c>
      <c r="W883" s="36"/>
    </row>
    <row r="884" spans="1:23" ht="19.5">
      <c r="A884" s="26">
        <v>78</v>
      </c>
      <c r="B884" s="27" t="s">
        <v>1169</v>
      </c>
      <c r="C884" s="27" t="s">
        <v>1297</v>
      </c>
      <c r="D884" s="27"/>
      <c r="E884" s="27" t="s">
        <v>1298</v>
      </c>
      <c r="F884" s="29">
        <v>124</v>
      </c>
      <c r="G884" s="55">
        <v>0.79599999999999993</v>
      </c>
      <c r="H884" s="55"/>
      <c r="I884" s="31">
        <f t="shared" si="167"/>
        <v>3.4</v>
      </c>
      <c r="J884" s="32">
        <f t="shared" si="168"/>
        <v>1.1000000000000001</v>
      </c>
      <c r="K884" s="32">
        <f t="shared" si="169"/>
        <v>2.4</v>
      </c>
      <c r="L884" s="32">
        <f t="shared" si="173"/>
        <v>0.30400000000000016</v>
      </c>
      <c r="M884" s="32">
        <f t="shared" si="173"/>
        <v>2.4</v>
      </c>
      <c r="N884" s="33"/>
      <c r="O884" s="34">
        <f t="shared" si="170"/>
        <v>0.10133333333333339</v>
      </c>
      <c r="P884" s="35">
        <f t="shared" si="170"/>
        <v>0.79999999999999993</v>
      </c>
      <c r="Q884" s="33"/>
      <c r="R884" s="33">
        <f t="shared" si="171"/>
        <v>0.10133333333333339</v>
      </c>
      <c r="S884" s="33">
        <f t="shared" si="171"/>
        <v>0.79999999999999993</v>
      </c>
      <c r="T884" s="33"/>
      <c r="U884" s="33">
        <f t="shared" si="172"/>
        <v>0.10133333333333339</v>
      </c>
      <c r="V884" s="33">
        <f t="shared" si="172"/>
        <v>0.79999999999999993</v>
      </c>
      <c r="W884" s="36"/>
    </row>
    <row r="885" spans="1:23" ht="19.5">
      <c r="A885" s="26">
        <v>79</v>
      </c>
      <c r="B885" s="27" t="s">
        <v>1169</v>
      </c>
      <c r="C885" s="27" t="s">
        <v>1299</v>
      </c>
      <c r="D885" s="27"/>
      <c r="E885" s="27" t="s">
        <v>1300</v>
      </c>
      <c r="F885" s="29">
        <v>127</v>
      </c>
      <c r="G885" s="55"/>
      <c r="H885" s="55"/>
      <c r="I885" s="31">
        <f t="shared" si="167"/>
        <v>3.5</v>
      </c>
      <c r="J885" s="32">
        <f t="shared" si="168"/>
        <v>1.1000000000000001</v>
      </c>
      <c r="K885" s="32">
        <f t="shared" si="169"/>
        <v>2.5</v>
      </c>
      <c r="L885" s="32">
        <f t="shared" si="173"/>
        <v>1.1000000000000001</v>
      </c>
      <c r="M885" s="32">
        <f t="shared" si="173"/>
        <v>2.5</v>
      </c>
      <c r="N885" s="33"/>
      <c r="O885" s="34">
        <f t="shared" si="170"/>
        <v>0.3666666666666667</v>
      </c>
      <c r="P885" s="35">
        <f t="shared" si="170"/>
        <v>0.83333333333333337</v>
      </c>
      <c r="Q885" s="33"/>
      <c r="R885" s="33">
        <f t="shared" si="171"/>
        <v>0.3666666666666667</v>
      </c>
      <c r="S885" s="33">
        <f t="shared" si="171"/>
        <v>0.83333333333333337</v>
      </c>
      <c r="T885" s="33"/>
      <c r="U885" s="33">
        <f t="shared" si="172"/>
        <v>0.3666666666666667</v>
      </c>
      <c r="V885" s="33">
        <f t="shared" si="172"/>
        <v>0.83333333333333337</v>
      </c>
      <c r="W885" s="36"/>
    </row>
    <row r="886" spans="1:23" ht="19.5">
      <c r="A886" s="26">
        <v>80</v>
      </c>
      <c r="B886" s="27" t="s">
        <v>1169</v>
      </c>
      <c r="C886" s="27" t="s">
        <v>1209</v>
      </c>
      <c r="D886" s="27"/>
      <c r="E886" s="27" t="s">
        <v>1301</v>
      </c>
      <c r="F886" s="29">
        <v>197</v>
      </c>
      <c r="G886" s="55"/>
      <c r="H886" s="55"/>
      <c r="I886" s="31">
        <f t="shared" si="167"/>
        <v>5.4</v>
      </c>
      <c r="J886" s="32">
        <f t="shared" si="168"/>
        <v>1.7</v>
      </c>
      <c r="K886" s="32">
        <f t="shared" si="169"/>
        <v>3.8</v>
      </c>
      <c r="L886" s="32">
        <f t="shared" si="173"/>
        <v>1.7</v>
      </c>
      <c r="M886" s="32">
        <f t="shared" si="173"/>
        <v>3.8</v>
      </c>
      <c r="N886" s="33"/>
      <c r="O886" s="34">
        <f t="shared" si="170"/>
        <v>0.56666666666666665</v>
      </c>
      <c r="P886" s="35">
        <f t="shared" si="170"/>
        <v>1.2666666666666666</v>
      </c>
      <c r="Q886" s="33"/>
      <c r="R886" s="33">
        <f t="shared" si="171"/>
        <v>0.56666666666666665</v>
      </c>
      <c r="S886" s="33">
        <f t="shared" si="171"/>
        <v>1.2666666666666666</v>
      </c>
      <c r="T886" s="33"/>
      <c r="U886" s="33">
        <f t="shared" si="172"/>
        <v>0.56666666666666665</v>
      </c>
      <c r="V886" s="33">
        <f t="shared" si="172"/>
        <v>1.2666666666666666</v>
      </c>
      <c r="W886" s="36"/>
    </row>
    <row r="887" spans="1:23" ht="19.5">
      <c r="A887" s="26">
        <v>81</v>
      </c>
      <c r="B887" s="27" t="s">
        <v>1169</v>
      </c>
      <c r="C887" s="27" t="s">
        <v>1181</v>
      </c>
      <c r="D887" s="27"/>
      <c r="E887" s="27" t="s">
        <v>1302</v>
      </c>
      <c r="F887" s="29">
        <v>209</v>
      </c>
      <c r="G887" s="55">
        <v>0.51099999999999723</v>
      </c>
      <c r="H887" s="55">
        <v>8.5840999999999994</v>
      </c>
      <c r="I887" s="31">
        <f t="shared" si="167"/>
        <v>5.7</v>
      </c>
      <c r="J887" s="32">
        <f t="shared" si="168"/>
        <v>1.8</v>
      </c>
      <c r="K887" s="32">
        <f t="shared" si="169"/>
        <v>4</v>
      </c>
      <c r="L887" s="32">
        <f t="shared" si="173"/>
        <v>1.2890000000000028</v>
      </c>
      <c r="M887" s="32">
        <v>0</v>
      </c>
      <c r="N887" s="33"/>
      <c r="O887" s="34">
        <f t="shared" si="170"/>
        <v>0.42966666666666758</v>
      </c>
      <c r="P887" s="35">
        <f t="shared" si="170"/>
        <v>0</v>
      </c>
      <c r="Q887" s="33"/>
      <c r="R887" s="33">
        <f t="shared" si="171"/>
        <v>0.42966666666666758</v>
      </c>
      <c r="S887" s="33">
        <f t="shared" si="171"/>
        <v>0</v>
      </c>
      <c r="T887" s="33"/>
      <c r="U887" s="33">
        <f t="shared" si="172"/>
        <v>0.42966666666666758</v>
      </c>
      <c r="V887" s="33">
        <f t="shared" si="172"/>
        <v>0</v>
      </c>
      <c r="W887" s="36"/>
    </row>
    <row r="888" spans="1:23" ht="19.5">
      <c r="A888" s="26">
        <v>82</v>
      </c>
      <c r="B888" s="27" t="s">
        <v>1169</v>
      </c>
      <c r="C888" s="27" t="s">
        <v>1303</v>
      </c>
      <c r="D888" s="27"/>
      <c r="E888" s="27" t="s">
        <v>1304</v>
      </c>
      <c r="F888" s="29">
        <v>189</v>
      </c>
      <c r="G888" s="55"/>
      <c r="H888" s="55"/>
      <c r="I888" s="31">
        <f t="shared" si="167"/>
        <v>5.2</v>
      </c>
      <c r="J888" s="32">
        <f t="shared" si="168"/>
        <v>1.6</v>
      </c>
      <c r="K888" s="32">
        <f t="shared" si="169"/>
        <v>3.6</v>
      </c>
      <c r="L888" s="32">
        <f t="shared" si="173"/>
        <v>1.6</v>
      </c>
      <c r="M888" s="32">
        <f>K888-H888</f>
        <v>3.6</v>
      </c>
      <c r="N888" s="33"/>
      <c r="O888" s="34">
        <f t="shared" si="170"/>
        <v>0.53333333333333333</v>
      </c>
      <c r="P888" s="35">
        <f t="shared" si="170"/>
        <v>1.2</v>
      </c>
      <c r="Q888" s="33"/>
      <c r="R888" s="33">
        <f t="shared" si="171"/>
        <v>0.53333333333333333</v>
      </c>
      <c r="S888" s="33">
        <f t="shared" si="171"/>
        <v>1.2</v>
      </c>
      <c r="T888" s="33"/>
      <c r="U888" s="33">
        <f t="shared" si="172"/>
        <v>0.53333333333333333</v>
      </c>
      <c r="V888" s="33">
        <f t="shared" si="172"/>
        <v>1.2</v>
      </c>
      <c r="W888" s="36"/>
    </row>
    <row r="889" spans="1:23" ht="19.5">
      <c r="A889" s="26">
        <v>83</v>
      </c>
      <c r="B889" s="27" t="s">
        <v>1169</v>
      </c>
      <c r="C889" s="27" t="s">
        <v>1305</v>
      </c>
      <c r="D889" s="27"/>
      <c r="E889" s="27" t="s">
        <v>1306</v>
      </c>
      <c r="F889" s="29">
        <v>115</v>
      </c>
      <c r="G889" s="55"/>
      <c r="H889" s="55"/>
      <c r="I889" s="31">
        <f t="shared" si="167"/>
        <v>3.2</v>
      </c>
      <c r="J889" s="32">
        <f t="shared" si="168"/>
        <v>1</v>
      </c>
      <c r="K889" s="32">
        <f t="shared" si="169"/>
        <v>2.2000000000000002</v>
      </c>
      <c r="L889" s="32">
        <f t="shared" si="173"/>
        <v>1</v>
      </c>
      <c r="M889" s="32">
        <f>K889-H889</f>
        <v>2.2000000000000002</v>
      </c>
      <c r="N889" s="33"/>
      <c r="O889" s="34">
        <f t="shared" si="170"/>
        <v>0.33333333333333331</v>
      </c>
      <c r="P889" s="35">
        <f t="shared" si="170"/>
        <v>0.73333333333333339</v>
      </c>
      <c r="Q889" s="33"/>
      <c r="R889" s="33">
        <f t="shared" si="171"/>
        <v>0.33333333333333331</v>
      </c>
      <c r="S889" s="33">
        <f t="shared" si="171"/>
        <v>0.73333333333333339</v>
      </c>
      <c r="T889" s="33"/>
      <c r="U889" s="33">
        <f t="shared" si="172"/>
        <v>0.33333333333333331</v>
      </c>
      <c r="V889" s="33">
        <f t="shared" si="172"/>
        <v>0.73333333333333339</v>
      </c>
      <c r="W889" s="36"/>
    </row>
    <row r="890" spans="1:23" ht="19.5">
      <c r="A890" s="26">
        <v>84</v>
      </c>
      <c r="B890" s="27" t="s">
        <v>1169</v>
      </c>
      <c r="C890" s="27" t="s">
        <v>1305</v>
      </c>
      <c r="D890" s="27"/>
      <c r="E890" s="27" t="s">
        <v>1307</v>
      </c>
      <c r="F890" s="29">
        <v>128</v>
      </c>
      <c r="G890" s="55"/>
      <c r="H890" s="55"/>
      <c r="I890" s="31">
        <f t="shared" si="167"/>
        <v>3.5</v>
      </c>
      <c r="J890" s="32">
        <f t="shared" si="168"/>
        <v>1.1000000000000001</v>
      </c>
      <c r="K890" s="32">
        <f t="shared" si="169"/>
        <v>2.5</v>
      </c>
      <c r="L890" s="32">
        <f t="shared" si="173"/>
        <v>1.1000000000000001</v>
      </c>
      <c r="M890" s="32">
        <f>K890-H890</f>
        <v>2.5</v>
      </c>
      <c r="N890" s="33"/>
      <c r="O890" s="34">
        <f t="shared" si="170"/>
        <v>0.3666666666666667</v>
      </c>
      <c r="P890" s="35">
        <f t="shared" si="170"/>
        <v>0.83333333333333337</v>
      </c>
      <c r="Q890" s="33"/>
      <c r="R890" s="33">
        <f t="shared" si="171"/>
        <v>0.3666666666666667</v>
      </c>
      <c r="S890" s="33">
        <f t="shared" si="171"/>
        <v>0.83333333333333337</v>
      </c>
      <c r="T890" s="33"/>
      <c r="U890" s="33">
        <f t="shared" si="172"/>
        <v>0.3666666666666667</v>
      </c>
      <c r="V890" s="33">
        <f t="shared" si="172"/>
        <v>0.83333333333333337</v>
      </c>
      <c r="W890" s="36"/>
    </row>
    <row r="891" spans="1:23" ht="19.5">
      <c r="A891" s="26">
        <v>85</v>
      </c>
      <c r="B891" s="27" t="s">
        <v>1169</v>
      </c>
      <c r="C891" s="27" t="s">
        <v>1308</v>
      </c>
      <c r="D891" s="27"/>
      <c r="E891" s="27" t="s">
        <v>1309</v>
      </c>
      <c r="F891" s="29">
        <v>158</v>
      </c>
      <c r="G891" s="55"/>
      <c r="H891" s="55">
        <v>2.2219999999999995</v>
      </c>
      <c r="I891" s="31">
        <f t="shared" si="167"/>
        <v>4.3</v>
      </c>
      <c r="J891" s="32">
        <f t="shared" si="168"/>
        <v>1.3</v>
      </c>
      <c r="K891" s="32">
        <f t="shared" si="169"/>
        <v>3</v>
      </c>
      <c r="L891" s="32">
        <f t="shared" si="173"/>
        <v>1.3</v>
      </c>
      <c r="M891" s="32">
        <f>K891-H891</f>
        <v>0.77800000000000047</v>
      </c>
      <c r="N891" s="33"/>
      <c r="O891" s="34">
        <f t="shared" si="170"/>
        <v>0.43333333333333335</v>
      </c>
      <c r="P891" s="35">
        <f t="shared" si="170"/>
        <v>0.25933333333333347</v>
      </c>
      <c r="Q891" s="33"/>
      <c r="R891" s="33">
        <f t="shared" si="171"/>
        <v>0.43333333333333335</v>
      </c>
      <c r="S891" s="33">
        <f t="shared" si="171"/>
        <v>0.25933333333333347</v>
      </c>
      <c r="T891" s="33"/>
      <c r="U891" s="33">
        <f t="shared" si="172"/>
        <v>0.43333333333333335</v>
      </c>
      <c r="V891" s="33">
        <f t="shared" si="172"/>
        <v>0.25933333333333347</v>
      </c>
      <c r="W891" s="36"/>
    </row>
    <row r="892" spans="1:23" ht="19.5">
      <c r="A892" s="26">
        <v>86</v>
      </c>
      <c r="B892" s="27" t="s">
        <v>1169</v>
      </c>
      <c r="C892" s="27" t="s">
        <v>1170</v>
      </c>
      <c r="D892" s="27"/>
      <c r="E892" s="27" t="s">
        <v>1310</v>
      </c>
      <c r="F892" s="29">
        <v>65</v>
      </c>
      <c r="G892" s="55">
        <v>8.5999999999999938E-2</v>
      </c>
      <c r="H892" s="55"/>
      <c r="I892" s="31">
        <f t="shared" si="167"/>
        <v>1.8</v>
      </c>
      <c r="J892" s="32">
        <f t="shared" si="168"/>
        <v>0.6</v>
      </c>
      <c r="K892" s="32">
        <f t="shared" si="169"/>
        <v>1.3</v>
      </c>
      <c r="L892" s="32">
        <f t="shared" si="173"/>
        <v>0.51400000000000001</v>
      </c>
      <c r="M892" s="32">
        <f>K892-H892</f>
        <v>1.3</v>
      </c>
      <c r="N892" s="33"/>
      <c r="O892" s="34">
        <f t="shared" si="170"/>
        <v>0.17133333333333334</v>
      </c>
      <c r="P892" s="35">
        <f t="shared" si="170"/>
        <v>0.43333333333333335</v>
      </c>
      <c r="Q892" s="33"/>
      <c r="R892" s="33">
        <f t="shared" si="171"/>
        <v>0.17133333333333334</v>
      </c>
      <c r="S892" s="33">
        <f t="shared" si="171"/>
        <v>0.43333333333333335</v>
      </c>
      <c r="T892" s="33"/>
      <c r="U892" s="33">
        <f t="shared" si="172"/>
        <v>0.17133333333333334</v>
      </c>
      <c r="V892" s="33">
        <f t="shared" si="172"/>
        <v>0.43333333333333335</v>
      </c>
      <c r="W892" s="36"/>
    </row>
    <row r="893" spans="1:23" ht="19.5">
      <c r="A893" s="26">
        <v>87</v>
      </c>
      <c r="B893" s="27" t="s">
        <v>1169</v>
      </c>
      <c r="C893" s="27" t="s">
        <v>1311</v>
      </c>
      <c r="D893" s="27"/>
      <c r="E893" s="27" t="s">
        <v>1312</v>
      </c>
      <c r="F893" s="29">
        <v>90</v>
      </c>
      <c r="G893" s="55">
        <v>1.8140000000000003</v>
      </c>
      <c r="H893" s="55">
        <v>2.0649999999999991</v>
      </c>
      <c r="I893" s="31">
        <f t="shared" si="167"/>
        <v>2.5</v>
      </c>
      <c r="J893" s="32">
        <f t="shared" si="168"/>
        <v>0.8</v>
      </c>
      <c r="K893" s="32">
        <f t="shared" si="169"/>
        <v>1.8</v>
      </c>
      <c r="L893" s="32">
        <v>0</v>
      </c>
      <c r="M893" s="32">
        <v>0</v>
      </c>
      <c r="N893" s="33"/>
      <c r="O893" s="34">
        <f t="shared" si="170"/>
        <v>0</v>
      </c>
      <c r="P893" s="35">
        <f t="shared" si="170"/>
        <v>0</v>
      </c>
      <c r="Q893" s="33"/>
      <c r="R893" s="33">
        <f t="shared" si="171"/>
        <v>0</v>
      </c>
      <c r="S893" s="33">
        <f t="shared" si="171"/>
        <v>0</v>
      </c>
      <c r="T893" s="33"/>
      <c r="U893" s="33">
        <f t="shared" si="172"/>
        <v>0</v>
      </c>
      <c r="V893" s="33">
        <f t="shared" si="172"/>
        <v>0</v>
      </c>
      <c r="W893" s="36"/>
    </row>
    <row r="894" spans="1:23" ht="19.5">
      <c r="A894" s="26">
        <v>88</v>
      </c>
      <c r="B894" s="27" t="s">
        <v>1169</v>
      </c>
      <c r="C894" s="27" t="s">
        <v>1313</v>
      </c>
      <c r="D894" s="27"/>
      <c r="E894" s="27" t="s">
        <v>1314</v>
      </c>
      <c r="F894" s="29">
        <v>82</v>
      </c>
      <c r="G894" s="55"/>
      <c r="H894" s="55"/>
      <c r="I894" s="31">
        <f t="shared" si="167"/>
        <v>2.2999999999999998</v>
      </c>
      <c r="J894" s="32">
        <f t="shared" si="168"/>
        <v>0.7</v>
      </c>
      <c r="K894" s="32">
        <f t="shared" si="169"/>
        <v>1.6</v>
      </c>
      <c r="L894" s="32">
        <f>J894-G894</f>
        <v>0.7</v>
      </c>
      <c r="M894" s="32">
        <f>K894-H894</f>
        <v>1.6</v>
      </c>
      <c r="N894" s="33"/>
      <c r="O894" s="34">
        <f t="shared" si="170"/>
        <v>0.23333333333333331</v>
      </c>
      <c r="P894" s="35">
        <f t="shared" si="170"/>
        <v>0.53333333333333333</v>
      </c>
      <c r="Q894" s="33"/>
      <c r="R894" s="33">
        <f t="shared" si="171"/>
        <v>0.23333333333333331</v>
      </c>
      <c r="S894" s="33">
        <f t="shared" si="171"/>
        <v>0.53333333333333333</v>
      </c>
      <c r="T894" s="33"/>
      <c r="U894" s="33">
        <f t="shared" si="172"/>
        <v>0.23333333333333331</v>
      </c>
      <c r="V894" s="33">
        <f t="shared" si="172"/>
        <v>0.53333333333333333</v>
      </c>
      <c r="W894" s="36"/>
    </row>
    <row r="895" spans="1:23" ht="19.5">
      <c r="A895" s="26">
        <v>89</v>
      </c>
      <c r="B895" s="27" t="s">
        <v>1169</v>
      </c>
      <c r="C895" s="27" t="s">
        <v>1315</v>
      </c>
      <c r="D895" s="27"/>
      <c r="E895" s="27" t="s">
        <v>1316</v>
      </c>
      <c r="F895" s="29">
        <v>293</v>
      </c>
      <c r="G895" s="55">
        <v>3.8740000000000019</v>
      </c>
      <c r="H895" s="55"/>
      <c r="I895" s="31">
        <f t="shared" si="167"/>
        <v>8.1</v>
      </c>
      <c r="J895" s="32">
        <f t="shared" si="168"/>
        <v>2.5</v>
      </c>
      <c r="K895" s="32">
        <f t="shared" si="169"/>
        <v>5.7</v>
      </c>
      <c r="L895" s="32">
        <v>0</v>
      </c>
      <c r="M895" s="32">
        <f>K895-H895</f>
        <v>5.7</v>
      </c>
      <c r="N895" s="33"/>
      <c r="O895" s="34">
        <f t="shared" si="170"/>
        <v>0</v>
      </c>
      <c r="P895" s="35">
        <f t="shared" si="170"/>
        <v>1.9000000000000001</v>
      </c>
      <c r="Q895" s="33"/>
      <c r="R895" s="33">
        <f t="shared" si="171"/>
        <v>0</v>
      </c>
      <c r="S895" s="33">
        <f t="shared" si="171"/>
        <v>1.9000000000000001</v>
      </c>
      <c r="T895" s="33"/>
      <c r="U895" s="33">
        <f t="shared" si="172"/>
        <v>0</v>
      </c>
      <c r="V895" s="33">
        <f t="shared" si="172"/>
        <v>1.9000000000000001</v>
      </c>
      <c r="W895" s="36"/>
    </row>
    <row r="896" spans="1:23" ht="19.5">
      <c r="A896" s="26">
        <v>90</v>
      </c>
      <c r="B896" s="27" t="s">
        <v>1169</v>
      </c>
      <c r="C896" s="27" t="s">
        <v>1200</v>
      </c>
      <c r="D896" s="27"/>
      <c r="E896" s="27" t="s">
        <v>1317</v>
      </c>
      <c r="F896" s="29">
        <v>65</v>
      </c>
      <c r="G896" s="55">
        <v>1.4249999999999994</v>
      </c>
      <c r="H896" s="55">
        <v>4.3890000000000002</v>
      </c>
      <c r="I896" s="31">
        <f t="shared" si="167"/>
        <v>1.8</v>
      </c>
      <c r="J896" s="32">
        <f t="shared" si="168"/>
        <v>0.6</v>
      </c>
      <c r="K896" s="32">
        <f t="shared" si="169"/>
        <v>1.3</v>
      </c>
      <c r="L896" s="32">
        <v>0</v>
      </c>
      <c r="M896" s="32">
        <v>0</v>
      </c>
      <c r="N896" s="33"/>
      <c r="O896" s="34">
        <f t="shared" si="170"/>
        <v>0</v>
      </c>
      <c r="P896" s="35">
        <f t="shared" si="170"/>
        <v>0</v>
      </c>
      <c r="Q896" s="33"/>
      <c r="R896" s="33">
        <f t="shared" si="171"/>
        <v>0</v>
      </c>
      <c r="S896" s="33">
        <f t="shared" si="171"/>
        <v>0</v>
      </c>
      <c r="T896" s="33"/>
      <c r="U896" s="33">
        <f t="shared" si="172"/>
        <v>0</v>
      </c>
      <c r="V896" s="33">
        <f t="shared" si="172"/>
        <v>0</v>
      </c>
      <c r="W896" s="36"/>
    </row>
    <row r="897" spans="1:23" ht="19.5">
      <c r="A897" s="26">
        <v>91</v>
      </c>
      <c r="B897" s="27" t="s">
        <v>1169</v>
      </c>
      <c r="C897" s="27" t="s">
        <v>1318</v>
      </c>
      <c r="D897" s="27"/>
      <c r="E897" s="27" t="s">
        <v>1319</v>
      </c>
      <c r="F897" s="29">
        <v>152</v>
      </c>
      <c r="G897" s="55"/>
      <c r="H897" s="55">
        <v>0.40799999999999953</v>
      </c>
      <c r="I897" s="31">
        <f t="shared" si="167"/>
        <v>4.2</v>
      </c>
      <c r="J897" s="32">
        <f t="shared" si="168"/>
        <v>1.3</v>
      </c>
      <c r="K897" s="32">
        <f t="shared" si="169"/>
        <v>2.9</v>
      </c>
      <c r="L897" s="32">
        <f>J897-G897</f>
        <v>1.3</v>
      </c>
      <c r="M897" s="32">
        <f>K897-H897</f>
        <v>2.4920000000000004</v>
      </c>
      <c r="N897" s="33"/>
      <c r="O897" s="34">
        <f t="shared" si="170"/>
        <v>0.43333333333333335</v>
      </c>
      <c r="P897" s="35">
        <f t="shared" si="170"/>
        <v>0.83066666666666678</v>
      </c>
      <c r="Q897" s="33"/>
      <c r="R897" s="33">
        <f t="shared" si="171"/>
        <v>0.43333333333333335</v>
      </c>
      <c r="S897" s="33">
        <f t="shared" si="171"/>
        <v>0.83066666666666678</v>
      </c>
      <c r="T897" s="33"/>
      <c r="U897" s="33">
        <f t="shared" si="172"/>
        <v>0.43333333333333335</v>
      </c>
      <c r="V897" s="33">
        <f t="shared" si="172"/>
        <v>0.83066666666666678</v>
      </c>
      <c r="W897" s="36"/>
    </row>
    <row r="898" spans="1:23" ht="19.5">
      <c r="A898" s="26">
        <v>92</v>
      </c>
      <c r="B898" s="27" t="s">
        <v>1169</v>
      </c>
      <c r="C898" s="27" t="s">
        <v>1320</v>
      </c>
      <c r="D898" s="27"/>
      <c r="E898" s="27" t="s">
        <v>1321</v>
      </c>
      <c r="F898" s="29">
        <v>136</v>
      </c>
      <c r="G898" s="55"/>
      <c r="H898" s="55"/>
      <c r="I898" s="31">
        <f t="shared" si="167"/>
        <v>3.7</v>
      </c>
      <c r="J898" s="32">
        <f t="shared" si="168"/>
        <v>1.2</v>
      </c>
      <c r="K898" s="32">
        <f t="shared" si="169"/>
        <v>2.6</v>
      </c>
      <c r="L898" s="32">
        <f>J898-G898</f>
        <v>1.2</v>
      </c>
      <c r="M898" s="32">
        <f>K898-H898</f>
        <v>2.6</v>
      </c>
      <c r="N898" s="33"/>
      <c r="O898" s="34">
        <f t="shared" si="170"/>
        <v>0.39999999999999997</v>
      </c>
      <c r="P898" s="35">
        <f t="shared" si="170"/>
        <v>0.8666666666666667</v>
      </c>
      <c r="Q898" s="33"/>
      <c r="R898" s="33">
        <f t="shared" si="171"/>
        <v>0.39999999999999997</v>
      </c>
      <c r="S898" s="33">
        <f t="shared" si="171"/>
        <v>0.8666666666666667</v>
      </c>
      <c r="T898" s="33"/>
      <c r="U898" s="33">
        <f t="shared" si="172"/>
        <v>0.39999999999999997</v>
      </c>
      <c r="V898" s="33">
        <f t="shared" si="172"/>
        <v>0.8666666666666667</v>
      </c>
      <c r="W898" s="36"/>
    </row>
    <row r="899" spans="1:23" ht="19.5">
      <c r="A899" s="26">
        <v>93</v>
      </c>
      <c r="B899" s="27" t="s">
        <v>1169</v>
      </c>
      <c r="C899" s="27" t="s">
        <v>1322</v>
      </c>
      <c r="D899" s="27"/>
      <c r="E899" s="27" t="s">
        <v>1323</v>
      </c>
      <c r="F899" s="29">
        <v>110</v>
      </c>
      <c r="G899" s="55"/>
      <c r="H899" s="55">
        <v>3.4089999999999998</v>
      </c>
      <c r="I899" s="31">
        <f t="shared" si="167"/>
        <v>3</v>
      </c>
      <c r="J899" s="32">
        <f t="shared" si="168"/>
        <v>0.9</v>
      </c>
      <c r="K899" s="32">
        <f t="shared" si="169"/>
        <v>2.1</v>
      </c>
      <c r="L899" s="32">
        <f>J899-G899</f>
        <v>0.9</v>
      </c>
      <c r="M899" s="32">
        <v>0</v>
      </c>
      <c r="N899" s="33"/>
      <c r="O899" s="34">
        <f t="shared" si="170"/>
        <v>0.3</v>
      </c>
      <c r="P899" s="35">
        <f t="shared" si="170"/>
        <v>0</v>
      </c>
      <c r="Q899" s="33"/>
      <c r="R899" s="33">
        <f t="shared" si="171"/>
        <v>0.3</v>
      </c>
      <c r="S899" s="33">
        <f t="shared" si="171"/>
        <v>0</v>
      </c>
      <c r="T899" s="33"/>
      <c r="U899" s="33">
        <f t="shared" si="172"/>
        <v>0.3</v>
      </c>
      <c r="V899" s="33">
        <f t="shared" si="172"/>
        <v>0</v>
      </c>
      <c r="W899" s="36"/>
    </row>
    <row r="900" spans="1:23" ht="19.5">
      <c r="A900" s="26">
        <v>94</v>
      </c>
      <c r="B900" s="27" t="s">
        <v>1169</v>
      </c>
      <c r="C900" s="27" t="s">
        <v>1324</v>
      </c>
      <c r="D900" s="27"/>
      <c r="E900" s="27" t="s">
        <v>1325</v>
      </c>
      <c r="F900" s="29">
        <v>140</v>
      </c>
      <c r="G900" s="55">
        <v>13.886000000000001</v>
      </c>
      <c r="H900" s="55">
        <v>6.4389999999999938</v>
      </c>
      <c r="I900" s="31">
        <f t="shared" si="167"/>
        <v>3.9</v>
      </c>
      <c r="J900" s="32">
        <f t="shared" si="168"/>
        <v>1.2</v>
      </c>
      <c r="K900" s="32">
        <f t="shared" si="169"/>
        <v>2.7</v>
      </c>
      <c r="L900" s="32">
        <v>0</v>
      </c>
      <c r="M900" s="32">
        <v>0</v>
      </c>
      <c r="N900" s="33"/>
      <c r="O900" s="34">
        <f t="shared" si="170"/>
        <v>0</v>
      </c>
      <c r="P900" s="35">
        <f t="shared" si="170"/>
        <v>0</v>
      </c>
      <c r="Q900" s="33"/>
      <c r="R900" s="33">
        <f t="shared" si="171"/>
        <v>0</v>
      </c>
      <c r="S900" s="33">
        <f t="shared" si="171"/>
        <v>0</v>
      </c>
      <c r="T900" s="33"/>
      <c r="U900" s="33">
        <f t="shared" si="172"/>
        <v>0</v>
      </c>
      <c r="V900" s="33">
        <f t="shared" si="172"/>
        <v>0</v>
      </c>
      <c r="W900" s="36"/>
    </row>
    <row r="901" spans="1:23" ht="19.5">
      <c r="A901" s="26">
        <v>95</v>
      </c>
      <c r="B901" s="27" t="s">
        <v>1169</v>
      </c>
      <c r="C901" s="27" t="s">
        <v>1271</v>
      </c>
      <c r="D901" s="27"/>
      <c r="E901" s="27" t="s">
        <v>1326</v>
      </c>
      <c r="F901" s="29">
        <v>103</v>
      </c>
      <c r="G901" s="55">
        <v>3.6010000000000004</v>
      </c>
      <c r="H901" s="55">
        <v>6.0330000000000004</v>
      </c>
      <c r="I901" s="31">
        <f t="shared" si="167"/>
        <v>2.8</v>
      </c>
      <c r="J901" s="32">
        <f t="shared" si="168"/>
        <v>0.9</v>
      </c>
      <c r="K901" s="32">
        <f t="shared" si="169"/>
        <v>2</v>
      </c>
      <c r="L901" s="32">
        <v>0</v>
      </c>
      <c r="M901" s="32">
        <v>0</v>
      </c>
      <c r="N901" s="33"/>
      <c r="O901" s="34">
        <f t="shared" si="170"/>
        <v>0</v>
      </c>
      <c r="P901" s="35">
        <f t="shared" si="170"/>
        <v>0</v>
      </c>
      <c r="Q901" s="33"/>
      <c r="R901" s="33">
        <f t="shared" si="171"/>
        <v>0</v>
      </c>
      <c r="S901" s="33">
        <f t="shared" si="171"/>
        <v>0</v>
      </c>
      <c r="T901" s="33"/>
      <c r="U901" s="33">
        <f t="shared" si="172"/>
        <v>0</v>
      </c>
      <c r="V901" s="33">
        <f t="shared" si="172"/>
        <v>0</v>
      </c>
      <c r="W901" s="36"/>
    </row>
    <row r="902" spans="1:23" ht="19.5">
      <c r="A902" s="26">
        <v>96</v>
      </c>
      <c r="B902" s="27" t="s">
        <v>1169</v>
      </c>
      <c r="C902" s="27" t="s">
        <v>1327</v>
      </c>
      <c r="D902" s="27"/>
      <c r="E902" s="27" t="s">
        <v>1328</v>
      </c>
      <c r="F902" s="29">
        <v>166</v>
      </c>
      <c r="G902" s="55">
        <v>10.842999999999996</v>
      </c>
      <c r="H902" s="55"/>
      <c r="I902" s="31">
        <f t="shared" si="167"/>
        <v>4.5999999999999996</v>
      </c>
      <c r="J902" s="32">
        <f t="shared" si="168"/>
        <v>1.4</v>
      </c>
      <c r="K902" s="32">
        <f t="shared" si="169"/>
        <v>3.2</v>
      </c>
      <c r="L902" s="32">
        <v>0</v>
      </c>
      <c r="M902" s="32">
        <f t="shared" ref="M902:M908" si="174">K902-H902</f>
        <v>3.2</v>
      </c>
      <c r="N902" s="33"/>
      <c r="O902" s="34">
        <f t="shared" si="170"/>
        <v>0</v>
      </c>
      <c r="P902" s="35">
        <f t="shared" si="170"/>
        <v>1.0666666666666667</v>
      </c>
      <c r="Q902" s="33"/>
      <c r="R902" s="33">
        <f t="shared" si="171"/>
        <v>0</v>
      </c>
      <c r="S902" s="33">
        <f t="shared" si="171"/>
        <v>1.0666666666666667</v>
      </c>
      <c r="T902" s="33"/>
      <c r="U902" s="33">
        <f t="shared" si="172"/>
        <v>0</v>
      </c>
      <c r="V902" s="33">
        <f t="shared" si="172"/>
        <v>1.0666666666666667</v>
      </c>
      <c r="W902" s="36"/>
    </row>
    <row r="903" spans="1:23" ht="19.5">
      <c r="A903" s="26">
        <v>97</v>
      </c>
      <c r="B903" s="27" t="s">
        <v>1169</v>
      </c>
      <c r="C903" s="27" t="s">
        <v>1327</v>
      </c>
      <c r="D903" s="27"/>
      <c r="E903" s="27" t="s">
        <v>1329</v>
      </c>
      <c r="F903" s="29">
        <v>150</v>
      </c>
      <c r="G903" s="55">
        <v>7.7929999999999957</v>
      </c>
      <c r="H903" s="55"/>
      <c r="I903" s="31">
        <f t="shared" si="167"/>
        <v>4.0999999999999996</v>
      </c>
      <c r="J903" s="32">
        <f t="shared" si="168"/>
        <v>1.3</v>
      </c>
      <c r="K903" s="32">
        <f t="shared" si="169"/>
        <v>2.9</v>
      </c>
      <c r="L903" s="32">
        <v>0</v>
      </c>
      <c r="M903" s="32">
        <f t="shared" si="174"/>
        <v>2.9</v>
      </c>
      <c r="N903" s="33"/>
      <c r="O903" s="34">
        <f t="shared" si="170"/>
        <v>0</v>
      </c>
      <c r="P903" s="35">
        <f t="shared" si="170"/>
        <v>0.96666666666666667</v>
      </c>
      <c r="Q903" s="33"/>
      <c r="R903" s="33">
        <f t="shared" si="171"/>
        <v>0</v>
      </c>
      <c r="S903" s="33">
        <f t="shared" si="171"/>
        <v>0.96666666666666667</v>
      </c>
      <c r="T903" s="33"/>
      <c r="U903" s="33">
        <f t="shared" si="172"/>
        <v>0</v>
      </c>
      <c r="V903" s="33">
        <f t="shared" si="172"/>
        <v>0.96666666666666667</v>
      </c>
      <c r="W903" s="36"/>
    </row>
    <row r="904" spans="1:23" ht="19.5">
      <c r="A904" s="26">
        <v>98</v>
      </c>
      <c r="B904" s="27" t="s">
        <v>1169</v>
      </c>
      <c r="C904" s="27" t="s">
        <v>1221</v>
      </c>
      <c r="D904" s="27"/>
      <c r="E904" s="27" t="s">
        <v>1330</v>
      </c>
      <c r="F904" s="29">
        <v>129</v>
      </c>
      <c r="G904" s="55">
        <v>1.3259999999999994</v>
      </c>
      <c r="H904" s="55"/>
      <c r="I904" s="31">
        <f t="shared" si="167"/>
        <v>3.5</v>
      </c>
      <c r="J904" s="32">
        <f t="shared" si="168"/>
        <v>1.1000000000000001</v>
      </c>
      <c r="K904" s="32">
        <f t="shared" si="169"/>
        <v>2.5</v>
      </c>
      <c r="L904" s="32">
        <v>0</v>
      </c>
      <c r="M904" s="32">
        <f t="shared" si="174"/>
        <v>2.5</v>
      </c>
      <c r="N904" s="33"/>
      <c r="O904" s="34">
        <f t="shared" si="170"/>
        <v>0</v>
      </c>
      <c r="P904" s="35">
        <f t="shared" si="170"/>
        <v>0.83333333333333337</v>
      </c>
      <c r="Q904" s="33"/>
      <c r="R904" s="33">
        <f t="shared" si="171"/>
        <v>0</v>
      </c>
      <c r="S904" s="33">
        <f t="shared" si="171"/>
        <v>0.83333333333333337</v>
      </c>
      <c r="T904" s="33"/>
      <c r="U904" s="33">
        <f t="shared" si="172"/>
        <v>0</v>
      </c>
      <c r="V904" s="33">
        <f t="shared" si="172"/>
        <v>0.83333333333333337</v>
      </c>
      <c r="W904" s="36"/>
    </row>
    <row r="905" spans="1:23" ht="19.5">
      <c r="A905" s="26">
        <v>99</v>
      </c>
      <c r="B905" s="27" t="s">
        <v>1169</v>
      </c>
      <c r="C905" s="27" t="s">
        <v>1174</v>
      </c>
      <c r="D905" s="27"/>
      <c r="E905" s="27" t="s">
        <v>1331</v>
      </c>
      <c r="F905" s="29">
        <v>103</v>
      </c>
      <c r="G905" s="55"/>
      <c r="H905" s="55"/>
      <c r="I905" s="31">
        <f t="shared" si="167"/>
        <v>2.8</v>
      </c>
      <c r="J905" s="32">
        <f t="shared" si="168"/>
        <v>0.9</v>
      </c>
      <c r="K905" s="32">
        <f t="shared" si="169"/>
        <v>2</v>
      </c>
      <c r="L905" s="32">
        <f>J905-G905</f>
        <v>0.9</v>
      </c>
      <c r="M905" s="32">
        <f t="shared" si="174"/>
        <v>2</v>
      </c>
      <c r="N905" s="33"/>
      <c r="O905" s="34">
        <f t="shared" si="170"/>
        <v>0.3</v>
      </c>
      <c r="P905" s="35">
        <f t="shared" si="170"/>
        <v>0.66666666666666663</v>
      </c>
      <c r="Q905" s="33"/>
      <c r="R905" s="33">
        <f t="shared" si="171"/>
        <v>0.3</v>
      </c>
      <c r="S905" s="33">
        <f t="shared" si="171"/>
        <v>0.66666666666666663</v>
      </c>
      <c r="T905" s="33"/>
      <c r="U905" s="33">
        <f t="shared" si="172"/>
        <v>0.3</v>
      </c>
      <c r="V905" s="33">
        <f t="shared" si="172"/>
        <v>0.66666666666666663</v>
      </c>
      <c r="W905" s="36"/>
    </row>
    <row r="906" spans="1:23" ht="19.5">
      <c r="A906" s="26">
        <v>100</v>
      </c>
      <c r="B906" s="27" t="s">
        <v>1169</v>
      </c>
      <c r="C906" s="27" t="s">
        <v>1299</v>
      </c>
      <c r="D906" s="27"/>
      <c r="E906" s="27" t="s">
        <v>1332</v>
      </c>
      <c r="F906" s="29">
        <v>148</v>
      </c>
      <c r="G906" s="55"/>
      <c r="H906" s="55"/>
      <c r="I906" s="31">
        <f t="shared" si="167"/>
        <v>4.0999999999999996</v>
      </c>
      <c r="J906" s="32">
        <f t="shared" si="168"/>
        <v>1.3</v>
      </c>
      <c r="K906" s="32">
        <f t="shared" si="169"/>
        <v>2.9</v>
      </c>
      <c r="L906" s="32">
        <f>J906-G906</f>
        <v>1.3</v>
      </c>
      <c r="M906" s="32">
        <f t="shared" si="174"/>
        <v>2.9</v>
      </c>
      <c r="N906" s="33"/>
      <c r="O906" s="34">
        <f t="shared" si="170"/>
        <v>0.43333333333333335</v>
      </c>
      <c r="P906" s="35">
        <f t="shared" si="170"/>
        <v>0.96666666666666667</v>
      </c>
      <c r="Q906" s="33"/>
      <c r="R906" s="33">
        <f t="shared" si="171"/>
        <v>0.43333333333333335</v>
      </c>
      <c r="S906" s="33">
        <f t="shared" si="171"/>
        <v>0.96666666666666667</v>
      </c>
      <c r="T906" s="33"/>
      <c r="U906" s="33">
        <f t="shared" si="172"/>
        <v>0.43333333333333335</v>
      </c>
      <c r="V906" s="33">
        <f t="shared" si="172"/>
        <v>0.96666666666666667</v>
      </c>
      <c r="W906" s="36"/>
    </row>
    <row r="907" spans="1:23" ht="19.5">
      <c r="A907" s="26">
        <v>101</v>
      </c>
      <c r="B907" s="27" t="s">
        <v>1169</v>
      </c>
      <c r="C907" s="27" t="s">
        <v>1333</v>
      </c>
      <c r="D907" s="27"/>
      <c r="E907" s="27" t="s">
        <v>1334</v>
      </c>
      <c r="F907" s="29">
        <v>129</v>
      </c>
      <c r="G907" s="55"/>
      <c r="H907" s="55">
        <v>1.2389999999999994</v>
      </c>
      <c r="I907" s="31">
        <f t="shared" si="167"/>
        <v>3.5</v>
      </c>
      <c r="J907" s="32">
        <f t="shared" si="168"/>
        <v>1.1000000000000001</v>
      </c>
      <c r="K907" s="32">
        <f t="shared" si="169"/>
        <v>2.5</v>
      </c>
      <c r="L907" s="32">
        <f>J907-G907</f>
        <v>1.1000000000000001</v>
      </c>
      <c r="M907" s="32">
        <f t="shared" si="174"/>
        <v>1.2610000000000006</v>
      </c>
      <c r="N907" s="33"/>
      <c r="O907" s="34">
        <f t="shared" si="170"/>
        <v>0.3666666666666667</v>
      </c>
      <c r="P907" s="35">
        <f t="shared" si="170"/>
        <v>0.4203333333333335</v>
      </c>
      <c r="Q907" s="33"/>
      <c r="R907" s="33">
        <f t="shared" si="171"/>
        <v>0.3666666666666667</v>
      </c>
      <c r="S907" s="33">
        <f t="shared" si="171"/>
        <v>0.4203333333333335</v>
      </c>
      <c r="T907" s="33"/>
      <c r="U907" s="33">
        <f t="shared" si="172"/>
        <v>0.3666666666666667</v>
      </c>
      <c r="V907" s="33">
        <f t="shared" si="172"/>
        <v>0.4203333333333335</v>
      </c>
      <c r="W907" s="36"/>
    </row>
    <row r="908" spans="1:23" ht="19.5">
      <c r="A908" s="26">
        <v>102</v>
      </c>
      <c r="B908" s="27" t="s">
        <v>1169</v>
      </c>
      <c r="C908" s="27" t="s">
        <v>1335</v>
      </c>
      <c r="D908" s="27"/>
      <c r="E908" s="27" t="s">
        <v>1336</v>
      </c>
      <c r="F908" s="29">
        <v>123</v>
      </c>
      <c r="G908" s="55">
        <v>1.206</v>
      </c>
      <c r="H908" s="55">
        <v>2.2979999999999992</v>
      </c>
      <c r="I908" s="31">
        <f t="shared" si="167"/>
        <v>3.4</v>
      </c>
      <c r="J908" s="32">
        <f t="shared" si="168"/>
        <v>1.1000000000000001</v>
      </c>
      <c r="K908" s="32">
        <f t="shared" si="169"/>
        <v>2.4</v>
      </c>
      <c r="L908" s="32">
        <v>0</v>
      </c>
      <c r="M908" s="32">
        <f t="shared" si="174"/>
        <v>0.10200000000000076</v>
      </c>
      <c r="N908" s="33"/>
      <c r="O908" s="34">
        <f t="shared" si="170"/>
        <v>0</v>
      </c>
      <c r="P908" s="35">
        <f t="shared" si="170"/>
        <v>3.4000000000000252E-2</v>
      </c>
      <c r="Q908" s="33"/>
      <c r="R908" s="33">
        <f t="shared" si="171"/>
        <v>0</v>
      </c>
      <c r="S908" s="33">
        <f t="shared" si="171"/>
        <v>3.4000000000000252E-2</v>
      </c>
      <c r="T908" s="33"/>
      <c r="U908" s="33">
        <f t="shared" si="172"/>
        <v>0</v>
      </c>
      <c r="V908" s="33">
        <f t="shared" si="172"/>
        <v>3.4000000000000252E-2</v>
      </c>
      <c r="W908" s="36"/>
    </row>
    <row r="909" spans="1:23" ht="19.5">
      <c r="A909" s="26">
        <v>103</v>
      </c>
      <c r="B909" s="27" t="s">
        <v>1169</v>
      </c>
      <c r="C909" s="27" t="s">
        <v>1256</v>
      </c>
      <c r="D909" s="27"/>
      <c r="E909" s="109" t="s">
        <v>1337</v>
      </c>
      <c r="F909" s="29">
        <v>152</v>
      </c>
      <c r="G909" s="108">
        <v>3.1430000000000007</v>
      </c>
      <c r="H909" s="108">
        <v>7.003000000000001</v>
      </c>
      <c r="I909" s="31">
        <f t="shared" si="167"/>
        <v>4.2</v>
      </c>
      <c r="J909" s="32">
        <f t="shared" si="168"/>
        <v>1.3</v>
      </c>
      <c r="K909" s="32">
        <f t="shared" si="169"/>
        <v>2.9</v>
      </c>
      <c r="L909" s="32">
        <v>0</v>
      </c>
      <c r="M909" s="32">
        <v>0</v>
      </c>
      <c r="N909" s="33"/>
      <c r="O909" s="34">
        <f t="shared" si="170"/>
        <v>0</v>
      </c>
      <c r="P909" s="35">
        <f t="shared" si="170"/>
        <v>0</v>
      </c>
      <c r="Q909" s="33"/>
      <c r="R909" s="33">
        <f t="shared" si="171"/>
        <v>0</v>
      </c>
      <c r="S909" s="33">
        <f t="shared" si="171"/>
        <v>0</v>
      </c>
      <c r="T909" s="33"/>
      <c r="U909" s="33">
        <f t="shared" si="172"/>
        <v>0</v>
      </c>
      <c r="V909" s="33">
        <f t="shared" si="172"/>
        <v>0</v>
      </c>
      <c r="W909" s="36"/>
    </row>
    <row r="910" spans="1:23" ht="19.5">
      <c r="A910" s="26">
        <v>104</v>
      </c>
      <c r="B910" s="27" t="s">
        <v>1169</v>
      </c>
      <c r="C910" s="27" t="s">
        <v>1256</v>
      </c>
      <c r="D910" s="27"/>
      <c r="E910" s="109" t="s">
        <v>1338</v>
      </c>
      <c r="F910" s="29">
        <v>272</v>
      </c>
      <c r="G910" s="108">
        <v>2.786</v>
      </c>
      <c r="H910" s="108">
        <v>4.5569999999999995</v>
      </c>
      <c r="I910" s="31">
        <f t="shared" si="167"/>
        <v>7.5</v>
      </c>
      <c r="J910" s="32">
        <f t="shared" si="168"/>
        <v>2.2999999999999998</v>
      </c>
      <c r="K910" s="32">
        <f t="shared" si="169"/>
        <v>5.3</v>
      </c>
      <c r="L910" s="32">
        <v>0</v>
      </c>
      <c r="M910" s="32">
        <f t="shared" ref="M910:M917" si="175">K910-H910</f>
        <v>0.74300000000000033</v>
      </c>
      <c r="N910" s="33"/>
      <c r="O910" s="34">
        <f t="shared" si="170"/>
        <v>0</v>
      </c>
      <c r="P910" s="35">
        <f t="shared" si="170"/>
        <v>0.24766666666666678</v>
      </c>
      <c r="Q910" s="33"/>
      <c r="R910" s="33">
        <f t="shared" si="171"/>
        <v>0</v>
      </c>
      <c r="S910" s="33">
        <f t="shared" si="171"/>
        <v>0.24766666666666678</v>
      </c>
      <c r="T910" s="33"/>
      <c r="U910" s="33">
        <f t="shared" si="172"/>
        <v>0</v>
      </c>
      <c r="V910" s="33">
        <f t="shared" si="172"/>
        <v>0.24766666666666678</v>
      </c>
      <c r="W910" s="36"/>
    </row>
    <row r="911" spans="1:23" ht="39">
      <c r="A911" s="26">
        <v>105</v>
      </c>
      <c r="B911" s="27" t="s">
        <v>1169</v>
      </c>
      <c r="C911" s="27" t="s">
        <v>1256</v>
      </c>
      <c r="D911" s="27"/>
      <c r="E911" s="109" t="s">
        <v>1339</v>
      </c>
      <c r="F911" s="29">
        <v>562</v>
      </c>
      <c r="G911" s="108"/>
      <c r="H911" s="108"/>
      <c r="I911" s="31">
        <f t="shared" si="167"/>
        <v>15.5</v>
      </c>
      <c r="J911" s="32">
        <f t="shared" si="168"/>
        <v>4.8</v>
      </c>
      <c r="K911" s="32">
        <f t="shared" si="169"/>
        <v>10.9</v>
      </c>
      <c r="L911" s="32">
        <f t="shared" ref="L911:L916" si="176">J911-G911</f>
        <v>4.8</v>
      </c>
      <c r="M911" s="32">
        <f t="shared" si="175"/>
        <v>10.9</v>
      </c>
      <c r="N911" s="33"/>
      <c r="O911" s="34">
        <f t="shared" si="170"/>
        <v>1.5999999999999999</v>
      </c>
      <c r="P911" s="35">
        <f t="shared" si="170"/>
        <v>3.6333333333333333</v>
      </c>
      <c r="Q911" s="33"/>
      <c r="R911" s="33">
        <f t="shared" si="171"/>
        <v>1.5999999999999999</v>
      </c>
      <c r="S911" s="33">
        <f t="shared" si="171"/>
        <v>3.6333333333333333</v>
      </c>
      <c r="T911" s="33"/>
      <c r="U911" s="33">
        <f t="shared" si="172"/>
        <v>1.5999999999999999</v>
      </c>
      <c r="V911" s="33">
        <f t="shared" si="172"/>
        <v>3.6333333333333333</v>
      </c>
      <c r="W911" s="36"/>
    </row>
    <row r="912" spans="1:23" ht="19.5">
      <c r="A912" s="26">
        <v>106</v>
      </c>
      <c r="B912" s="27" t="s">
        <v>1169</v>
      </c>
      <c r="C912" s="27" t="s">
        <v>1340</v>
      </c>
      <c r="D912" s="27"/>
      <c r="E912" s="27" t="s">
        <v>1341</v>
      </c>
      <c r="F912" s="29">
        <v>137</v>
      </c>
      <c r="G912" s="55"/>
      <c r="H912" s="55"/>
      <c r="I912" s="31">
        <f t="shared" si="167"/>
        <v>3.8</v>
      </c>
      <c r="J912" s="32">
        <f t="shared" si="168"/>
        <v>1.2</v>
      </c>
      <c r="K912" s="32">
        <f t="shared" si="169"/>
        <v>2.7</v>
      </c>
      <c r="L912" s="32">
        <f t="shared" si="176"/>
        <v>1.2</v>
      </c>
      <c r="M912" s="32">
        <f t="shared" si="175"/>
        <v>2.7</v>
      </c>
      <c r="N912" s="33"/>
      <c r="O912" s="34">
        <f t="shared" si="170"/>
        <v>0.39999999999999997</v>
      </c>
      <c r="P912" s="35">
        <f t="shared" si="170"/>
        <v>0.9</v>
      </c>
      <c r="Q912" s="33"/>
      <c r="R912" s="33">
        <f t="shared" si="171"/>
        <v>0.39999999999999997</v>
      </c>
      <c r="S912" s="33">
        <f t="shared" si="171"/>
        <v>0.9</v>
      </c>
      <c r="T912" s="33"/>
      <c r="U912" s="33">
        <f t="shared" si="172"/>
        <v>0.39999999999999997</v>
      </c>
      <c r="V912" s="33">
        <f t="shared" si="172"/>
        <v>0.9</v>
      </c>
      <c r="W912" s="36"/>
    </row>
    <row r="913" spans="1:23" ht="19.5">
      <c r="A913" s="26">
        <v>107</v>
      </c>
      <c r="B913" s="27" t="s">
        <v>1169</v>
      </c>
      <c r="C913" s="27" t="s">
        <v>1342</v>
      </c>
      <c r="D913" s="27"/>
      <c r="E913" s="27" t="s">
        <v>1343</v>
      </c>
      <c r="F913" s="29">
        <v>40</v>
      </c>
      <c r="G913" s="55"/>
      <c r="H913" s="55"/>
      <c r="I913" s="31">
        <f t="shared" si="167"/>
        <v>1.1000000000000001</v>
      </c>
      <c r="J913" s="32">
        <f t="shared" si="168"/>
        <v>0.3</v>
      </c>
      <c r="K913" s="32">
        <f t="shared" si="169"/>
        <v>0.8</v>
      </c>
      <c r="L913" s="32">
        <f t="shared" si="176"/>
        <v>0.3</v>
      </c>
      <c r="M913" s="32">
        <f t="shared" si="175"/>
        <v>0.8</v>
      </c>
      <c r="N913" s="33"/>
      <c r="O913" s="34">
        <f t="shared" si="170"/>
        <v>9.9999999999999992E-2</v>
      </c>
      <c r="P913" s="35">
        <f t="shared" si="170"/>
        <v>0.26666666666666666</v>
      </c>
      <c r="Q913" s="33"/>
      <c r="R913" s="33">
        <f t="shared" si="171"/>
        <v>9.9999999999999992E-2</v>
      </c>
      <c r="S913" s="33">
        <f t="shared" si="171"/>
        <v>0.26666666666666666</v>
      </c>
      <c r="T913" s="33"/>
      <c r="U913" s="33">
        <f t="shared" si="172"/>
        <v>9.9999999999999992E-2</v>
      </c>
      <c r="V913" s="33">
        <f t="shared" si="172"/>
        <v>0.26666666666666666</v>
      </c>
      <c r="W913" s="36"/>
    </row>
    <row r="914" spans="1:23" ht="19.5">
      <c r="A914" s="26">
        <v>108</v>
      </c>
      <c r="B914" s="27" t="s">
        <v>1169</v>
      </c>
      <c r="C914" s="27" t="s">
        <v>1299</v>
      </c>
      <c r="D914" s="27"/>
      <c r="E914" s="27" t="s">
        <v>1344</v>
      </c>
      <c r="F914" s="29">
        <v>132</v>
      </c>
      <c r="G914" s="55">
        <v>0.67999999999999983</v>
      </c>
      <c r="H914" s="55">
        <v>0.74700000000000044</v>
      </c>
      <c r="I914" s="31">
        <f t="shared" si="167"/>
        <v>3.6</v>
      </c>
      <c r="J914" s="32">
        <f t="shared" si="168"/>
        <v>1.1000000000000001</v>
      </c>
      <c r="K914" s="32">
        <f t="shared" si="169"/>
        <v>2.5</v>
      </c>
      <c r="L914" s="32">
        <f t="shared" si="176"/>
        <v>0.42000000000000026</v>
      </c>
      <c r="M914" s="32">
        <f t="shared" si="175"/>
        <v>1.7529999999999997</v>
      </c>
      <c r="N914" s="33"/>
      <c r="O914" s="34">
        <f t="shared" si="170"/>
        <v>0.1400000000000001</v>
      </c>
      <c r="P914" s="35">
        <f t="shared" si="170"/>
        <v>0.58433333333333326</v>
      </c>
      <c r="Q914" s="33"/>
      <c r="R914" s="33">
        <f t="shared" si="171"/>
        <v>0.1400000000000001</v>
      </c>
      <c r="S914" s="33">
        <f t="shared" si="171"/>
        <v>0.58433333333333326</v>
      </c>
      <c r="T914" s="33"/>
      <c r="U914" s="33">
        <f t="shared" si="172"/>
        <v>0.1400000000000001</v>
      </c>
      <c r="V914" s="33">
        <f t="shared" si="172"/>
        <v>0.58433333333333326</v>
      </c>
      <c r="W914" s="36"/>
    </row>
    <row r="915" spans="1:23" ht="19.5">
      <c r="A915" s="26">
        <v>109</v>
      </c>
      <c r="B915" s="27" t="s">
        <v>1169</v>
      </c>
      <c r="C915" s="27" t="s">
        <v>1172</v>
      </c>
      <c r="D915" s="27"/>
      <c r="E915" s="27" t="s">
        <v>1345</v>
      </c>
      <c r="F915" s="29">
        <v>77</v>
      </c>
      <c r="G915" s="55">
        <v>6.4999999999999891E-2</v>
      </c>
      <c r="H915" s="55"/>
      <c r="I915" s="31">
        <f t="shared" si="167"/>
        <v>2.1</v>
      </c>
      <c r="J915" s="32">
        <f t="shared" si="168"/>
        <v>0.7</v>
      </c>
      <c r="K915" s="32">
        <f t="shared" si="169"/>
        <v>1.5</v>
      </c>
      <c r="L915" s="32">
        <f t="shared" si="176"/>
        <v>0.63500000000000001</v>
      </c>
      <c r="M915" s="32">
        <f t="shared" si="175"/>
        <v>1.5</v>
      </c>
      <c r="N915" s="33"/>
      <c r="O915" s="34">
        <f t="shared" si="170"/>
        <v>0.21166666666666667</v>
      </c>
      <c r="P915" s="35">
        <f t="shared" si="170"/>
        <v>0.5</v>
      </c>
      <c r="Q915" s="33"/>
      <c r="R915" s="33">
        <f t="shared" si="171"/>
        <v>0.21166666666666667</v>
      </c>
      <c r="S915" s="33">
        <f t="shared" si="171"/>
        <v>0.5</v>
      </c>
      <c r="T915" s="33"/>
      <c r="U915" s="33">
        <f t="shared" si="172"/>
        <v>0.21166666666666667</v>
      </c>
      <c r="V915" s="33">
        <f t="shared" si="172"/>
        <v>0.5</v>
      </c>
      <c r="W915" s="36"/>
    </row>
    <row r="916" spans="1:23" ht="19.5">
      <c r="A916" s="26">
        <v>110</v>
      </c>
      <c r="B916" s="27" t="s">
        <v>1169</v>
      </c>
      <c r="C916" s="27" t="s">
        <v>1346</v>
      </c>
      <c r="D916" s="27"/>
      <c r="E916" s="27" t="s">
        <v>1347</v>
      </c>
      <c r="F916" s="29">
        <v>146</v>
      </c>
      <c r="G916" s="55"/>
      <c r="H916" s="55"/>
      <c r="I916" s="31">
        <f t="shared" si="167"/>
        <v>4</v>
      </c>
      <c r="J916" s="32">
        <f t="shared" si="168"/>
        <v>1.3</v>
      </c>
      <c r="K916" s="32">
        <f t="shared" si="169"/>
        <v>2.8</v>
      </c>
      <c r="L916" s="32">
        <f t="shared" si="176"/>
        <v>1.3</v>
      </c>
      <c r="M916" s="32">
        <f t="shared" si="175"/>
        <v>2.8</v>
      </c>
      <c r="N916" s="33"/>
      <c r="O916" s="34">
        <f t="shared" si="170"/>
        <v>0.43333333333333335</v>
      </c>
      <c r="P916" s="35">
        <f t="shared" si="170"/>
        <v>0.93333333333333324</v>
      </c>
      <c r="Q916" s="33"/>
      <c r="R916" s="33">
        <f t="shared" si="171"/>
        <v>0.43333333333333335</v>
      </c>
      <c r="S916" s="33">
        <f t="shared" si="171"/>
        <v>0.93333333333333324</v>
      </c>
      <c r="T916" s="33"/>
      <c r="U916" s="33">
        <f t="shared" si="172"/>
        <v>0.43333333333333335</v>
      </c>
      <c r="V916" s="33">
        <f t="shared" si="172"/>
        <v>0.93333333333333324</v>
      </c>
      <c r="W916" s="36"/>
    </row>
    <row r="917" spans="1:23" ht="19.5">
      <c r="A917" s="26">
        <v>111</v>
      </c>
      <c r="B917" s="27" t="s">
        <v>1169</v>
      </c>
      <c r="C917" s="27" t="s">
        <v>1346</v>
      </c>
      <c r="D917" s="27"/>
      <c r="E917" s="27" t="s">
        <v>1348</v>
      </c>
      <c r="F917" s="29">
        <v>173</v>
      </c>
      <c r="G917" s="55">
        <v>1.5599999999999996</v>
      </c>
      <c r="H917" s="55">
        <v>2.1690000000000014</v>
      </c>
      <c r="I917" s="31">
        <f t="shared" si="167"/>
        <v>4.8</v>
      </c>
      <c r="J917" s="32">
        <f t="shared" si="168"/>
        <v>1.5</v>
      </c>
      <c r="K917" s="32">
        <f t="shared" si="169"/>
        <v>3.4</v>
      </c>
      <c r="L917" s="32">
        <v>0</v>
      </c>
      <c r="M917" s="32">
        <f t="shared" si="175"/>
        <v>1.2309999999999985</v>
      </c>
      <c r="N917" s="33"/>
      <c r="O917" s="34">
        <f t="shared" si="170"/>
        <v>0</v>
      </c>
      <c r="P917" s="35">
        <f t="shared" si="170"/>
        <v>0.41033333333333283</v>
      </c>
      <c r="Q917" s="33"/>
      <c r="R917" s="33">
        <f t="shared" si="171"/>
        <v>0</v>
      </c>
      <c r="S917" s="33">
        <f t="shared" si="171"/>
        <v>0.41033333333333283</v>
      </c>
      <c r="T917" s="33"/>
      <c r="U917" s="33">
        <f t="shared" si="172"/>
        <v>0</v>
      </c>
      <c r="V917" s="33">
        <f t="shared" si="172"/>
        <v>0.41033333333333283</v>
      </c>
      <c r="W917" s="36"/>
    </row>
    <row r="918" spans="1:23" ht="19.5">
      <c r="A918" s="26">
        <v>112</v>
      </c>
      <c r="B918" s="27" t="s">
        <v>1169</v>
      </c>
      <c r="C918" s="27" t="s">
        <v>1299</v>
      </c>
      <c r="D918" s="27"/>
      <c r="E918" s="27" t="s">
        <v>1349</v>
      </c>
      <c r="F918" s="29">
        <v>59</v>
      </c>
      <c r="G918" s="55">
        <v>2.1075000000000013</v>
      </c>
      <c r="H918" s="55">
        <v>4.9619999999999997</v>
      </c>
      <c r="I918" s="31">
        <f t="shared" si="167"/>
        <v>1.6</v>
      </c>
      <c r="J918" s="32">
        <f t="shared" si="168"/>
        <v>0.5</v>
      </c>
      <c r="K918" s="32">
        <f t="shared" si="169"/>
        <v>1.1000000000000001</v>
      </c>
      <c r="L918" s="32">
        <v>0</v>
      </c>
      <c r="M918" s="32">
        <v>0</v>
      </c>
      <c r="N918" s="33"/>
      <c r="O918" s="34">
        <f t="shared" si="170"/>
        <v>0</v>
      </c>
      <c r="P918" s="35">
        <f t="shared" si="170"/>
        <v>0</v>
      </c>
      <c r="Q918" s="33"/>
      <c r="R918" s="33">
        <f t="shared" si="171"/>
        <v>0</v>
      </c>
      <c r="S918" s="33">
        <f t="shared" si="171"/>
        <v>0</v>
      </c>
      <c r="T918" s="33"/>
      <c r="U918" s="33">
        <f t="shared" si="172"/>
        <v>0</v>
      </c>
      <c r="V918" s="33">
        <f t="shared" si="172"/>
        <v>0</v>
      </c>
      <c r="W918" s="36"/>
    </row>
    <row r="919" spans="1:23" ht="19.5">
      <c r="A919" s="26">
        <v>113</v>
      </c>
      <c r="B919" s="27" t="s">
        <v>1169</v>
      </c>
      <c r="C919" s="27" t="s">
        <v>1350</v>
      </c>
      <c r="D919" s="27"/>
      <c r="E919" s="27" t="s">
        <v>1351</v>
      </c>
      <c r="F919" s="29">
        <v>140</v>
      </c>
      <c r="G919" s="55"/>
      <c r="H919" s="55"/>
      <c r="I919" s="31">
        <f t="shared" si="167"/>
        <v>3.9</v>
      </c>
      <c r="J919" s="32">
        <f t="shared" si="168"/>
        <v>1.2</v>
      </c>
      <c r="K919" s="32">
        <f t="shared" si="169"/>
        <v>2.7</v>
      </c>
      <c r="L919" s="32">
        <f t="shared" ref="L919:M928" si="177">J919-G919</f>
        <v>1.2</v>
      </c>
      <c r="M919" s="32">
        <f t="shared" si="177"/>
        <v>2.7</v>
      </c>
      <c r="N919" s="33"/>
      <c r="O919" s="34">
        <f t="shared" si="170"/>
        <v>0.39999999999999997</v>
      </c>
      <c r="P919" s="35">
        <f t="shared" si="170"/>
        <v>0.9</v>
      </c>
      <c r="Q919" s="33"/>
      <c r="R919" s="33">
        <f t="shared" si="171"/>
        <v>0.39999999999999997</v>
      </c>
      <c r="S919" s="33">
        <f t="shared" si="171"/>
        <v>0.9</v>
      </c>
      <c r="T919" s="33"/>
      <c r="U919" s="33">
        <f t="shared" si="172"/>
        <v>0.39999999999999997</v>
      </c>
      <c r="V919" s="33">
        <f t="shared" si="172"/>
        <v>0.9</v>
      </c>
      <c r="W919" s="36"/>
    </row>
    <row r="920" spans="1:23" ht="19.5">
      <c r="A920" s="26">
        <v>114</v>
      </c>
      <c r="B920" s="27" t="s">
        <v>1169</v>
      </c>
      <c r="C920" s="27" t="s">
        <v>1350</v>
      </c>
      <c r="D920" s="27"/>
      <c r="E920" s="27" t="s">
        <v>1352</v>
      </c>
      <c r="F920" s="29">
        <v>112</v>
      </c>
      <c r="G920" s="55"/>
      <c r="H920" s="55"/>
      <c r="I920" s="31">
        <f t="shared" si="167"/>
        <v>3.1</v>
      </c>
      <c r="J920" s="32">
        <f t="shared" si="168"/>
        <v>1</v>
      </c>
      <c r="K920" s="32">
        <f t="shared" si="169"/>
        <v>2.2000000000000002</v>
      </c>
      <c r="L920" s="32">
        <f t="shared" si="177"/>
        <v>1</v>
      </c>
      <c r="M920" s="32">
        <f t="shared" si="177"/>
        <v>2.2000000000000002</v>
      </c>
      <c r="N920" s="33"/>
      <c r="O920" s="34">
        <f t="shared" si="170"/>
        <v>0.33333333333333331</v>
      </c>
      <c r="P920" s="35">
        <f t="shared" si="170"/>
        <v>0.73333333333333339</v>
      </c>
      <c r="Q920" s="33"/>
      <c r="R920" s="33">
        <f t="shared" si="171"/>
        <v>0.33333333333333331</v>
      </c>
      <c r="S920" s="33">
        <f t="shared" si="171"/>
        <v>0.73333333333333339</v>
      </c>
      <c r="T920" s="33"/>
      <c r="U920" s="33">
        <f t="shared" si="172"/>
        <v>0.33333333333333331</v>
      </c>
      <c r="V920" s="33">
        <f t="shared" si="172"/>
        <v>0.73333333333333339</v>
      </c>
      <c r="W920" s="36"/>
    </row>
    <row r="921" spans="1:23" ht="19.5">
      <c r="A921" s="26">
        <v>115</v>
      </c>
      <c r="B921" s="27" t="s">
        <v>1169</v>
      </c>
      <c r="C921" s="27" t="s">
        <v>1288</v>
      </c>
      <c r="D921" s="27"/>
      <c r="E921" s="27" t="s">
        <v>1353</v>
      </c>
      <c r="F921" s="29">
        <v>75</v>
      </c>
      <c r="G921" s="55">
        <v>0.17799999999999991</v>
      </c>
      <c r="H921" s="55">
        <v>0.12199999999999961</v>
      </c>
      <c r="I921" s="31">
        <f t="shared" si="167"/>
        <v>2.1</v>
      </c>
      <c r="J921" s="32">
        <f t="shared" si="168"/>
        <v>0.7</v>
      </c>
      <c r="K921" s="32">
        <f t="shared" si="169"/>
        <v>1.5</v>
      </c>
      <c r="L921" s="32">
        <f t="shared" si="177"/>
        <v>0.52200000000000002</v>
      </c>
      <c r="M921" s="32">
        <f t="shared" si="177"/>
        <v>1.3780000000000003</v>
      </c>
      <c r="N921" s="33"/>
      <c r="O921" s="34">
        <f t="shared" si="170"/>
        <v>0.17400000000000002</v>
      </c>
      <c r="P921" s="35">
        <f t="shared" si="170"/>
        <v>0.45933333333333343</v>
      </c>
      <c r="Q921" s="33"/>
      <c r="R921" s="33">
        <f t="shared" si="171"/>
        <v>0.17400000000000002</v>
      </c>
      <c r="S921" s="33">
        <f t="shared" si="171"/>
        <v>0.45933333333333343</v>
      </c>
      <c r="T921" s="33"/>
      <c r="U921" s="33">
        <f t="shared" si="172"/>
        <v>0.17400000000000002</v>
      </c>
      <c r="V921" s="33">
        <f t="shared" si="172"/>
        <v>0.45933333333333343</v>
      </c>
      <c r="W921" s="36"/>
    </row>
    <row r="922" spans="1:23" ht="19.5">
      <c r="A922" s="26">
        <v>116</v>
      </c>
      <c r="B922" s="27" t="s">
        <v>1169</v>
      </c>
      <c r="C922" s="27" t="s">
        <v>1269</v>
      </c>
      <c r="D922" s="27"/>
      <c r="E922" s="27" t="s">
        <v>1354</v>
      </c>
      <c r="F922" s="29">
        <v>147</v>
      </c>
      <c r="G922" s="55"/>
      <c r="H922" s="55"/>
      <c r="I922" s="31">
        <f t="shared" si="167"/>
        <v>4</v>
      </c>
      <c r="J922" s="32">
        <f t="shared" si="168"/>
        <v>1.3</v>
      </c>
      <c r="K922" s="32">
        <f t="shared" si="169"/>
        <v>2.8</v>
      </c>
      <c r="L922" s="32">
        <f t="shared" si="177"/>
        <v>1.3</v>
      </c>
      <c r="M922" s="32">
        <f t="shared" si="177"/>
        <v>2.8</v>
      </c>
      <c r="N922" s="33"/>
      <c r="O922" s="34">
        <f t="shared" si="170"/>
        <v>0.43333333333333335</v>
      </c>
      <c r="P922" s="35">
        <f t="shared" si="170"/>
        <v>0.93333333333333324</v>
      </c>
      <c r="Q922" s="33"/>
      <c r="R922" s="33">
        <f t="shared" si="171"/>
        <v>0.43333333333333335</v>
      </c>
      <c r="S922" s="33">
        <f t="shared" si="171"/>
        <v>0.93333333333333324</v>
      </c>
      <c r="T922" s="33"/>
      <c r="U922" s="33">
        <f t="shared" si="172"/>
        <v>0.43333333333333335</v>
      </c>
      <c r="V922" s="33">
        <f t="shared" si="172"/>
        <v>0.93333333333333324</v>
      </c>
      <c r="W922" s="36"/>
    </row>
    <row r="923" spans="1:23" ht="19.5">
      <c r="A923" s="26">
        <v>117</v>
      </c>
      <c r="B923" s="27" t="s">
        <v>1169</v>
      </c>
      <c r="C923" s="27" t="s">
        <v>1355</v>
      </c>
      <c r="D923" s="27"/>
      <c r="E923" s="27" t="s">
        <v>1356</v>
      </c>
      <c r="F923" s="29">
        <v>91</v>
      </c>
      <c r="G923" s="55">
        <v>0.18600000000000003</v>
      </c>
      <c r="H923" s="55"/>
      <c r="I923" s="31">
        <f t="shared" si="167"/>
        <v>2.5</v>
      </c>
      <c r="J923" s="32">
        <f t="shared" si="168"/>
        <v>0.8</v>
      </c>
      <c r="K923" s="32">
        <f t="shared" si="169"/>
        <v>1.8</v>
      </c>
      <c r="L923" s="32">
        <f t="shared" si="177"/>
        <v>0.61399999999999999</v>
      </c>
      <c r="M923" s="32">
        <f t="shared" si="177"/>
        <v>1.8</v>
      </c>
      <c r="N923" s="33"/>
      <c r="O923" s="34">
        <f t="shared" si="170"/>
        <v>0.20466666666666666</v>
      </c>
      <c r="P923" s="35">
        <f t="shared" si="170"/>
        <v>0.6</v>
      </c>
      <c r="Q923" s="33"/>
      <c r="R923" s="33">
        <f t="shared" si="171"/>
        <v>0.20466666666666666</v>
      </c>
      <c r="S923" s="33">
        <f t="shared" si="171"/>
        <v>0.6</v>
      </c>
      <c r="T923" s="33"/>
      <c r="U923" s="33">
        <f t="shared" si="172"/>
        <v>0.20466666666666666</v>
      </c>
      <c r="V923" s="33">
        <f t="shared" si="172"/>
        <v>0.6</v>
      </c>
      <c r="W923" s="36"/>
    </row>
    <row r="924" spans="1:23" ht="19.5">
      <c r="A924" s="26">
        <v>118</v>
      </c>
      <c r="B924" s="27" t="s">
        <v>1169</v>
      </c>
      <c r="C924" s="27" t="s">
        <v>1188</v>
      </c>
      <c r="D924" s="27"/>
      <c r="E924" s="27" t="s">
        <v>1357</v>
      </c>
      <c r="F924" s="29">
        <v>85</v>
      </c>
      <c r="G924" s="55"/>
      <c r="H924" s="55"/>
      <c r="I924" s="31">
        <f t="shared" si="167"/>
        <v>2.2999999999999998</v>
      </c>
      <c r="J924" s="32">
        <f t="shared" si="168"/>
        <v>0.7</v>
      </c>
      <c r="K924" s="32">
        <f t="shared" si="169"/>
        <v>1.6</v>
      </c>
      <c r="L924" s="32">
        <f t="shared" si="177"/>
        <v>0.7</v>
      </c>
      <c r="M924" s="32">
        <f t="shared" si="177"/>
        <v>1.6</v>
      </c>
      <c r="N924" s="33"/>
      <c r="O924" s="34">
        <f t="shared" si="170"/>
        <v>0.23333333333333331</v>
      </c>
      <c r="P924" s="35">
        <f t="shared" si="170"/>
        <v>0.53333333333333333</v>
      </c>
      <c r="Q924" s="33"/>
      <c r="R924" s="33">
        <f t="shared" si="171"/>
        <v>0.23333333333333331</v>
      </c>
      <c r="S924" s="33">
        <f t="shared" si="171"/>
        <v>0.53333333333333333</v>
      </c>
      <c r="T924" s="33"/>
      <c r="U924" s="33">
        <f t="shared" si="172"/>
        <v>0.23333333333333331</v>
      </c>
      <c r="V924" s="33">
        <f t="shared" si="172"/>
        <v>0.53333333333333333</v>
      </c>
      <c r="W924" s="36"/>
    </row>
    <row r="925" spans="1:23" ht="19.5">
      <c r="A925" s="26">
        <v>119</v>
      </c>
      <c r="B925" s="27" t="s">
        <v>1169</v>
      </c>
      <c r="C925" s="27" t="s">
        <v>1288</v>
      </c>
      <c r="D925" s="27"/>
      <c r="E925" s="27" t="s">
        <v>1358</v>
      </c>
      <c r="F925" s="29">
        <v>113</v>
      </c>
      <c r="G925" s="55">
        <v>0.41599999999999959</v>
      </c>
      <c r="H925" s="55">
        <v>4.5000000000003128E-3</v>
      </c>
      <c r="I925" s="31">
        <f t="shared" si="167"/>
        <v>3.1</v>
      </c>
      <c r="J925" s="32">
        <f t="shared" si="168"/>
        <v>1</v>
      </c>
      <c r="K925" s="32">
        <f t="shared" si="169"/>
        <v>2.2000000000000002</v>
      </c>
      <c r="L925" s="32">
        <f t="shared" si="177"/>
        <v>0.58400000000000041</v>
      </c>
      <c r="M925" s="32">
        <f t="shared" si="177"/>
        <v>2.1955</v>
      </c>
      <c r="N925" s="33"/>
      <c r="O925" s="34">
        <f t="shared" si="170"/>
        <v>0.19466666666666679</v>
      </c>
      <c r="P925" s="35">
        <f t="shared" si="170"/>
        <v>0.73183333333333334</v>
      </c>
      <c r="Q925" s="33"/>
      <c r="R925" s="33">
        <f t="shared" si="171"/>
        <v>0.19466666666666679</v>
      </c>
      <c r="S925" s="33">
        <f t="shared" si="171"/>
        <v>0.73183333333333334</v>
      </c>
      <c r="T925" s="33"/>
      <c r="U925" s="33">
        <f t="shared" si="172"/>
        <v>0.19466666666666679</v>
      </c>
      <c r="V925" s="33">
        <f t="shared" si="172"/>
        <v>0.73183333333333334</v>
      </c>
      <c r="W925" s="36"/>
    </row>
    <row r="926" spans="1:23" ht="19.5">
      <c r="A926" s="26">
        <v>120</v>
      </c>
      <c r="B926" s="27" t="s">
        <v>1169</v>
      </c>
      <c r="C926" s="27" t="s">
        <v>1359</v>
      </c>
      <c r="D926" s="27"/>
      <c r="E926" s="27" t="s">
        <v>1360</v>
      </c>
      <c r="F926" s="29">
        <v>105</v>
      </c>
      <c r="G926" s="55"/>
      <c r="H926" s="55"/>
      <c r="I926" s="31">
        <f t="shared" si="167"/>
        <v>2.9</v>
      </c>
      <c r="J926" s="32">
        <f t="shared" si="168"/>
        <v>0.9</v>
      </c>
      <c r="K926" s="32">
        <f t="shared" si="169"/>
        <v>2</v>
      </c>
      <c r="L926" s="32">
        <f t="shared" si="177"/>
        <v>0.9</v>
      </c>
      <c r="M926" s="32">
        <f t="shared" si="177"/>
        <v>2</v>
      </c>
      <c r="N926" s="33"/>
      <c r="O926" s="34">
        <f t="shared" si="170"/>
        <v>0.3</v>
      </c>
      <c r="P926" s="35">
        <f t="shared" si="170"/>
        <v>0.66666666666666663</v>
      </c>
      <c r="Q926" s="33"/>
      <c r="R926" s="33">
        <f t="shared" si="171"/>
        <v>0.3</v>
      </c>
      <c r="S926" s="33">
        <f t="shared" si="171"/>
        <v>0.66666666666666663</v>
      </c>
      <c r="T926" s="33"/>
      <c r="U926" s="33">
        <f t="shared" si="172"/>
        <v>0.3</v>
      </c>
      <c r="V926" s="33">
        <f t="shared" si="172"/>
        <v>0.66666666666666663</v>
      </c>
      <c r="W926" s="36"/>
    </row>
    <row r="927" spans="1:23" ht="19.5">
      <c r="A927" s="26">
        <v>121</v>
      </c>
      <c r="B927" s="27" t="s">
        <v>1169</v>
      </c>
      <c r="C927" s="27" t="s">
        <v>1361</v>
      </c>
      <c r="D927" s="27"/>
      <c r="E927" s="27" t="s">
        <v>1362</v>
      </c>
      <c r="F927" s="29">
        <v>104</v>
      </c>
      <c r="G927" s="55"/>
      <c r="H927" s="55"/>
      <c r="I927" s="31">
        <f t="shared" si="167"/>
        <v>2.9</v>
      </c>
      <c r="J927" s="32">
        <f t="shared" si="168"/>
        <v>0.9</v>
      </c>
      <c r="K927" s="32">
        <f t="shared" si="169"/>
        <v>2</v>
      </c>
      <c r="L927" s="32">
        <f t="shared" si="177"/>
        <v>0.9</v>
      </c>
      <c r="M927" s="32">
        <f t="shared" si="177"/>
        <v>2</v>
      </c>
      <c r="N927" s="33"/>
      <c r="O927" s="34">
        <f t="shared" si="170"/>
        <v>0.3</v>
      </c>
      <c r="P927" s="35">
        <f t="shared" si="170"/>
        <v>0.66666666666666663</v>
      </c>
      <c r="Q927" s="33"/>
      <c r="R927" s="33">
        <f t="shared" si="171"/>
        <v>0.3</v>
      </c>
      <c r="S927" s="33">
        <f t="shared" si="171"/>
        <v>0.66666666666666663</v>
      </c>
      <c r="T927" s="33"/>
      <c r="U927" s="33">
        <f t="shared" si="172"/>
        <v>0.3</v>
      </c>
      <c r="V927" s="33">
        <f t="shared" si="172"/>
        <v>0.66666666666666663</v>
      </c>
      <c r="W927" s="36"/>
    </row>
    <row r="928" spans="1:23" ht="19.5">
      <c r="A928" s="26">
        <v>122</v>
      </c>
      <c r="B928" s="27" t="s">
        <v>1169</v>
      </c>
      <c r="C928" s="27" t="s">
        <v>721</v>
      </c>
      <c r="D928" s="27"/>
      <c r="E928" s="27" t="s">
        <v>1363</v>
      </c>
      <c r="F928" s="29">
        <v>65</v>
      </c>
      <c r="G928" s="55"/>
      <c r="H928" s="55"/>
      <c r="I928" s="31">
        <f t="shared" si="167"/>
        <v>1.8</v>
      </c>
      <c r="J928" s="32">
        <f t="shared" si="168"/>
        <v>0.6</v>
      </c>
      <c r="K928" s="32">
        <f t="shared" si="169"/>
        <v>1.3</v>
      </c>
      <c r="L928" s="32">
        <f t="shared" si="177"/>
        <v>0.6</v>
      </c>
      <c r="M928" s="32">
        <f t="shared" si="177"/>
        <v>1.3</v>
      </c>
      <c r="N928" s="33"/>
      <c r="O928" s="34">
        <f t="shared" si="170"/>
        <v>0.19999999999999998</v>
      </c>
      <c r="P928" s="35">
        <f t="shared" si="170"/>
        <v>0.43333333333333335</v>
      </c>
      <c r="Q928" s="33"/>
      <c r="R928" s="33">
        <f t="shared" si="171"/>
        <v>0.19999999999999998</v>
      </c>
      <c r="S928" s="33">
        <f t="shared" si="171"/>
        <v>0.43333333333333335</v>
      </c>
      <c r="T928" s="33"/>
      <c r="U928" s="33">
        <f t="shared" si="172"/>
        <v>0.19999999999999998</v>
      </c>
      <c r="V928" s="33">
        <f t="shared" si="172"/>
        <v>0.43333333333333335</v>
      </c>
      <c r="W928" s="36"/>
    </row>
    <row r="929" spans="1:23" ht="19.5">
      <c r="A929" s="26">
        <v>123</v>
      </c>
      <c r="B929" s="27" t="s">
        <v>1169</v>
      </c>
      <c r="C929" s="27" t="s">
        <v>1243</v>
      </c>
      <c r="D929" s="27"/>
      <c r="E929" s="27" t="s">
        <v>1364</v>
      </c>
      <c r="F929" s="29">
        <v>81</v>
      </c>
      <c r="G929" s="55">
        <v>2.5939999999999999</v>
      </c>
      <c r="H929" s="55"/>
      <c r="I929" s="31">
        <f t="shared" si="167"/>
        <v>2.2000000000000002</v>
      </c>
      <c r="J929" s="32">
        <f t="shared" si="168"/>
        <v>0.7</v>
      </c>
      <c r="K929" s="32">
        <f t="shared" si="169"/>
        <v>1.5</v>
      </c>
      <c r="L929" s="32">
        <v>0</v>
      </c>
      <c r="M929" s="32">
        <f>K929-H929</f>
        <v>1.5</v>
      </c>
      <c r="N929" s="33"/>
      <c r="O929" s="34">
        <f t="shared" si="170"/>
        <v>0</v>
      </c>
      <c r="P929" s="35">
        <f t="shared" si="170"/>
        <v>0.5</v>
      </c>
      <c r="Q929" s="33"/>
      <c r="R929" s="33">
        <f t="shared" si="171"/>
        <v>0</v>
      </c>
      <c r="S929" s="33">
        <f t="shared" si="171"/>
        <v>0.5</v>
      </c>
      <c r="T929" s="33"/>
      <c r="U929" s="33">
        <f t="shared" si="172"/>
        <v>0</v>
      </c>
      <c r="V929" s="33">
        <f t="shared" si="172"/>
        <v>0.5</v>
      </c>
      <c r="W929" s="36"/>
    </row>
    <row r="930" spans="1:23" ht="19.5">
      <c r="A930" s="26">
        <v>124</v>
      </c>
      <c r="B930" s="27" t="s">
        <v>1169</v>
      </c>
      <c r="C930" s="27" t="s">
        <v>1215</v>
      </c>
      <c r="D930" s="27"/>
      <c r="E930" s="27" t="s">
        <v>1365</v>
      </c>
      <c r="F930" s="29">
        <v>38</v>
      </c>
      <c r="G930" s="55"/>
      <c r="H930" s="55"/>
      <c r="I930" s="31">
        <f t="shared" si="167"/>
        <v>1</v>
      </c>
      <c r="J930" s="32">
        <f t="shared" si="168"/>
        <v>0.3</v>
      </c>
      <c r="K930" s="32">
        <f t="shared" si="169"/>
        <v>0.7</v>
      </c>
      <c r="L930" s="32">
        <f>J930-G930</f>
        <v>0.3</v>
      </c>
      <c r="M930" s="32">
        <f>K930-H930</f>
        <v>0.7</v>
      </c>
      <c r="N930" s="33"/>
      <c r="O930" s="34">
        <f t="shared" si="170"/>
        <v>9.9999999999999992E-2</v>
      </c>
      <c r="P930" s="35">
        <f t="shared" si="170"/>
        <v>0.23333333333333331</v>
      </c>
      <c r="Q930" s="33"/>
      <c r="R930" s="33">
        <f t="shared" si="171"/>
        <v>9.9999999999999992E-2</v>
      </c>
      <c r="S930" s="33">
        <f t="shared" si="171"/>
        <v>0.23333333333333331</v>
      </c>
      <c r="T930" s="33"/>
      <c r="U930" s="33">
        <f t="shared" si="172"/>
        <v>9.9999999999999992E-2</v>
      </c>
      <c r="V930" s="33">
        <f t="shared" si="172"/>
        <v>0.23333333333333331</v>
      </c>
      <c r="W930" s="36"/>
    </row>
    <row r="931" spans="1:23" ht="19.5">
      <c r="A931" s="26">
        <v>125</v>
      </c>
      <c r="B931" s="27" t="s">
        <v>1169</v>
      </c>
      <c r="C931" s="27" t="s">
        <v>1366</v>
      </c>
      <c r="D931" s="27"/>
      <c r="E931" s="27" t="s">
        <v>1367</v>
      </c>
      <c r="F931" s="29">
        <v>106</v>
      </c>
      <c r="G931" s="55"/>
      <c r="H931" s="55">
        <v>2.9979999999999993</v>
      </c>
      <c r="I931" s="31">
        <f t="shared" si="167"/>
        <v>2.9</v>
      </c>
      <c r="J931" s="32">
        <f t="shared" si="168"/>
        <v>0.9</v>
      </c>
      <c r="K931" s="32">
        <f t="shared" si="169"/>
        <v>2</v>
      </c>
      <c r="L931" s="32">
        <f>J931-G931</f>
        <v>0.9</v>
      </c>
      <c r="M931" s="32">
        <v>0</v>
      </c>
      <c r="N931" s="33"/>
      <c r="O931" s="34">
        <f t="shared" si="170"/>
        <v>0.3</v>
      </c>
      <c r="P931" s="35">
        <f t="shared" si="170"/>
        <v>0</v>
      </c>
      <c r="Q931" s="33"/>
      <c r="R931" s="33">
        <f t="shared" si="171"/>
        <v>0.3</v>
      </c>
      <c r="S931" s="33">
        <f t="shared" si="171"/>
        <v>0</v>
      </c>
      <c r="T931" s="33"/>
      <c r="U931" s="33">
        <f t="shared" si="172"/>
        <v>0.3</v>
      </c>
      <c r="V931" s="33">
        <f t="shared" si="172"/>
        <v>0</v>
      </c>
      <c r="W931" s="36"/>
    </row>
    <row r="932" spans="1:23" ht="19.5">
      <c r="A932" s="26">
        <v>126</v>
      </c>
      <c r="B932" s="110" t="s">
        <v>1169</v>
      </c>
      <c r="C932" s="110" t="s">
        <v>1368</v>
      </c>
      <c r="D932" s="110"/>
      <c r="E932" s="110" t="s">
        <v>415</v>
      </c>
      <c r="F932" s="111">
        <v>142</v>
      </c>
      <c r="G932" s="94">
        <v>4.0149999999999997</v>
      </c>
      <c r="H932" s="94">
        <v>9.34</v>
      </c>
      <c r="I932" s="31">
        <f t="shared" si="167"/>
        <v>3.9</v>
      </c>
      <c r="J932" s="32">
        <f t="shared" si="168"/>
        <v>1.2</v>
      </c>
      <c r="K932" s="32">
        <f t="shared" si="169"/>
        <v>2.7</v>
      </c>
      <c r="L932" s="32">
        <v>0</v>
      </c>
      <c r="M932" s="32">
        <v>0</v>
      </c>
      <c r="N932" s="33"/>
      <c r="O932" s="34">
        <f t="shared" si="170"/>
        <v>0</v>
      </c>
      <c r="P932" s="35">
        <f t="shared" si="170"/>
        <v>0</v>
      </c>
      <c r="Q932" s="33"/>
      <c r="R932" s="33">
        <f t="shared" si="171"/>
        <v>0</v>
      </c>
      <c r="S932" s="33">
        <f t="shared" si="171"/>
        <v>0</v>
      </c>
      <c r="T932" s="33"/>
      <c r="U932" s="33">
        <f t="shared" si="172"/>
        <v>0</v>
      </c>
      <c r="V932" s="33">
        <f t="shared" si="172"/>
        <v>0</v>
      </c>
      <c r="W932" s="36"/>
    </row>
    <row r="933" spans="1:23" ht="19.5">
      <c r="A933" s="26">
        <v>127</v>
      </c>
      <c r="B933" s="110" t="s">
        <v>1169</v>
      </c>
      <c r="C933" s="110" t="s">
        <v>1369</v>
      </c>
      <c r="D933" s="110"/>
      <c r="E933" s="110" t="s">
        <v>1370</v>
      </c>
      <c r="F933" s="111">
        <v>71</v>
      </c>
      <c r="G933" s="94"/>
      <c r="H933" s="94">
        <v>1.2120000000000002</v>
      </c>
      <c r="I933" s="31">
        <f t="shared" si="167"/>
        <v>2</v>
      </c>
      <c r="J933" s="32">
        <f t="shared" si="168"/>
        <v>0.6</v>
      </c>
      <c r="K933" s="32">
        <f t="shared" si="169"/>
        <v>1.4</v>
      </c>
      <c r="L933" s="32">
        <f>J933-G933</f>
        <v>0.6</v>
      </c>
      <c r="M933" s="32">
        <f>K933-H933</f>
        <v>0.18799999999999972</v>
      </c>
      <c r="N933" s="33"/>
      <c r="O933" s="34">
        <f t="shared" si="170"/>
        <v>0.19999999999999998</v>
      </c>
      <c r="P933" s="35">
        <f t="shared" si="170"/>
        <v>6.2666666666666579E-2</v>
      </c>
      <c r="Q933" s="33"/>
      <c r="R933" s="33">
        <f t="shared" si="171"/>
        <v>0.19999999999999998</v>
      </c>
      <c r="S933" s="33">
        <f t="shared" si="171"/>
        <v>6.2666666666666579E-2</v>
      </c>
      <c r="T933" s="33"/>
      <c r="U933" s="33">
        <f t="shared" si="172"/>
        <v>0.19999999999999998</v>
      </c>
      <c r="V933" s="33">
        <f t="shared" si="172"/>
        <v>6.2666666666666579E-2</v>
      </c>
      <c r="W933" s="36"/>
    </row>
    <row r="934" spans="1:23" ht="19.5">
      <c r="A934" s="26">
        <v>128</v>
      </c>
      <c r="B934" s="110" t="s">
        <v>1169</v>
      </c>
      <c r="C934" s="110" t="s">
        <v>1315</v>
      </c>
      <c r="D934" s="110"/>
      <c r="E934" s="110" t="s">
        <v>1371</v>
      </c>
      <c r="F934" s="111">
        <v>119</v>
      </c>
      <c r="G934" s="94">
        <v>0.41200000000000014</v>
      </c>
      <c r="H934" s="94">
        <v>0.29299999999999982</v>
      </c>
      <c r="I934" s="31">
        <f t="shared" si="167"/>
        <v>3.3</v>
      </c>
      <c r="J934" s="32">
        <f t="shared" si="168"/>
        <v>1</v>
      </c>
      <c r="K934" s="32">
        <f t="shared" si="169"/>
        <v>2.2999999999999998</v>
      </c>
      <c r="L934" s="32">
        <f>J934-G934</f>
        <v>0.58799999999999986</v>
      </c>
      <c r="M934" s="32">
        <f>K934-H934</f>
        <v>2.0070000000000001</v>
      </c>
      <c r="N934" s="33"/>
      <c r="O934" s="34">
        <f t="shared" si="170"/>
        <v>0.19599999999999995</v>
      </c>
      <c r="P934" s="35">
        <f t="shared" si="170"/>
        <v>0.66900000000000004</v>
      </c>
      <c r="Q934" s="33"/>
      <c r="R934" s="33">
        <f t="shared" si="171"/>
        <v>0.19599999999999995</v>
      </c>
      <c r="S934" s="33">
        <f t="shared" si="171"/>
        <v>0.66900000000000004</v>
      </c>
      <c r="T934" s="33"/>
      <c r="U934" s="33">
        <f t="shared" si="172"/>
        <v>0.19599999999999995</v>
      </c>
      <c r="V934" s="33">
        <f t="shared" si="172"/>
        <v>0.66900000000000004</v>
      </c>
      <c r="W934" s="36"/>
    </row>
    <row r="935" spans="1:23" ht="19.5">
      <c r="A935" s="26">
        <v>129</v>
      </c>
      <c r="B935" s="110" t="s">
        <v>1169</v>
      </c>
      <c r="C935" s="110" t="s">
        <v>1311</v>
      </c>
      <c r="D935" s="110"/>
      <c r="E935" s="110" t="s">
        <v>1311</v>
      </c>
      <c r="F935" s="111">
        <v>57</v>
      </c>
      <c r="G935" s="94">
        <v>1.4020000000000001</v>
      </c>
      <c r="H935" s="94">
        <v>3.1390000000000002</v>
      </c>
      <c r="I935" s="31">
        <f t="shared" ref="I935:I944" si="178">ROUND(F935*55/100*50*0.001,1)</f>
        <v>1.6</v>
      </c>
      <c r="J935" s="32">
        <f t="shared" ref="J935:J944" si="179">ROUND(I935*1/3.2,1)</f>
        <v>0.5</v>
      </c>
      <c r="K935" s="32">
        <f t="shared" ref="K935:K944" si="180">ROUND(I935*2/2.85,1)</f>
        <v>1.1000000000000001</v>
      </c>
      <c r="L935" s="32">
        <v>0</v>
      </c>
      <c r="M935" s="32">
        <v>0</v>
      </c>
      <c r="N935" s="33"/>
      <c r="O935" s="34">
        <f t="shared" ref="O935:P944" si="181">L935/3</f>
        <v>0</v>
      </c>
      <c r="P935" s="35">
        <f t="shared" si="181"/>
        <v>0</v>
      </c>
      <c r="Q935" s="33"/>
      <c r="R935" s="33">
        <f t="shared" ref="R935:S944" si="182">L935/3</f>
        <v>0</v>
      </c>
      <c r="S935" s="33">
        <f t="shared" si="182"/>
        <v>0</v>
      </c>
      <c r="T935" s="33"/>
      <c r="U935" s="33">
        <f t="shared" ref="U935:V944" si="183">L935/3</f>
        <v>0</v>
      </c>
      <c r="V935" s="33">
        <f t="shared" si="183"/>
        <v>0</v>
      </c>
      <c r="W935" s="36"/>
    </row>
    <row r="936" spans="1:23" ht="39">
      <c r="A936" s="26">
        <v>130</v>
      </c>
      <c r="B936" s="110" t="s">
        <v>1169</v>
      </c>
      <c r="C936" s="110" t="s">
        <v>1335</v>
      </c>
      <c r="D936" s="110"/>
      <c r="E936" s="110" t="s">
        <v>1372</v>
      </c>
      <c r="F936" s="111">
        <v>67</v>
      </c>
      <c r="G936" s="94"/>
      <c r="H936" s="94"/>
      <c r="I936" s="31">
        <f t="shared" si="178"/>
        <v>1.8</v>
      </c>
      <c r="J936" s="32">
        <f t="shared" si="179"/>
        <v>0.6</v>
      </c>
      <c r="K936" s="32">
        <f t="shared" si="180"/>
        <v>1.3</v>
      </c>
      <c r="L936" s="32">
        <f>J936-G936</f>
        <v>0.6</v>
      </c>
      <c r="M936" s="32">
        <f>K936-H936</f>
        <v>1.3</v>
      </c>
      <c r="N936" s="33"/>
      <c r="O936" s="34">
        <f t="shared" si="181"/>
        <v>0.19999999999999998</v>
      </c>
      <c r="P936" s="35">
        <f t="shared" si="181"/>
        <v>0.43333333333333335</v>
      </c>
      <c r="Q936" s="33"/>
      <c r="R936" s="33">
        <f t="shared" si="182"/>
        <v>0.19999999999999998</v>
      </c>
      <c r="S936" s="33">
        <f t="shared" si="182"/>
        <v>0.43333333333333335</v>
      </c>
      <c r="T936" s="33"/>
      <c r="U936" s="33">
        <f t="shared" si="183"/>
        <v>0.19999999999999998</v>
      </c>
      <c r="V936" s="33">
        <f t="shared" si="183"/>
        <v>0.43333333333333335</v>
      </c>
      <c r="W936" s="36"/>
    </row>
    <row r="937" spans="1:23" ht="19.5">
      <c r="A937" s="26">
        <v>131</v>
      </c>
      <c r="B937" s="110" t="s">
        <v>1169</v>
      </c>
      <c r="C937" s="110"/>
      <c r="D937" s="110"/>
      <c r="E937" s="110" t="s">
        <v>1373</v>
      </c>
      <c r="F937" s="111">
        <v>45</v>
      </c>
      <c r="G937" s="94">
        <v>1.38</v>
      </c>
      <c r="H937" s="94">
        <v>3.09</v>
      </c>
      <c r="I937" s="31">
        <f t="shared" si="178"/>
        <v>1.2</v>
      </c>
      <c r="J937" s="32">
        <f t="shared" si="179"/>
        <v>0.4</v>
      </c>
      <c r="K937" s="32">
        <f t="shared" si="180"/>
        <v>0.8</v>
      </c>
      <c r="L937" s="32">
        <v>0</v>
      </c>
      <c r="M937" s="32">
        <v>0</v>
      </c>
      <c r="N937" s="33"/>
      <c r="O937" s="34">
        <f t="shared" si="181"/>
        <v>0</v>
      </c>
      <c r="P937" s="35">
        <f t="shared" si="181"/>
        <v>0</v>
      </c>
      <c r="Q937" s="33"/>
      <c r="R937" s="33">
        <f t="shared" si="182"/>
        <v>0</v>
      </c>
      <c r="S937" s="33">
        <f t="shared" si="182"/>
        <v>0</v>
      </c>
      <c r="T937" s="33"/>
      <c r="U937" s="33">
        <f t="shared" si="183"/>
        <v>0</v>
      </c>
      <c r="V937" s="33">
        <f t="shared" si="183"/>
        <v>0</v>
      </c>
      <c r="W937" s="36"/>
    </row>
    <row r="938" spans="1:23" ht="19.5">
      <c r="A938" s="26">
        <v>132</v>
      </c>
      <c r="B938" s="110" t="s">
        <v>1169</v>
      </c>
      <c r="C938" s="110"/>
      <c r="D938" s="110"/>
      <c r="E938" s="110" t="s">
        <v>1374</v>
      </c>
      <c r="F938" s="111">
        <v>40</v>
      </c>
      <c r="G938" s="94">
        <v>0.98</v>
      </c>
      <c r="H938" s="94">
        <v>2.09</v>
      </c>
      <c r="I938" s="31">
        <f t="shared" si="178"/>
        <v>1.1000000000000001</v>
      </c>
      <c r="J938" s="32">
        <f t="shared" si="179"/>
        <v>0.3</v>
      </c>
      <c r="K938" s="32">
        <f t="shared" si="180"/>
        <v>0.8</v>
      </c>
      <c r="L938" s="32">
        <v>0</v>
      </c>
      <c r="M938" s="32">
        <v>0</v>
      </c>
      <c r="N938" s="33"/>
      <c r="O938" s="34">
        <f t="shared" si="181"/>
        <v>0</v>
      </c>
      <c r="P938" s="35">
        <f t="shared" si="181"/>
        <v>0</v>
      </c>
      <c r="Q938" s="33"/>
      <c r="R938" s="33">
        <f t="shared" si="182"/>
        <v>0</v>
      </c>
      <c r="S938" s="33">
        <f t="shared" si="182"/>
        <v>0</v>
      </c>
      <c r="T938" s="33"/>
      <c r="U938" s="33">
        <f t="shared" si="183"/>
        <v>0</v>
      </c>
      <c r="V938" s="33">
        <f t="shared" si="183"/>
        <v>0</v>
      </c>
      <c r="W938" s="36"/>
    </row>
    <row r="939" spans="1:23" ht="19.5">
      <c r="A939" s="26">
        <v>133</v>
      </c>
      <c r="B939" s="110" t="s">
        <v>1169</v>
      </c>
      <c r="C939" s="110"/>
      <c r="D939" s="110"/>
      <c r="E939" s="110" t="s">
        <v>1375</v>
      </c>
      <c r="F939" s="111">
        <v>50</v>
      </c>
      <c r="G939" s="94">
        <v>1.52</v>
      </c>
      <c r="H939" s="94">
        <v>3.41</v>
      </c>
      <c r="I939" s="31">
        <f t="shared" si="178"/>
        <v>1.4</v>
      </c>
      <c r="J939" s="32">
        <f t="shared" si="179"/>
        <v>0.4</v>
      </c>
      <c r="K939" s="32">
        <f t="shared" si="180"/>
        <v>1</v>
      </c>
      <c r="L939" s="32">
        <v>0</v>
      </c>
      <c r="M939" s="32">
        <v>0</v>
      </c>
      <c r="N939" s="33"/>
      <c r="O939" s="34">
        <f t="shared" si="181"/>
        <v>0</v>
      </c>
      <c r="P939" s="35">
        <f t="shared" si="181"/>
        <v>0</v>
      </c>
      <c r="Q939" s="33"/>
      <c r="R939" s="33">
        <f t="shared" si="182"/>
        <v>0</v>
      </c>
      <c r="S939" s="33">
        <f t="shared" si="182"/>
        <v>0</v>
      </c>
      <c r="T939" s="33"/>
      <c r="U939" s="33">
        <f t="shared" si="183"/>
        <v>0</v>
      </c>
      <c r="V939" s="33">
        <f t="shared" si="183"/>
        <v>0</v>
      </c>
      <c r="W939" s="36"/>
    </row>
    <row r="940" spans="1:23" ht="39">
      <c r="A940" s="26">
        <v>134</v>
      </c>
      <c r="B940" s="110" t="s">
        <v>1169</v>
      </c>
      <c r="C940" s="110" t="s">
        <v>1376</v>
      </c>
      <c r="D940" s="110"/>
      <c r="E940" s="110" t="s">
        <v>1377</v>
      </c>
      <c r="F940" s="111">
        <v>59</v>
      </c>
      <c r="G940" s="94">
        <v>2.8849999999999998</v>
      </c>
      <c r="H940" s="94">
        <v>4.3129999999999997</v>
      </c>
      <c r="I940" s="31">
        <f t="shared" si="178"/>
        <v>1.6</v>
      </c>
      <c r="J940" s="32">
        <f t="shared" si="179"/>
        <v>0.5</v>
      </c>
      <c r="K940" s="32">
        <f t="shared" si="180"/>
        <v>1.1000000000000001</v>
      </c>
      <c r="L940" s="32">
        <v>0</v>
      </c>
      <c r="M940" s="32">
        <v>0</v>
      </c>
      <c r="N940" s="33"/>
      <c r="O940" s="34">
        <f t="shared" si="181"/>
        <v>0</v>
      </c>
      <c r="P940" s="35">
        <f t="shared" si="181"/>
        <v>0</v>
      </c>
      <c r="Q940" s="33"/>
      <c r="R940" s="33">
        <f t="shared" si="182"/>
        <v>0</v>
      </c>
      <c r="S940" s="33">
        <f t="shared" si="182"/>
        <v>0</v>
      </c>
      <c r="T940" s="33"/>
      <c r="U940" s="33">
        <f t="shared" si="183"/>
        <v>0</v>
      </c>
      <c r="V940" s="33">
        <f t="shared" si="183"/>
        <v>0</v>
      </c>
      <c r="W940" s="36"/>
    </row>
    <row r="941" spans="1:23" ht="19.5">
      <c r="A941" s="26">
        <v>135</v>
      </c>
      <c r="B941" s="110" t="s">
        <v>1169</v>
      </c>
      <c r="C941" s="110"/>
      <c r="D941" s="110"/>
      <c r="E941" s="110" t="s">
        <v>1378</v>
      </c>
      <c r="F941" s="111">
        <v>59</v>
      </c>
      <c r="G941" s="94"/>
      <c r="H941" s="94"/>
      <c r="I941" s="31">
        <f t="shared" si="178"/>
        <v>1.6</v>
      </c>
      <c r="J941" s="32">
        <f t="shared" si="179"/>
        <v>0.5</v>
      </c>
      <c r="K941" s="32">
        <f t="shared" si="180"/>
        <v>1.1000000000000001</v>
      </c>
      <c r="L941" s="32">
        <f>J941-G941</f>
        <v>0.5</v>
      </c>
      <c r="M941" s="32">
        <f>K941-H941</f>
        <v>1.1000000000000001</v>
      </c>
      <c r="N941" s="33"/>
      <c r="O941" s="34">
        <f t="shared" si="181"/>
        <v>0.16666666666666666</v>
      </c>
      <c r="P941" s="35">
        <f t="shared" si="181"/>
        <v>0.3666666666666667</v>
      </c>
      <c r="Q941" s="33"/>
      <c r="R941" s="33">
        <f t="shared" si="182"/>
        <v>0.16666666666666666</v>
      </c>
      <c r="S941" s="33">
        <f t="shared" si="182"/>
        <v>0.3666666666666667</v>
      </c>
      <c r="T941" s="33"/>
      <c r="U941" s="33">
        <f t="shared" si="183"/>
        <v>0.16666666666666666</v>
      </c>
      <c r="V941" s="33">
        <f t="shared" si="183"/>
        <v>0.3666666666666667</v>
      </c>
      <c r="W941" s="36"/>
    </row>
    <row r="942" spans="1:23" ht="19.5">
      <c r="A942" s="26">
        <v>136</v>
      </c>
      <c r="B942" s="110" t="s">
        <v>1169</v>
      </c>
      <c r="C942" s="110"/>
      <c r="D942" s="110"/>
      <c r="E942" s="110" t="s">
        <v>1379</v>
      </c>
      <c r="F942" s="111">
        <v>60</v>
      </c>
      <c r="G942" s="94">
        <v>1.99</v>
      </c>
      <c r="H942" s="94">
        <v>4.3099999999999996</v>
      </c>
      <c r="I942" s="31">
        <f t="shared" si="178"/>
        <v>1.7</v>
      </c>
      <c r="J942" s="32">
        <f t="shared" si="179"/>
        <v>0.5</v>
      </c>
      <c r="K942" s="32">
        <f t="shared" si="180"/>
        <v>1.2</v>
      </c>
      <c r="L942" s="32">
        <v>0</v>
      </c>
      <c r="M942" s="32">
        <v>0</v>
      </c>
      <c r="N942" s="33"/>
      <c r="O942" s="34">
        <f t="shared" si="181"/>
        <v>0</v>
      </c>
      <c r="P942" s="35">
        <f t="shared" si="181"/>
        <v>0</v>
      </c>
      <c r="Q942" s="33"/>
      <c r="R942" s="33">
        <f t="shared" si="182"/>
        <v>0</v>
      </c>
      <c r="S942" s="33">
        <f t="shared" si="182"/>
        <v>0</v>
      </c>
      <c r="T942" s="33"/>
      <c r="U942" s="33">
        <f t="shared" si="183"/>
        <v>0</v>
      </c>
      <c r="V942" s="33">
        <f t="shared" si="183"/>
        <v>0</v>
      </c>
      <c r="W942" s="36"/>
    </row>
    <row r="943" spans="1:23" ht="19.5">
      <c r="A943" s="26">
        <v>137</v>
      </c>
      <c r="B943" s="110" t="s">
        <v>1169</v>
      </c>
      <c r="C943" s="110" t="s">
        <v>1380</v>
      </c>
      <c r="D943" s="110"/>
      <c r="E943" s="110" t="s">
        <v>1381</v>
      </c>
      <c r="F943" s="111">
        <v>69</v>
      </c>
      <c r="G943" s="94">
        <v>1.0859999999999999</v>
      </c>
      <c r="H943" s="94">
        <v>1.9799999999999995</v>
      </c>
      <c r="I943" s="31">
        <f t="shared" si="178"/>
        <v>1.9</v>
      </c>
      <c r="J943" s="32">
        <f t="shared" si="179"/>
        <v>0.6</v>
      </c>
      <c r="K943" s="32">
        <f t="shared" si="180"/>
        <v>1.3</v>
      </c>
      <c r="L943" s="32">
        <v>0</v>
      </c>
      <c r="M943" s="32">
        <v>0</v>
      </c>
      <c r="N943" s="33"/>
      <c r="O943" s="34">
        <f t="shared" si="181"/>
        <v>0</v>
      </c>
      <c r="P943" s="35">
        <f t="shared" si="181"/>
        <v>0</v>
      </c>
      <c r="Q943" s="33"/>
      <c r="R943" s="33">
        <f t="shared" si="182"/>
        <v>0</v>
      </c>
      <c r="S943" s="33">
        <f t="shared" si="182"/>
        <v>0</v>
      </c>
      <c r="T943" s="33"/>
      <c r="U943" s="33">
        <f t="shared" si="183"/>
        <v>0</v>
      </c>
      <c r="V943" s="33">
        <f t="shared" si="183"/>
        <v>0</v>
      </c>
      <c r="W943" s="36"/>
    </row>
    <row r="944" spans="1:23" ht="39">
      <c r="A944" s="26">
        <v>138</v>
      </c>
      <c r="B944" s="110" t="s">
        <v>1169</v>
      </c>
      <c r="C944" s="110" t="s">
        <v>1382</v>
      </c>
      <c r="D944" s="110"/>
      <c r="E944" s="110" t="s">
        <v>1383</v>
      </c>
      <c r="F944" s="111">
        <v>106</v>
      </c>
      <c r="G944" s="94"/>
      <c r="H944" s="94">
        <v>0.75899999999999979</v>
      </c>
      <c r="I944" s="31">
        <f t="shared" si="178"/>
        <v>2.9</v>
      </c>
      <c r="J944" s="32">
        <f t="shared" si="179"/>
        <v>0.9</v>
      </c>
      <c r="K944" s="32">
        <f t="shared" si="180"/>
        <v>2</v>
      </c>
      <c r="L944" s="32">
        <f>J944-G944</f>
        <v>0.9</v>
      </c>
      <c r="M944" s="32">
        <f>K944-H944</f>
        <v>1.2410000000000001</v>
      </c>
      <c r="N944" s="33"/>
      <c r="O944" s="34">
        <f t="shared" si="181"/>
        <v>0.3</v>
      </c>
      <c r="P944" s="35">
        <f t="shared" si="181"/>
        <v>0.41366666666666668</v>
      </c>
      <c r="Q944" s="33"/>
      <c r="R944" s="33">
        <f t="shared" si="182"/>
        <v>0.3</v>
      </c>
      <c r="S944" s="33">
        <f t="shared" si="182"/>
        <v>0.41366666666666668</v>
      </c>
      <c r="T944" s="33"/>
      <c r="U944" s="33">
        <f t="shared" si="183"/>
        <v>0.3</v>
      </c>
      <c r="V944" s="33">
        <f t="shared" si="183"/>
        <v>0.41366666666666668</v>
      </c>
      <c r="W944" s="36"/>
    </row>
    <row r="945" spans="1:23" ht="18.75">
      <c r="A945" s="26"/>
      <c r="B945" s="38"/>
      <c r="C945" s="38"/>
      <c r="D945" s="38"/>
      <c r="E945" s="28" t="s">
        <v>225</v>
      </c>
      <c r="F945" s="95">
        <f>SUM(F807:F944)</f>
        <v>17047</v>
      </c>
      <c r="G945" s="33">
        <f t="shared" ref="G945:H945" si="184">SUM(G807:G944)</f>
        <v>190.80869999999996</v>
      </c>
      <c r="H945" s="33">
        <f t="shared" si="184"/>
        <v>175.5136</v>
      </c>
      <c r="I945" s="33">
        <f>SUM(I807:I944)</f>
        <v>468.90000000000015</v>
      </c>
      <c r="J945" s="33">
        <f>SUM(J807:J944)</f>
        <v>147.19999999999987</v>
      </c>
      <c r="K945" s="33">
        <f>SUM(K807:K944)</f>
        <v>329.20000000000016</v>
      </c>
      <c r="L945" s="32">
        <f>SUM(L807:L944)</f>
        <v>89.251000000000019</v>
      </c>
      <c r="M945" s="32">
        <f>SUM(M807:M944)</f>
        <v>236.6105</v>
      </c>
      <c r="N945" s="36"/>
      <c r="O945" s="104">
        <f t="shared" ref="O945:P945" si="185">SUM(O807:O944)</f>
        <v>29.750333333333352</v>
      </c>
      <c r="P945" s="104">
        <f t="shared" si="185"/>
        <v>78.870166666666705</v>
      </c>
      <c r="Q945" s="42"/>
      <c r="R945" s="39">
        <f>SUM(R807:R944)</f>
        <v>29.750333333333352</v>
      </c>
      <c r="S945" s="39">
        <f>SUM(S807:S944)</f>
        <v>78.870166666666705</v>
      </c>
      <c r="T945" s="39"/>
      <c r="U945" s="39">
        <f>SUM(U807:U944)</f>
        <v>29.750333333333352</v>
      </c>
      <c r="V945" s="39">
        <f>SUM(V807:V944)</f>
        <v>78.870166666666705</v>
      </c>
      <c r="W945" s="36"/>
    </row>
    <row r="946" spans="1:23" ht="18.75">
      <c r="A946" s="81"/>
      <c r="B946" s="62"/>
      <c r="C946" s="62"/>
      <c r="D946" s="62"/>
      <c r="E946" s="63"/>
      <c r="F946" s="64"/>
      <c r="G946" s="65"/>
      <c r="H946" s="65"/>
      <c r="I946" s="63"/>
      <c r="J946" s="63"/>
      <c r="K946" s="63"/>
      <c r="L946" s="63"/>
      <c r="M946" s="63"/>
      <c r="N946" s="86"/>
      <c r="O946" s="86"/>
      <c r="P946" s="86"/>
      <c r="Q946" s="86"/>
      <c r="R946" s="86"/>
      <c r="S946" s="86"/>
      <c r="T946" s="86"/>
      <c r="U946" s="86"/>
      <c r="V946" s="86"/>
      <c r="W946" s="86"/>
    </row>
    <row r="947" spans="1:23" ht="18.75">
      <c r="A947" s="48"/>
      <c r="B947" s="47"/>
      <c r="C947" s="47"/>
      <c r="D947" s="47"/>
      <c r="E947" s="66"/>
      <c r="F947" s="67"/>
      <c r="G947" s="68"/>
      <c r="H947" s="68"/>
      <c r="I947" s="66"/>
      <c r="J947" s="66"/>
      <c r="K947" s="66"/>
      <c r="L947" s="66"/>
      <c r="M947" s="66"/>
      <c r="N947" s="91"/>
      <c r="O947" s="91"/>
      <c r="P947" s="91"/>
      <c r="Q947" s="91"/>
      <c r="R947" s="91"/>
      <c r="S947" s="91"/>
      <c r="T947" s="91"/>
      <c r="U947" s="91"/>
      <c r="V947" s="91"/>
      <c r="W947" s="91"/>
    </row>
    <row r="948" spans="1:23" ht="18.75">
      <c r="A948" s="48"/>
      <c r="B948" s="47"/>
      <c r="C948" s="47"/>
      <c r="D948" s="47"/>
      <c r="E948" s="66"/>
      <c r="F948" s="67"/>
      <c r="G948" s="68"/>
      <c r="H948" s="68"/>
      <c r="I948" s="66"/>
      <c r="J948" s="66"/>
      <c r="K948" s="66"/>
      <c r="L948" s="66"/>
      <c r="M948" s="66"/>
      <c r="N948" s="91"/>
      <c r="O948" s="91"/>
      <c r="P948" s="91"/>
      <c r="Q948" s="91"/>
      <c r="R948" s="91"/>
      <c r="S948" s="91"/>
      <c r="T948" s="91"/>
      <c r="U948" s="91"/>
      <c r="V948" s="91"/>
      <c r="W948" s="91"/>
    </row>
    <row r="949" spans="1:23" ht="18.75">
      <c r="A949" s="48"/>
      <c r="B949" s="47"/>
      <c r="C949" s="47"/>
      <c r="D949" s="47"/>
      <c r="E949" s="66"/>
      <c r="F949" s="67"/>
      <c r="G949" s="68"/>
      <c r="H949" s="68"/>
      <c r="I949" s="66"/>
      <c r="J949" s="66"/>
      <c r="K949" s="66"/>
      <c r="L949" s="66"/>
      <c r="M949" s="66"/>
      <c r="N949" s="91"/>
      <c r="O949" s="91"/>
      <c r="P949" s="91"/>
      <c r="Q949" s="91"/>
      <c r="R949" s="91"/>
      <c r="S949" s="91"/>
      <c r="T949" s="91"/>
      <c r="U949" s="91"/>
      <c r="V949" s="91"/>
      <c r="W949" s="91"/>
    </row>
    <row r="950" spans="1:23" ht="18.75">
      <c r="A950" s="48"/>
      <c r="B950" s="47"/>
      <c r="C950" s="47"/>
      <c r="D950" s="47"/>
      <c r="E950" s="66"/>
      <c r="F950" s="67"/>
      <c r="G950" s="68"/>
      <c r="H950" s="68"/>
      <c r="I950" s="66"/>
      <c r="J950" s="66"/>
      <c r="K950" s="66"/>
      <c r="L950" s="66"/>
      <c r="M950" s="66"/>
      <c r="N950" s="91"/>
      <c r="O950" s="91"/>
      <c r="P950" s="91"/>
      <c r="Q950" s="91"/>
      <c r="R950" s="91"/>
      <c r="S950" s="91"/>
      <c r="T950" s="91"/>
      <c r="U950" s="91"/>
      <c r="V950" s="91"/>
      <c r="W950" s="91"/>
    </row>
    <row r="951" spans="1:23" ht="18.75">
      <c r="A951" s="48"/>
      <c r="B951" s="47"/>
      <c r="C951" s="47"/>
      <c r="D951" s="47"/>
      <c r="E951" s="66"/>
      <c r="F951" s="67"/>
      <c r="G951" s="68"/>
      <c r="H951" s="68"/>
      <c r="I951" s="66"/>
      <c r="J951" s="66"/>
      <c r="K951" s="66"/>
      <c r="L951" s="66"/>
      <c r="M951" s="66"/>
      <c r="N951" s="91"/>
      <c r="O951" s="91"/>
      <c r="P951" s="91"/>
      <c r="Q951" s="91"/>
      <c r="R951" s="91"/>
      <c r="S951" s="91"/>
      <c r="T951" s="91"/>
      <c r="U951" s="91"/>
      <c r="V951" s="91"/>
      <c r="W951" s="91"/>
    </row>
    <row r="952" spans="1:23" ht="18.75">
      <c r="A952" s="48"/>
      <c r="B952" s="47"/>
      <c r="C952" s="47"/>
      <c r="D952" s="47"/>
      <c r="E952" s="66"/>
      <c r="F952" s="67"/>
      <c r="G952" s="68"/>
      <c r="H952" s="68"/>
      <c r="I952" s="66"/>
      <c r="J952" s="66"/>
      <c r="K952" s="66"/>
      <c r="L952" s="66"/>
      <c r="M952" s="66"/>
      <c r="N952" s="91"/>
      <c r="O952" s="91"/>
      <c r="P952" s="91"/>
      <c r="Q952" s="91"/>
      <c r="R952" s="91"/>
      <c r="S952" s="91"/>
      <c r="T952" s="91"/>
      <c r="U952" s="91"/>
      <c r="V952" s="91"/>
      <c r="W952" s="91"/>
    </row>
    <row r="953" spans="1:23" ht="18.75">
      <c r="A953" s="48"/>
      <c r="B953" s="47"/>
      <c r="C953" s="47"/>
      <c r="D953" s="47"/>
      <c r="E953" s="66"/>
      <c r="F953" s="67"/>
      <c r="G953" s="68"/>
      <c r="H953" s="68"/>
      <c r="I953" s="66"/>
      <c r="J953" s="66"/>
      <c r="K953" s="66"/>
      <c r="L953" s="66"/>
      <c r="M953" s="66"/>
      <c r="N953" s="91"/>
      <c r="O953" s="91"/>
      <c r="P953" s="91"/>
      <c r="Q953" s="91"/>
      <c r="R953" s="91"/>
      <c r="S953" s="91"/>
      <c r="T953" s="91"/>
      <c r="U953" s="91"/>
      <c r="V953" s="91"/>
      <c r="W953" s="91"/>
    </row>
    <row r="954" spans="1:23" ht="18.75">
      <c r="A954" s="48"/>
      <c r="B954" s="47"/>
      <c r="C954" s="47"/>
      <c r="D954" s="47"/>
      <c r="E954" s="66"/>
      <c r="F954" s="67"/>
      <c r="G954" s="68"/>
      <c r="H954" s="68"/>
      <c r="I954" s="66"/>
      <c r="J954" s="66"/>
      <c r="K954" s="66"/>
      <c r="L954" s="66"/>
      <c r="M954" s="66"/>
      <c r="N954" s="91"/>
      <c r="O954" s="91"/>
      <c r="P954" s="91"/>
      <c r="Q954" s="91"/>
      <c r="R954" s="91"/>
      <c r="S954" s="91"/>
      <c r="T954" s="91"/>
      <c r="U954" s="91"/>
      <c r="V954" s="91"/>
      <c r="W954" s="91"/>
    </row>
    <row r="955" spans="1:23" ht="18.75">
      <c r="A955" s="48"/>
      <c r="B955" s="47"/>
      <c r="C955" s="47"/>
      <c r="D955" s="47"/>
      <c r="E955" s="66"/>
      <c r="F955" s="67"/>
      <c r="G955" s="68"/>
      <c r="H955" s="68"/>
      <c r="I955" s="66"/>
      <c r="J955" s="66"/>
      <c r="K955" s="66"/>
      <c r="L955" s="66"/>
      <c r="M955" s="66"/>
      <c r="N955" s="91"/>
      <c r="O955" s="91"/>
      <c r="P955" s="91"/>
      <c r="Q955" s="91"/>
      <c r="R955" s="91"/>
      <c r="S955" s="91"/>
      <c r="T955" s="91"/>
      <c r="U955" s="91"/>
      <c r="V955" s="91"/>
      <c r="W955" s="91"/>
    </row>
    <row r="956" spans="1:23" ht="18.75">
      <c r="A956" s="48"/>
      <c r="B956" s="47"/>
      <c r="C956" s="47"/>
      <c r="D956" s="47"/>
      <c r="E956" s="66"/>
      <c r="F956" s="67"/>
      <c r="G956" s="68"/>
      <c r="H956" s="68"/>
      <c r="I956" s="66"/>
      <c r="J956" s="66"/>
      <c r="K956" s="66"/>
      <c r="L956" s="66"/>
      <c r="M956" s="66"/>
      <c r="N956" s="91"/>
      <c r="O956" s="91"/>
      <c r="P956" s="91"/>
      <c r="Q956" s="91"/>
      <c r="R956" s="91"/>
      <c r="S956" s="91"/>
      <c r="T956" s="91"/>
      <c r="U956" s="91"/>
      <c r="V956" s="91"/>
      <c r="W956" s="91"/>
    </row>
    <row r="957" spans="1:23" ht="18.75">
      <c r="A957" s="48"/>
      <c r="B957" s="47"/>
      <c r="C957" s="47"/>
      <c r="D957" s="47"/>
      <c r="E957" s="66"/>
      <c r="F957" s="67"/>
      <c r="G957" s="68"/>
      <c r="H957" s="68"/>
      <c r="I957" s="66"/>
      <c r="J957" s="66"/>
      <c r="K957" s="66"/>
      <c r="L957" s="66"/>
      <c r="M957" s="66"/>
      <c r="N957" s="91"/>
      <c r="O957" s="91"/>
      <c r="P957" s="91"/>
      <c r="Q957" s="91"/>
      <c r="R957" s="91"/>
      <c r="S957" s="91"/>
      <c r="T957" s="91"/>
      <c r="U957" s="91"/>
      <c r="V957" s="91"/>
      <c r="W957" s="91"/>
    </row>
    <row r="958" spans="1:23" ht="18.75">
      <c r="A958" s="48"/>
      <c r="B958" s="47"/>
      <c r="C958" s="47"/>
      <c r="D958" s="47"/>
      <c r="E958" s="66"/>
      <c r="F958" s="67"/>
      <c r="G958" s="68"/>
      <c r="H958" s="68"/>
      <c r="I958" s="66"/>
      <c r="J958" s="66"/>
      <c r="K958" s="66"/>
      <c r="L958" s="66"/>
      <c r="M958" s="66"/>
      <c r="N958" s="91"/>
      <c r="O958" s="91"/>
      <c r="P958" s="91"/>
      <c r="Q958" s="91"/>
      <c r="R958" s="91"/>
      <c r="S958" s="91"/>
      <c r="T958" s="91"/>
      <c r="U958" s="91"/>
      <c r="V958" s="91"/>
      <c r="W958" s="91"/>
    </row>
    <row r="959" spans="1:23" ht="18.75">
      <c r="A959" s="48"/>
      <c r="B959" s="47"/>
      <c r="C959" s="47"/>
      <c r="D959" s="47"/>
      <c r="E959" s="66"/>
      <c r="F959" s="67"/>
      <c r="G959" s="68"/>
      <c r="H959" s="68"/>
      <c r="I959" s="66"/>
      <c r="J959" s="66"/>
      <c r="K959" s="66"/>
      <c r="L959" s="66"/>
      <c r="M959" s="66"/>
      <c r="N959" s="91"/>
      <c r="O959" s="91"/>
      <c r="P959" s="91"/>
      <c r="Q959" s="91"/>
      <c r="R959" s="91"/>
      <c r="S959" s="91"/>
      <c r="T959" s="91"/>
      <c r="U959" s="91"/>
      <c r="V959" s="91"/>
      <c r="W959" s="91"/>
    </row>
    <row r="960" spans="1:23" ht="18.75">
      <c r="A960" s="48"/>
      <c r="B960" s="47"/>
      <c r="C960" s="47"/>
      <c r="D960" s="47"/>
      <c r="E960" s="66"/>
      <c r="F960" s="67"/>
      <c r="G960" s="68"/>
      <c r="H960" s="68"/>
      <c r="I960" s="66"/>
      <c r="J960" s="66"/>
      <c r="K960" s="66"/>
      <c r="L960" s="66"/>
      <c r="M960" s="66"/>
      <c r="N960" s="91"/>
      <c r="O960" s="91"/>
      <c r="P960" s="91"/>
      <c r="Q960" s="91"/>
      <c r="R960" s="91"/>
      <c r="S960" s="91"/>
      <c r="T960" s="91"/>
      <c r="U960" s="91"/>
      <c r="V960" s="91"/>
      <c r="W960" s="91"/>
    </row>
    <row r="961" spans="1:23" ht="19.5">
      <c r="A961" s="112">
        <v>1</v>
      </c>
      <c r="B961" s="27" t="s">
        <v>1384</v>
      </c>
      <c r="C961" s="113" t="s">
        <v>1385</v>
      </c>
      <c r="D961" s="113"/>
      <c r="E961" s="113" t="s">
        <v>1386</v>
      </c>
      <c r="F961" s="114">
        <v>113</v>
      </c>
      <c r="G961" s="115"/>
      <c r="H961" s="115"/>
      <c r="I961" s="31">
        <f>ROUND(F961*55/100*50*0.001,1)</f>
        <v>3.1</v>
      </c>
      <c r="J961" s="32">
        <f>ROUND(I961*1/3.5,1)</f>
        <v>0.9</v>
      </c>
      <c r="K961" s="32">
        <v>2.2000000000000002</v>
      </c>
      <c r="L961" s="32">
        <f t="shared" ref="L961:M992" si="186">J961-G961</f>
        <v>0.9</v>
      </c>
      <c r="M961" s="32">
        <f t="shared" si="186"/>
        <v>2.2000000000000002</v>
      </c>
      <c r="N961" s="33">
        <f t="shared" ref="N961:N1024" si="187">ROUND(F961*60/100*60*0.001,0)</f>
        <v>4</v>
      </c>
      <c r="O961" s="34">
        <f t="shared" ref="O961:P1024" si="188">L961/3</f>
        <v>0.3</v>
      </c>
      <c r="P961" s="35">
        <f t="shared" si="188"/>
        <v>0.73333333333333339</v>
      </c>
      <c r="Q961" s="33"/>
      <c r="R961" s="33">
        <f t="shared" ref="R961:S1024" si="189">L961/3</f>
        <v>0.3</v>
      </c>
      <c r="S961" s="33">
        <f t="shared" si="189"/>
        <v>0.73333333333333339</v>
      </c>
      <c r="T961" s="33"/>
      <c r="U961" s="33">
        <f t="shared" ref="U961:V1024" si="190">L961/3</f>
        <v>0.3</v>
      </c>
      <c r="V961" s="33">
        <f t="shared" si="190"/>
        <v>0.73333333333333339</v>
      </c>
      <c r="W961" s="36"/>
    </row>
    <row r="962" spans="1:23" ht="19.5">
      <c r="A962" s="112">
        <v>2</v>
      </c>
      <c r="B962" s="27" t="s">
        <v>1384</v>
      </c>
      <c r="C962" s="113" t="s">
        <v>1385</v>
      </c>
      <c r="D962" s="113"/>
      <c r="E962" s="113" t="s">
        <v>1387</v>
      </c>
      <c r="F962" s="114">
        <v>159</v>
      </c>
      <c r="G962" s="115"/>
      <c r="H962" s="115"/>
      <c r="I962" s="31">
        <f t="shared" ref="I962:I1025" si="191">ROUND(F962*55/100*50*0.001,1)</f>
        <v>4.4000000000000004</v>
      </c>
      <c r="J962" s="32">
        <f t="shared" ref="J962:J1025" si="192">ROUND(I962*1/3.5,1)</f>
        <v>1.3</v>
      </c>
      <c r="K962" s="32">
        <f t="shared" ref="K962:K983" si="193">ROUND(I962*2/2.9,1)</f>
        <v>3</v>
      </c>
      <c r="L962" s="32">
        <f t="shared" si="186"/>
        <v>1.3</v>
      </c>
      <c r="M962" s="32">
        <f t="shared" si="186"/>
        <v>3</v>
      </c>
      <c r="N962" s="33">
        <f t="shared" si="187"/>
        <v>6</v>
      </c>
      <c r="O962" s="34">
        <f t="shared" si="188"/>
        <v>0.43333333333333335</v>
      </c>
      <c r="P962" s="35">
        <f t="shared" si="188"/>
        <v>1</v>
      </c>
      <c r="Q962" s="33"/>
      <c r="R962" s="33">
        <f t="shared" si="189"/>
        <v>0.43333333333333335</v>
      </c>
      <c r="S962" s="33">
        <f t="shared" si="189"/>
        <v>1</v>
      </c>
      <c r="T962" s="33"/>
      <c r="U962" s="33">
        <f t="shared" si="190"/>
        <v>0.43333333333333335</v>
      </c>
      <c r="V962" s="33">
        <f t="shared" si="190"/>
        <v>1</v>
      </c>
      <c r="W962" s="36"/>
    </row>
    <row r="963" spans="1:23" ht="19.5">
      <c r="A963" s="112">
        <v>3</v>
      </c>
      <c r="B963" s="27" t="s">
        <v>1384</v>
      </c>
      <c r="C963" s="113" t="s">
        <v>1388</v>
      </c>
      <c r="D963" s="113"/>
      <c r="E963" s="113" t="s">
        <v>1389</v>
      </c>
      <c r="F963" s="114">
        <v>197</v>
      </c>
      <c r="G963" s="115"/>
      <c r="H963" s="115"/>
      <c r="I963" s="31">
        <f t="shared" si="191"/>
        <v>5.4</v>
      </c>
      <c r="J963" s="32">
        <f t="shared" si="192"/>
        <v>1.5</v>
      </c>
      <c r="K963" s="32">
        <v>3.8</v>
      </c>
      <c r="L963" s="32">
        <f t="shared" si="186"/>
        <v>1.5</v>
      </c>
      <c r="M963" s="32">
        <f t="shared" si="186"/>
        <v>3.8</v>
      </c>
      <c r="N963" s="33">
        <f t="shared" si="187"/>
        <v>7</v>
      </c>
      <c r="O963" s="34">
        <f t="shared" si="188"/>
        <v>0.5</v>
      </c>
      <c r="P963" s="35">
        <f t="shared" si="188"/>
        <v>1.2666666666666666</v>
      </c>
      <c r="Q963" s="33"/>
      <c r="R963" s="33">
        <f t="shared" si="189"/>
        <v>0.5</v>
      </c>
      <c r="S963" s="33">
        <f t="shared" si="189"/>
        <v>1.2666666666666666</v>
      </c>
      <c r="T963" s="33"/>
      <c r="U963" s="33">
        <f t="shared" si="190"/>
        <v>0.5</v>
      </c>
      <c r="V963" s="33">
        <f t="shared" si="190"/>
        <v>1.2666666666666666</v>
      </c>
      <c r="W963" s="36"/>
    </row>
    <row r="964" spans="1:23" ht="19.5">
      <c r="A964" s="112">
        <v>4</v>
      </c>
      <c r="B964" s="27" t="s">
        <v>1384</v>
      </c>
      <c r="C964" s="113" t="s">
        <v>1390</v>
      </c>
      <c r="D964" s="113"/>
      <c r="E964" s="113" t="s">
        <v>1391</v>
      </c>
      <c r="F964" s="114">
        <v>115</v>
      </c>
      <c r="G964" s="115"/>
      <c r="H964" s="115"/>
      <c r="I964" s="31">
        <f t="shared" si="191"/>
        <v>3.2</v>
      </c>
      <c r="J964" s="32">
        <f t="shared" si="192"/>
        <v>0.9</v>
      </c>
      <c r="K964" s="32">
        <f t="shared" si="193"/>
        <v>2.2000000000000002</v>
      </c>
      <c r="L964" s="32">
        <f t="shared" si="186"/>
        <v>0.9</v>
      </c>
      <c r="M964" s="32">
        <f t="shared" si="186"/>
        <v>2.2000000000000002</v>
      </c>
      <c r="N964" s="33">
        <f t="shared" si="187"/>
        <v>4</v>
      </c>
      <c r="O964" s="34">
        <f t="shared" si="188"/>
        <v>0.3</v>
      </c>
      <c r="P964" s="35">
        <f t="shared" si="188"/>
        <v>0.73333333333333339</v>
      </c>
      <c r="Q964" s="33"/>
      <c r="R964" s="33">
        <f t="shared" si="189"/>
        <v>0.3</v>
      </c>
      <c r="S964" s="33">
        <f t="shared" si="189"/>
        <v>0.73333333333333339</v>
      </c>
      <c r="T964" s="33"/>
      <c r="U964" s="33">
        <f t="shared" si="190"/>
        <v>0.3</v>
      </c>
      <c r="V964" s="33">
        <f t="shared" si="190"/>
        <v>0.73333333333333339</v>
      </c>
      <c r="W964" s="36"/>
    </row>
    <row r="965" spans="1:23" ht="19.5">
      <c r="A965" s="112">
        <v>5</v>
      </c>
      <c r="B965" s="27" t="s">
        <v>1384</v>
      </c>
      <c r="C965" s="113" t="s">
        <v>1390</v>
      </c>
      <c r="D965" s="113"/>
      <c r="E965" s="113" t="s">
        <v>1392</v>
      </c>
      <c r="F965" s="114">
        <v>372</v>
      </c>
      <c r="G965" s="115"/>
      <c r="H965" s="115"/>
      <c r="I965" s="31">
        <f t="shared" si="191"/>
        <v>10.199999999999999</v>
      </c>
      <c r="J965" s="32">
        <f t="shared" si="192"/>
        <v>2.9</v>
      </c>
      <c r="K965" s="32">
        <f t="shared" si="193"/>
        <v>7</v>
      </c>
      <c r="L965" s="32">
        <f t="shared" si="186"/>
        <v>2.9</v>
      </c>
      <c r="M965" s="32">
        <f t="shared" si="186"/>
        <v>7</v>
      </c>
      <c r="N965" s="33">
        <f t="shared" si="187"/>
        <v>13</v>
      </c>
      <c r="O965" s="34">
        <f t="shared" si="188"/>
        <v>0.96666666666666667</v>
      </c>
      <c r="P965" s="35">
        <f t="shared" si="188"/>
        <v>2.3333333333333335</v>
      </c>
      <c r="Q965" s="33"/>
      <c r="R965" s="33">
        <f t="shared" si="189"/>
        <v>0.96666666666666667</v>
      </c>
      <c r="S965" s="33">
        <f t="shared" si="189"/>
        <v>2.3333333333333335</v>
      </c>
      <c r="T965" s="33"/>
      <c r="U965" s="33">
        <f t="shared" si="190"/>
        <v>0.96666666666666667</v>
      </c>
      <c r="V965" s="33">
        <f t="shared" si="190"/>
        <v>2.3333333333333335</v>
      </c>
      <c r="W965" s="36"/>
    </row>
    <row r="966" spans="1:23" ht="19.5">
      <c r="A966" s="112">
        <v>6</v>
      </c>
      <c r="B966" s="27" t="s">
        <v>1384</v>
      </c>
      <c r="C966" s="116" t="s">
        <v>1393</v>
      </c>
      <c r="D966" s="116"/>
      <c r="E966" s="113" t="s">
        <v>1394</v>
      </c>
      <c r="F966" s="114">
        <v>121</v>
      </c>
      <c r="G966" s="115"/>
      <c r="H966" s="115"/>
      <c r="I966" s="31">
        <f t="shared" si="191"/>
        <v>3.3</v>
      </c>
      <c r="J966" s="32">
        <f t="shared" si="192"/>
        <v>0.9</v>
      </c>
      <c r="K966" s="32">
        <f t="shared" si="193"/>
        <v>2.2999999999999998</v>
      </c>
      <c r="L966" s="32">
        <f t="shared" si="186"/>
        <v>0.9</v>
      </c>
      <c r="M966" s="32">
        <f t="shared" si="186"/>
        <v>2.2999999999999998</v>
      </c>
      <c r="N966" s="33">
        <f t="shared" si="187"/>
        <v>4</v>
      </c>
      <c r="O966" s="34">
        <f t="shared" si="188"/>
        <v>0.3</v>
      </c>
      <c r="P966" s="35">
        <f t="shared" si="188"/>
        <v>0.76666666666666661</v>
      </c>
      <c r="Q966" s="33"/>
      <c r="R966" s="33">
        <f t="shared" si="189"/>
        <v>0.3</v>
      </c>
      <c r="S966" s="33">
        <f t="shared" si="189"/>
        <v>0.76666666666666661</v>
      </c>
      <c r="T966" s="33"/>
      <c r="U966" s="33">
        <f t="shared" si="190"/>
        <v>0.3</v>
      </c>
      <c r="V966" s="33">
        <f t="shared" si="190"/>
        <v>0.76666666666666661</v>
      </c>
      <c r="W966" s="36"/>
    </row>
    <row r="967" spans="1:23" ht="19.5">
      <c r="A967" s="112">
        <v>7</v>
      </c>
      <c r="B967" s="27" t="s">
        <v>1384</v>
      </c>
      <c r="C967" s="116" t="s">
        <v>1393</v>
      </c>
      <c r="D967" s="116"/>
      <c r="E967" s="113" t="s">
        <v>1395</v>
      </c>
      <c r="F967" s="114">
        <v>119</v>
      </c>
      <c r="G967" s="115"/>
      <c r="H967" s="115"/>
      <c r="I967" s="31">
        <f t="shared" si="191"/>
        <v>3.3</v>
      </c>
      <c r="J967" s="32">
        <f t="shared" si="192"/>
        <v>0.9</v>
      </c>
      <c r="K967" s="32">
        <f t="shared" si="193"/>
        <v>2.2999999999999998</v>
      </c>
      <c r="L967" s="32">
        <f t="shared" si="186"/>
        <v>0.9</v>
      </c>
      <c r="M967" s="32">
        <f t="shared" si="186"/>
        <v>2.2999999999999998</v>
      </c>
      <c r="N967" s="33">
        <f t="shared" si="187"/>
        <v>4</v>
      </c>
      <c r="O967" s="34">
        <f t="shared" si="188"/>
        <v>0.3</v>
      </c>
      <c r="P967" s="35">
        <f t="shared" si="188"/>
        <v>0.76666666666666661</v>
      </c>
      <c r="Q967" s="33"/>
      <c r="R967" s="33">
        <f t="shared" si="189"/>
        <v>0.3</v>
      </c>
      <c r="S967" s="33">
        <f t="shared" si="189"/>
        <v>0.76666666666666661</v>
      </c>
      <c r="T967" s="33"/>
      <c r="U967" s="33">
        <f t="shared" si="190"/>
        <v>0.3</v>
      </c>
      <c r="V967" s="33">
        <f t="shared" si="190"/>
        <v>0.76666666666666661</v>
      </c>
      <c r="W967" s="36"/>
    </row>
    <row r="968" spans="1:23" ht="19.5">
      <c r="A968" s="112">
        <v>8</v>
      </c>
      <c r="B968" s="27" t="s">
        <v>1384</v>
      </c>
      <c r="C968" s="113" t="s">
        <v>1396</v>
      </c>
      <c r="D968" s="113"/>
      <c r="E968" s="113" t="s">
        <v>1397</v>
      </c>
      <c r="F968" s="114">
        <v>118</v>
      </c>
      <c r="G968" s="115"/>
      <c r="H968" s="115"/>
      <c r="I968" s="31">
        <f t="shared" si="191"/>
        <v>3.2</v>
      </c>
      <c r="J968" s="32">
        <f t="shared" si="192"/>
        <v>0.9</v>
      </c>
      <c r="K968" s="32">
        <f t="shared" si="193"/>
        <v>2.2000000000000002</v>
      </c>
      <c r="L968" s="32">
        <f t="shared" si="186"/>
        <v>0.9</v>
      </c>
      <c r="M968" s="32">
        <f t="shared" si="186"/>
        <v>2.2000000000000002</v>
      </c>
      <c r="N968" s="33">
        <f t="shared" si="187"/>
        <v>4</v>
      </c>
      <c r="O968" s="34">
        <f t="shared" si="188"/>
        <v>0.3</v>
      </c>
      <c r="P968" s="35">
        <f t="shared" si="188"/>
        <v>0.73333333333333339</v>
      </c>
      <c r="Q968" s="33"/>
      <c r="R968" s="33">
        <f t="shared" si="189"/>
        <v>0.3</v>
      </c>
      <c r="S968" s="33">
        <f t="shared" si="189"/>
        <v>0.73333333333333339</v>
      </c>
      <c r="T968" s="33"/>
      <c r="U968" s="33">
        <f t="shared" si="190"/>
        <v>0.3</v>
      </c>
      <c r="V968" s="33">
        <f t="shared" si="190"/>
        <v>0.73333333333333339</v>
      </c>
      <c r="W968" s="36"/>
    </row>
    <row r="969" spans="1:23" ht="19.5">
      <c r="A969" s="112">
        <v>9</v>
      </c>
      <c r="B969" s="27" t="s">
        <v>1384</v>
      </c>
      <c r="C969" s="113" t="s">
        <v>1396</v>
      </c>
      <c r="D969" s="113"/>
      <c r="E969" s="113" t="s">
        <v>1398</v>
      </c>
      <c r="F969" s="114">
        <v>39</v>
      </c>
      <c r="G969" s="115"/>
      <c r="H969" s="115"/>
      <c r="I969" s="31">
        <f t="shared" si="191"/>
        <v>1.1000000000000001</v>
      </c>
      <c r="J969" s="32">
        <f t="shared" si="192"/>
        <v>0.3</v>
      </c>
      <c r="K969" s="32">
        <f t="shared" si="193"/>
        <v>0.8</v>
      </c>
      <c r="L969" s="32">
        <f t="shared" si="186"/>
        <v>0.3</v>
      </c>
      <c r="M969" s="32">
        <f t="shared" si="186"/>
        <v>0.8</v>
      </c>
      <c r="N969" s="33">
        <f t="shared" si="187"/>
        <v>1</v>
      </c>
      <c r="O969" s="34">
        <f t="shared" si="188"/>
        <v>9.9999999999999992E-2</v>
      </c>
      <c r="P969" s="35">
        <f t="shared" si="188"/>
        <v>0.26666666666666666</v>
      </c>
      <c r="Q969" s="33"/>
      <c r="R969" s="33">
        <f t="shared" si="189"/>
        <v>9.9999999999999992E-2</v>
      </c>
      <c r="S969" s="33">
        <f t="shared" si="189"/>
        <v>0.26666666666666666</v>
      </c>
      <c r="T969" s="33"/>
      <c r="U969" s="33">
        <f t="shared" si="190"/>
        <v>9.9999999999999992E-2</v>
      </c>
      <c r="V969" s="33">
        <f t="shared" si="190"/>
        <v>0.26666666666666666</v>
      </c>
      <c r="W969" s="36"/>
    </row>
    <row r="970" spans="1:23" ht="19.5">
      <c r="A970" s="112">
        <v>10</v>
      </c>
      <c r="B970" s="27" t="s">
        <v>1384</v>
      </c>
      <c r="C970" s="113" t="s">
        <v>1399</v>
      </c>
      <c r="D970" s="113"/>
      <c r="E970" s="113" t="s">
        <v>1400</v>
      </c>
      <c r="F970" s="114">
        <v>98</v>
      </c>
      <c r="G970" s="115"/>
      <c r="H970" s="115"/>
      <c r="I970" s="31">
        <f t="shared" si="191"/>
        <v>2.7</v>
      </c>
      <c r="J970" s="32">
        <f t="shared" si="192"/>
        <v>0.8</v>
      </c>
      <c r="K970" s="32">
        <f t="shared" si="193"/>
        <v>1.9</v>
      </c>
      <c r="L970" s="32">
        <f t="shared" si="186"/>
        <v>0.8</v>
      </c>
      <c r="M970" s="32">
        <f t="shared" si="186"/>
        <v>1.9</v>
      </c>
      <c r="N970" s="33">
        <f t="shared" si="187"/>
        <v>4</v>
      </c>
      <c r="O970" s="34">
        <f t="shared" si="188"/>
        <v>0.26666666666666666</v>
      </c>
      <c r="P970" s="35">
        <f t="shared" si="188"/>
        <v>0.6333333333333333</v>
      </c>
      <c r="Q970" s="33"/>
      <c r="R970" s="33">
        <f t="shared" si="189"/>
        <v>0.26666666666666666</v>
      </c>
      <c r="S970" s="33">
        <f t="shared" si="189"/>
        <v>0.6333333333333333</v>
      </c>
      <c r="T970" s="33"/>
      <c r="U970" s="33">
        <f t="shared" si="190"/>
        <v>0.26666666666666666</v>
      </c>
      <c r="V970" s="33">
        <f t="shared" si="190"/>
        <v>0.6333333333333333</v>
      </c>
      <c r="W970" s="36"/>
    </row>
    <row r="971" spans="1:23" ht="37.5">
      <c r="A971" s="112">
        <v>11</v>
      </c>
      <c r="B971" s="27" t="s">
        <v>1384</v>
      </c>
      <c r="C971" s="113" t="s">
        <v>1399</v>
      </c>
      <c r="D971" s="113"/>
      <c r="E971" s="113" t="s">
        <v>1401</v>
      </c>
      <c r="F971" s="114">
        <v>153</v>
      </c>
      <c r="G971" s="115"/>
      <c r="H971" s="115"/>
      <c r="I971" s="31">
        <f t="shared" si="191"/>
        <v>4.2</v>
      </c>
      <c r="J971" s="32">
        <f t="shared" si="192"/>
        <v>1.2</v>
      </c>
      <c r="K971" s="32">
        <f t="shared" si="193"/>
        <v>2.9</v>
      </c>
      <c r="L971" s="32">
        <f t="shared" si="186"/>
        <v>1.2</v>
      </c>
      <c r="M971" s="32">
        <f t="shared" si="186"/>
        <v>2.9</v>
      </c>
      <c r="N971" s="33">
        <f t="shared" si="187"/>
        <v>6</v>
      </c>
      <c r="O971" s="34">
        <f t="shared" si="188"/>
        <v>0.39999999999999997</v>
      </c>
      <c r="P971" s="35">
        <f t="shared" si="188"/>
        <v>0.96666666666666667</v>
      </c>
      <c r="Q971" s="33"/>
      <c r="R971" s="33">
        <f t="shared" si="189"/>
        <v>0.39999999999999997</v>
      </c>
      <c r="S971" s="33">
        <f t="shared" si="189"/>
        <v>0.96666666666666667</v>
      </c>
      <c r="T971" s="33"/>
      <c r="U971" s="33">
        <f t="shared" si="190"/>
        <v>0.39999999999999997</v>
      </c>
      <c r="V971" s="33">
        <f t="shared" si="190"/>
        <v>0.96666666666666667</v>
      </c>
      <c r="W971" s="36"/>
    </row>
    <row r="972" spans="1:23" ht="19.5">
      <c r="A972" s="112">
        <v>12</v>
      </c>
      <c r="B972" s="27" t="s">
        <v>1384</v>
      </c>
      <c r="C972" s="113" t="s">
        <v>1402</v>
      </c>
      <c r="D972" s="113"/>
      <c r="E972" s="113" t="s">
        <v>1403</v>
      </c>
      <c r="F972" s="114">
        <v>222</v>
      </c>
      <c r="G972" s="115"/>
      <c r="H972" s="115"/>
      <c r="I972" s="31">
        <f t="shared" si="191"/>
        <v>6.1</v>
      </c>
      <c r="J972" s="32">
        <v>1.6</v>
      </c>
      <c r="K972" s="32">
        <f t="shared" si="193"/>
        <v>4.2</v>
      </c>
      <c r="L972" s="32">
        <f t="shared" si="186"/>
        <v>1.6</v>
      </c>
      <c r="M972" s="32">
        <f t="shared" si="186"/>
        <v>4.2</v>
      </c>
      <c r="N972" s="33">
        <f t="shared" si="187"/>
        <v>8</v>
      </c>
      <c r="O972" s="34">
        <f t="shared" si="188"/>
        <v>0.53333333333333333</v>
      </c>
      <c r="P972" s="35">
        <f t="shared" si="188"/>
        <v>1.4000000000000001</v>
      </c>
      <c r="Q972" s="33"/>
      <c r="R972" s="33">
        <f t="shared" si="189"/>
        <v>0.53333333333333333</v>
      </c>
      <c r="S972" s="33">
        <f t="shared" si="189"/>
        <v>1.4000000000000001</v>
      </c>
      <c r="T972" s="33"/>
      <c r="U972" s="33">
        <f t="shared" si="190"/>
        <v>0.53333333333333333</v>
      </c>
      <c r="V972" s="33">
        <f t="shared" si="190"/>
        <v>1.4000000000000001</v>
      </c>
      <c r="W972" s="36"/>
    </row>
    <row r="973" spans="1:23" ht="19.5">
      <c r="A973" s="112">
        <v>13</v>
      </c>
      <c r="B973" s="27" t="s">
        <v>1384</v>
      </c>
      <c r="C973" s="113" t="s">
        <v>1402</v>
      </c>
      <c r="D973" s="113"/>
      <c r="E973" s="113" t="s">
        <v>1404</v>
      </c>
      <c r="F973" s="114">
        <v>185</v>
      </c>
      <c r="G973" s="115"/>
      <c r="H973" s="115"/>
      <c r="I973" s="31">
        <f t="shared" si="191"/>
        <v>5.0999999999999996</v>
      </c>
      <c r="J973" s="32">
        <f t="shared" si="192"/>
        <v>1.5</v>
      </c>
      <c r="K973" s="32">
        <f t="shared" si="193"/>
        <v>3.5</v>
      </c>
      <c r="L973" s="32">
        <f t="shared" si="186"/>
        <v>1.5</v>
      </c>
      <c r="M973" s="32">
        <f t="shared" si="186"/>
        <v>3.5</v>
      </c>
      <c r="N973" s="33">
        <f t="shared" si="187"/>
        <v>7</v>
      </c>
      <c r="O973" s="34">
        <f t="shared" si="188"/>
        <v>0.5</v>
      </c>
      <c r="P973" s="35">
        <f t="shared" si="188"/>
        <v>1.1666666666666667</v>
      </c>
      <c r="Q973" s="33"/>
      <c r="R973" s="33">
        <f t="shared" si="189"/>
        <v>0.5</v>
      </c>
      <c r="S973" s="33">
        <f t="shared" si="189"/>
        <v>1.1666666666666667</v>
      </c>
      <c r="T973" s="33"/>
      <c r="U973" s="33">
        <f t="shared" si="190"/>
        <v>0.5</v>
      </c>
      <c r="V973" s="33">
        <f t="shared" si="190"/>
        <v>1.1666666666666667</v>
      </c>
      <c r="W973" s="36"/>
    </row>
    <row r="974" spans="1:23" ht="19.5">
      <c r="A974" s="112">
        <v>14</v>
      </c>
      <c r="B974" s="27" t="s">
        <v>1384</v>
      </c>
      <c r="C974" s="113" t="s">
        <v>1405</v>
      </c>
      <c r="D974" s="113"/>
      <c r="E974" s="113" t="s">
        <v>1406</v>
      </c>
      <c r="F974" s="114">
        <v>104</v>
      </c>
      <c r="G974" s="115"/>
      <c r="H974" s="115"/>
      <c r="I974" s="31">
        <f t="shared" si="191"/>
        <v>2.9</v>
      </c>
      <c r="J974" s="32">
        <f t="shared" si="192"/>
        <v>0.8</v>
      </c>
      <c r="K974" s="32">
        <f t="shared" si="193"/>
        <v>2</v>
      </c>
      <c r="L974" s="32">
        <f t="shared" si="186"/>
        <v>0.8</v>
      </c>
      <c r="M974" s="32">
        <f t="shared" si="186"/>
        <v>2</v>
      </c>
      <c r="N974" s="33">
        <f t="shared" si="187"/>
        <v>4</v>
      </c>
      <c r="O974" s="34">
        <f t="shared" si="188"/>
        <v>0.26666666666666666</v>
      </c>
      <c r="P974" s="35">
        <f t="shared" si="188"/>
        <v>0.66666666666666663</v>
      </c>
      <c r="Q974" s="33"/>
      <c r="R974" s="33">
        <f t="shared" si="189"/>
        <v>0.26666666666666666</v>
      </c>
      <c r="S974" s="33">
        <f t="shared" si="189"/>
        <v>0.66666666666666663</v>
      </c>
      <c r="T974" s="33"/>
      <c r="U974" s="33">
        <f t="shared" si="190"/>
        <v>0.26666666666666666</v>
      </c>
      <c r="V974" s="33">
        <f t="shared" si="190"/>
        <v>0.66666666666666663</v>
      </c>
      <c r="W974" s="36"/>
    </row>
    <row r="975" spans="1:23" ht="19.5">
      <c r="A975" s="112">
        <v>15</v>
      </c>
      <c r="B975" s="27" t="s">
        <v>1384</v>
      </c>
      <c r="C975" s="116" t="s">
        <v>1407</v>
      </c>
      <c r="D975" s="116"/>
      <c r="E975" s="113" t="s">
        <v>1408</v>
      </c>
      <c r="F975" s="114">
        <v>121</v>
      </c>
      <c r="G975" s="115"/>
      <c r="H975" s="115"/>
      <c r="I975" s="31">
        <f t="shared" si="191"/>
        <v>3.3</v>
      </c>
      <c r="J975" s="32">
        <f t="shared" si="192"/>
        <v>0.9</v>
      </c>
      <c r="K975" s="32">
        <f t="shared" si="193"/>
        <v>2.2999999999999998</v>
      </c>
      <c r="L975" s="32">
        <f t="shared" si="186"/>
        <v>0.9</v>
      </c>
      <c r="M975" s="32">
        <f t="shared" si="186"/>
        <v>2.2999999999999998</v>
      </c>
      <c r="N975" s="33">
        <f t="shared" si="187"/>
        <v>4</v>
      </c>
      <c r="O975" s="34">
        <f t="shared" si="188"/>
        <v>0.3</v>
      </c>
      <c r="P975" s="35">
        <f t="shared" si="188"/>
        <v>0.76666666666666661</v>
      </c>
      <c r="Q975" s="33"/>
      <c r="R975" s="33">
        <f t="shared" si="189"/>
        <v>0.3</v>
      </c>
      <c r="S975" s="33">
        <f t="shared" si="189"/>
        <v>0.76666666666666661</v>
      </c>
      <c r="T975" s="33"/>
      <c r="U975" s="33">
        <f t="shared" si="190"/>
        <v>0.3</v>
      </c>
      <c r="V975" s="33">
        <f t="shared" si="190"/>
        <v>0.76666666666666661</v>
      </c>
      <c r="W975" s="36"/>
    </row>
    <row r="976" spans="1:23" ht="19.5">
      <c r="A976" s="112">
        <v>16</v>
      </c>
      <c r="B976" s="27" t="s">
        <v>1384</v>
      </c>
      <c r="C976" s="93" t="s">
        <v>1409</v>
      </c>
      <c r="D976" s="93"/>
      <c r="E976" s="93" t="s">
        <v>1410</v>
      </c>
      <c r="F976" s="114">
        <v>173</v>
      </c>
      <c r="G976" s="94"/>
      <c r="H976" s="94"/>
      <c r="I976" s="31">
        <f t="shared" si="191"/>
        <v>4.8</v>
      </c>
      <c r="J976" s="32">
        <f t="shared" si="192"/>
        <v>1.4</v>
      </c>
      <c r="K976" s="32">
        <f t="shared" si="193"/>
        <v>3.3</v>
      </c>
      <c r="L976" s="32">
        <f t="shared" si="186"/>
        <v>1.4</v>
      </c>
      <c r="M976" s="32">
        <f t="shared" si="186"/>
        <v>3.3</v>
      </c>
      <c r="N976" s="33">
        <f t="shared" si="187"/>
        <v>6</v>
      </c>
      <c r="O976" s="34">
        <f t="shared" si="188"/>
        <v>0.46666666666666662</v>
      </c>
      <c r="P976" s="35">
        <f t="shared" si="188"/>
        <v>1.0999999999999999</v>
      </c>
      <c r="Q976" s="33"/>
      <c r="R976" s="33">
        <f t="shared" si="189"/>
        <v>0.46666666666666662</v>
      </c>
      <c r="S976" s="33">
        <f t="shared" si="189"/>
        <v>1.0999999999999999</v>
      </c>
      <c r="T976" s="33"/>
      <c r="U976" s="33">
        <f t="shared" si="190"/>
        <v>0.46666666666666662</v>
      </c>
      <c r="V976" s="33">
        <f t="shared" si="190"/>
        <v>1.0999999999999999</v>
      </c>
      <c r="W976" s="36"/>
    </row>
    <row r="977" spans="1:23" ht="19.5">
      <c r="A977" s="112">
        <v>17</v>
      </c>
      <c r="B977" s="27" t="s">
        <v>1384</v>
      </c>
      <c r="C977" s="93" t="s">
        <v>1409</v>
      </c>
      <c r="D977" s="93"/>
      <c r="E977" s="93" t="s">
        <v>1411</v>
      </c>
      <c r="F977" s="114">
        <v>111</v>
      </c>
      <c r="G977" s="94"/>
      <c r="H977" s="94"/>
      <c r="I977" s="31">
        <f t="shared" si="191"/>
        <v>3.1</v>
      </c>
      <c r="J977" s="32">
        <f t="shared" si="192"/>
        <v>0.9</v>
      </c>
      <c r="K977" s="32">
        <f t="shared" si="193"/>
        <v>2.1</v>
      </c>
      <c r="L977" s="32">
        <f t="shared" si="186"/>
        <v>0.9</v>
      </c>
      <c r="M977" s="32">
        <f t="shared" si="186"/>
        <v>2.1</v>
      </c>
      <c r="N977" s="33">
        <f t="shared" si="187"/>
        <v>4</v>
      </c>
      <c r="O977" s="34">
        <f t="shared" si="188"/>
        <v>0.3</v>
      </c>
      <c r="P977" s="35">
        <f t="shared" si="188"/>
        <v>0.70000000000000007</v>
      </c>
      <c r="Q977" s="33"/>
      <c r="R977" s="33">
        <f t="shared" si="189"/>
        <v>0.3</v>
      </c>
      <c r="S977" s="33">
        <f t="shared" si="189"/>
        <v>0.70000000000000007</v>
      </c>
      <c r="T977" s="33"/>
      <c r="U977" s="33">
        <f t="shared" si="190"/>
        <v>0.3</v>
      </c>
      <c r="V977" s="33">
        <f t="shared" si="190"/>
        <v>0.70000000000000007</v>
      </c>
      <c r="W977" s="36"/>
    </row>
    <row r="978" spans="1:23" ht="19.5">
      <c r="A978" s="112">
        <v>18</v>
      </c>
      <c r="B978" s="27" t="s">
        <v>1384</v>
      </c>
      <c r="C978" s="93" t="s">
        <v>847</v>
      </c>
      <c r="D978" s="93"/>
      <c r="E978" s="93" t="s">
        <v>848</v>
      </c>
      <c r="F978" s="114">
        <v>156</v>
      </c>
      <c r="G978" s="94"/>
      <c r="H978" s="94"/>
      <c r="I978" s="31">
        <f t="shared" si="191"/>
        <v>4.3</v>
      </c>
      <c r="J978" s="32">
        <f t="shared" si="192"/>
        <v>1.2</v>
      </c>
      <c r="K978" s="32">
        <f t="shared" si="193"/>
        <v>3</v>
      </c>
      <c r="L978" s="32">
        <f t="shared" si="186"/>
        <v>1.2</v>
      </c>
      <c r="M978" s="32">
        <f t="shared" si="186"/>
        <v>3</v>
      </c>
      <c r="N978" s="33">
        <f t="shared" si="187"/>
        <v>6</v>
      </c>
      <c r="O978" s="34">
        <f t="shared" si="188"/>
        <v>0.39999999999999997</v>
      </c>
      <c r="P978" s="35">
        <f t="shared" si="188"/>
        <v>1</v>
      </c>
      <c r="Q978" s="33"/>
      <c r="R978" s="33">
        <f t="shared" si="189"/>
        <v>0.39999999999999997</v>
      </c>
      <c r="S978" s="33">
        <f t="shared" si="189"/>
        <v>1</v>
      </c>
      <c r="T978" s="33"/>
      <c r="U978" s="33">
        <f t="shared" si="190"/>
        <v>0.39999999999999997</v>
      </c>
      <c r="V978" s="33">
        <f t="shared" si="190"/>
        <v>1</v>
      </c>
      <c r="W978" s="36"/>
    </row>
    <row r="979" spans="1:23" ht="19.5">
      <c r="A979" s="112">
        <v>19</v>
      </c>
      <c r="B979" s="27" t="s">
        <v>1384</v>
      </c>
      <c r="C979" s="93" t="s">
        <v>1412</v>
      </c>
      <c r="D979" s="93"/>
      <c r="E979" s="93" t="s">
        <v>1413</v>
      </c>
      <c r="F979" s="114">
        <v>164</v>
      </c>
      <c r="G979" s="94"/>
      <c r="H979" s="94"/>
      <c r="I979" s="31">
        <f t="shared" si="191"/>
        <v>4.5</v>
      </c>
      <c r="J979" s="32">
        <f t="shared" si="192"/>
        <v>1.3</v>
      </c>
      <c r="K979" s="32">
        <f t="shared" si="193"/>
        <v>3.1</v>
      </c>
      <c r="L979" s="32">
        <f t="shared" si="186"/>
        <v>1.3</v>
      </c>
      <c r="M979" s="32">
        <f t="shared" si="186"/>
        <v>3.1</v>
      </c>
      <c r="N979" s="33">
        <f t="shared" si="187"/>
        <v>6</v>
      </c>
      <c r="O979" s="34">
        <f t="shared" si="188"/>
        <v>0.43333333333333335</v>
      </c>
      <c r="P979" s="35">
        <f t="shared" si="188"/>
        <v>1.0333333333333334</v>
      </c>
      <c r="Q979" s="33"/>
      <c r="R979" s="33">
        <f t="shared" si="189"/>
        <v>0.43333333333333335</v>
      </c>
      <c r="S979" s="33">
        <f t="shared" si="189"/>
        <v>1.0333333333333334</v>
      </c>
      <c r="T979" s="33"/>
      <c r="U979" s="33">
        <f t="shared" si="190"/>
        <v>0.43333333333333335</v>
      </c>
      <c r="V979" s="33">
        <f t="shared" si="190"/>
        <v>1.0333333333333334</v>
      </c>
      <c r="W979" s="36"/>
    </row>
    <row r="980" spans="1:23" ht="19.5">
      <c r="A980" s="112">
        <v>20</v>
      </c>
      <c r="B980" s="27" t="s">
        <v>1384</v>
      </c>
      <c r="C980" s="93" t="s">
        <v>1414</v>
      </c>
      <c r="D980" s="93"/>
      <c r="E980" s="93" t="s">
        <v>1415</v>
      </c>
      <c r="F980" s="114">
        <v>208</v>
      </c>
      <c r="G980" s="94"/>
      <c r="H980" s="94"/>
      <c r="I980" s="31">
        <f t="shared" si="191"/>
        <v>5.7</v>
      </c>
      <c r="J980" s="32">
        <f t="shared" si="192"/>
        <v>1.6</v>
      </c>
      <c r="K980" s="32">
        <f t="shared" si="193"/>
        <v>3.9</v>
      </c>
      <c r="L980" s="32">
        <f t="shared" si="186"/>
        <v>1.6</v>
      </c>
      <c r="M980" s="32">
        <f t="shared" si="186"/>
        <v>3.9</v>
      </c>
      <c r="N980" s="33">
        <f t="shared" si="187"/>
        <v>7</v>
      </c>
      <c r="O980" s="34">
        <f t="shared" si="188"/>
        <v>0.53333333333333333</v>
      </c>
      <c r="P980" s="35">
        <f t="shared" si="188"/>
        <v>1.3</v>
      </c>
      <c r="Q980" s="33"/>
      <c r="R980" s="33">
        <f t="shared" si="189"/>
        <v>0.53333333333333333</v>
      </c>
      <c r="S980" s="33">
        <f t="shared" si="189"/>
        <v>1.3</v>
      </c>
      <c r="T980" s="33"/>
      <c r="U980" s="33">
        <f t="shared" si="190"/>
        <v>0.53333333333333333</v>
      </c>
      <c r="V980" s="33">
        <f t="shared" si="190"/>
        <v>1.3</v>
      </c>
      <c r="W980" s="36"/>
    </row>
    <row r="981" spans="1:23" ht="19.5">
      <c r="A981" s="112">
        <v>21</v>
      </c>
      <c r="B981" s="27" t="s">
        <v>1384</v>
      </c>
      <c r="C981" s="93" t="s">
        <v>1416</v>
      </c>
      <c r="D981" s="93"/>
      <c r="E981" s="93" t="s">
        <v>1417</v>
      </c>
      <c r="F981" s="114">
        <v>287</v>
      </c>
      <c r="G981" s="94"/>
      <c r="H981" s="94"/>
      <c r="I981" s="31">
        <f t="shared" si="191"/>
        <v>7.9</v>
      </c>
      <c r="J981" s="32">
        <v>2.2000000000000002</v>
      </c>
      <c r="K981" s="32">
        <f t="shared" si="193"/>
        <v>5.4</v>
      </c>
      <c r="L981" s="32">
        <f t="shared" si="186"/>
        <v>2.2000000000000002</v>
      </c>
      <c r="M981" s="32">
        <f t="shared" si="186"/>
        <v>5.4</v>
      </c>
      <c r="N981" s="33">
        <f t="shared" si="187"/>
        <v>10</v>
      </c>
      <c r="O981" s="34">
        <f t="shared" si="188"/>
        <v>0.73333333333333339</v>
      </c>
      <c r="P981" s="35">
        <f t="shared" si="188"/>
        <v>1.8</v>
      </c>
      <c r="Q981" s="33"/>
      <c r="R981" s="33">
        <f t="shared" si="189"/>
        <v>0.73333333333333339</v>
      </c>
      <c r="S981" s="33">
        <f t="shared" si="189"/>
        <v>1.8</v>
      </c>
      <c r="T981" s="33"/>
      <c r="U981" s="33">
        <f t="shared" si="190"/>
        <v>0.73333333333333339</v>
      </c>
      <c r="V981" s="33">
        <f t="shared" si="190"/>
        <v>1.8</v>
      </c>
      <c r="W981" s="36"/>
    </row>
    <row r="982" spans="1:23" ht="19.5">
      <c r="A982" s="112">
        <v>22</v>
      </c>
      <c r="B982" s="27" t="s">
        <v>1384</v>
      </c>
      <c r="C982" s="93" t="s">
        <v>1418</v>
      </c>
      <c r="D982" s="93"/>
      <c r="E982" s="93" t="s">
        <v>1419</v>
      </c>
      <c r="F982" s="114">
        <v>159</v>
      </c>
      <c r="G982" s="94"/>
      <c r="H982" s="94"/>
      <c r="I982" s="31">
        <f t="shared" si="191"/>
        <v>4.4000000000000004</v>
      </c>
      <c r="J982" s="32">
        <f t="shared" si="192"/>
        <v>1.3</v>
      </c>
      <c r="K982" s="32">
        <f t="shared" si="193"/>
        <v>3</v>
      </c>
      <c r="L982" s="32">
        <f t="shared" si="186"/>
        <v>1.3</v>
      </c>
      <c r="M982" s="32">
        <f t="shared" si="186"/>
        <v>3</v>
      </c>
      <c r="N982" s="33">
        <f t="shared" si="187"/>
        <v>6</v>
      </c>
      <c r="O982" s="34">
        <f t="shared" si="188"/>
        <v>0.43333333333333335</v>
      </c>
      <c r="P982" s="35">
        <f t="shared" si="188"/>
        <v>1</v>
      </c>
      <c r="Q982" s="33"/>
      <c r="R982" s="33">
        <f t="shared" si="189"/>
        <v>0.43333333333333335</v>
      </c>
      <c r="S982" s="33">
        <f t="shared" si="189"/>
        <v>1</v>
      </c>
      <c r="T982" s="33"/>
      <c r="U982" s="33">
        <f t="shared" si="190"/>
        <v>0.43333333333333335</v>
      </c>
      <c r="V982" s="33">
        <f t="shared" si="190"/>
        <v>1</v>
      </c>
      <c r="W982" s="36"/>
    </row>
    <row r="983" spans="1:23" ht="19.5">
      <c r="A983" s="112">
        <v>23</v>
      </c>
      <c r="B983" s="27" t="s">
        <v>1384</v>
      </c>
      <c r="C983" s="93" t="s">
        <v>1420</v>
      </c>
      <c r="D983" s="93"/>
      <c r="E983" s="93" t="s">
        <v>1421</v>
      </c>
      <c r="F983" s="114">
        <v>111</v>
      </c>
      <c r="G983" s="94"/>
      <c r="H983" s="94"/>
      <c r="I983" s="31">
        <f t="shared" si="191"/>
        <v>3.1</v>
      </c>
      <c r="J983" s="32">
        <f t="shared" si="192"/>
        <v>0.9</v>
      </c>
      <c r="K983" s="32">
        <f t="shared" si="193"/>
        <v>2.1</v>
      </c>
      <c r="L983" s="32">
        <f t="shared" si="186"/>
        <v>0.9</v>
      </c>
      <c r="M983" s="32">
        <f t="shared" si="186"/>
        <v>2.1</v>
      </c>
      <c r="N983" s="33">
        <f t="shared" si="187"/>
        <v>4</v>
      </c>
      <c r="O983" s="34">
        <f t="shared" si="188"/>
        <v>0.3</v>
      </c>
      <c r="P983" s="35">
        <f t="shared" si="188"/>
        <v>0.70000000000000007</v>
      </c>
      <c r="Q983" s="33"/>
      <c r="R983" s="33">
        <f t="shared" si="189"/>
        <v>0.3</v>
      </c>
      <c r="S983" s="33">
        <f t="shared" si="189"/>
        <v>0.70000000000000007</v>
      </c>
      <c r="T983" s="33"/>
      <c r="U983" s="33">
        <f t="shared" si="190"/>
        <v>0.3</v>
      </c>
      <c r="V983" s="33">
        <f t="shared" si="190"/>
        <v>0.70000000000000007</v>
      </c>
      <c r="W983" s="36"/>
    </row>
    <row r="984" spans="1:23" ht="19.5">
      <c r="A984" s="112">
        <v>24</v>
      </c>
      <c r="B984" s="27" t="s">
        <v>1384</v>
      </c>
      <c r="C984" s="93" t="s">
        <v>1422</v>
      </c>
      <c r="D984" s="93"/>
      <c r="E984" s="93" t="s">
        <v>1423</v>
      </c>
      <c r="F984" s="114">
        <v>152</v>
      </c>
      <c r="G984" s="94"/>
      <c r="H984" s="94"/>
      <c r="I984" s="31">
        <f t="shared" si="191"/>
        <v>4.2</v>
      </c>
      <c r="J984" s="32">
        <f t="shared" si="192"/>
        <v>1.2</v>
      </c>
      <c r="K984" s="32">
        <f t="shared" ref="K984:K988" si="194">ROUND(I984*2/2.85,1)</f>
        <v>2.9</v>
      </c>
      <c r="L984" s="32">
        <f t="shared" si="186"/>
        <v>1.2</v>
      </c>
      <c r="M984" s="32">
        <f t="shared" si="186"/>
        <v>2.9</v>
      </c>
      <c r="N984" s="33">
        <f t="shared" si="187"/>
        <v>5</v>
      </c>
      <c r="O984" s="34">
        <f t="shared" si="188"/>
        <v>0.39999999999999997</v>
      </c>
      <c r="P984" s="35">
        <f t="shared" si="188"/>
        <v>0.96666666666666667</v>
      </c>
      <c r="Q984" s="33"/>
      <c r="R984" s="33">
        <f t="shared" si="189"/>
        <v>0.39999999999999997</v>
      </c>
      <c r="S984" s="33">
        <f t="shared" si="189"/>
        <v>0.96666666666666667</v>
      </c>
      <c r="T984" s="33"/>
      <c r="U984" s="33">
        <f t="shared" si="190"/>
        <v>0.39999999999999997</v>
      </c>
      <c r="V984" s="33">
        <f t="shared" si="190"/>
        <v>0.96666666666666667</v>
      </c>
      <c r="W984" s="36"/>
    </row>
    <row r="985" spans="1:23" ht="19.5">
      <c r="A985" s="112">
        <v>25</v>
      </c>
      <c r="B985" s="27" t="s">
        <v>1384</v>
      </c>
      <c r="C985" s="93" t="s">
        <v>1424</v>
      </c>
      <c r="D985" s="93"/>
      <c r="E985" s="93" t="s">
        <v>1425</v>
      </c>
      <c r="F985" s="114">
        <v>325</v>
      </c>
      <c r="G985" s="94"/>
      <c r="H985" s="94"/>
      <c r="I985" s="31">
        <f t="shared" si="191"/>
        <v>8.9</v>
      </c>
      <c r="J985" s="32">
        <v>2.4</v>
      </c>
      <c r="K985" s="32">
        <f t="shared" si="194"/>
        <v>6.2</v>
      </c>
      <c r="L985" s="32">
        <f t="shared" si="186"/>
        <v>2.4</v>
      </c>
      <c r="M985" s="32">
        <f t="shared" si="186"/>
        <v>6.2</v>
      </c>
      <c r="N985" s="33">
        <f t="shared" si="187"/>
        <v>12</v>
      </c>
      <c r="O985" s="34">
        <f t="shared" si="188"/>
        <v>0.79999999999999993</v>
      </c>
      <c r="P985" s="35">
        <f t="shared" si="188"/>
        <v>2.0666666666666669</v>
      </c>
      <c r="Q985" s="33"/>
      <c r="R985" s="33">
        <f t="shared" si="189"/>
        <v>0.79999999999999993</v>
      </c>
      <c r="S985" s="33">
        <f t="shared" si="189"/>
        <v>2.0666666666666669</v>
      </c>
      <c r="T985" s="33"/>
      <c r="U985" s="33">
        <f t="shared" si="190"/>
        <v>0.79999999999999993</v>
      </c>
      <c r="V985" s="33">
        <f t="shared" si="190"/>
        <v>2.0666666666666669</v>
      </c>
      <c r="W985" s="36"/>
    </row>
    <row r="986" spans="1:23" ht="19.5">
      <c r="A986" s="112">
        <v>26</v>
      </c>
      <c r="B986" s="27" t="s">
        <v>1384</v>
      </c>
      <c r="C986" s="93" t="s">
        <v>1361</v>
      </c>
      <c r="D986" s="93"/>
      <c r="E986" s="93" t="s">
        <v>1426</v>
      </c>
      <c r="F986" s="114">
        <v>211</v>
      </c>
      <c r="G986" s="94"/>
      <c r="H986" s="94"/>
      <c r="I986" s="31">
        <f t="shared" si="191"/>
        <v>5.8</v>
      </c>
      <c r="J986" s="32">
        <f t="shared" si="192"/>
        <v>1.7</v>
      </c>
      <c r="K986" s="32">
        <f t="shared" si="194"/>
        <v>4.0999999999999996</v>
      </c>
      <c r="L986" s="32">
        <f t="shared" si="186"/>
        <v>1.7</v>
      </c>
      <c r="M986" s="32">
        <f t="shared" si="186"/>
        <v>4.0999999999999996</v>
      </c>
      <c r="N986" s="33">
        <f t="shared" si="187"/>
        <v>8</v>
      </c>
      <c r="O986" s="34">
        <f t="shared" si="188"/>
        <v>0.56666666666666665</v>
      </c>
      <c r="P986" s="35">
        <f t="shared" si="188"/>
        <v>1.3666666666666665</v>
      </c>
      <c r="Q986" s="33"/>
      <c r="R986" s="33">
        <f t="shared" si="189"/>
        <v>0.56666666666666665</v>
      </c>
      <c r="S986" s="33">
        <f t="shared" si="189"/>
        <v>1.3666666666666665</v>
      </c>
      <c r="T986" s="33"/>
      <c r="U986" s="33">
        <f t="shared" si="190"/>
        <v>0.56666666666666665</v>
      </c>
      <c r="V986" s="33">
        <f t="shared" si="190"/>
        <v>1.3666666666666665</v>
      </c>
      <c r="W986" s="36"/>
    </row>
    <row r="987" spans="1:23" ht="19.5">
      <c r="A987" s="112">
        <v>27</v>
      </c>
      <c r="B987" s="27" t="s">
        <v>1384</v>
      </c>
      <c r="C987" s="93" t="s">
        <v>1427</v>
      </c>
      <c r="D987" s="93"/>
      <c r="E987" s="93" t="s">
        <v>1428</v>
      </c>
      <c r="F987" s="114">
        <v>168</v>
      </c>
      <c r="G987" s="94"/>
      <c r="H987" s="94"/>
      <c r="I987" s="31">
        <f t="shared" si="191"/>
        <v>4.5999999999999996</v>
      </c>
      <c r="J987" s="32">
        <f t="shared" si="192"/>
        <v>1.3</v>
      </c>
      <c r="K987" s="32">
        <f t="shared" si="194"/>
        <v>3.2</v>
      </c>
      <c r="L987" s="32">
        <f t="shared" si="186"/>
        <v>1.3</v>
      </c>
      <c r="M987" s="32">
        <f t="shared" si="186"/>
        <v>3.2</v>
      </c>
      <c r="N987" s="33">
        <f t="shared" si="187"/>
        <v>6</v>
      </c>
      <c r="O987" s="34">
        <f t="shared" si="188"/>
        <v>0.43333333333333335</v>
      </c>
      <c r="P987" s="35">
        <f t="shared" si="188"/>
        <v>1.0666666666666667</v>
      </c>
      <c r="Q987" s="33"/>
      <c r="R987" s="33">
        <f t="shared" si="189"/>
        <v>0.43333333333333335</v>
      </c>
      <c r="S987" s="33">
        <f t="shared" si="189"/>
        <v>1.0666666666666667</v>
      </c>
      <c r="T987" s="33"/>
      <c r="U987" s="33">
        <f t="shared" si="190"/>
        <v>0.43333333333333335</v>
      </c>
      <c r="V987" s="33">
        <f t="shared" si="190"/>
        <v>1.0666666666666667</v>
      </c>
      <c r="W987" s="36"/>
    </row>
    <row r="988" spans="1:23" ht="19.5">
      <c r="A988" s="112">
        <v>28</v>
      </c>
      <c r="B988" s="27" t="s">
        <v>1384</v>
      </c>
      <c r="C988" s="117" t="s">
        <v>188</v>
      </c>
      <c r="D988" s="117"/>
      <c r="E988" s="117" t="s">
        <v>189</v>
      </c>
      <c r="F988" s="114">
        <v>167</v>
      </c>
      <c r="G988" s="118"/>
      <c r="H988" s="118"/>
      <c r="I988" s="31">
        <f t="shared" si="191"/>
        <v>4.5999999999999996</v>
      </c>
      <c r="J988" s="32">
        <f t="shared" si="192"/>
        <v>1.3</v>
      </c>
      <c r="K988" s="32">
        <f t="shared" si="194"/>
        <v>3.2</v>
      </c>
      <c r="L988" s="32">
        <f t="shared" si="186"/>
        <v>1.3</v>
      </c>
      <c r="M988" s="32">
        <f t="shared" si="186"/>
        <v>3.2</v>
      </c>
      <c r="N988" s="33">
        <f t="shared" si="187"/>
        <v>6</v>
      </c>
      <c r="O988" s="34">
        <f t="shared" si="188"/>
        <v>0.43333333333333335</v>
      </c>
      <c r="P988" s="35">
        <f t="shared" si="188"/>
        <v>1.0666666666666667</v>
      </c>
      <c r="Q988" s="33"/>
      <c r="R988" s="33">
        <f t="shared" si="189"/>
        <v>0.43333333333333335</v>
      </c>
      <c r="S988" s="33">
        <f t="shared" si="189"/>
        <v>1.0666666666666667</v>
      </c>
      <c r="T988" s="33"/>
      <c r="U988" s="33">
        <f t="shared" si="190"/>
        <v>0.43333333333333335</v>
      </c>
      <c r="V988" s="33">
        <f t="shared" si="190"/>
        <v>1.0666666666666667</v>
      </c>
      <c r="W988" s="36"/>
    </row>
    <row r="989" spans="1:23" ht="19.5">
      <c r="A989" s="112">
        <v>29</v>
      </c>
      <c r="B989" s="27" t="s">
        <v>1384</v>
      </c>
      <c r="C989" s="93" t="s">
        <v>1429</v>
      </c>
      <c r="D989" s="93"/>
      <c r="E989" s="93" t="s">
        <v>1430</v>
      </c>
      <c r="F989" s="114">
        <v>197</v>
      </c>
      <c r="G989" s="94"/>
      <c r="H989" s="94"/>
      <c r="I989" s="31">
        <f t="shared" si="191"/>
        <v>5.4</v>
      </c>
      <c r="J989" s="32">
        <f t="shared" si="192"/>
        <v>1.5</v>
      </c>
      <c r="K989" s="32">
        <v>3.75</v>
      </c>
      <c r="L989" s="32">
        <f t="shared" si="186"/>
        <v>1.5</v>
      </c>
      <c r="M989" s="32">
        <f t="shared" si="186"/>
        <v>3.75</v>
      </c>
      <c r="N989" s="33">
        <f t="shared" si="187"/>
        <v>7</v>
      </c>
      <c r="O989" s="34">
        <f t="shared" si="188"/>
        <v>0.5</v>
      </c>
      <c r="P989" s="35">
        <f t="shared" si="188"/>
        <v>1.25</v>
      </c>
      <c r="Q989" s="33"/>
      <c r="R989" s="33">
        <f t="shared" si="189"/>
        <v>0.5</v>
      </c>
      <c r="S989" s="33">
        <f t="shared" si="189"/>
        <v>1.25</v>
      </c>
      <c r="T989" s="33"/>
      <c r="U989" s="33">
        <f t="shared" si="190"/>
        <v>0.5</v>
      </c>
      <c r="V989" s="33">
        <f t="shared" si="190"/>
        <v>1.25</v>
      </c>
      <c r="W989" s="36"/>
    </row>
    <row r="990" spans="1:23" ht="19.5">
      <c r="A990" s="112">
        <v>30</v>
      </c>
      <c r="B990" s="27" t="s">
        <v>1384</v>
      </c>
      <c r="C990" s="93" t="s">
        <v>1429</v>
      </c>
      <c r="D990" s="93"/>
      <c r="E990" s="93" t="s">
        <v>1431</v>
      </c>
      <c r="F990" s="114">
        <v>120</v>
      </c>
      <c r="G990" s="94"/>
      <c r="H990" s="94"/>
      <c r="I990" s="31">
        <f t="shared" si="191"/>
        <v>3.3</v>
      </c>
      <c r="J990" s="32">
        <f t="shared" si="192"/>
        <v>0.9</v>
      </c>
      <c r="K990" s="32">
        <f t="shared" ref="K990:K1053" si="195">ROUND(I990*2/2.85,1)</f>
        <v>2.2999999999999998</v>
      </c>
      <c r="L990" s="32">
        <f t="shared" si="186"/>
        <v>0.9</v>
      </c>
      <c r="M990" s="32">
        <f t="shared" si="186"/>
        <v>2.2999999999999998</v>
      </c>
      <c r="N990" s="33">
        <f t="shared" si="187"/>
        <v>4</v>
      </c>
      <c r="O990" s="34">
        <f t="shared" si="188"/>
        <v>0.3</v>
      </c>
      <c r="P990" s="35">
        <f t="shared" si="188"/>
        <v>0.76666666666666661</v>
      </c>
      <c r="Q990" s="33"/>
      <c r="R990" s="33">
        <f t="shared" si="189"/>
        <v>0.3</v>
      </c>
      <c r="S990" s="33">
        <f t="shared" si="189"/>
        <v>0.76666666666666661</v>
      </c>
      <c r="T990" s="33"/>
      <c r="U990" s="33">
        <f t="shared" si="190"/>
        <v>0.3</v>
      </c>
      <c r="V990" s="33">
        <f t="shared" si="190"/>
        <v>0.76666666666666661</v>
      </c>
      <c r="W990" s="36"/>
    </row>
    <row r="991" spans="1:23" ht="19.5">
      <c r="A991" s="112">
        <v>31</v>
      </c>
      <c r="B991" s="27" t="s">
        <v>1384</v>
      </c>
      <c r="C991" s="113" t="s">
        <v>1432</v>
      </c>
      <c r="D991" s="113"/>
      <c r="E991" s="113" t="s">
        <v>1433</v>
      </c>
      <c r="F991" s="114">
        <v>141</v>
      </c>
      <c r="G991" s="115"/>
      <c r="H991" s="115"/>
      <c r="I991" s="31">
        <f t="shared" si="191"/>
        <v>3.9</v>
      </c>
      <c r="J991" s="32">
        <f t="shared" si="192"/>
        <v>1.1000000000000001</v>
      </c>
      <c r="K991" s="32">
        <f t="shared" si="195"/>
        <v>2.7</v>
      </c>
      <c r="L991" s="32">
        <f t="shared" si="186"/>
        <v>1.1000000000000001</v>
      </c>
      <c r="M991" s="32">
        <f t="shared" si="186"/>
        <v>2.7</v>
      </c>
      <c r="N991" s="33">
        <f t="shared" si="187"/>
        <v>5</v>
      </c>
      <c r="O991" s="34">
        <f t="shared" si="188"/>
        <v>0.3666666666666667</v>
      </c>
      <c r="P991" s="35">
        <f t="shared" si="188"/>
        <v>0.9</v>
      </c>
      <c r="Q991" s="33"/>
      <c r="R991" s="33">
        <f t="shared" si="189"/>
        <v>0.3666666666666667</v>
      </c>
      <c r="S991" s="33">
        <f t="shared" si="189"/>
        <v>0.9</v>
      </c>
      <c r="T991" s="33"/>
      <c r="U991" s="33">
        <f t="shared" si="190"/>
        <v>0.3666666666666667</v>
      </c>
      <c r="V991" s="33">
        <f t="shared" si="190"/>
        <v>0.9</v>
      </c>
      <c r="W991" s="36"/>
    </row>
    <row r="992" spans="1:23" ht="19.5">
      <c r="A992" s="112">
        <v>32</v>
      </c>
      <c r="B992" s="27" t="s">
        <v>1384</v>
      </c>
      <c r="C992" s="113" t="s">
        <v>1434</v>
      </c>
      <c r="D992" s="113"/>
      <c r="E992" s="113" t="s">
        <v>1435</v>
      </c>
      <c r="F992" s="114">
        <v>144</v>
      </c>
      <c r="G992" s="115"/>
      <c r="H992" s="115"/>
      <c r="I992" s="31">
        <f t="shared" si="191"/>
        <v>4</v>
      </c>
      <c r="J992" s="32">
        <f t="shared" si="192"/>
        <v>1.1000000000000001</v>
      </c>
      <c r="K992" s="32">
        <f t="shared" si="195"/>
        <v>2.8</v>
      </c>
      <c r="L992" s="32">
        <f t="shared" si="186"/>
        <v>1.1000000000000001</v>
      </c>
      <c r="M992" s="32">
        <f t="shared" si="186"/>
        <v>2.8</v>
      </c>
      <c r="N992" s="33">
        <f t="shared" si="187"/>
        <v>5</v>
      </c>
      <c r="O992" s="34">
        <f t="shared" si="188"/>
        <v>0.3666666666666667</v>
      </c>
      <c r="P992" s="35">
        <f t="shared" si="188"/>
        <v>0.93333333333333324</v>
      </c>
      <c r="Q992" s="33"/>
      <c r="R992" s="33">
        <f t="shared" si="189"/>
        <v>0.3666666666666667</v>
      </c>
      <c r="S992" s="33">
        <f t="shared" si="189"/>
        <v>0.93333333333333324</v>
      </c>
      <c r="T992" s="33"/>
      <c r="U992" s="33">
        <f t="shared" si="190"/>
        <v>0.3666666666666667</v>
      </c>
      <c r="V992" s="33">
        <f t="shared" si="190"/>
        <v>0.93333333333333324</v>
      </c>
      <c r="W992" s="36"/>
    </row>
    <row r="993" spans="1:23" ht="19.5">
      <c r="A993" s="112">
        <v>33</v>
      </c>
      <c r="B993" s="27" t="s">
        <v>1384</v>
      </c>
      <c r="C993" s="113" t="s">
        <v>1436</v>
      </c>
      <c r="D993" s="113"/>
      <c r="E993" s="113" t="s">
        <v>1437</v>
      </c>
      <c r="F993" s="114">
        <v>81</v>
      </c>
      <c r="G993" s="115"/>
      <c r="H993" s="115"/>
      <c r="I993" s="31">
        <f t="shared" si="191"/>
        <v>2.2000000000000002</v>
      </c>
      <c r="J993" s="32">
        <f t="shared" si="192"/>
        <v>0.6</v>
      </c>
      <c r="K993" s="32">
        <f t="shared" si="195"/>
        <v>1.5</v>
      </c>
      <c r="L993" s="32">
        <f t="shared" ref="L993:M1024" si="196">J993-G993</f>
        <v>0.6</v>
      </c>
      <c r="M993" s="32">
        <f t="shared" si="196"/>
        <v>1.5</v>
      </c>
      <c r="N993" s="33">
        <f t="shared" si="187"/>
        <v>3</v>
      </c>
      <c r="O993" s="34">
        <f t="shared" si="188"/>
        <v>0.19999999999999998</v>
      </c>
      <c r="P993" s="35">
        <f t="shared" si="188"/>
        <v>0.5</v>
      </c>
      <c r="Q993" s="33"/>
      <c r="R993" s="33">
        <f t="shared" si="189"/>
        <v>0.19999999999999998</v>
      </c>
      <c r="S993" s="33">
        <f t="shared" si="189"/>
        <v>0.5</v>
      </c>
      <c r="T993" s="33"/>
      <c r="U993" s="33">
        <f t="shared" si="190"/>
        <v>0.19999999999999998</v>
      </c>
      <c r="V993" s="33">
        <f t="shared" si="190"/>
        <v>0.5</v>
      </c>
      <c r="W993" s="36"/>
    </row>
    <row r="994" spans="1:23" ht="19.5">
      <c r="A994" s="112">
        <v>34</v>
      </c>
      <c r="B994" s="27" t="s">
        <v>1384</v>
      </c>
      <c r="C994" s="113" t="s">
        <v>1438</v>
      </c>
      <c r="D994" s="113"/>
      <c r="E994" s="113" t="s">
        <v>1439</v>
      </c>
      <c r="F994" s="114">
        <v>107</v>
      </c>
      <c r="G994" s="115"/>
      <c r="H994" s="115"/>
      <c r="I994" s="31">
        <f t="shared" si="191"/>
        <v>2.9</v>
      </c>
      <c r="J994" s="32">
        <f t="shared" si="192"/>
        <v>0.8</v>
      </c>
      <c r="K994" s="32">
        <f t="shared" si="195"/>
        <v>2</v>
      </c>
      <c r="L994" s="32">
        <f t="shared" si="196"/>
        <v>0.8</v>
      </c>
      <c r="M994" s="32">
        <f t="shared" si="196"/>
        <v>2</v>
      </c>
      <c r="N994" s="33">
        <f t="shared" si="187"/>
        <v>4</v>
      </c>
      <c r="O994" s="34">
        <f t="shared" si="188"/>
        <v>0.26666666666666666</v>
      </c>
      <c r="P994" s="35">
        <f t="shared" si="188"/>
        <v>0.66666666666666663</v>
      </c>
      <c r="Q994" s="33"/>
      <c r="R994" s="33">
        <f t="shared" si="189"/>
        <v>0.26666666666666666</v>
      </c>
      <c r="S994" s="33">
        <f t="shared" si="189"/>
        <v>0.66666666666666663</v>
      </c>
      <c r="T994" s="33"/>
      <c r="U994" s="33">
        <f t="shared" si="190"/>
        <v>0.26666666666666666</v>
      </c>
      <c r="V994" s="33">
        <f t="shared" si="190"/>
        <v>0.66666666666666663</v>
      </c>
      <c r="W994" s="36"/>
    </row>
    <row r="995" spans="1:23" ht="19.5">
      <c r="A995" s="112">
        <v>35</v>
      </c>
      <c r="B995" s="27" t="s">
        <v>1384</v>
      </c>
      <c r="C995" s="113" t="s">
        <v>1438</v>
      </c>
      <c r="D995" s="113"/>
      <c r="E995" s="113" t="s">
        <v>1440</v>
      </c>
      <c r="F995" s="114">
        <v>107</v>
      </c>
      <c r="G995" s="115"/>
      <c r="H995" s="115"/>
      <c r="I995" s="31">
        <f t="shared" si="191"/>
        <v>2.9</v>
      </c>
      <c r="J995" s="32">
        <f t="shared" si="192"/>
        <v>0.8</v>
      </c>
      <c r="K995" s="32">
        <f t="shared" si="195"/>
        <v>2</v>
      </c>
      <c r="L995" s="32">
        <f t="shared" si="196"/>
        <v>0.8</v>
      </c>
      <c r="M995" s="32">
        <f t="shared" si="196"/>
        <v>2</v>
      </c>
      <c r="N995" s="33">
        <f t="shared" si="187"/>
        <v>4</v>
      </c>
      <c r="O995" s="34">
        <f t="shared" si="188"/>
        <v>0.26666666666666666</v>
      </c>
      <c r="P995" s="35">
        <f t="shared" si="188"/>
        <v>0.66666666666666663</v>
      </c>
      <c r="Q995" s="33"/>
      <c r="R995" s="33">
        <f t="shared" si="189"/>
        <v>0.26666666666666666</v>
      </c>
      <c r="S995" s="33">
        <f t="shared" si="189"/>
        <v>0.66666666666666663</v>
      </c>
      <c r="T995" s="33"/>
      <c r="U995" s="33">
        <f t="shared" si="190"/>
        <v>0.26666666666666666</v>
      </c>
      <c r="V995" s="33">
        <f t="shared" si="190"/>
        <v>0.66666666666666663</v>
      </c>
      <c r="W995" s="36"/>
    </row>
    <row r="996" spans="1:23" ht="19.5">
      <c r="A996" s="112">
        <v>36</v>
      </c>
      <c r="B996" s="27" t="s">
        <v>1384</v>
      </c>
      <c r="C996" s="113" t="s">
        <v>1441</v>
      </c>
      <c r="D996" s="113"/>
      <c r="E996" s="113" t="s">
        <v>1442</v>
      </c>
      <c r="F996" s="114">
        <v>132</v>
      </c>
      <c r="G996" s="115"/>
      <c r="H996" s="115"/>
      <c r="I996" s="31">
        <f t="shared" si="191"/>
        <v>3.6</v>
      </c>
      <c r="J996" s="32">
        <f t="shared" si="192"/>
        <v>1</v>
      </c>
      <c r="K996" s="32">
        <f t="shared" si="195"/>
        <v>2.5</v>
      </c>
      <c r="L996" s="32">
        <f t="shared" si="196"/>
        <v>1</v>
      </c>
      <c r="M996" s="32">
        <f t="shared" si="196"/>
        <v>2.5</v>
      </c>
      <c r="N996" s="33">
        <f t="shared" si="187"/>
        <v>5</v>
      </c>
      <c r="O996" s="34">
        <f t="shared" si="188"/>
        <v>0.33333333333333331</v>
      </c>
      <c r="P996" s="35">
        <f t="shared" si="188"/>
        <v>0.83333333333333337</v>
      </c>
      <c r="Q996" s="33"/>
      <c r="R996" s="33">
        <f t="shared" si="189"/>
        <v>0.33333333333333331</v>
      </c>
      <c r="S996" s="33">
        <f t="shared" si="189"/>
        <v>0.83333333333333337</v>
      </c>
      <c r="T996" s="33"/>
      <c r="U996" s="33">
        <f t="shared" si="190"/>
        <v>0.33333333333333331</v>
      </c>
      <c r="V996" s="33">
        <f t="shared" si="190"/>
        <v>0.83333333333333337</v>
      </c>
      <c r="W996" s="36"/>
    </row>
    <row r="997" spans="1:23" ht="19.5">
      <c r="A997" s="112">
        <v>37</v>
      </c>
      <c r="B997" s="27" t="s">
        <v>1384</v>
      </c>
      <c r="C997" s="113" t="s">
        <v>1441</v>
      </c>
      <c r="D997" s="113"/>
      <c r="E997" s="113" t="s">
        <v>1443</v>
      </c>
      <c r="F997" s="114">
        <v>155</v>
      </c>
      <c r="G997" s="115"/>
      <c r="H997" s="115"/>
      <c r="I997" s="31">
        <f t="shared" si="191"/>
        <v>4.3</v>
      </c>
      <c r="J997" s="32">
        <f t="shared" si="192"/>
        <v>1.2</v>
      </c>
      <c r="K997" s="32">
        <f t="shared" si="195"/>
        <v>3</v>
      </c>
      <c r="L997" s="32">
        <f t="shared" si="196"/>
        <v>1.2</v>
      </c>
      <c r="M997" s="32">
        <f t="shared" si="196"/>
        <v>3</v>
      </c>
      <c r="N997" s="33">
        <f t="shared" si="187"/>
        <v>6</v>
      </c>
      <c r="O997" s="34">
        <f t="shared" si="188"/>
        <v>0.39999999999999997</v>
      </c>
      <c r="P997" s="35">
        <f t="shared" si="188"/>
        <v>1</v>
      </c>
      <c r="Q997" s="33"/>
      <c r="R997" s="33">
        <f t="shared" si="189"/>
        <v>0.39999999999999997</v>
      </c>
      <c r="S997" s="33">
        <f t="shared" si="189"/>
        <v>1</v>
      </c>
      <c r="T997" s="33"/>
      <c r="U997" s="33">
        <f t="shared" si="190"/>
        <v>0.39999999999999997</v>
      </c>
      <c r="V997" s="33">
        <f t="shared" si="190"/>
        <v>1</v>
      </c>
      <c r="W997" s="36"/>
    </row>
    <row r="998" spans="1:23" ht="19.5">
      <c r="A998" s="112">
        <v>38</v>
      </c>
      <c r="B998" s="27" t="s">
        <v>1384</v>
      </c>
      <c r="C998" s="113" t="s">
        <v>1444</v>
      </c>
      <c r="D998" s="113"/>
      <c r="E998" s="113" t="s">
        <v>346</v>
      </c>
      <c r="F998" s="114">
        <v>163</v>
      </c>
      <c r="G998" s="115"/>
      <c r="H998" s="115"/>
      <c r="I998" s="31">
        <f t="shared" si="191"/>
        <v>4.5</v>
      </c>
      <c r="J998" s="32">
        <f t="shared" si="192"/>
        <v>1.3</v>
      </c>
      <c r="K998" s="32">
        <f t="shared" si="195"/>
        <v>3.2</v>
      </c>
      <c r="L998" s="32">
        <f t="shared" si="196"/>
        <v>1.3</v>
      </c>
      <c r="M998" s="32">
        <f t="shared" si="196"/>
        <v>3.2</v>
      </c>
      <c r="N998" s="33">
        <f t="shared" si="187"/>
        <v>6</v>
      </c>
      <c r="O998" s="34">
        <f t="shared" si="188"/>
        <v>0.43333333333333335</v>
      </c>
      <c r="P998" s="35">
        <f t="shared" si="188"/>
        <v>1.0666666666666667</v>
      </c>
      <c r="Q998" s="33"/>
      <c r="R998" s="33">
        <f t="shared" si="189"/>
        <v>0.43333333333333335</v>
      </c>
      <c r="S998" s="33">
        <f t="shared" si="189"/>
        <v>1.0666666666666667</v>
      </c>
      <c r="T998" s="33"/>
      <c r="U998" s="33">
        <f t="shared" si="190"/>
        <v>0.43333333333333335</v>
      </c>
      <c r="V998" s="33">
        <f t="shared" si="190"/>
        <v>1.0666666666666667</v>
      </c>
      <c r="W998" s="36"/>
    </row>
    <row r="999" spans="1:23" ht="19.5">
      <c r="A999" s="112">
        <v>39</v>
      </c>
      <c r="B999" s="27" t="s">
        <v>1384</v>
      </c>
      <c r="C999" s="113" t="s">
        <v>1444</v>
      </c>
      <c r="D999" s="113"/>
      <c r="E999" s="113" t="s">
        <v>1445</v>
      </c>
      <c r="F999" s="114">
        <v>97</v>
      </c>
      <c r="G999" s="115"/>
      <c r="H999" s="115"/>
      <c r="I999" s="31">
        <f t="shared" si="191"/>
        <v>2.7</v>
      </c>
      <c r="J999" s="32">
        <f t="shared" si="192"/>
        <v>0.8</v>
      </c>
      <c r="K999" s="32">
        <f t="shared" si="195"/>
        <v>1.9</v>
      </c>
      <c r="L999" s="32">
        <f t="shared" si="196"/>
        <v>0.8</v>
      </c>
      <c r="M999" s="32">
        <f t="shared" si="196"/>
        <v>1.9</v>
      </c>
      <c r="N999" s="33">
        <f t="shared" si="187"/>
        <v>3</v>
      </c>
      <c r="O999" s="34">
        <f t="shared" si="188"/>
        <v>0.26666666666666666</v>
      </c>
      <c r="P999" s="35">
        <f t="shared" si="188"/>
        <v>0.6333333333333333</v>
      </c>
      <c r="Q999" s="33"/>
      <c r="R999" s="33">
        <f t="shared" si="189"/>
        <v>0.26666666666666666</v>
      </c>
      <c r="S999" s="33">
        <f t="shared" si="189"/>
        <v>0.6333333333333333</v>
      </c>
      <c r="T999" s="33"/>
      <c r="U999" s="33">
        <f t="shared" si="190"/>
        <v>0.26666666666666666</v>
      </c>
      <c r="V999" s="33">
        <f t="shared" si="190"/>
        <v>0.6333333333333333</v>
      </c>
      <c r="W999" s="36"/>
    </row>
    <row r="1000" spans="1:23" ht="19.5">
      <c r="A1000" s="112">
        <v>40</v>
      </c>
      <c r="B1000" s="27" t="s">
        <v>1384</v>
      </c>
      <c r="C1000" s="113" t="s">
        <v>1446</v>
      </c>
      <c r="D1000" s="113"/>
      <c r="E1000" s="113" t="s">
        <v>1447</v>
      </c>
      <c r="F1000" s="114">
        <v>217</v>
      </c>
      <c r="G1000" s="115"/>
      <c r="H1000" s="115"/>
      <c r="I1000" s="31">
        <f t="shared" si="191"/>
        <v>6</v>
      </c>
      <c r="J1000" s="32">
        <f t="shared" si="192"/>
        <v>1.7</v>
      </c>
      <c r="K1000" s="32">
        <f t="shared" si="195"/>
        <v>4.2</v>
      </c>
      <c r="L1000" s="32">
        <f t="shared" si="196"/>
        <v>1.7</v>
      </c>
      <c r="M1000" s="32">
        <f t="shared" si="196"/>
        <v>4.2</v>
      </c>
      <c r="N1000" s="33">
        <f t="shared" si="187"/>
        <v>8</v>
      </c>
      <c r="O1000" s="34">
        <f t="shared" si="188"/>
        <v>0.56666666666666665</v>
      </c>
      <c r="P1000" s="35">
        <f t="shared" si="188"/>
        <v>1.4000000000000001</v>
      </c>
      <c r="Q1000" s="33"/>
      <c r="R1000" s="33">
        <f t="shared" si="189"/>
        <v>0.56666666666666665</v>
      </c>
      <c r="S1000" s="33">
        <f t="shared" si="189"/>
        <v>1.4000000000000001</v>
      </c>
      <c r="T1000" s="33"/>
      <c r="U1000" s="33">
        <f t="shared" si="190"/>
        <v>0.56666666666666665</v>
      </c>
      <c r="V1000" s="33">
        <f t="shared" si="190"/>
        <v>1.4000000000000001</v>
      </c>
      <c r="W1000" s="36"/>
    </row>
    <row r="1001" spans="1:23" ht="19.5">
      <c r="A1001" s="112">
        <v>41</v>
      </c>
      <c r="B1001" s="27" t="s">
        <v>1384</v>
      </c>
      <c r="C1001" s="113" t="s">
        <v>1446</v>
      </c>
      <c r="D1001" s="113"/>
      <c r="E1001" s="113" t="s">
        <v>1448</v>
      </c>
      <c r="F1001" s="114">
        <v>200</v>
      </c>
      <c r="G1001" s="115"/>
      <c r="H1001" s="115"/>
      <c r="I1001" s="31">
        <f t="shared" si="191"/>
        <v>5.5</v>
      </c>
      <c r="J1001" s="32">
        <f t="shared" si="192"/>
        <v>1.6</v>
      </c>
      <c r="K1001" s="32">
        <f t="shared" si="195"/>
        <v>3.9</v>
      </c>
      <c r="L1001" s="32">
        <f t="shared" si="196"/>
        <v>1.6</v>
      </c>
      <c r="M1001" s="32">
        <f t="shared" si="196"/>
        <v>3.9</v>
      </c>
      <c r="N1001" s="33">
        <f t="shared" si="187"/>
        <v>7</v>
      </c>
      <c r="O1001" s="34">
        <f t="shared" si="188"/>
        <v>0.53333333333333333</v>
      </c>
      <c r="P1001" s="35">
        <f t="shared" si="188"/>
        <v>1.3</v>
      </c>
      <c r="Q1001" s="33"/>
      <c r="R1001" s="33">
        <f t="shared" si="189"/>
        <v>0.53333333333333333</v>
      </c>
      <c r="S1001" s="33">
        <f t="shared" si="189"/>
        <v>1.3</v>
      </c>
      <c r="T1001" s="33"/>
      <c r="U1001" s="33">
        <f t="shared" si="190"/>
        <v>0.53333333333333333</v>
      </c>
      <c r="V1001" s="33">
        <f t="shared" si="190"/>
        <v>1.3</v>
      </c>
      <c r="W1001" s="36"/>
    </row>
    <row r="1002" spans="1:23" ht="19.5">
      <c r="A1002" s="112">
        <v>42</v>
      </c>
      <c r="B1002" s="27" t="s">
        <v>1384</v>
      </c>
      <c r="C1002" s="93" t="s">
        <v>1449</v>
      </c>
      <c r="D1002" s="93"/>
      <c r="E1002" s="113" t="s">
        <v>1450</v>
      </c>
      <c r="F1002" s="114">
        <v>149</v>
      </c>
      <c r="G1002" s="115"/>
      <c r="H1002" s="115"/>
      <c r="I1002" s="31">
        <f t="shared" si="191"/>
        <v>4.0999999999999996</v>
      </c>
      <c r="J1002" s="32">
        <f t="shared" si="192"/>
        <v>1.2</v>
      </c>
      <c r="K1002" s="32">
        <f t="shared" si="195"/>
        <v>2.9</v>
      </c>
      <c r="L1002" s="32">
        <f t="shared" si="196"/>
        <v>1.2</v>
      </c>
      <c r="M1002" s="32">
        <f t="shared" si="196"/>
        <v>2.9</v>
      </c>
      <c r="N1002" s="33">
        <f t="shared" si="187"/>
        <v>5</v>
      </c>
      <c r="O1002" s="34">
        <f t="shared" si="188"/>
        <v>0.39999999999999997</v>
      </c>
      <c r="P1002" s="35">
        <f t="shared" si="188"/>
        <v>0.96666666666666667</v>
      </c>
      <c r="Q1002" s="33"/>
      <c r="R1002" s="33">
        <f t="shared" si="189"/>
        <v>0.39999999999999997</v>
      </c>
      <c r="S1002" s="33">
        <f t="shared" si="189"/>
        <v>0.96666666666666667</v>
      </c>
      <c r="T1002" s="33"/>
      <c r="U1002" s="33">
        <f t="shared" si="190"/>
        <v>0.39999999999999997</v>
      </c>
      <c r="V1002" s="33">
        <f t="shared" si="190"/>
        <v>0.96666666666666667</v>
      </c>
      <c r="W1002" s="36"/>
    </row>
    <row r="1003" spans="1:23" ht="19.5">
      <c r="A1003" s="112">
        <v>43</v>
      </c>
      <c r="B1003" s="27" t="s">
        <v>1384</v>
      </c>
      <c r="C1003" s="113" t="s">
        <v>1451</v>
      </c>
      <c r="D1003" s="113"/>
      <c r="E1003" s="113" t="s">
        <v>1452</v>
      </c>
      <c r="F1003" s="114">
        <v>233</v>
      </c>
      <c r="G1003" s="115"/>
      <c r="H1003" s="115"/>
      <c r="I1003" s="31">
        <f t="shared" si="191"/>
        <v>6.4</v>
      </c>
      <c r="J1003" s="32">
        <f t="shared" si="192"/>
        <v>1.8</v>
      </c>
      <c r="K1003" s="32">
        <f t="shared" si="195"/>
        <v>4.5</v>
      </c>
      <c r="L1003" s="32">
        <f t="shared" si="196"/>
        <v>1.8</v>
      </c>
      <c r="M1003" s="32">
        <f t="shared" si="196"/>
        <v>4.5</v>
      </c>
      <c r="N1003" s="33">
        <f t="shared" si="187"/>
        <v>8</v>
      </c>
      <c r="O1003" s="34">
        <f t="shared" si="188"/>
        <v>0.6</v>
      </c>
      <c r="P1003" s="35">
        <f t="shared" si="188"/>
        <v>1.5</v>
      </c>
      <c r="Q1003" s="33"/>
      <c r="R1003" s="33">
        <f t="shared" si="189"/>
        <v>0.6</v>
      </c>
      <c r="S1003" s="33">
        <f t="shared" si="189"/>
        <v>1.5</v>
      </c>
      <c r="T1003" s="33"/>
      <c r="U1003" s="33">
        <f t="shared" si="190"/>
        <v>0.6</v>
      </c>
      <c r="V1003" s="33">
        <f t="shared" si="190"/>
        <v>1.5</v>
      </c>
      <c r="W1003" s="36"/>
    </row>
    <row r="1004" spans="1:23" ht="19.5">
      <c r="A1004" s="112">
        <v>44</v>
      </c>
      <c r="B1004" s="27" t="s">
        <v>1384</v>
      </c>
      <c r="C1004" s="93" t="s">
        <v>1453</v>
      </c>
      <c r="D1004" s="93"/>
      <c r="E1004" s="93" t="s">
        <v>1454</v>
      </c>
      <c r="F1004" s="114">
        <v>424</v>
      </c>
      <c r="G1004" s="94"/>
      <c r="H1004" s="94"/>
      <c r="I1004" s="31">
        <f t="shared" si="191"/>
        <v>11.7</v>
      </c>
      <c r="J1004" s="32">
        <f t="shared" si="192"/>
        <v>3.3</v>
      </c>
      <c r="K1004" s="32">
        <f t="shared" si="195"/>
        <v>8.1999999999999993</v>
      </c>
      <c r="L1004" s="32">
        <f t="shared" si="196"/>
        <v>3.3</v>
      </c>
      <c r="M1004" s="32">
        <f t="shared" si="196"/>
        <v>8.1999999999999993</v>
      </c>
      <c r="N1004" s="33">
        <f t="shared" si="187"/>
        <v>15</v>
      </c>
      <c r="O1004" s="34">
        <f t="shared" si="188"/>
        <v>1.0999999999999999</v>
      </c>
      <c r="P1004" s="35">
        <f t="shared" si="188"/>
        <v>2.7333333333333329</v>
      </c>
      <c r="Q1004" s="33"/>
      <c r="R1004" s="33">
        <f t="shared" si="189"/>
        <v>1.0999999999999999</v>
      </c>
      <c r="S1004" s="33">
        <f t="shared" si="189"/>
        <v>2.7333333333333329</v>
      </c>
      <c r="T1004" s="33"/>
      <c r="U1004" s="33">
        <f t="shared" si="190"/>
        <v>1.0999999999999999</v>
      </c>
      <c r="V1004" s="33">
        <f t="shared" si="190"/>
        <v>2.7333333333333329</v>
      </c>
      <c r="W1004" s="36"/>
    </row>
    <row r="1005" spans="1:23" ht="19.5">
      <c r="A1005" s="112">
        <v>45</v>
      </c>
      <c r="B1005" s="27" t="s">
        <v>1384</v>
      </c>
      <c r="C1005" s="93" t="s">
        <v>1453</v>
      </c>
      <c r="D1005" s="93"/>
      <c r="E1005" s="93" t="s">
        <v>1455</v>
      </c>
      <c r="F1005" s="114">
        <v>110</v>
      </c>
      <c r="G1005" s="94"/>
      <c r="H1005" s="94"/>
      <c r="I1005" s="31">
        <f t="shared" si="191"/>
        <v>3</v>
      </c>
      <c r="J1005" s="32">
        <f t="shared" si="192"/>
        <v>0.9</v>
      </c>
      <c r="K1005" s="32">
        <f t="shared" si="195"/>
        <v>2.1</v>
      </c>
      <c r="L1005" s="32">
        <f t="shared" si="196"/>
        <v>0.9</v>
      </c>
      <c r="M1005" s="32">
        <f t="shared" si="196"/>
        <v>2.1</v>
      </c>
      <c r="N1005" s="33">
        <f t="shared" si="187"/>
        <v>4</v>
      </c>
      <c r="O1005" s="34">
        <f t="shared" si="188"/>
        <v>0.3</v>
      </c>
      <c r="P1005" s="35">
        <f t="shared" si="188"/>
        <v>0.70000000000000007</v>
      </c>
      <c r="Q1005" s="33"/>
      <c r="R1005" s="33">
        <f t="shared" si="189"/>
        <v>0.3</v>
      </c>
      <c r="S1005" s="33">
        <f t="shared" si="189"/>
        <v>0.70000000000000007</v>
      </c>
      <c r="T1005" s="33"/>
      <c r="U1005" s="33">
        <f t="shared" si="190"/>
        <v>0.3</v>
      </c>
      <c r="V1005" s="33">
        <f t="shared" si="190"/>
        <v>0.70000000000000007</v>
      </c>
      <c r="W1005" s="36"/>
    </row>
    <row r="1006" spans="1:23" ht="19.5">
      <c r="A1006" s="112">
        <v>46</v>
      </c>
      <c r="B1006" s="27" t="s">
        <v>1384</v>
      </c>
      <c r="C1006" s="93" t="s">
        <v>1456</v>
      </c>
      <c r="D1006" s="93"/>
      <c r="E1006" s="93" t="s">
        <v>1457</v>
      </c>
      <c r="F1006" s="114">
        <v>92</v>
      </c>
      <c r="G1006" s="94"/>
      <c r="H1006" s="94"/>
      <c r="I1006" s="31">
        <f t="shared" si="191"/>
        <v>2.5</v>
      </c>
      <c r="J1006" s="32">
        <f t="shared" si="192"/>
        <v>0.7</v>
      </c>
      <c r="K1006" s="32">
        <f t="shared" si="195"/>
        <v>1.8</v>
      </c>
      <c r="L1006" s="32">
        <f t="shared" si="196"/>
        <v>0.7</v>
      </c>
      <c r="M1006" s="32">
        <f t="shared" si="196"/>
        <v>1.8</v>
      </c>
      <c r="N1006" s="33">
        <f t="shared" si="187"/>
        <v>3</v>
      </c>
      <c r="O1006" s="34">
        <f t="shared" si="188"/>
        <v>0.23333333333333331</v>
      </c>
      <c r="P1006" s="35">
        <f t="shared" si="188"/>
        <v>0.6</v>
      </c>
      <c r="Q1006" s="33"/>
      <c r="R1006" s="33">
        <f t="shared" si="189"/>
        <v>0.23333333333333331</v>
      </c>
      <c r="S1006" s="33">
        <f t="shared" si="189"/>
        <v>0.6</v>
      </c>
      <c r="T1006" s="33"/>
      <c r="U1006" s="33">
        <f t="shared" si="190"/>
        <v>0.23333333333333331</v>
      </c>
      <c r="V1006" s="33">
        <f t="shared" si="190"/>
        <v>0.6</v>
      </c>
      <c r="W1006" s="36"/>
    </row>
    <row r="1007" spans="1:23" ht="19.5">
      <c r="A1007" s="112">
        <v>47</v>
      </c>
      <c r="B1007" s="27" t="s">
        <v>1384</v>
      </c>
      <c r="C1007" s="93" t="s">
        <v>495</v>
      </c>
      <c r="D1007" s="93"/>
      <c r="E1007" s="93" t="s">
        <v>1458</v>
      </c>
      <c r="F1007" s="114">
        <v>230</v>
      </c>
      <c r="G1007" s="94"/>
      <c r="H1007" s="94"/>
      <c r="I1007" s="31">
        <f t="shared" si="191"/>
        <v>6.3</v>
      </c>
      <c r="J1007" s="32">
        <f t="shared" si="192"/>
        <v>1.8</v>
      </c>
      <c r="K1007" s="32">
        <f t="shared" si="195"/>
        <v>4.4000000000000004</v>
      </c>
      <c r="L1007" s="32">
        <f t="shared" si="196"/>
        <v>1.8</v>
      </c>
      <c r="M1007" s="32">
        <f t="shared" si="196"/>
        <v>4.4000000000000004</v>
      </c>
      <c r="N1007" s="33">
        <f t="shared" si="187"/>
        <v>8</v>
      </c>
      <c r="O1007" s="34">
        <f t="shared" si="188"/>
        <v>0.6</v>
      </c>
      <c r="P1007" s="35">
        <f t="shared" si="188"/>
        <v>1.4666666666666668</v>
      </c>
      <c r="Q1007" s="33"/>
      <c r="R1007" s="33">
        <f t="shared" si="189"/>
        <v>0.6</v>
      </c>
      <c r="S1007" s="33">
        <f t="shared" si="189"/>
        <v>1.4666666666666668</v>
      </c>
      <c r="T1007" s="33"/>
      <c r="U1007" s="33">
        <f t="shared" si="190"/>
        <v>0.6</v>
      </c>
      <c r="V1007" s="33">
        <f t="shared" si="190"/>
        <v>1.4666666666666668</v>
      </c>
      <c r="W1007" s="36"/>
    </row>
    <row r="1008" spans="1:23" ht="19.5">
      <c r="A1008" s="112">
        <v>48</v>
      </c>
      <c r="B1008" s="27" t="s">
        <v>1384</v>
      </c>
      <c r="C1008" s="93" t="s">
        <v>1459</v>
      </c>
      <c r="D1008" s="93"/>
      <c r="E1008" s="93" t="s">
        <v>1460</v>
      </c>
      <c r="F1008" s="114">
        <v>121</v>
      </c>
      <c r="G1008" s="94"/>
      <c r="H1008" s="94"/>
      <c r="I1008" s="31">
        <f t="shared" si="191"/>
        <v>3.3</v>
      </c>
      <c r="J1008" s="32">
        <f t="shared" si="192"/>
        <v>0.9</v>
      </c>
      <c r="K1008" s="32">
        <f t="shared" si="195"/>
        <v>2.2999999999999998</v>
      </c>
      <c r="L1008" s="32">
        <f t="shared" si="196"/>
        <v>0.9</v>
      </c>
      <c r="M1008" s="32">
        <f t="shared" si="196"/>
        <v>2.2999999999999998</v>
      </c>
      <c r="N1008" s="33">
        <f t="shared" si="187"/>
        <v>4</v>
      </c>
      <c r="O1008" s="34">
        <f t="shared" si="188"/>
        <v>0.3</v>
      </c>
      <c r="P1008" s="35">
        <f t="shared" si="188"/>
        <v>0.76666666666666661</v>
      </c>
      <c r="Q1008" s="33"/>
      <c r="R1008" s="33">
        <f t="shared" si="189"/>
        <v>0.3</v>
      </c>
      <c r="S1008" s="33">
        <f t="shared" si="189"/>
        <v>0.76666666666666661</v>
      </c>
      <c r="T1008" s="33"/>
      <c r="U1008" s="33">
        <f t="shared" si="190"/>
        <v>0.3</v>
      </c>
      <c r="V1008" s="33">
        <f t="shared" si="190"/>
        <v>0.76666666666666661</v>
      </c>
      <c r="W1008" s="36"/>
    </row>
    <row r="1009" spans="1:23" ht="19.5">
      <c r="A1009" s="112">
        <v>49</v>
      </c>
      <c r="B1009" s="27" t="s">
        <v>1384</v>
      </c>
      <c r="C1009" s="93" t="s">
        <v>1459</v>
      </c>
      <c r="D1009" s="93"/>
      <c r="E1009" s="93" t="s">
        <v>1461</v>
      </c>
      <c r="F1009" s="114">
        <v>110</v>
      </c>
      <c r="G1009" s="94"/>
      <c r="H1009" s="94"/>
      <c r="I1009" s="31">
        <f t="shared" si="191"/>
        <v>3</v>
      </c>
      <c r="J1009" s="32">
        <f t="shared" si="192"/>
        <v>0.9</v>
      </c>
      <c r="K1009" s="32">
        <f t="shared" si="195"/>
        <v>2.1</v>
      </c>
      <c r="L1009" s="32">
        <f t="shared" si="196"/>
        <v>0.9</v>
      </c>
      <c r="M1009" s="32">
        <f t="shared" si="196"/>
        <v>2.1</v>
      </c>
      <c r="N1009" s="33">
        <f t="shared" si="187"/>
        <v>4</v>
      </c>
      <c r="O1009" s="34">
        <f t="shared" si="188"/>
        <v>0.3</v>
      </c>
      <c r="P1009" s="35">
        <f t="shared" si="188"/>
        <v>0.70000000000000007</v>
      </c>
      <c r="Q1009" s="33"/>
      <c r="R1009" s="33">
        <f t="shared" si="189"/>
        <v>0.3</v>
      </c>
      <c r="S1009" s="33">
        <f t="shared" si="189"/>
        <v>0.70000000000000007</v>
      </c>
      <c r="T1009" s="33"/>
      <c r="U1009" s="33">
        <f t="shared" si="190"/>
        <v>0.3</v>
      </c>
      <c r="V1009" s="33">
        <f t="shared" si="190"/>
        <v>0.70000000000000007</v>
      </c>
      <c r="W1009" s="36"/>
    </row>
    <row r="1010" spans="1:23" ht="37.5">
      <c r="A1010" s="112">
        <v>50</v>
      </c>
      <c r="B1010" s="27" t="s">
        <v>1384</v>
      </c>
      <c r="C1010" s="93" t="s">
        <v>1462</v>
      </c>
      <c r="D1010" s="93"/>
      <c r="E1010" s="93" t="s">
        <v>1463</v>
      </c>
      <c r="F1010" s="114">
        <v>128</v>
      </c>
      <c r="G1010" s="94"/>
      <c r="H1010" s="94"/>
      <c r="I1010" s="31">
        <f t="shared" si="191"/>
        <v>3.5</v>
      </c>
      <c r="J1010" s="32">
        <f t="shared" si="192"/>
        <v>1</v>
      </c>
      <c r="K1010" s="32">
        <f t="shared" si="195"/>
        <v>2.5</v>
      </c>
      <c r="L1010" s="32">
        <f t="shared" si="196"/>
        <v>1</v>
      </c>
      <c r="M1010" s="32">
        <f t="shared" si="196"/>
        <v>2.5</v>
      </c>
      <c r="N1010" s="33">
        <f t="shared" si="187"/>
        <v>5</v>
      </c>
      <c r="O1010" s="34">
        <f t="shared" si="188"/>
        <v>0.33333333333333331</v>
      </c>
      <c r="P1010" s="35">
        <f t="shared" si="188"/>
        <v>0.83333333333333337</v>
      </c>
      <c r="Q1010" s="33"/>
      <c r="R1010" s="33">
        <f t="shared" si="189"/>
        <v>0.33333333333333331</v>
      </c>
      <c r="S1010" s="33">
        <f t="shared" si="189"/>
        <v>0.83333333333333337</v>
      </c>
      <c r="T1010" s="33"/>
      <c r="U1010" s="33">
        <f t="shared" si="190"/>
        <v>0.33333333333333331</v>
      </c>
      <c r="V1010" s="33">
        <f t="shared" si="190"/>
        <v>0.83333333333333337</v>
      </c>
      <c r="W1010" s="36"/>
    </row>
    <row r="1011" spans="1:23" ht="19.5">
      <c r="A1011" s="112">
        <v>51</v>
      </c>
      <c r="B1011" s="27" t="s">
        <v>1384</v>
      </c>
      <c r="C1011" s="93" t="s">
        <v>1464</v>
      </c>
      <c r="D1011" s="93"/>
      <c r="E1011" s="93" t="s">
        <v>1465</v>
      </c>
      <c r="F1011" s="114">
        <v>124</v>
      </c>
      <c r="G1011" s="94"/>
      <c r="H1011" s="94"/>
      <c r="I1011" s="31">
        <f t="shared" si="191"/>
        <v>3.4</v>
      </c>
      <c r="J1011" s="32">
        <f t="shared" si="192"/>
        <v>1</v>
      </c>
      <c r="K1011" s="32">
        <f t="shared" si="195"/>
        <v>2.4</v>
      </c>
      <c r="L1011" s="32">
        <f t="shared" si="196"/>
        <v>1</v>
      </c>
      <c r="M1011" s="32">
        <f t="shared" si="196"/>
        <v>2.4</v>
      </c>
      <c r="N1011" s="33">
        <f t="shared" si="187"/>
        <v>4</v>
      </c>
      <c r="O1011" s="34">
        <f t="shared" si="188"/>
        <v>0.33333333333333331</v>
      </c>
      <c r="P1011" s="35">
        <f t="shared" si="188"/>
        <v>0.79999999999999993</v>
      </c>
      <c r="Q1011" s="33"/>
      <c r="R1011" s="33">
        <f t="shared" si="189"/>
        <v>0.33333333333333331</v>
      </c>
      <c r="S1011" s="33">
        <f t="shared" si="189"/>
        <v>0.79999999999999993</v>
      </c>
      <c r="T1011" s="33"/>
      <c r="U1011" s="33">
        <f t="shared" si="190"/>
        <v>0.33333333333333331</v>
      </c>
      <c r="V1011" s="33">
        <f t="shared" si="190"/>
        <v>0.79999999999999993</v>
      </c>
      <c r="W1011" s="36"/>
    </row>
    <row r="1012" spans="1:23" ht="19.5">
      <c r="A1012" s="112">
        <v>52</v>
      </c>
      <c r="B1012" s="27" t="s">
        <v>1384</v>
      </c>
      <c r="C1012" s="93" t="s">
        <v>1449</v>
      </c>
      <c r="D1012" s="93"/>
      <c r="E1012" s="93" t="s">
        <v>1466</v>
      </c>
      <c r="F1012" s="114">
        <v>123</v>
      </c>
      <c r="G1012" s="94"/>
      <c r="H1012" s="94"/>
      <c r="I1012" s="31">
        <f t="shared" si="191"/>
        <v>3.4</v>
      </c>
      <c r="J1012" s="32">
        <f t="shared" si="192"/>
        <v>1</v>
      </c>
      <c r="K1012" s="32">
        <f t="shared" si="195"/>
        <v>2.4</v>
      </c>
      <c r="L1012" s="32">
        <f t="shared" si="196"/>
        <v>1</v>
      </c>
      <c r="M1012" s="32">
        <f t="shared" si="196"/>
        <v>2.4</v>
      </c>
      <c r="N1012" s="33">
        <f t="shared" si="187"/>
        <v>4</v>
      </c>
      <c r="O1012" s="34">
        <f t="shared" si="188"/>
        <v>0.33333333333333331</v>
      </c>
      <c r="P1012" s="35">
        <f t="shared" si="188"/>
        <v>0.79999999999999993</v>
      </c>
      <c r="Q1012" s="33"/>
      <c r="R1012" s="33">
        <f t="shared" si="189"/>
        <v>0.33333333333333331</v>
      </c>
      <c r="S1012" s="33">
        <f t="shared" si="189"/>
        <v>0.79999999999999993</v>
      </c>
      <c r="T1012" s="33"/>
      <c r="U1012" s="33">
        <f t="shared" si="190"/>
        <v>0.33333333333333331</v>
      </c>
      <c r="V1012" s="33">
        <f t="shared" si="190"/>
        <v>0.79999999999999993</v>
      </c>
      <c r="W1012" s="36"/>
    </row>
    <row r="1013" spans="1:23" ht="19.5">
      <c r="A1013" s="112">
        <v>53</v>
      </c>
      <c r="B1013" s="27" t="s">
        <v>1384</v>
      </c>
      <c r="C1013" s="113" t="s">
        <v>1467</v>
      </c>
      <c r="D1013" s="113"/>
      <c r="E1013" s="113" t="s">
        <v>1468</v>
      </c>
      <c r="F1013" s="114">
        <v>225</v>
      </c>
      <c r="G1013" s="115"/>
      <c r="H1013" s="115"/>
      <c r="I1013" s="31">
        <f t="shared" si="191"/>
        <v>6.2</v>
      </c>
      <c r="J1013" s="32">
        <f t="shared" si="192"/>
        <v>1.8</v>
      </c>
      <c r="K1013" s="32">
        <f t="shared" si="195"/>
        <v>4.4000000000000004</v>
      </c>
      <c r="L1013" s="32">
        <f t="shared" si="196"/>
        <v>1.8</v>
      </c>
      <c r="M1013" s="32">
        <f t="shared" si="196"/>
        <v>4.4000000000000004</v>
      </c>
      <c r="N1013" s="33">
        <f t="shared" si="187"/>
        <v>8</v>
      </c>
      <c r="O1013" s="34">
        <f t="shared" si="188"/>
        <v>0.6</v>
      </c>
      <c r="P1013" s="35">
        <f t="shared" si="188"/>
        <v>1.4666666666666668</v>
      </c>
      <c r="Q1013" s="33"/>
      <c r="R1013" s="33">
        <f t="shared" si="189"/>
        <v>0.6</v>
      </c>
      <c r="S1013" s="33">
        <f t="shared" si="189"/>
        <v>1.4666666666666668</v>
      </c>
      <c r="T1013" s="33"/>
      <c r="U1013" s="33">
        <f t="shared" si="190"/>
        <v>0.6</v>
      </c>
      <c r="V1013" s="33">
        <f t="shared" si="190"/>
        <v>1.4666666666666668</v>
      </c>
      <c r="W1013" s="36"/>
    </row>
    <row r="1014" spans="1:23" ht="19.5">
      <c r="A1014" s="112">
        <v>54</v>
      </c>
      <c r="B1014" s="27" t="s">
        <v>1384</v>
      </c>
      <c r="C1014" s="113" t="s">
        <v>1469</v>
      </c>
      <c r="D1014" s="113"/>
      <c r="E1014" s="113" t="s">
        <v>1470</v>
      </c>
      <c r="F1014" s="114">
        <v>217</v>
      </c>
      <c r="G1014" s="115"/>
      <c r="H1014" s="115"/>
      <c r="I1014" s="31">
        <f t="shared" si="191"/>
        <v>6</v>
      </c>
      <c r="J1014" s="32">
        <f t="shared" si="192"/>
        <v>1.7</v>
      </c>
      <c r="K1014" s="32">
        <f t="shared" si="195"/>
        <v>4.2</v>
      </c>
      <c r="L1014" s="32">
        <f t="shared" si="196"/>
        <v>1.7</v>
      </c>
      <c r="M1014" s="32">
        <f t="shared" si="196"/>
        <v>4.2</v>
      </c>
      <c r="N1014" s="33">
        <f t="shared" si="187"/>
        <v>8</v>
      </c>
      <c r="O1014" s="34">
        <f t="shared" si="188"/>
        <v>0.56666666666666665</v>
      </c>
      <c r="P1014" s="35">
        <f t="shared" si="188"/>
        <v>1.4000000000000001</v>
      </c>
      <c r="Q1014" s="33"/>
      <c r="R1014" s="33">
        <f t="shared" si="189"/>
        <v>0.56666666666666665</v>
      </c>
      <c r="S1014" s="33">
        <f t="shared" si="189"/>
        <v>1.4000000000000001</v>
      </c>
      <c r="T1014" s="33"/>
      <c r="U1014" s="33">
        <f t="shared" si="190"/>
        <v>0.56666666666666665</v>
      </c>
      <c r="V1014" s="33">
        <f t="shared" si="190"/>
        <v>1.4000000000000001</v>
      </c>
      <c r="W1014" s="36"/>
    </row>
    <row r="1015" spans="1:23" ht="19.5">
      <c r="A1015" s="112">
        <v>55</v>
      </c>
      <c r="B1015" s="27" t="s">
        <v>1384</v>
      </c>
      <c r="C1015" s="113" t="s">
        <v>1471</v>
      </c>
      <c r="D1015" s="113"/>
      <c r="E1015" s="113" t="s">
        <v>1472</v>
      </c>
      <c r="F1015" s="114">
        <v>319</v>
      </c>
      <c r="G1015" s="115"/>
      <c r="H1015" s="115"/>
      <c r="I1015" s="31">
        <f t="shared" si="191"/>
        <v>8.8000000000000007</v>
      </c>
      <c r="J1015" s="32">
        <v>2.39</v>
      </c>
      <c r="K1015" s="32">
        <f t="shared" si="195"/>
        <v>6.2</v>
      </c>
      <c r="L1015" s="32">
        <f t="shared" si="196"/>
        <v>2.39</v>
      </c>
      <c r="M1015" s="32">
        <f t="shared" si="196"/>
        <v>6.2</v>
      </c>
      <c r="N1015" s="33">
        <f t="shared" si="187"/>
        <v>11</v>
      </c>
      <c r="O1015" s="34">
        <f t="shared" si="188"/>
        <v>0.79666666666666675</v>
      </c>
      <c r="P1015" s="35">
        <f t="shared" si="188"/>
        <v>2.0666666666666669</v>
      </c>
      <c r="Q1015" s="33"/>
      <c r="R1015" s="33">
        <f t="shared" si="189"/>
        <v>0.79666666666666675</v>
      </c>
      <c r="S1015" s="33">
        <f t="shared" si="189"/>
        <v>2.0666666666666669</v>
      </c>
      <c r="T1015" s="33"/>
      <c r="U1015" s="33">
        <f t="shared" si="190"/>
        <v>0.79666666666666675</v>
      </c>
      <c r="V1015" s="33">
        <f t="shared" si="190"/>
        <v>2.0666666666666669</v>
      </c>
      <c r="W1015" s="36"/>
    </row>
    <row r="1016" spans="1:23" ht="19.5">
      <c r="A1016" s="112">
        <v>56</v>
      </c>
      <c r="B1016" s="27" t="s">
        <v>1384</v>
      </c>
      <c r="C1016" s="113" t="s">
        <v>1471</v>
      </c>
      <c r="D1016" s="113"/>
      <c r="E1016" s="113" t="s">
        <v>1473</v>
      </c>
      <c r="F1016" s="114">
        <v>71</v>
      </c>
      <c r="G1016" s="115"/>
      <c r="H1016" s="115"/>
      <c r="I1016" s="31">
        <f t="shared" si="191"/>
        <v>2</v>
      </c>
      <c r="J1016" s="32">
        <f t="shared" si="192"/>
        <v>0.6</v>
      </c>
      <c r="K1016" s="32">
        <f t="shared" si="195"/>
        <v>1.4</v>
      </c>
      <c r="L1016" s="32">
        <f t="shared" si="196"/>
        <v>0.6</v>
      </c>
      <c r="M1016" s="32">
        <f t="shared" si="196"/>
        <v>1.4</v>
      </c>
      <c r="N1016" s="33">
        <f t="shared" si="187"/>
        <v>3</v>
      </c>
      <c r="O1016" s="34">
        <f t="shared" si="188"/>
        <v>0.19999999999999998</v>
      </c>
      <c r="P1016" s="35">
        <f t="shared" si="188"/>
        <v>0.46666666666666662</v>
      </c>
      <c r="Q1016" s="33"/>
      <c r="R1016" s="33">
        <f t="shared" si="189"/>
        <v>0.19999999999999998</v>
      </c>
      <c r="S1016" s="33">
        <f t="shared" si="189"/>
        <v>0.46666666666666662</v>
      </c>
      <c r="T1016" s="33"/>
      <c r="U1016" s="33">
        <f t="shared" si="190"/>
        <v>0.19999999999999998</v>
      </c>
      <c r="V1016" s="33">
        <f t="shared" si="190"/>
        <v>0.46666666666666662</v>
      </c>
      <c r="W1016" s="36"/>
    </row>
    <row r="1017" spans="1:23" ht="19.5">
      <c r="A1017" s="112">
        <v>57</v>
      </c>
      <c r="B1017" s="27" t="s">
        <v>1384</v>
      </c>
      <c r="C1017" s="113" t="s">
        <v>1474</v>
      </c>
      <c r="D1017" s="113"/>
      <c r="E1017" s="113" t="s">
        <v>1475</v>
      </c>
      <c r="F1017" s="114">
        <v>202</v>
      </c>
      <c r="G1017" s="115"/>
      <c r="H1017" s="115"/>
      <c r="I1017" s="31">
        <f t="shared" si="191"/>
        <v>5.6</v>
      </c>
      <c r="J1017" s="32">
        <f t="shared" si="192"/>
        <v>1.6</v>
      </c>
      <c r="K1017" s="32">
        <f t="shared" si="195"/>
        <v>3.9</v>
      </c>
      <c r="L1017" s="32">
        <f t="shared" si="196"/>
        <v>1.6</v>
      </c>
      <c r="M1017" s="32">
        <f t="shared" si="196"/>
        <v>3.9</v>
      </c>
      <c r="N1017" s="33">
        <f t="shared" si="187"/>
        <v>7</v>
      </c>
      <c r="O1017" s="34">
        <f t="shared" si="188"/>
        <v>0.53333333333333333</v>
      </c>
      <c r="P1017" s="35">
        <f t="shared" si="188"/>
        <v>1.3</v>
      </c>
      <c r="Q1017" s="33"/>
      <c r="R1017" s="33">
        <f t="shared" si="189"/>
        <v>0.53333333333333333</v>
      </c>
      <c r="S1017" s="33">
        <f t="shared" si="189"/>
        <v>1.3</v>
      </c>
      <c r="T1017" s="33"/>
      <c r="U1017" s="33">
        <f t="shared" si="190"/>
        <v>0.53333333333333333</v>
      </c>
      <c r="V1017" s="33">
        <f t="shared" si="190"/>
        <v>1.3</v>
      </c>
      <c r="W1017" s="36"/>
    </row>
    <row r="1018" spans="1:23" ht="19.5">
      <c r="A1018" s="112">
        <v>58</v>
      </c>
      <c r="B1018" s="27" t="s">
        <v>1384</v>
      </c>
      <c r="C1018" s="113" t="s">
        <v>1474</v>
      </c>
      <c r="D1018" s="113"/>
      <c r="E1018" s="113" t="s">
        <v>1476</v>
      </c>
      <c r="F1018" s="114">
        <v>134</v>
      </c>
      <c r="G1018" s="115"/>
      <c r="H1018" s="115"/>
      <c r="I1018" s="31">
        <f t="shared" si="191"/>
        <v>3.7</v>
      </c>
      <c r="J1018" s="32">
        <f t="shared" si="192"/>
        <v>1.1000000000000001</v>
      </c>
      <c r="K1018" s="32">
        <f t="shared" si="195"/>
        <v>2.6</v>
      </c>
      <c r="L1018" s="32">
        <f t="shared" si="196"/>
        <v>1.1000000000000001</v>
      </c>
      <c r="M1018" s="32">
        <f t="shared" si="196"/>
        <v>2.6</v>
      </c>
      <c r="N1018" s="33">
        <f t="shared" si="187"/>
        <v>5</v>
      </c>
      <c r="O1018" s="34">
        <f t="shared" si="188"/>
        <v>0.3666666666666667</v>
      </c>
      <c r="P1018" s="35">
        <f t="shared" si="188"/>
        <v>0.8666666666666667</v>
      </c>
      <c r="Q1018" s="33"/>
      <c r="R1018" s="33">
        <f t="shared" si="189"/>
        <v>0.3666666666666667</v>
      </c>
      <c r="S1018" s="33">
        <f t="shared" si="189"/>
        <v>0.8666666666666667</v>
      </c>
      <c r="T1018" s="33"/>
      <c r="U1018" s="33">
        <f t="shared" si="190"/>
        <v>0.3666666666666667</v>
      </c>
      <c r="V1018" s="33">
        <f t="shared" si="190"/>
        <v>0.8666666666666667</v>
      </c>
      <c r="W1018" s="36"/>
    </row>
    <row r="1019" spans="1:23" ht="19.5">
      <c r="A1019" s="112">
        <v>59</v>
      </c>
      <c r="B1019" s="27" t="s">
        <v>1384</v>
      </c>
      <c r="C1019" s="113" t="s">
        <v>1477</v>
      </c>
      <c r="D1019" s="113"/>
      <c r="E1019" s="113" t="s">
        <v>1478</v>
      </c>
      <c r="F1019" s="114">
        <v>165</v>
      </c>
      <c r="G1019" s="115"/>
      <c r="H1019" s="115"/>
      <c r="I1019" s="31">
        <f t="shared" si="191"/>
        <v>4.5</v>
      </c>
      <c r="J1019" s="32">
        <f t="shared" si="192"/>
        <v>1.3</v>
      </c>
      <c r="K1019" s="32">
        <f t="shared" si="195"/>
        <v>3.2</v>
      </c>
      <c r="L1019" s="32">
        <f t="shared" si="196"/>
        <v>1.3</v>
      </c>
      <c r="M1019" s="32">
        <f t="shared" si="196"/>
        <v>3.2</v>
      </c>
      <c r="N1019" s="33">
        <f t="shared" si="187"/>
        <v>6</v>
      </c>
      <c r="O1019" s="34">
        <f t="shared" si="188"/>
        <v>0.43333333333333335</v>
      </c>
      <c r="P1019" s="35">
        <f t="shared" si="188"/>
        <v>1.0666666666666667</v>
      </c>
      <c r="Q1019" s="33"/>
      <c r="R1019" s="33">
        <f t="shared" si="189"/>
        <v>0.43333333333333335</v>
      </c>
      <c r="S1019" s="33">
        <f t="shared" si="189"/>
        <v>1.0666666666666667</v>
      </c>
      <c r="T1019" s="33"/>
      <c r="U1019" s="33">
        <f t="shared" si="190"/>
        <v>0.43333333333333335</v>
      </c>
      <c r="V1019" s="33">
        <f t="shared" si="190"/>
        <v>1.0666666666666667</v>
      </c>
      <c r="W1019" s="36"/>
    </row>
    <row r="1020" spans="1:23" ht="19.5">
      <c r="A1020" s="112">
        <v>60</v>
      </c>
      <c r="B1020" s="27" t="s">
        <v>1384</v>
      </c>
      <c r="C1020" s="113" t="s">
        <v>1477</v>
      </c>
      <c r="D1020" s="113"/>
      <c r="E1020" s="113" t="s">
        <v>1479</v>
      </c>
      <c r="F1020" s="114">
        <v>187</v>
      </c>
      <c r="G1020" s="115"/>
      <c r="H1020" s="115"/>
      <c r="I1020" s="31">
        <f t="shared" si="191"/>
        <v>5.0999999999999996</v>
      </c>
      <c r="J1020" s="32">
        <f t="shared" si="192"/>
        <v>1.5</v>
      </c>
      <c r="K1020" s="32">
        <f t="shared" si="195"/>
        <v>3.6</v>
      </c>
      <c r="L1020" s="32">
        <f t="shared" si="196"/>
        <v>1.5</v>
      </c>
      <c r="M1020" s="32">
        <f t="shared" si="196"/>
        <v>3.6</v>
      </c>
      <c r="N1020" s="33">
        <f t="shared" si="187"/>
        <v>7</v>
      </c>
      <c r="O1020" s="34">
        <f t="shared" si="188"/>
        <v>0.5</v>
      </c>
      <c r="P1020" s="35">
        <f t="shared" si="188"/>
        <v>1.2</v>
      </c>
      <c r="Q1020" s="33"/>
      <c r="R1020" s="33">
        <f t="shared" si="189"/>
        <v>0.5</v>
      </c>
      <c r="S1020" s="33">
        <f t="shared" si="189"/>
        <v>1.2</v>
      </c>
      <c r="T1020" s="33"/>
      <c r="U1020" s="33">
        <f t="shared" si="190"/>
        <v>0.5</v>
      </c>
      <c r="V1020" s="33">
        <f t="shared" si="190"/>
        <v>1.2</v>
      </c>
      <c r="W1020" s="36"/>
    </row>
    <row r="1021" spans="1:23" ht="19.5">
      <c r="A1021" s="112">
        <v>61</v>
      </c>
      <c r="B1021" s="27" t="s">
        <v>1384</v>
      </c>
      <c r="C1021" s="113" t="s">
        <v>1480</v>
      </c>
      <c r="D1021" s="113"/>
      <c r="E1021" s="113" t="s">
        <v>1481</v>
      </c>
      <c r="F1021" s="114">
        <v>159</v>
      </c>
      <c r="G1021" s="115"/>
      <c r="H1021" s="115"/>
      <c r="I1021" s="31">
        <f t="shared" si="191"/>
        <v>4.4000000000000004</v>
      </c>
      <c r="J1021" s="32">
        <f t="shared" si="192"/>
        <v>1.3</v>
      </c>
      <c r="K1021" s="32">
        <f t="shared" si="195"/>
        <v>3.1</v>
      </c>
      <c r="L1021" s="32">
        <f t="shared" si="196"/>
        <v>1.3</v>
      </c>
      <c r="M1021" s="32">
        <f t="shared" si="196"/>
        <v>3.1</v>
      </c>
      <c r="N1021" s="33">
        <f t="shared" si="187"/>
        <v>6</v>
      </c>
      <c r="O1021" s="34">
        <f t="shared" si="188"/>
        <v>0.43333333333333335</v>
      </c>
      <c r="P1021" s="35">
        <f t="shared" si="188"/>
        <v>1.0333333333333334</v>
      </c>
      <c r="Q1021" s="33"/>
      <c r="R1021" s="33">
        <f t="shared" si="189"/>
        <v>0.43333333333333335</v>
      </c>
      <c r="S1021" s="33">
        <f t="shared" si="189"/>
        <v>1.0333333333333334</v>
      </c>
      <c r="T1021" s="33"/>
      <c r="U1021" s="33">
        <f t="shared" si="190"/>
        <v>0.43333333333333335</v>
      </c>
      <c r="V1021" s="33">
        <f t="shared" si="190"/>
        <v>1.0333333333333334</v>
      </c>
      <c r="W1021" s="36"/>
    </row>
    <row r="1022" spans="1:23" ht="19.5">
      <c r="A1022" s="112">
        <v>62</v>
      </c>
      <c r="B1022" s="27" t="s">
        <v>1384</v>
      </c>
      <c r="C1022" s="113" t="s">
        <v>1482</v>
      </c>
      <c r="D1022" s="113"/>
      <c r="E1022" s="113" t="s">
        <v>1483</v>
      </c>
      <c r="F1022" s="114">
        <v>151</v>
      </c>
      <c r="G1022" s="115"/>
      <c r="H1022" s="115"/>
      <c r="I1022" s="31">
        <f t="shared" si="191"/>
        <v>4.2</v>
      </c>
      <c r="J1022" s="32">
        <f t="shared" si="192"/>
        <v>1.2</v>
      </c>
      <c r="K1022" s="32">
        <f t="shared" si="195"/>
        <v>2.9</v>
      </c>
      <c r="L1022" s="32">
        <f t="shared" si="196"/>
        <v>1.2</v>
      </c>
      <c r="M1022" s="32">
        <f t="shared" si="196"/>
        <v>2.9</v>
      </c>
      <c r="N1022" s="33">
        <f t="shared" si="187"/>
        <v>5</v>
      </c>
      <c r="O1022" s="34">
        <f t="shared" si="188"/>
        <v>0.39999999999999997</v>
      </c>
      <c r="P1022" s="35">
        <f t="shared" si="188"/>
        <v>0.96666666666666667</v>
      </c>
      <c r="Q1022" s="33"/>
      <c r="R1022" s="33">
        <f t="shared" si="189"/>
        <v>0.39999999999999997</v>
      </c>
      <c r="S1022" s="33">
        <f t="shared" si="189"/>
        <v>0.96666666666666667</v>
      </c>
      <c r="T1022" s="33"/>
      <c r="U1022" s="33">
        <f t="shared" si="190"/>
        <v>0.39999999999999997</v>
      </c>
      <c r="V1022" s="33">
        <f t="shared" si="190"/>
        <v>0.96666666666666667</v>
      </c>
      <c r="W1022" s="36"/>
    </row>
    <row r="1023" spans="1:23" ht="19.5">
      <c r="A1023" s="112">
        <v>63</v>
      </c>
      <c r="B1023" s="27" t="s">
        <v>1384</v>
      </c>
      <c r="C1023" s="113" t="s">
        <v>344</v>
      </c>
      <c r="D1023" s="113"/>
      <c r="E1023" s="113" t="s">
        <v>345</v>
      </c>
      <c r="F1023" s="114">
        <v>154</v>
      </c>
      <c r="G1023" s="115"/>
      <c r="H1023" s="115"/>
      <c r="I1023" s="31">
        <f t="shared" si="191"/>
        <v>4.2</v>
      </c>
      <c r="J1023" s="32">
        <f t="shared" si="192"/>
        <v>1.2</v>
      </c>
      <c r="K1023" s="32">
        <f t="shared" si="195"/>
        <v>2.9</v>
      </c>
      <c r="L1023" s="32">
        <f t="shared" si="196"/>
        <v>1.2</v>
      </c>
      <c r="M1023" s="32">
        <f t="shared" si="196"/>
        <v>2.9</v>
      </c>
      <c r="N1023" s="33">
        <f t="shared" si="187"/>
        <v>6</v>
      </c>
      <c r="O1023" s="34">
        <f t="shared" si="188"/>
        <v>0.39999999999999997</v>
      </c>
      <c r="P1023" s="35">
        <f t="shared" si="188"/>
        <v>0.96666666666666667</v>
      </c>
      <c r="Q1023" s="33"/>
      <c r="R1023" s="33">
        <f t="shared" si="189"/>
        <v>0.39999999999999997</v>
      </c>
      <c r="S1023" s="33">
        <f t="shared" si="189"/>
        <v>0.96666666666666667</v>
      </c>
      <c r="T1023" s="33"/>
      <c r="U1023" s="33">
        <f t="shared" si="190"/>
        <v>0.39999999999999997</v>
      </c>
      <c r="V1023" s="33">
        <f t="shared" si="190"/>
        <v>0.96666666666666667</v>
      </c>
      <c r="W1023" s="36"/>
    </row>
    <row r="1024" spans="1:23" ht="19.5">
      <c r="A1024" s="112">
        <v>64</v>
      </c>
      <c r="B1024" s="27" t="s">
        <v>1384</v>
      </c>
      <c r="C1024" s="113" t="s">
        <v>1484</v>
      </c>
      <c r="D1024" s="113"/>
      <c r="E1024" s="113" t="s">
        <v>1485</v>
      </c>
      <c r="F1024" s="114">
        <v>135</v>
      </c>
      <c r="G1024" s="115"/>
      <c r="H1024" s="115"/>
      <c r="I1024" s="31">
        <f t="shared" si="191"/>
        <v>3.7</v>
      </c>
      <c r="J1024" s="32">
        <f t="shared" si="192"/>
        <v>1.1000000000000001</v>
      </c>
      <c r="K1024" s="32">
        <f t="shared" si="195"/>
        <v>2.6</v>
      </c>
      <c r="L1024" s="32">
        <f t="shared" si="196"/>
        <v>1.1000000000000001</v>
      </c>
      <c r="M1024" s="32">
        <f t="shared" si="196"/>
        <v>2.6</v>
      </c>
      <c r="N1024" s="33">
        <f t="shared" si="187"/>
        <v>5</v>
      </c>
      <c r="O1024" s="34">
        <f t="shared" si="188"/>
        <v>0.3666666666666667</v>
      </c>
      <c r="P1024" s="35">
        <f t="shared" si="188"/>
        <v>0.8666666666666667</v>
      </c>
      <c r="Q1024" s="33"/>
      <c r="R1024" s="33">
        <f t="shared" si="189"/>
        <v>0.3666666666666667</v>
      </c>
      <c r="S1024" s="33">
        <f t="shared" si="189"/>
        <v>0.8666666666666667</v>
      </c>
      <c r="T1024" s="33"/>
      <c r="U1024" s="33">
        <f t="shared" si="190"/>
        <v>0.3666666666666667</v>
      </c>
      <c r="V1024" s="33">
        <f t="shared" si="190"/>
        <v>0.8666666666666667</v>
      </c>
      <c r="W1024" s="36"/>
    </row>
    <row r="1025" spans="1:23" ht="19.5">
      <c r="A1025" s="112">
        <v>65</v>
      </c>
      <c r="B1025" s="27" t="s">
        <v>1384</v>
      </c>
      <c r="C1025" s="113" t="s">
        <v>1486</v>
      </c>
      <c r="D1025" s="113"/>
      <c r="E1025" s="113" t="s">
        <v>1487</v>
      </c>
      <c r="F1025" s="114">
        <v>225</v>
      </c>
      <c r="G1025" s="115"/>
      <c r="H1025" s="115"/>
      <c r="I1025" s="31">
        <f t="shared" si="191"/>
        <v>6.2</v>
      </c>
      <c r="J1025" s="32">
        <f t="shared" si="192"/>
        <v>1.8</v>
      </c>
      <c r="K1025" s="32">
        <f t="shared" si="195"/>
        <v>4.4000000000000004</v>
      </c>
      <c r="L1025" s="32">
        <f t="shared" ref="L1025:M1056" si="197">J1025-G1025</f>
        <v>1.8</v>
      </c>
      <c r="M1025" s="32">
        <f t="shared" si="197"/>
        <v>4.4000000000000004</v>
      </c>
      <c r="N1025" s="33">
        <f t="shared" ref="N1025:N1081" si="198">ROUND(F1025*60/100*60*0.001,0)</f>
        <v>8</v>
      </c>
      <c r="O1025" s="34">
        <f t="shared" ref="O1025:P1081" si="199">L1025/3</f>
        <v>0.6</v>
      </c>
      <c r="P1025" s="35">
        <f t="shared" si="199"/>
        <v>1.4666666666666668</v>
      </c>
      <c r="Q1025" s="33"/>
      <c r="R1025" s="33">
        <f t="shared" ref="R1025:S1081" si="200">L1025/3</f>
        <v>0.6</v>
      </c>
      <c r="S1025" s="33">
        <f t="shared" si="200"/>
        <v>1.4666666666666668</v>
      </c>
      <c r="T1025" s="33"/>
      <c r="U1025" s="33">
        <f t="shared" ref="U1025:V1081" si="201">L1025/3</f>
        <v>0.6</v>
      </c>
      <c r="V1025" s="33">
        <f t="shared" si="201"/>
        <v>1.4666666666666668</v>
      </c>
      <c r="W1025" s="36"/>
    </row>
    <row r="1026" spans="1:23" ht="19.5">
      <c r="A1026" s="112">
        <v>66</v>
      </c>
      <c r="B1026" s="27" t="s">
        <v>1384</v>
      </c>
      <c r="C1026" s="113" t="s">
        <v>1486</v>
      </c>
      <c r="D1026" s="113"/>
      <c r="E1026" s="113" t="s">
        <v>1488</v>
      </c>
      <c r="F1026" s="114">
        <v>100</v>
      </c>
      <c r="G1026" s="115"/>
      <c r="H1026" s="115"/>
      <c r="I1026" s="31">
        <f t="shared" ref="I1026:I1082" si="202">ROUND(F1026*55/100*50*0.001,1)</f>
        <v>2.8</v>
      </c>
      <c r="J1026" s="32">
        <f t="shared" ref="J1026:J1081" si="203">ROUND(I1026*1/3.5,1)</f>
        <v>0.8</v>
      </c>
      <c r="K1026" s="32">
        <f t="shared" si="195"/>
        <v>2</v>
      </c>
      <c r="L1026" s="32">
        <f t="shared" si="197"/>
        <v>0.8</v>
      </c>
      <c r="M1026" s="32">
        <f t="shared" si="197"/>
        <v>2</v>
      </c>
      <c r="N1026" s="33">
        <f t="shared" si="198"/>
        <v>4</v>
      </c>
      <c r="O1026" s="34">
        <f t="shared" si="199"/>
        <v>0.26666666666666666</v>
      </c>
      <c r="P1026" s="35">
        <f t="shared" si="199"/>
        <v>0.66666666666666663</v>
      </c>
      <c r="Q1026" s="33"/>
      <c r="R1026" s="33">
        <f t="shared" si="200"/>
        <v>0.26666666666666666</v>
      </c>
      <c r="S1026" s="33">
        <f t="shared" si="200"/>
        <v>0.66666666666666663</v>
      </c>
      <c r="T1026" s="33"/>
      <c r="U1026" s="33">
        <f t="shared" si="201"/>
        <v>0.26666666666666666</v>
      </c>
      <c r="V1026" s="33">
        <f t="shared" si="201"/>
        <v>0.66666666666666663</v>
      </c>
      <c r="W1026" s="36"/>
    </row>
    <row r="1027" spans="1:23" ht="19.5">
      <c r="A1027" s="112">
        <v>67</v>
      </c>
      <c r="B1027" s="27" t="s">
        <v>1384</v>
      </c>
      <c r="C1027" s="113" t="s">
        <v>1489</v>
      </c>
      <c r="D1027" s="113"/>
      <c r="E1027" s="113" t="s">
        <v>1490</v>
      </c>
      <c r="F1027" s="114">
        <v>152</v>
      </c>
      <c r="G1027" s="115"/>
      <c r="H1027" s="115"/>
      <c r="I1027" s="31">
        <f t="shared" si="202"/>
        <v>4.2</v>
      </c>
      <c r="J1027" s="32">
        <f t="shared" si="203"/>
        <v>1.2</v>
      </c>
      <c r="K1027" s="32">
        <f t="shared" si="195"/>
        <v>2.9</v>
      </c>
      <c r="L1027" s="32">
        <f t="shared" si="197"/>
        <v>1.2</v>
      </c>
      <c r="M1027" s="32">
        <f t="shared" si="197"/>
        <v>2.9</v>
      </c>
      <c r="N1027" s="33">
        <f t="shared" si="198"/>
        <v>5</v>
      </c>
      <c r="O1027" s="34">
        <f t="shared" si="199"/>
        <v>0.39999999999999997</v>
      </c>
      <c r="P1027" s="35">
        <f t="shared" si="199"/>
        <v>0.96666666666666667</v>
      </c>
      <c r="Q1027" s="33"/>
      <c r="R1027" s="33">
        <f t="shared" si="200"/>
        <v>0.39999999999999997</v>
      </c>
      <c r="S1027" s="33">
        <f t="shared" si="200"/>
        <v>0.96666666666666667</v>
      </c>
      <c r="T1027" s="33"/>
      <c r="U1027" s="33">
        <f t="shared" si="201"/>
        <v>0.39999999999999997</v>
      </c>
      <c r="V1027" s="33">
        <f t="shared" si="201"/>
        <v>0.96666666666666667</v>
      </c>
      <c r="W1027" s="36"/>
    </row>
    <row r="1028" spans="1:23" ht="19.5">
      <c r="A1028" s="112">
        <v>68</v>
      </c>
      <c r="B1028" s="27" t="s">
        <v>1384</v>
      </c>
      <c r="C1028" s="113" t="s">
        <v>1491</v>
      </c>
      <c r="D1028" s="113"/>
      <c r="E1028" s="113" t="s">
        <v>1492</v>
      </c>
      <c r="F1028" s="114">
        <v>233</v>
      </c>
      <c r="G1028" s="115"/>
      <c r="H1028" s="115"/>
      <c r="I1028" s="31">
        <f t="shared" si="202"/>
        <v>6.4</v>
      </c>
      <c r="J1028" s="32">
        <f t="shared" si="203"/>
        <v>1.8</v>
      </c>
      <c r="K1028" s="32">
        <f t="shared" si="195"/>
        <v>4.5</v>
      </c>
      <c r="L1028" s="32">
        <f t="shared" si="197"/>
        <v>1.8</v>
      </c>
      <c r="M1028" s="32">
        <f t="shared" si="197"/>
        <v>4.5</v>
      </c>
      <c r="N1028" s="33">
        <f t="shared" si="198"/>
        <v>8</v>
      </c>
      <c r="O1028" s="34">
        <f t="shared" si="199"/>
        <v>0.6</v>
      </c>
      <c r="P1028" s="35">
        <f t="shared" si="199"/>
        <v>1.5</v>
      </c>
      <c r="Q1028" s="33"/>
      <c r="R1028" s="33">
        <f t="shared" si="200"/>
        <v>0.6</v>
      </c>
      <c r="S1028" s="33">
        <f t="shared" si="200"/>
        <v>1.5</v>
      </c>
      <c r="T1028" s="33"/>
      <c r="U1028" s="33">
        <f t="shared" si="201"/>
        <v>0.6</v>
      </c>
      <c r="V1028" s="33">
        <f t="shared" si="201"/>
        <v>1.5</v>
      </c>
      <c r="W1028" s="36"/>
    </row>
    <row r="1029" spans="1:23" ht="19.5">
      <c r="A1029" s="112">
        <v>69</v>
      </c>
      <c r="B1029" s="27" t="s">
        <v>1384</v>
      </c>
      <c r="C1029" s="113" t="s">
        <v>1493</v>
      </c>
      <c r="D1029" s="113"/>
      <c r="E1029" s="113" t="s">
        <v>1494</v>
      </c>
      <c r="F1029" s="114">
        <v>76</v>
      </c>
      <c r="G1029" s="115"/>
      <c r="H1029" s="115"/>
      <c r="I1029" s="31">
        <f t="shared" si="202"/>
        <v>2.1</v>
      </c>
      <c r="J1029" s="32">
        <f t="shared" si="203"/>
        <v>0.6</v>
      </c>
      <c r="K1029" s="32">
        <f t="shared" si="195"/>
        <v>1.5</v>
      </c>
      <c r="L1029" s="32">
        <f t="shared" si="197"/>
        <v>0.6</v>
      </c>
      <c r="M1029" s="32">
        <f t="shared" si="197"/>
        <v>1.5</v>
      </c>
      <c r="N1029" s="33">
        <f t="shared" si="198"/>
        <v>3</v>
      </c>
      <c r="O1029" s="34">
        <f t="shared" si="199"/>
        <v>0.19999999999999998</v>
      </c>
      <c r="P1029" s="35">
        <f t="shared" si="199"/>
        <v>0.5</v>
      </c>
      <c r="Q1029" s="33"/>
      <c r="R1029" s="33">
        <f t="shared" si="200"/>
        <v>0.19999999999999998</v>
      </c>
      <c r="S1029" s="33">
        <f t="shared" si="200"/>
        <v>0.5</v>
      </c>
      <c r="T1029" s="33"/>
      <c r="U1029" s="33">
        <f t="shared" si="201"/>
        <v>0.19999999999999998</v>
      </c>
      <c r="V1029" s="33">
        <f t="shared" si="201"/>
        <v>0.5</v>
      </c>
      <c r="W1029" s="36"/>
    </row>
    <row r="1030" spans="1:23" ht="19.5">
      <c r="A1030" s="112">
        <v>70</v>
      </c>
      <c r="B1030" s="27" t="s">
        <v>1384</v>
      </c>
      <c r="C1030" s="113" t="s">
        <v>1495</v>
      </c>
      <c r="D1030" s="113"/>
      <c r="E1030" s="113" t="s">
        <v>1496</v>
      </c>
      <c r="F1030" s="114">
        <v>253</v>
      </c>
      <c r="G1030" s="115"/>
      <c r="H1030" s="115"/>
      <c r="I1030" s="31">
        <f t="shared" si="202"/>
        <v>7</v>
      </c>
      <c r="J1030" s="32">
        <f t="shared" si="203"/>
        <v>2</v>
      </c>
      <c r="K1030" s="32">
        <f t="shared" si="195"/>
        <v>4.9000000000000004</v>
      </c>
      <c r="L1030" s="32">
        <f t="shared" si="197"/>
        <v>2</v>
      </c>
      <c r="M1030" s="32">
        <f t="shared" si="197"/>
        <v>4.9000000000000004</v>
      </c>
      <c r="N1030" s="33">
        <f t="shared" si="198"/>
        <v>9</v>
      </c>
      <c r="O1030" s="34">
        <f t="shared" si="199"/>
        <v>0.66666666666666663</v>
      </c>
      <c r="P1030" s="35">
        <f t="shared" si="199"/>
        <v>1.6333333333333335</v>
      </c>
      <c r="Q1030" s="33"/>
      <c r="R1030" s="33">
        <f t="shared" si="200"/>
        <v>0.66666666666666663</v>
      </c>
      <c r="S1030" s="33">
        <f t="shared" si="200"/>
        <v>1.6333333333333335</v>
      </c>
      <c r="T1030" s="33"/>
      <c r="U1030" s="33">
        <f t="shared" si="201"/>
        <v>0.66666666666666663</v>
      </c>
      <c r="V1030" s="33">
        <f t="shared" si="201"/>
        <v>1.6333333333333335</v>
      </c>
      <c r="W1030" s="36"/>
    </row>
    <row r="1031" spans="1:23" ht="19.5">
      <c r="A1031" s="112">
        <v>71</v>
      </c>
      <c r="B1031" s="27" t="s">
        <v>1384</v>
      </c>
      <c r="C1031" s="113" t="s">
        <v>1497</v>
      </c>
      <c r="D1031" s="113"/>
      <c r="E1031" s="113" t="s">
        <v>1498</v>
      </c>
      <c r="F1031" s="114">
        <v>138</v>
      </c>
      <c r="G1031" s="115"/>
      <c r="H1031" s="115"/>
      <c r="I1031" s="31">
        <f t="shared" si="202"/>
        <v>3.8</v>
      </c>
      <c r="J1031" s="32">
        <f t="shared" si="203"/>
        <v>1.1000000000000001</v>
      </c>
      <c r="K1031" s="32">
        <f t="shared" si="195"/>
        <v>2.7</v>
      </c>
      <c r="L1031" s="32">
        <f t="shared" si="197"/>
        <v>1.1000000000000001</v>
      </c>
      <c r="M1031" s="32">
        <f t="shared" si="197"/>
        <v>2.7</v>
      </c>
      <c r="N1031" s="33">
        <f t="shared" si="198"/>
        <v>5</v>
      </c>
      <c r="O1031" s="34">
        <f t="shared" si="199"/>
        <v>0.3666666666666667</v>
      </c>
      <c r="P1031" s="35">
        <f t="shared" si="199"/>
        <v>0.9</v>
      </c>
      <c r="Q1031" s="33"/>
      <c r="R1031" s="33">
        <f t="shared" si="200"/>
        <v>0.3666666666666667</v>
      </c>
      <c r="S1031" s="33">
        <f t="shared" si="200"/>
        <v>0.9</v>
      </c>
      <c r="T1031" s="33"/>
      <c r="U1031" s="33">
        <f t="shared" si="201"/>
        <v>0.3666666666666667</v>
      </c>
      <c r="V1031" s="33">
        <f t="shared" si="201"/>
        <v>0.9</v>
      </c>
      <c r="W1031" s="36"/>
    </row>
    <row r="1032" spans="1:23" ht="19.5">
      <c r="A1032" s="112">
        <v>72</v>
      </c>
      <c r="B1032" s="27" t="s">
        <v>1384</v>
      </c>
      <c r="C1032" s="113" t="s">
        <v>1499</v>
      </c>
      <c r="D1032" s="113"/>
      <c r="E1032" s="113" t="s">
        <v>1500</v>
      </c>
      <c r="F1032" s="114">
        <v>119</v>
      </c>
      <c r="G1032" s="115"/>
      <c r="H1032" s="115"/>
      <c r="I1032" s="31">
        <f t="shared" si="202"/>
        <v>3.3</v>
      </c>
      <c r="J1032" s="32">
        <f t="shared" si="203"/>
        <v>0.9</v>
      </c>
      <c r="K1032" s="32">
        <f t="shared" si="195"/>
        <v>2.2999999999999998</v>
      </c>
      <c r="L1032" s="32">
        <f t="shared" si="197"/>
        <v>0.9</v>
      </c>
      <c r="M1032" s="32">
        <f t="shared" si="197"/>
        <v>2.2999999999999998</v>
      </c>
      <c r="N1032" s="33">
        <f t="shared" si="198"/>
        <v>4</v>
      </c>
      <c r="O1032" s="34">
        <f t="shared" si="199"/>
        <v>0.3</v>
      </c>
      <c r="P1032" s="35">
        <f t="shared" si="199"/>
        <v>0.76666666666666661</v>
      </c>
      <c r="Q1032" s="33"/>
      <c r="R1032" s="33">
        <f t="shared" si="200"/>
        <v>0.3</v>
      </c>
      <c r="S1032" s="33">
        <f t="shared" si="200"/>
        <v>0.76666666666666661</v>
      </c>
      <c r="T1032" s="33"/>
      <c r="U1032" s="33">
        <f t="shared" si="201"/>
        <v>0.3</v>
      </c>
      <c r="V1032" s="33">
        <f t="shared" si="201"/>
        <v>0.76666666666666661</v>
      </c>
      <c r="W1032" s="36"/>
    </row>
    <row r="1033" spans="1:23" ht="19.5">
      <c r="A1033" s="112">
        <v>73</v>
      </c>
      <c r="B1033" s="27" t="s">
        <v>1384</v>
      </c>
      <c r="C1033" s="113" t="s">
        <v>1501</v>
      </c>
      <c r="D1033" s="113"/>
      <c r="E1033" s="113" t="s">
        <v>1502</v>
      </c>
      <c r="F1033" s="114">
        <v>145</v>
      </c>
      <c r="G1033" s="115"/>
      <c r="H1033" s="115"/>
      <c r="I1033" s="31">
        <f t="shared" si="202"/>
        <v>4</v>
      </c>
      <c r="J1033" s="32">
        <f t="shared" si="203"/>
        <v>1.1000000000000001</v>
      </c>
      <c r="K1033" s="32">
        <f t="shared" si="195"/>
        <v>2.8</v>
      </c>
      <c r="L1033" s="32">
        <f t="shared" si="197"/>
        <v>1.1000000000000001</v>
      </c>
      <c r="M1033" s="32">
        <f t="shared" si="197"/>
        <v>2.8</v>
      </c>
      <c r="N1033" s="33">
        <f t="shared" si="198"/>
        <v>5</v>
      </c>
      <c r="O1033" s="34">
        <f t="shared" si="199"/>
        <v>0.3666666666666667</v>
      </c>
      <c r="P1033" s="35">
        <f t="shared" si="199"/>
        <v>0.93333333333333324</v>
      </c>
      <c r="Q1033" s="33"/>
      <c r="R1033" s="33">
        <f t="shared" si="200"/>
        <v>0.3666666666666667</v>
      </c>
      <c r="S1033" s="33">
        <f t="shared" si="200"/>
        <v>0.93333333333333324</v>
      </c>
      <c r="T1033" s="33"/>
      <c r="U1033" s="33">
        <f t="shared" si="201"/>
        <v>0.3666666666666667</v>
      </c>
      <c r="V1033" s="33">
        <f t="shared" si="201"/>
        <v>0.93333333333333324</v>
      </c>
      <c r="W1033" s="36"/>
    </row>
    <row r="1034" spans="1:23" ht="19.5">
      <c r="A1034" s="112">
        <v>74</v>
      </c>
      <c r="B1034" s="27" t="s">
        <v>1384</v>
      </c>
      <c r="C1034" s="113" t="s">
        <v>1503</v>
      </c>
      <c r="D1034" s="113"/>
      <c r="E1034" s="113" t="s">
        <v>1504</v>
      </c>
      <c r="F1034" s="114">
        <v>164</v>
      </c>
      <c r="G1034" s="115"/>
      <c r="H1034" s="115"/>
      <c r="I1034" s="31">
        <f t="shared" si="202"/>
        <v>4.5</v>
      </c>
      <c r="J1034" s="32">
        <f t="shared" si="203"/>
        <v>1.3</v>
      </c>
      <c r="K1034" s="32">
        <f t="shared" si="195"/>
        <v>3.2</v>
      </c>
      <c r="L1034" s="32">
        <f t="shared" si="197"/>
        <v>1.3</v>
      </c>
      <c r="M1034" s="32">
        <f t="shared" si="197"/>
        <v>3.2</v>
      </c>
      <c r="N1034" s="33">
        <f t="shared" si="198"/>
        <v>6</v>
      </c>
      <c r="O1034" s="34">
        <f t="shared" si="199"/>
        <v>0.43333333333333335</v>
      </c>
      <c r="P1034" s="35">
        <f t="shared" si="199"/>
        <v>1.0666666666666667</v>
      </c>
      <c r="Q1034" s="33"/>
      <c r="R1034" s="33">
        <f t="shared" si="200"/>
        <v>0.43333333333333335</v>
      </c>
      <c r="S1034" s="33">
        <f t="shared" si="200"/>
        <v>1.0666666666666667</v>
      </c>
      <c r="T1034" s="33"/>
      <c r="U1034" s="33">
        <f t="shared" si="201"/>
        <v>0.43333333333333335</v>
      </c>
      <c r="V1034" s="33">
        <f t="shared" si="201"/>
        <v>1.0666666666666667</v>
      </c>
      <c r="W1034" s="36"/>
    </row>
    <row r="1035" spans="1:23" ht="19.5">
      <c r="A1035" s="112">
        <v>75</v>
      </c>
      <c r="B1035" s="27" t="s">
        <v>1384</v>
      </c>
      <c r="C1035" s="113" t="s">
        <v>1503</v>
      </c>
      <c r="D1035" s="113"/>
      <c r="E1035" s="113" t="s">
        <v>1505</v>
      </c>
      <c r="F1035" s="114">
        <v>67</v>
      </c>
      <c r="G1035" s="115"/>
      <c r="H1035" s="115"/>
      <c r="I1035" s="31">
        <f t="shared" si="202"/>
        <v>1.8</v>
      </c>
      <c r="J1035" s="32">
        <f t="shared" si="203"/>
        <v>0.5</v>
      </c>
      <c r="K1035" s="32">
        <f t="shared" si="195"/>
        <v>1.3</v>
      </c>
      <c r="L1035" s="32">
        <f t="shared" si="197"/>
        <v>0.5</v>
      </c>
      <c r="M1035" s="32">
        <f t="shared" si="197"/>
        <v>1.3</v>
      </c>
      <c r="N1035" s="33">
        <f t="shared" si="198"/>
        <v>2</v>
      </c>
      <c r="O1035" s="34">
        <f t="shared" si="199"/>
        <v>0.16666666666666666</v>
      </c>
      <c r="P1035" s="35">
        <f t="shared" si="199"/>
        <v>0.43333333333333335</v>
      </c>
      <c r="Q1035" s="33"/>
      <c r="R1035" s="33">
        <f t="shared" si="200"/>
        <v>0.16666666666666666</v>
      </c>
      <c r="S1035" s="33">
        <f t="shared" si="200"/>
        <v>0.43333333333333335</v>
      </c>
      <c r="T1035" s="33"/>
      <c r="U1035" s="33">
        <f t="shared" si="201"/>
        <v>0.16666666666666666</v>
      </c>
      <c r="V1035" s="33">
        <f t="shared" si="201"/>
        <v>0.43333333333333335</v>
      </c>
      <c r="W1035" s="36"/>
    </row>
    <row r="1036" spans="1:23" ht="19.5">
      <c r="A1036" s="112">
        <v>76</v>
      </c>
      <c r="B1036" s="27" t="s">
        <v>1384</v>
      </c>
      <c r="C1036" s="113" t="s">
        <v>1506</v>
      </c>
      <c r="D1036" s="113"/>
      <c r="E1036" s="113" t="s">
        <v>1507</v>
      </c>
      <c r="F1036" s="114">
        <v>175</v>
      </c>
      <c r="G1036" s="115"/>
      <c r="H1036" s="115"/>
      <c r="I1036" s="31">
        <f t="shared" si="202"/>
        <v>4.8</v>
      </c>
      <c r="J1036" s="32">
        <f t="shared" si="203"/>
        <v>1.4</v>
      </c>
      <c r="K1036" s="32">
        <f t="shared" si="195"/>
        <v>3.4</v>
      </c>
      <c r="L1036" s="32">
        <f t="shared" si="197"/>
        <v>1.4</v>
      </c>
      <c r="M1036" s="32">
        <f t="shared" si="197"/>
        <v>3.4</v>
      </c>
      <c r="N1036" s="33">
        <f t="shared" si="198"/>
        <v>6</v>
      </c>
      <c r="O1036" s="34">
        <f t="shared" si="199"/>
        <v>0.46666666666666662</v>
      </c>
      <c r="P1036" s="35">
        <f t="shared" si="199"/>
        <v>1.1333333333333333</v>
      </c>
      <c r="Q1036" s="33"/>
      <c r="R1036" s="33">
        <f t="shared" si="200"/>
        <v>0.46666666666666662</v>
      </c>
      <c r="S1036" s="33">
        <f t="shared" si="200"/>
        <v>1.1333333333333333</v>
      </c>
      <c r="T1036" s="33"/>
      <c r="U1036" s="33">
        <f t="shared" si="201"/>
        <v>0.46666666666666662</v>
      </c>
      <c r="V1036" s="33">
        <f t="shared" si="201"/>
        <v>1.1333333333333333</v>
      </c>
      <c r="W1036" s="36"/>
    </row>
    <row r="1037" spans="1:23" ht="19.5">
      <c r="A1037" s="112">
        <v>77</v>
      </c>
      <c r="B1037" s="27" t="s">
        <v>1384</v>
      </c>
      <c r="C1037" s="113" t="s">
        <v>1508</v>
      </c>
      <c r="D1037" s="113"/>
      <c r="E1037" s="113" t="s">
        <v>1156</v>
      </c>
      <c r="F1037" s="114">
        <v>132</v>
      </c>
      <c r="G1037" s="115"/>
      <c r="H1037" s="115"/>
      <c r="I1037" s="31">
        <f t="shared" si="202"/>
        <v>3.6</v>
      </c>
      <c r="J1037" s="32">
        <f t="shared" si="203"/>
        <v>1</v>
      </c>
      <c r="K1037" s="32">
        <f t="shared" si="195"/>
        <v>2.5</v>
      </c>
      <c r="L1037" s="32">
        <f t="shared" si="197"/>
        <v>1</v>
      </c>
      <c r="M1037" s="32">
        <f t="shared" si="197"/>
        <v>2.5</v>
      </c>
      <c r="N1037" s="33">
        <f t="shared" si="198"/>
        <v>5</v>
      </c>
      <c r="O1037" s="34">
        <f t="shared" si="199"/>
        <v>0.33333333333333331</v>
      </c>
      <c r="P1037" s="35">
        <f t="shared" si="199"/>
        <v>0.83333333333333337</v>
      </c>
      <c r="Q1037" s="33"/>
      <c r="R1037" s="33">
        <f t="shared" si="200"/>
        <v>0.33333333333333331</v>
      </c>
      <c r="S1037" s="33">
        <f t="shared" si="200"/>
        <v>0.83333333333333337</v>
      </c>
      <c r="T1037" s="33"/>
      <c r="U1037" s="33">
        <f t="shared" si="201"/>
        <v>0.33333333333333331</v>
      </c>
      <c r="V1037" s="33">
        <f t="shared" si="201"/>
        <v>0.83333333333333337</v>
      </c>
      <c r="W1037" s="36"/>
    </row>
    <row r="1038" spans="1:23" ht="19.5">
      <c r="A1038" s="112">
        <v>78</v>
      </c>
      <c r="B1038" s="27" t="s">
        <v>1384</v>
      </c>
      <c r="C1038" s="113" t="s">
        <v>1508</v>
      </c>
      <c r="D1038" s="113"/>
      <c r="E1038" s="113" t="s">
        <v>1509</v>
      </c>
      <c r="F1038" s="114">
        <v>56</v>
      </c>
      <c r="G1038" s="115"/>
      <c r="H1038" s="115"/>
      <c r="I1038" s="31">
        <f t="shared" si="202"/>
        <v>1.5</v>
      </c>
      <c r="J1038" s="32">
        <f t="shared" si="203"/>
        <v>0.4</v>
      </c>
      <c r="K1038" s="32">
        <f t="shared" si="195"/>
        <v>1.1000000000000001</v>
      </c>
      <c r="L1038" s="32">
        <f t="shared" si="197"/>
        <v>0.4</v>
      </c>
      <c r="M1038" s="32">
        <f t="shared" si="197"/>
        <v>1.1000000000000001</v>
      </c>
      <c r="N1038" s="33">
        <f t="shared" si="198"/>
        <v>2</v>
      </c>
      <c r="O1038" s="34">
        <f t="shared" si="199"/>
        <v>0.13333333333333333</v>
      </c>
      <c r="P1038" s="35">
        <f t="shared" si="199"/>
        <v>0.3666666666666667</v>
      </c>
      <c r="Q1038" s="33"/>
      <c r="R1038" s="33">
        <f t="shared" si="200"/>
        <v>0.13333333333333333</v>
      </c>
      <c r="S1038" s="33">
        <f t="shared" si="200"/>
        <v>0.3666666666666667</v>
      </c>
      <c r="T1038" s="33"/>
      <c r="U1038" s="33">
        <f t="shared" si="201"/>
        <v>0.13333333333333333</v>
      </c>
      <c r="V1038" s="33">
        <f t="shared" si="201"/>
        <v>0.3666666666666667</v>
      </c>
      <c r="W1038" s="36"/>
    </row>
    <row r="1039" spans="1:23" ht="19.5">
      <c r="A1039" s="112">
        <v>79</v>
      </c>
      <c r="B1039" s="27" t="s">
        <v>1384</v>
      </c>
      <c r="C1039" s="113" t="s">
        <v>1510</v>
      </c>
      <c r="D1039" s="113"/>
      <c r="E1039" s="113" t="s">
        <v>1511</v>
      </c>
      <c r="F1039" s="114">
        <v>153</v>
      </c>
      <c r="G1039" s="115"/>
      <c r="H1039" s="115"/>
      <c r="I1039" s="31">
        <f t="shared" si="202"/>
        <v>4.2</v>
      </c>
      <c r="J1039" s="32">
        <f t="shared" si="203"/>
        <v>1.2</v>
      </c>
      <c r="K1039" s="32">
        <f t="shared" si="195"/>
        <v>2.9</v>
      </c>
      <c r="L1039" s="32">
        <f t="shared" si="197"/>
        <v>1.2</v>
      </c>
      <c r="M1039" s="32">
        <f t="shared" si="197"/>
        <v>2.9</v>
      </c>
      <c r="N1039" s="33">
        <f t="shared" si="198"/>
        <v>6</v>
      </c>
      <c r="O1039" s="34">
        <f t="shared" si="199"/>
        <v>0.39999999999999997</v>
      </c>
      <c r="P1039" s="35">
        <f t="shared" si="199"/>
        <v>0.96666666666666667</v>
      </c>
      <c r="Q1039" s="33"/>
      <c r="R1039" s="33">
        <f t="shared" si="200"/>
        <v>0.39999999999999997</v>
      </c>
      <c r="S1039" s="33">
        <f t="shared" si="200"/>
        <v>0.96666666666666667</v>
      </c>
      <c r="T1039" s="33"/>
      <c r="U1039" s="33">
        <f t="shared" si="201"/>
        <v>0.39999999999999997</v>
      </c>
      <c r="V1039" s="33">
        <f t="shared" si="201"/>
        <v>0.96666666666666667</v>
      </c>
      <c r="W1039" s="36"/>
    </row>
    <row r="1040" spans="1:23" ht="19.5">
      <c r="A1040" s="112">
        <v>80</v>
      </c>
      <c r="B1040" s="27" t="s">
        <v>1384</v>
      </c>
      <c r="C1040" s="113" t="s">
        <v>1510</v>
      </c>
      <c r="D1040" s="113"/>
      <c r="E1040" s="113" t="s">
        <v>1512</v>
      </c>
      <c r="F1040" s="114">
        <v>153</v>
      </c>
      <c r="G1040" s="115"/>
      <c r="H1040" s="115"/>
      <c r="I1040" s="31">
        <f t="shared" si="202"/>
        <v>4.2</v>
      </c>
      <c r="J1040" s="32">
        <f t="shared" si="203"/>
        <v>1.2</v>
      </c>
      <c r="K1040" s="32">
        <f t="shared" si="195"/>
        <v>2.9</v>
      </c>
      <c r="L1040" s="32">
        <f t="shared" si="197"/>
        <v>1.2</v>
      </c>
      <c r="M1040" s="32">
        <f t="shared" si="197"/>
        <v>2.9</v>
      </c>
      <c r="N1040" s="33">
        <f t="shared" si="198"/>
        <v>6</v>
      </c>
      <c r="O1040" s="34">
        <f t="shared" si="199"/>
        <v>0.39999999999999997</v>
      </c>
      <c r="P1040" s="35">
        <f t="shared" si="199"/>
        <v>0.96666666666666667</v>
      </c>
      <c r="Q1040" s="33"/>
      <c r="R1040" s="33">
        <f t="shared" si="200"/>
        <v>0.39999999999999997</v>
      </c>
      <c r="S1040" s="33">
        <f t="shared" si="200"/>
        <v>0.96666666666666667</v>
      </c>
      <c r="T1040" s="33"/>
      <c r="U1040" s="33">
        <f t="shared" si="201"/>
        <v>0.39999999999999997</v>
      </c>
      <c r="V1040" s="33">
        <f t="shared" si="201"/>
        <v>0.96666666666666667</v>
      </c>
      <c r="W1040" s="36"/>
    </row>
    <row r="1041" spans="1:23" ht="19.5">
      <c r="A1041" s="112">
        <v>81</v>
      </c>
      <c r="B1041" s="27" t="s">
        <v>1384</v>
      </c>
      <c r="C1041" s="113" t="s">
        <v>1513</v>
      </c>
      <c r="D1041" s="113"/>
      <c r="E1041" s="113" t="s">
        <v>1514</v>
      </c>
      <c r="F1041" s="114">
        <v>109</v>
      </c>
      <c r="G1041" s="115"/>
      <c r="H1041" s="115"/>
      <c r="I1041" s="31">
        <f t="shared" si="202"/>
        <v>3</v>
      </c>
      <c r="J1041" s="32">
        <f t="shared" si="203"/>
        <v>0.9</v>
      </c>
      <c r="K1041" s="32">
        <f t="shared" si="195"/>
        <v>2.1</v>
      </c>
      <c r="L1041" s="32">
        <f t="shared" si="197"/>
        <v>0.9</v>
      </c>
      <c r="M1041" s="32">
        <f t="shared" si="197"/>
        <v>2.1</v>
      </c>
      <c r="N1041" s="33">
        <f t="shared" si="198"/>
        <v>4</v>
      </c>
      <c r="O1041" s="34">
        <f t="shared" si="199"/>
        <v>0.3</v>
      </c>
      <c r="P1041" s="35">
        <f t="shared" si="199"/>
        <v>0.70000000000000007</v>
      </c>
      <c r="Q1041" s="33"/>
      <c r="R1041" s="33">
        <f t="shared" si="200"/>
        <v>0.3</v>
      </c>
      <c r="S1041" s="33">
        <f t="shared" si="200"/>
        <v>0.70000000000000007</v>
      </c>
      <c r="T1041" s="33"/>
      <c r="U1041" s="33">
        <f t="shared" si="201"/>
        <v>0.3</v>
      </c>
      <c r="V1041" s="33">
        <f t="shared" si="201"/>
        <v>0.70000000000000007</v>
      </c>
      <c r="W1041" s="36"/>
    </row>
    <row r="1042" spans="1:23" ht="19.5">
      <c r="A1042" s="112">
        <v>82</v>
      </c>
      <c r="B1042" s="27" t="s">
        <v>1384</v>
      </c>
      <c r="C1042" s="113" t="s">
        <v>1513</v>
      </c>
      <c r="D1042" s="113"/>
      <c r="E1042" s="113" t="s">
        <v>1241</v>
      </c>
      <c r="F1042" s="114">
        <v>115</v>
      </c>
      <c r="G1042" s="115"/>
      <c r="H1042" s="115"/>
      <c r="I1042" s="31">
        <f t="shared" si="202"/>
        <v>3.2</v>
      </c>
      <c r="J1042" s="32">
        <f t="shared" si="203"/>
        <v>0.9</v>
      </c>
      <c r="K1042" s="32">
        <f t="shared" si="195"/>
        <v>2.2000000000000002</v>
      </c>
      <c r="L1042" s="32">
        <f t="shared" si="197"/>
        <v>0.9</v>
      </c>
      <c r="M1042" s="32">
        <f t="shared" si="197"/>
        <v>2.2000000000000002</v>
      </c>
      <c r="N1042" s="33">
        <f t="shared" si="198"/>
        <v>4</v>
      </c>
      <c r="O1042" s="34">
        <f t="shared" si="199"/>
        <v>0.3</v>
      </c>
      <c r="P1042" s="35">
        <f t="shared" si="199"/>
        <v>0.73333333333333339</v>
      </c>
      <c r="Q1042" s="33"/>
      <c r="R1042" s="33">
        <f t="shared" si="200"/>
        <v>0.3</v>
      </c>
      <c r="S1042" s="33">
        <f t="shared" si="200"/>
        <v>0.73333333333333339</v>
      </c>
      <c r="T1042" s="33"/>
      <c r="U1042" s="33">
        <f t="shared" si="201"/>
        <v>0.3</v>
      </c>
      <c r="V1042" s="33">
        <f t="shared" si="201"/>
        <v>0.73333333333333339</v>
      </c>
      <c r="W1042" s="36"/>
    </row>
    <row r="1043" spans="1:23" ht="19.5">
      <c r="A1043" s="112">
        <v>83</v>
      </c>
      <c r="B1043" s="27" t="s">
        <v>1384</v>
      </c>
      <c r="C1043" s="113" t="s">
        <v>1515</v>
      </c>
      <c r="D1043" s="113"/>
      <c r="E1043" s="113" t="s">
        <v>1516</v>
      </c>
      <c r="F1043" s="114">
        <v>158</v>
      </c>
      <c r="G1043" s="115"/>
      <c r="H1043" s="115"/>
      <c r="I1043" s="31">
        <f t="shared" si="202"/>
        <v>4.3</v>
      </c>
      <c r="J1043" s="32">
        <f t="shared" si="203"/>
        <v>1.2</v>
      </c>
      <c r="K1043" s="32">
        <f t="shared" si="195"/>
        <v>3</v>
      </c>
      <c r="L1043" s="32">
        <f t="shared" si="197"/>
        <v>1.2</v>
      </c>
      <c r="M1043" s="32">
        <f t="shared" si="197"/>
        <v>3</v>
      </c>
      <c r="N1043" s="33">
        <f t="shared" si="198"/>
        <v>6</v>
      </c>
      <c r="O1043" s="34">
        <f t="shared" si="199"/>
        <v>0.39999999999999997</v>
      </c>
      <c r="P1043" s="35">
        <f t="shared" si="199"/>
        <v>1</v>
      </c>
      <c r="Q1043" s="33"/>
      <c r="R1043" s="33">
        <f t="shared" si="200"/>
        <v>0.39999999999999997</v>
      </c>
      <c r="S1043" s="33">
        <f t="shared" si="200"/>
        <v>1</v>
      </c>
      <c r="T1043" s="33"/>
      <c r="U1043" s="33">
        <f t="shared" si="201"/>
        <v>0.39999999999999997</v>
      </c>
      <c r="V1043" s="33">
        <f t="shared" si="201"/>
        <v>1</v>
      </c>
      <c r="W1043" s="36"/>
    </row>
    <row r="1044" spans="1:23" ht="19.5">
      <c r="A1044" s="112">
        <v>84</v>
      </c>
      <c r="B1044" s="27" t="s">
        <v>1384</v>
      </c>
      <c r="C1044" s="113" t="s">
        <v>1517</v>
      </c>
      <c r="D1044" s="113"/>
      <c r="E1044" s="113" t="s">
        <v>1518</v>
      </c>
      <c r="F1044" s="114">
        <v>168</v>
      </c>
      <c r="G1044" s="115"/>
      <c r="H1044" s="115"/>
      <c r="I1044" s="31">
        <f t="shared" si="202"/>
        <v>4.5999999999999996</v>
      </c>
      <c r="J1044" s="32">
        <f t="shared" si="203"/>
        <v>1.3</v>
      </c>
      <c r="K1044" s="32">
        <f t="shared" si="195"/>
        <v>3.2</v>
      </c>
      <c r="L1044" s="32">
        <f t="shared" si="197"/>
        <v>1.3</v>
      </c>
      <c r="M1044" s="32">
        <f t="shared" si="197"/>
        <v>3.2</v>
      </c>
      <c r="N1044" s="33">
        <f t="shared" si="198"/>
        <v>6</v>
      </c>
      <c r="O1044" s="34">
        <f t="shared" si="199"/>
        <v>0.43333333333333335</v>
      </c>
      <c r="P1044" s="35">
        <f t="shared" si="199"/>
        <v>1.0666666666666667</v>
      </c>
      <c r="Q1044" s="33"/>
      <c r="R1044" s="33">
        <f t="shared" si="200"/>
        <v>0.43333333333333335</v>
      </c>
      <c r="S1044" s="33">
        <f t="shared" si="200"/>
        <v>1.0666666666666667</v>
      </c>
      <c r="T1044" s="33"/>
      <c r="U1044" s="33">
        <f t="shared" si="201"/>
        <v>0.43333333333333335</v>
      </c>
      <c r="V1044" s="33">
        <f t="shared" si="201"/>
        <v>1.0666666666666667</v>
      </c>
      <c r="W1044" s="36"/>
    </row>
    <row r="1045" spans="1:23" ht="19.5">
      <c r="A1045" s="112">
        <v>85</v>
      </c>
      <c r="B1045" s="27" t="s">
        <v>1384</v>
      </c>
      <c r="C1045" s="113" t="s">
        <v>1176</v>
      </c>
      <c r="D1045" s="113"/>
      <c r="E1045" s="113" t="s">
        <v>1101</v>
      </c>
      <c r="F1045" s="114">
        <v>177</v>
      </c>
      <c r="G1045" s="115"/>
      <c r="H1045" s="115"/>
      <c r="I1045" s="31">
        <f t="shared" si="202"/>
        <v>4.9000000000000004</v>
      </c>
      <c r="J1045" s="32">
        <f t="shared" si="203"/>
        <v>1.4</v>
      </c>
      <c r="K1045" s="32">
        <f t="shared" si="195"/>
        <v>3.4</v>
      </c>
      <c r="L1045" s="32">
        <f t="shared" si="197"/>
        <v>1.4</v>
      </c>
      <c r="M1045" s="32">
        <f t="shared" si="197"/>
        <v>3.4</v>
      </c>
      <c r="N1045" s="33">
        <f t="shared" si="198"/>
        <v>6</v>
      </c>
      <c r="O1045" s="34">
        <f t="shared" si="199"/>
        <v>0.46666666666666662</v>
      </c>
      <c r="P1045" s="35">
        <f t="shared" si="199"/>
        <v>1.1333333333333333</v>
      </c>
      <c r="Q1045" s="33"/>
      <c r="R1045" s="33">
        <f t="shared" si="200"/>
        <v>0.46666666666666662</v>
      </c>
      <c r="S1045" s="33">
        <f t="shared" si="200"/>
        <v>1.1333333333333333</v>
      </c>
      <c r="T1045" s="33"/>
      <c r="U1045" s="33">
        <f t="shared" si="201"/>
        <v>0.46666666666666662</v>
      </c>
      <c r="V1045" s="33">
        <f t="shared" si="201"/>
        <v>1.1333333333333333</v>
      </c>
      <c r="W1045" s="36"/>
    </row>
    <row r="1046" spans="1:23" ht="19.5">
      <c r="A1046" s="112">
        <v>86</v>
      </c>
      <c r="B1046" s="27" t="s">
        <v>1384</v>
      </c>
      <c r="C1046" s="113" t="s">
        <v>1519</v>
      </c>
      <c r="D1046" s="113"/>
      <c r="E1046" s="113" t="s">
        <v>1520</v>
      </c>
      <c r="F1046" s="114">
        <v>143</v>
      </c>
      <c r="G1046" s="115"/>
      <c r="H1046" s="115"/>
      <c r="I1046" s="31">
        <f t="shared" si="202"/>
        <v>3.9</v>
      </c>
      <c r="J1046" s="32">
        <f t="shared" si="203"/>
        <v>1.1000000000000001</v>
      </c>
      <c r="K1046" s="32">
        <f t="shared" si="195"/>
        <v>2.7</v>
      </c>
      <c r="L1046" s="32">
        <f t="shared" si="197"/>
        <v>1.1000000000000001</v>
      </c>
      <c r="M1046" s="32">
        <f t="shared" si="197"/>
        <v>2.7</v>
      </c>
      <c r="N1046" s="33">
        <f t="shared" si="198"/>
        <v>5</v>
      </c>
      <c r="O1046" s="34">
        <f t="shared" si="199"/>
        <v>0.3666666666666667</v>
      </c>
      <c r="P1046" s="35">
        <f t="shared" si="199"/>
        <v>0.9</v>
      </c>
      <c r="Q1046" s="33"/>
      <c r="R1046" s="33">
        <f t="shared" si="200"/>
        <v>0.3666666666666667</v>
      </c>
      <c r="S1046" s="33">
        <f t="shared" si="200"/>
        <v>0.9</v>
      </c>
      <c r="T1046" s="33"/>
      <c r="U1046" s="33">
        <f t="shared" si="201"/>
        <v>0.3666666666666667</v>
      </c>
      <c r="V1046" s="33">
        <f t="shared" si="201"/>
        <v>0.9</v>
      </c>
      <c r="W1046" s="36"/>
    </row>
    <row r="1047" spans="1:23" ht="19.5">
      <c r="A1047" s="112">
        <v>87</v>
      </c>
      <c r="B1047" s="27" t="s">
        <v>1384</v>
      </c>
      <c r="C1047" s="113" t="s">
        <v>1521</v>
      </c>
      <c r="D1047" s="113"/>
      <c r="E1047" s="113" t="s">
        <v>1522</v>
      </c>
      <c r="F1047" s="114">
        <v>198</v>
      </c>
      <c r="G1047" s="115"/>
      <c r="H1047" s="115"/>
      <c r="I1047" s="31">
        <f t="shared" si="202"/>
        <v>5.4</v>
      </c>
      <c r="J1047" s="32">
        <f t="shared" si="203"/>
        <v>1.5</v>
      </c>
      <c r="K1047" s="32">
        <f t="shared" si="195"/>
        <v>3.8</v>
      </c>
      <c r="L1047" s="32">
        <f t="shared" si="197"/>
        <v>1.5</v>
      </c>
      <c r="M1047" s="32">
        <f t="shared" si="197"/>
        <v>3.8</v>
      </c>
      <c r="N1047" s="33">
        <f t="shared" si="198"/>
        <v>7</v>
      </c>
      <c r="O1047" s="34">
        <f t="shared" si="199"/>
        <v>0.5</v>
      </c>
      <c r="P1047" s="35">
        <f t="shared" si="199"/>
        <v>1.2666666666666666</v>
      </c>
      <c r="Q1047" s="33"/>
      <c r="R1047" s="33">
        <f t="shared" si="200"/>
        <v>0.5</v>
      </c>
      <c r="S1047" s="33">
        <f t="shared" si="200"/>
        <v>1.2666666666666666</v>
      </c>
      <c r="T1047" s="33"/>
      <c r="U1047" s="33">
        <f t="shared" si="201"/>
        <v>0.5</v>
      </c>
      <c r="V1047" s="33">
        <f t="shared" si="201"/>
        <v>1.2666666666666666</v>
      </c>
      <c r="W1047" s="36"/>
    </row>
    <row r="1048" spans="1:23" ht="19.5">
      <c r="A1048" s="112">
        <v>88</v>
      </c>
      <c r="B1048" s="27" t="s">
        <v>1384</v>
      </c>
      <c r="C1048" s="113" t="s">
        <v>1521</v>
      </c>
      <c r="D1048" s="113"/>
      <c r="E1048" s="113" t="s">
        <v>1523</v>
      </c>
      <c r="F1048" s="114">
        <v>156</v>
      </c>
      <c r="G1048" s="115"/>
      <c r="H1048" s="115"/>
      <c r="I1048" s="31">
        <f t="shared" si="202"/>
        <v>4.3</v>
      </c>
      <c r="J1048" s="32">
        <f t="shared" si="203"/>
        <v>1.2</v>
      </c>
      <c r="K1048" s="32">
        <f t="shared" si="195"/>
        <v>3</v>
      </c>
      <c r="L1048" s="32">
        <f t="shared" si="197"/>
        <v>1.2</v>
      </c>
      <c r="M1048" s="32">
        <f t="shared" si="197"/>
        <v>3</v>
      </c>
      <c r="N1048" s="33">
        <f t="shared" si="198"/>
        <v>6</v>
      </c>
      <c r="O1048" s="34">
        <f t="shared" si="199"/>
        <v>0.39999999999999997</v>
      </c>
      <c r="P1048" s="35">
        <f t="shared" si="199"/>
        <v>1</v>
      </c>
      <c r="Q1048" s="33"/>
      <c r="R1048" s="33">
        <f t="shared" si="200"/>
        <v>0.39999999999999997</v>
      </c>
      <c r="S1048" s="33">
        <f t="shared" si="200"/>
        <v>1</v>
      </c>
      <c r="T1048" s="33"/>
      <c r="U1048" s="33">
        <f t="shared" si="201"/>
        <v>0.39999999999999997</v>
      </c>
      <c r="V1048" s="33">
        <f t="shared" si="201"/>
        <v>1</v>
      </c>
      <c r="W1048" s="36"/>
    </row>
    <row r="1049" spans="1:23" ht="19.5">
      <c r="A1049" s="112">
        <v>89</v>
      </c>
      <c r="B1049" s="27" t="s">
        <v>1384</v>
      </c>
      <c r="C1049" s="113" t="s">
        <v>1524</v>
      </c>
      <c r="D1049" s="113"/>
      <c r="E1049" s="113" t="s">
        <v>1525</v>
      </c>
      <c r="F1049" s="114">
        <v>215</v>
      </c>
      <c r="G1049" s="115"/>
      <c r="H1049" s="115"/>
      <c r="I1049" s="31">
        <f t="shared" si="202"/>
        <v>5.9</v>
      </c>
      <c r="J1049" s="32">
        <f t="shared" si="203"/>
        <v>1.7</v>
      </c>
      <c r="K1049" s="32">
        <f t="shared" si="195"/>
        <v>4.0999999999999996</v>
      </c>
      <c r="L1049" s="32">
        <f t="shared" si="197"/>
        <v>1.7</v>
      </c>
      <c r="M1049" s="32">
        <f t="shared" si="197"/>
        <v>4.0999999999999996</v>
      </c>
      <c r="N1049" s="33">
        <f t="shared" si="198"/>
        <v>8</v>
      </c>
      <c r="O1049" s="34">
        <f t="shared" si="199"/>
        <v>0.56666666666666665</v>
      </c>
      <c r="P1049" s="35">
        <f t="shared" si="199"/>
        <v>1.3666666666666665</v>
      </c>
      <c r="Q1049" s="33"/>
      <c r="R1049" s="33">
        <f t="shared" si="200"/>
        <v>0.56666666666666665</v>
      </c>
      <c r="S1049" s="33">
        <f t="shared" si="200"/>
        <v>1.3666666666666665</v>
      </c>
      <c r="T1049" s="33"/>
      <c r="U1049" s="33">
        <f t="shared" si="201"/>
        <v>0.56666666666666665</v>
      </c>
      <c r="V1049" s="33">
        <f t="shared" si="201"/>
        <v>1.3666666666666665</v>
      </c>
      <c r="W1049" s="36"/>
    </row>
    <row r="1050" spans="1:23" ht="19.5">
      <c r="A1050" s="112">
        <v>90</v>
      </c>
      <c r="B1050" s="27" t="s">
        <v>1384</v>
      </c>
      <c r="C1050" s="113" t="s">
        <v>1526</v>
      </c>
      <c r="D1050" s="113"/>
      <c r="E1050" s="113" t="s">
        <v>1527</v>
      </c>
      <c r="F1050" s="114">
        <v>213</v>
      </c>
      <c r="G1050" s="115"/>
      <c r="H1050" s="115"/>
      <c r="I1050" s="31">
        <f t="shared" si="202"/>
        <v>5.9</v>
      </c>
      <c r="J1050" s="32">
        <f t="shared" si="203"/>
        <v>1.7</v>
      </c>
      <c r="K1050" s="32">
        <f t="shared" si="195"/>
        <v>4.0999999999999996</v>
      </c>
      <c r="L1050" s="32">
        <f t="shared" si="197"/>
        <v>1.7</v>
      </c>
      <c r="M1050" s="32">
        <f t="shared" si="197"/>
        <v>4.0999999999999996</v>
      </c>
      <c r="N1050" s="33">
        <f t="shared" si="198"/>
        <v>8</v>
      </c>
      <c r="O1050" s="34">
        <f t="shared" si="199"/>
        <v>0.56666666666666665</v>
      </c>
      <c r="P1050" s="35">
        <f t="shared" si="199"/>
        <v>1.3666666666666665</v>
      </c>
      <c r="Q1050" s="33"/>
      <c r="R1050" s="33">
        <f t="shared" si="200"/>
        <v>0.56666666666666665</v>
      </c>
      <c r="S1050" s="33">
        <f t="shared" si="200"/>
        <v>1.3666666666666665</v>
      </c>
      <c r="T1050" s="33"/>
      <c r="U1050" s="33">
        <f t="shared" si="201"/>
        <v>0.56666666666666665</v>
      </c>
      <c r="V1050" s="33">
        <f t="shared" si="201"/>
        <v>1.3666666666666665</v>
      </c>
      <c r="W1050" s="36"/>
    </row>
    <row r="1051" spans="1:23" ht="19.5">
      <c r="A1051" s="112">
        <v>91</v>
      </c>
      <c r="B1051" s="27" t="s">
        <v>1384</v>
      </c>
      <c r="C1051" s="113" t="s">
        <v>1526</v>
      </c>
      <c r="D1051" s="113"/>
      <c r="E1051" s="113" t="s">
        <v>1528</v>
      </c>
      <c r="F1051" s="114">
        <v>436</v>
      </c>
      <c r="G1051" s="115"/>
      <c r="H1051" s="115"/>
      <c r="I1051" s="31">
        <f t="shared" si="202"/>
        <v>12</v>
      </c>
      <c r="J1051" s="32">
        <v>3.3</v>
      </c>
      <c r="K1051" s="32">
        <f t="shared" si="195"/>
        <v>8.4</v>
      </c>
      <c r="L1051" s="32">
        <f t="shared" si="197"/>
        <v>3.3</v>
      </c>
      <c r="M1051" s="32">
        <f t="shared" si="197"/>
        <v>8.4</v>
      </c>
      <c r="N1051" s="33">
        <f t="shared" si="198"/>
        <v>16</v>
      </c>
      <c r="O1051" s="34">
        <f t="shared" si="199"/>
        <v>1.0999999999999999</v>
      </c>
      <c r="P1051" s="35">
        <f t="shared" si="199"/>
        <v>2.8000000000000003</v>
      </c>
      <c r="Q1051" s="33"/>
      <c r="R1051" s="33">
        <f t="shared" si="200"/>
        <v>1.0999999999999999</v>
      </c>
      <c r="S1051" s="33">
        <f t="shared" si="200"/>
        <v>2.8000000000000003</v>
      </c>
      <c r="T1051" s="33"/>
      <c r="U1051" s="33">
        <f t="shared" si="201"/>
        <v>1.0999999999999999</v>
      </c>
      <c r="V1051" s="33">
        <f t="shared" si="201"/>
        <v>2.8000000000000003</v>
      </c>
      <c r="W1051" s="36"/>
    </row>
    <row r="1052" spans="1:23" ht="19.5">
      <c r="A1052" s="112">
        <v>92</v>
      </c>
      <c r="B1052" s="27" t="s">
        <v>1384</v>
      </c>
      <c r="C1052" s="113" t="s">
        <v>1529</v>
      </c>
      <c r="D1052" s="113"/>
      <c r="E1052" s="113" t="s">
        <v>1530</v>
      </c>
      <c r="F1052" s="114">
        <v>191</v>
      </c>
      <c r="G1052" s="115"/>
      <c r="H1052" s="115"/>
      <c r="I1052" s="31">
        <f t="shared" si="202"/>
        <v>5.3</v>
      </c>
      <c r="J1052" s="32">
        <f t="shared" si="203"/>
        <v>1.5</v>
      </c>
      <c r="K1052" s="32">
        <f t="shared" si="195"/>
        <v>3.7</v>
      </c>
      <c r="L1052" s="32">
        <f t="shared" si="197"/>
        <v>1.5</v>
      </c>
      <c r="M1052" s="32">
        <f t="shared" si="197"/>
        <v>3.7</v>
      </c>
      <c r="N1052" s="33">
        <f t="shared" si="198"/>
        <v>7</v>
      </c>
      <c r="O1052" s="34">
        <f t="shared" si="199"/>
        <v>0.5</v>
      </c>
      <c r="P1052" s="35">
        <f t="shared" si="199"/>
        <v>1.2333333333333334</v>
      </c>
      <c r="Q1052" s="33"/>
      <c r="R1052" s="33">
        <f t="shared" si="200"/>
        <v>0.5</v>
      </c>
      <c r="S1052" s="33">
        <f t="shared" si="200"/>
        <v>1.2333333333333334</v>
      </c>
      <c r="T1052" s="33"/>
      <c r="U1052" s="33">
        <f t="shared" si="201"/>
        <v>0.5</v>
      </c>
      <c r="V1052" s="33">
        <f t="shared" si="201"/>
        <v>1.2333333333333334</v>
      </c>
      <c r="W1052" s="36"/>
    </row>
    <row r="1053" spans="1:23" ht="19.5">
      <c r="A1053" s="112">
        <v>93</v>
      </c>
      <c r="B1053" s="27" t="s">
        <v>1384</v>
      </c>
      <c r="C1053" s="113" t="s">
        <v>1529</v>
      </c>
      <c r="D1053" s="113"/>
      <c r="E1053" s="113" t="s">
        <v>1531</v>
      </c>
      <c r="F1053" s="114">
        <v>240</v>
      </c>
      <c r="G1053" s="113"/>
      <c r="H1053" s="113"/>
      <c r="I1053" s="31">
        <f t="shared" si="202"/>
        <v>6.6</v>
      </c>
      <c r="J1053" s="32">
        <f t="shared" si="203"/>
        <v>1.9</v>
      </c>
      <c r="K1053" s="32">
        <f t="shared" si="195"/>
        <v>4.5999999999999996</v>
      </c>
      <c r="L1053" s="32">
        <f t="shared" si="197"/>
        <v>1.9</v>
      </c>
      <c r="M1053" s="32">
        <f t="shared" si="197"/>
        <v>4.5999999999999996</v>
      </c>
      <c r="N1053" s="33">
        <f t="shared" si="198"/>
        <v>9</v>
      </c>
      <c r="O1053" s="34">
        <f t="shared" si="199"/>
        <v>0.6333333333333333</v>
      </c>
      <c r="P1053" s="35">
        <f t="shared" si="199"/>
        <v>1.5333333333333332</v>
      </c>
      <c r="Q1053" s="33"/>
      <c r="R1053" s="33">
        <f t="shared" si="200"/>
        <v>0.6333333333333333</v>
      </c>
      <c r="S1053" s="33">
        <f t="shared" si="200"/>
        <v>1.5333333333333332</v>
      </c>
      <c r="T1053" s="33"/>
      <c r="U1053" s="33">
        <f t="shared" si="201"/>
        <v>0.6333333333333333</v>
      </c>
      <c r="V1053" s="33">
        <f t="shared" si="201"/>
        <v>1.5333333333333332</v>
      </c>
      <c r="W1053" s="36"/>
    </row>
    <row r="1054" spans="1:23" ht="19.5">
      <c r="A1054" s="112">
        <v>94</v>
      </c>
      <c r="B1054" s="27" t="s">
        <v>1384</v>
      </c>
      <c r="C1054" s="113" t="s">
        <v>1532</v>
      </c>
      <c r="D1054" s="113"/>
      <c r="E1054" s="113" t="s">
        <v>1533</v>
      </c>
      <c r="F1054" s="114">
        <v>161</v>
      </c>
      <c r="G1054" s="113"/>
      <c r="H1054" s="113"/>
      <c r="I1054" s="31">
        <f t="shared" si="202"/>
        <v>4.4000000000000004</v>
      </c>
      <c r="J1054" s="32">
        <f t="shared" si="203"/>
        <v>1.3</v>
      </c>
      <c r="K1054" s="32">
        <f t="shared" ref="K1054:K1106" si="204">ROUND(I1054*2/2.85,1)</f>
        <v>3.1</v>
      </c>
      <c r="L1054" s="32">
        <f t="shared" si="197"/>
        <v>1.3</v>
      </c>
      <c r="M1054" s="32">
        <f t="shared" si="197"/>
        <v>3.1</v>
      </c>
      <c r="N1054" s="33">
        <f t="shared" si="198"/>
        <v>6</v>
      </c>
      <c r="O1054" s="34">
        <f t="shared" si="199"/>
        <v>0.43333333333333335</v>
      </c>
      <c r="P1054" s="35">
        <f t="shared" si="199"/>
        <v>1.0333333333333334</v>
      </c>
      <c r="Q1054" s="33"/>
      <c r="R1054" s="33">
        <f t="shared" si="200"/>
        <v>0.43333333333333335</v>
      </c>
      <c r="S1054" s="33">
        <f t="shared" si="200"/>
        <v>1.0333333333333334</v>
      </c>
      <c r="T1054" s="33"/>
      <c r="U1054" s="33">
        <f t="shared" si="201"/>
        <v>0.43333333333333335</v>
      </c>
      <c r="V1054" s="33">
        <f t="shared" si="201"/>
        <v>1.0333333333333334</v>
      </c>
      <c r="W1054" s="36"/>
    </row>
    <row r="1055" spans="1:23" ht="19.5">
      <c r="A1055" s="112">
        <v>95</v>
      </c>
      <c r="B1055" s="27" t="s">
        <v>1384</v>
      </c>
      <c r="C1055" s="113" t="s">
        <v>1534</v>
      </c>
      <c r="D1055" s="113"/>
      <c r="E1055" s="113" t="s">
        <v>1535</v>
      </c>
      <c r="F1055" s="114">
        <v>113</v>
      </c>
      <c r="G1055" s="113"/>
      <c r="H1055" s="113"/>
      <c r="I1055" s="31">
        <f t="shared" si="202"/>
        <v>3.1</v>
      </c>
      <c r="J1055" s="32">
        <f t="shared" si="203"/>
        <v>0.9</v>
      </c>
      <c r="K1055" s="32">
        <f t="shared" si="204"/>
        <v>2.2000000000000002</v>
      </c>
      <c r="L1055" s="32">
        <f t="shared" si="197"/>
        <v>0.9</v>
      </c>
      <c r="M1055" s="32">
        <f t="shared" si="197"/>
        <v>2.2000000000000002</v>
      </c>
      <c r="N1055" s="33">
        <f t="shared" si="198"/>
        <v>4</v>
      </c>
      <c r="O1055" s="34">
        <f t="shared" si="199"/>
        <v>0.3</v>
      </c>
      <c r="P1055" s="35">
        <f t="shared" si="199"/>
        <v>0.73333333333333339</v>
      </c>
      <c r="Q1055" s="33"/>
      <c r="R1055" s="33">
        <f t="shared" si="200"/>
        <v>0.3</v>
      </c>
      <c r="S1055" s="33">
        <f t="shared" si="200"/>
        <v>0.73333333333333339</v>
      </c>
      <c r="T1055" s="33"/>
      <c r="U1055" s="33">
        <f t="shared" si="201"/>
        <v>0.3</v>
      </c>
      <c r="V1055" s="33">
        <f t="shared" si="201"/>
        <v>0.73333333333333339</v>
      </c>
      <c r="W1055" s="36"/>
    </row>
    <row r="1056" spans="1:23" ht="19.5">
      <c r="A1056" s="112">
        <v>96</v>
      </c>
      <c r="B1056" s="27" t="s">
        <v>1384</v>
      </c>
      <c r="C1056" s="113" t="s">
        <v>1536</v>
      </c>
      <c r="D1056" s="113"/>
      <c r="E1056" s="113" t="s">
        <v>1537</v>
      </c>
      <c r="F1056" s="114">
        <v>84</v>
      </c>
      <c r="G1056" s="113"/>
      <c r="H1056" s="113"/>
      <c r="I1056" s="31">
        <f t="shared" si="202"/>
        <v>2.2999999999999998</v>
      </c>
      <c r="J1056" s="32">
        <f t="shared" si="203"/>
        <v>0.7</v>
      </c>
      <c r="K1056" s="32">
        <f t="shared" si="204"/>
        <v>1.6</v>
      </c>
      <c r="L1056" s="32">
        <f t="shared" si="197"/>
        <v>0.7</v>
      </c>
      <c r="M1056" s="32">
        <f t="shared" si="197"/>
        <v>1.6</v>
      </c>
      <c r="N1056" s="33">
        <f t="shared" si="198"/>
        <v>3</v>
      </c>
      <c r="O1056" s="34">
        <f t="shared" si="199"/>
        <v>0.23333333333333331</v>
      </c>
      <c r="P1056" s="35">
        <f t="shared" si="199"/>
        <v>0.53333333333333333</v>
      </c>
      <c r="Q1056" s="33"/>
      <c r="R1056" s="33">
        <f t="shared" si="200"/>
        <v>0.23333333333333331</v>
      </c>
      <c r="S1056" s="33">
        <f t="shared" si="200"/>
        <v>0.53333333333333333</v>
      </c>
      <c r="T1056" s="33"/>
      <c r="U1056" s="33">
        <f t="shared" si="201"/>
        <v>0.23333333333333331</v>
      </c>
      <c r="V1056" s="33">
        <f t="shared" si="201"/>
        <v>0.53333333333333333</v>
      </c>
      <c r="W1056" s="36"/>
    </row>
    <row r="1057" spans="1:23" ht="19.5">
      <c r="A1057" s="112">
        <v>97</v>
      </c>
      <c r="B1057" s="27" t="s">
        <v>1384</v>
      </c>
      <c r="C1057" s="113" t="s">
        <v>1536</v>
      </c>
      <c r="D1057" s="113"/>
      <c r="E1057" s="113" t="s">
        <v>1538</v>
      </c>
      <c r="F1057" s="114">
        <v>72</v>
      </c>
      <c r="G1057" s="113"/>
      <c r="H1057" s="113"/>
      <c r="I1057" s="31">
        <f t="shared" si="202"/>
        <v>2</v>
      </c>
      <c r="J1057" s="32">
        <f t="shared" si="203"/>
        <v>0.6</v>
      </c>
      <c r="K1057" s="32">
        <f t="shared" si="204"/>
        <v>1.4</v>
      </c>
      <c r="L1057" s="32">
        <f t="shared" ref="L1057:M1081" si="205">J1057-G1057</f>
        <v>0.6</v>
      </c>
      <c r="M1057" s="32">
        <f t="shared" si="205"/>
        <v>1.4</v>
      </c>
      <c r="N1057" s="33">
        <f t="shared" si="198"/>
        <v>3</v>
      </c>
      <c r="O1057" s="34">
        <f t="shared" si="199"/>
        <v>0.19999999999999998</v>
      </c>
      <c r="P1057" s="35">
        <f t="shared" si="199"/>
        <v>0.46666666666666662</v>
      </c>
      <c r="Q1057" s="33"/>
      <c r="R1057" s="33">
        <f t="shared" si="200"/>
        <v>0.19999999999999998</v>
      </c>
      <c r="S1057" s="33">
        <f t="shared" si="200"/>
        <v>0.46666666666666662</v>
      </c>
      <c r="T1057" s="33"/>
      <c r="U1057" s="33">
        <f t="shared" si="201"/>
        <v>0.19999999999999998</v>
      </c>
      <c r="V1057" s="33">
        <f t="shared" si="201"/>
        <v>0.46666666666666662</v>
      </c>
      <c r="W1057" s="36"/>
    </row>
    <row r="1058" spans="1:23" ht="19.5">
      <c r="A1058" s="112">
        <v>98</v>
      </c>
      <c r="B1058" s="27" t="s">
        <v>1384</v>
      </c>
      <c r="C1058" s="113" t="s">
        <v>1539</v>
      </c>
      <c r="D1058" s="113"/>
      <c r="E1058" s="113" t="s">
        <v>1540</v>
      </c>
      <c r="F1058" s="114">
        <v>191</v>
      </c>
      <c r="G1058" s="113"/>
      <c r="H1058" s="113"/>
      <c r="I1058" s="31">
        <f t="shared" si="202"/>
        <v>5.3</v>
      </c>
      <c r="J1058" s="32">
        <f t="shared" si="203"/>
        <v>1.5</v>
      </c>
      <c r="K1058" s="32">
        <f t="shared" si="204"/>
        <v>3.7</v>
      </c>
      <c r="L1058" s="32">
        <f t="shared" si="205"/>
        <v>1.5</v>
      </c>
      <c r="M1058" s="32">
        <f t="shared" si="205"/>
        <v>3.7</v>
      </c>
      <c r="N1058" s="33">
        <f t="shared" si="198"/>
        <v>7</v>
      </c>
      <c r="O1058" s="34">
        <f t="shared" si="199"/>
        <v>0.5</v>
      </c>
      <c r="P1058" s="35">
        <f t="shared" si="199"/>
        <v>1.2333333333333334</v>
      </c>
      <c r="Q1058" s="33"/>
      <c r="R1058" s="33">
        <f t="shared" si="200"/>
        <v>0.5</v>
      </c>
      <c r="S1058" s="33">
        <f t="shared" si="200"/>
        <v>1.2333333333333334</v>
      </c>
      <c r="T1058" s="33"/>
      <c r="U1058" s="33">
        <f t="shared" si="201"/>
        <v>0.5</v>
      </c>
      <c r="V1058" s="33">
        <f t="shared" si="201"/>
        <v>1.2333333333333334</v>
      </c>
      <c r="W1058" s="36"/>
    </row>
    <row r="1059" spans="1:23" ht="19.5">
      <c r="A1059" s="112">
        <v>99</v>
      </c>
      <c r="B1059" s="27" t="s">
        <v>1384</v>
      </c>
      <c r="C1059" s="113" t="s">
        <v>1541</v>
      </c>
      <c r="D1059" s="113"/>
      <c r="E1059" s="113" t="s">
        <v>1542</v>
      </c>
      <c r="F1059" s="114">
        <v>204</v>
      </c>
      <c r="G1059" s="113"/>
      <c r="H1059" s="113"/>
      <c r="I1059" s="31">
        <f t="shared" si="202"/>
        <v>5.6</v>
      </c>
      <c r="J1059" s="32">
        <f t="shared" si="203"/>
        <v>1.6</v>
      </c>
      <c r="K1059" s="32">
        <f t="shared" si="204"/>
        <v>3.9</v>
      </c>
      <c r="L1059" s="32">
        <f t="shared" si="205"/>
        <v>1.6</v>
      </c>
      <c r="M1059" s="32">
        <f t="shared" si="205"/>
        <v>3.9</v>
      </c>
      <c r="N1059" s="33">
        <f t="shared" si="198"/>
        <v>7</v>
      </c>
      <c r="O1059" s="34">
        <f t="shared" si="199"/>
        <v>0.53333333333333333</v>
      </c>
      <c r="P1059" s="35">
        <f t="shared" si="199"/>
        <v>1.3</v>
      </c>
      <c r="Q1059" s="33"/>
      <c r="R1059" s="33">
        <f t="shared" si="200"/>
        <v>0.53333333333333333</v>
      </c>
      <c r="S1059" s="33">
        <f t="shared" si="200"/>
        <v>1.3</v>
      </c>
      <c r="T1059" s="33"/>
      <c r="U1059" s="33">
        <f t="shared" si="201"/>
        <v>0.53333333333333333</v>
      </c>
      <c r="V1059" s="33">
        <f t="shared" si="201"/>
        <v>1.3</v>
      </c>
      <c r="W1059" s="36"/>
    </row>
    <row r="1060" spans="1:23" ht="19.5">
      <c r="A1060" s="112">
        <v>100</v>
      </c>
      <c r="B1060" s="27" t="s">
        <v>1384</v>
      </c>
      <c r="C1060" s="113" t="s">
        <v>1543</v>
      </c>
      <c r="D1060" s="113"/>
      <c r="E1060" s="113" t="s">
        <v>1544</v>
      </c>
      <c r="F1060" s="114">
        <v>105</v>
      </c>
      <c r="G1060" s="113"/>
      <c r="H1060" s="113"/>
      <c r="I1060" s="31">
        <f t="shared" si="202"/>
        <v>2.9</v>
      </c>
      <c r="J1060" s="32">
        <f t="shared" si="203"/>
        <v>0.8</v>
      </c>
      <c r="K1060" s="32">
        <f t="shared" si="204"/>
        <v>2</v>
      </c>
      <c r="L1060" s="32">
        <f t="shared" si="205"/>
        <v>0.8</v>
      </c>
      <c r="M1060" s="32">
        <f t="shared" si="205"/>
        <v>2</v>
      </c>
      <c r="N1060" s="33">
        <f t="shared" si="198"/>
        <v>4</v>
      </c>
      <c r="O1060" s="34">
        <f t="shared" si="199"/>
        <v>0.26666666666666666</v>
      </c>
      <c r="P1060" s="35">
        <f t="shared" si="199"/>
        <v>0.66666666666666663</v>
      </c>
      <c r="Q1060" s="33"/>
      <c r="R1060" s="33">
        <f t="shared" si="200"/>
        <v>0.26666666666666666</v>
      </c>
      <c r="S1060" s="33">
        <f t="shared" si="200"/>
        <v>0.66666666666666663</v>
      </c>
      <c r="T1060" s="33"/>
      <c r="U1060" s="33">
        <f t="shared" si="201"/>
        <v>0.26666666666666666</v>
      </c>
      <c r="V1060" s="33">
        <f t="shared" si="201"/>
        <v>0.66666666666666663</v>
      </c>
      <c r="W1060" s="36"/>
    </row>
    <row r="1061" spans="1:23" ht="19.5">
      <c r="A1061" s="112">
        <v>101</v>
      </c>
      <c r="B1061" s="27" t="s">
        <v>1384</v>
      </c>
      <c r="C1061" s="113" t="s">
        <v>1545</v>
      </c>
      <c r="D1061" s="113"/>
      <c r="E1061" s="113" t="s">
        <v>1546</v>
      </c>
      <c r="F1061" s="114">
        <v>142</v>
      </c>
      <c r="G1061" s="113"/>
      <c r="H1061" s="113"/>
      <c r="I1061" s="31">
        <f t="shared" si="202"/>
        <v>3.9</v>
      </c>
      <c r="J1061" s="32">
        <f t="shared" si="203"/>
        <v>1.1000000000000001</v>
      </c>
      <c r="K1061" s="32">
        <f t="shared" si="204"/>
        <v>2.7</v>
      </c>
      <c r="L1061" s="32">
        <f t="shared" si="205"/>
        <v>1.1000000000000001</v>
      </c>
      <c r="M1061" s="32">
        <f t="shared" si="205"/>
        <v>2.7</v>
      </c>
      <c r="N1061" s="33">
        <f t="shared" si="198"/>
        <v>5</v>
      </c>
      <c r="O1061" s="34">
        <f t="shared" si="199"/>
        <v>0.3666666666666667</v>
      </c>
      <c r="P1061" s="35">
        <f t="shared" si="199"/>
        <v>0.9</v>
      </c>
      <c r="Q1061" s="33"/>
      <c r="R1061" s="33">
        <f t="shared" si="200"/>
        <v>0.3666666666666667</v>
      </c>
      <c r="S1061" s="33">
        <f t="shared" si="200"/>
        <v>0.9</v>
      </c>
      <c r="T1061" s="33"/>
      <c r="U1061" s="33">
        <f t="shared" si="201"/>
        <v>0.3666666666666667</v>
      </c>
      <c r="V1061" s="33">
        <f t="shared" si="201"/>
        <v>0.9</v>
      </c>
      <c r="W1061" s="36"/>
    </row>
    <row r="1062" spans="1:23" ht="19.5">
      <c r="A1062" s="112">
        <v>102</v>
      </c>
      <c r="B1062" s="27" t="s">
        <v>1384</v>
      </c>
      <c r="C1062" s="113" t="s">
        <v>1547</v>
      </c>
      <c r="D1062" s="113"/>
      <c r="E1062" s="113" t="s">
        <v>1548</v>
      </c>
      <c r="F1062" s="114">
        <v>206</v>
      </c>
      <c r="G1062" s="113"/>
      <c r="H1062" s="113"/>
      <c r="I1062" s="31">
        <f t="shared" si="202"/>
        <v>5.7</v>
      </c>
      <c r="J1062" s="32">
        <f t="shared" si="203"/>
        <v>1.6</v>
      </c>
      <c r="K1062" s="32">
        <f t="shared" si="204"/>
        <v>4</v>
      </c>
      <c r="L1062" s="32">
        <f t="shared" si="205"/>
        <v>1.6</v>
      </c>
      <c r="M1062" s="32">
        <f t="shared" si="205"/>
        <v>4</v>
      </c>
      <c r="N1062" s="33">
        <f t="shared" si="198"/>
        <v>7</v>
      </c>
      <c r="O1062" s="34">
        <f t="shared" si="199"/>
        <v>0.53333333333333333</v>
      </c>
      <c r="P1062" s="35">
        <f t="shared" si="199"/>
        <v>1.3333333333333333</v>
      </c>
      <c r="Q1062" s="33"/>
      <c r="R1062" s="33">
        <f t="shared" si="200"/>
        <v>0.53333333333333333</v>
      </c>
      <c r="S1062" s="33">
        <f t="shared" si="200"/>
        <v>1.3333333333333333</v>
      </c>
      <c r="T1062" s="33"/>
      <c r="U1062" s="33">
        <f t="shared" si="201"/>
        <v>0.53333333333333333</v>
      </c>
      <c r="V1062" s="33">
        <f t="shared" si="201"/>
        <v>1.3333333333333333</v>
      </c>
      <c r="W1062" s="36"/>
    </row>
    <row r="1063" spans="1:23" ht="19.5">
      <c r="A1063" s="112">
        <v>103</v>
      </c>
      <c r="B1063" s="27" t="s">
        <v>1384</v>
      </c>
      <c r="C1063" s="113" t="s">
        <v>1549</v>
      </c>
      <c r="D1063" s="113"/>
      <c r="E1063" s="113" t="s">
        <v>1550</v>
      </c>
      <c r="F1063" s="114">
        <v>182</v>
      </c>
      <c r="G1063" s="113"/>
      <c r="H1063" s="113"/>
      <c r="I1063" s="31">
        <f t="shared" si="202"/>
        <v>5</v>
      </c>
      <c r="J1063" s="32">
        <f t="shared" si="203"/>
        <v>1.4</v>
      </c>
      <c r="K1063" s="32">
        <f t="shared" si="204"/>
        <v>3.5</v>
      </c>
      <c r="L1063" s="32">
        <f t="shared" si="205"/>
        <v>1.4</v>
      </c>
      <c r="M1063" s="32">
        <f t="shared" si="205"/>
        <v>3.5</v>
      </c>
      <c r="N1063" s="33">
        <f t="shared" si="198"/>
        <v>7</v>
      </c>
      <c r="O1063" s="34">
        <f t="shared" si="199"/>
        <v>0.46666666666666662</v>
      </c>
      <c r="P1063" s="35">
        <f t="shared" si="199"/>
        <v>1.1666666666666667</v>
      </c>
      <c r="Q1063" s="33"/>
      <c r="R1063" s="33">
        <f t="shared" si="200"/>
        <v>0.46666666666666662</v>
      </c>
      <c r="S1063" s="33">
        <f t="shared" si="200"/>
        <v>1.1666666666666667</v>
      </c>
      <c r="T1063" s="33"/>
      <c r="U1063" s="33">
        <f t="shared" si="201"/>
        <v>0.46666666666666662</v>
      </c>
      <c r="V1063" s="33">
        <f t="shared" si="201"/>
        <v>1.1666666666666667</v>
      </c>
      <c r="W1063" s="36"/>
    </row>
    <row r="1064" spans="1:23" ht="19.5">
      <c r="A1064" s="112">
        <v>104</v>
      </c>
      <c r="B1064" s="27" t="s">
        <v>1384</v>
      </c>
      <c r="C1064" s="113" t="s">
        <v>1551</v>
      </c>
      <c r="D1064" s="113"/>
      <c r="E1064" s="113" t="s">
        <v>1552</v>
      </c>
      <c r="F1064" s="114">
        <v>181</v>
      </c>
      <c r="G1064" s="113"/>
      <c r="H1064" s="113"/>
      <c r="I1064" s="31">
        <f t="shared" si="202"/>
        <v>5</v>
      </c>
      <c r="J1064" s="32">
        <f t="shared" si="203"/>
        <v>1.4</v>
      </c>
      <c r="K1064" s="32">
        <f t="shared" si="204"/>
        <v>3.5</v>
      </c>
      <c r="L1064" s="32">
        <f t="shared" si="205"/>
        <v>1.4</v>
      </c>
      <c r="M1064" s="32">
        <f t="shared" si="205"/>
        <v>3.5</v>
      </c>
      <c r="N1064" s="33">
        <f t="shared" si="198"/>
        <v>7</v>
      </c>
      <c r="O1064" s="34">
        <f t="shared" si="199"/>
        <v>0.46666666666666662</v>
      </c>
      <c r="P1064" s="35">
        <f t="shared" si="199"/>
        <v>1.1666666666666667</v>
      </c>
      <c r="Q1064" s="33"/>
      <c r="R1064" s="33">
        <f t="shared" si="200"/>
        <v>0.46666666666666662</v>
      </c>
      <c r="S1064" s="33">
        <f t="shared" si="200"/>
        <v>1.1666666666666667</v>
      </c>
      <c r="T1064" s="33"/>
      <c r="U1064" s="33">
        <f t="shared" si="201"/>
        <v>0.46666666666666662</v>
      </c>
      <c r="V1064" s="33">
        <f t="shared" si="201"/>
        <v>1.1666666666666667</v>
      </c>
      <c r="W1064" s="36"/>
    </row>
    <row r="1065" spans="1:23" ht="19.5">
      <c r="A1065" s="112">
        <v>105</v>
      </c>
      <c r="B1065" s="27" t="s">
        <v>1384</v>
      </c>
      <c r="C1065" s="113" t="s">
        <v>1553</v>
      </c>
      <c r="D1065" s="113"/>
      <c r="E1065" s="113" t="s">
        <v>415</v>
      </c>
      <c r="F1065" s="114">
        <v>219</v>
      </c>
      <c r="G1065" s="113"/>
      <c r="H1065" s="113"/>
      <c r="I1065" s="31">
        <f t="shared" si="202"/>
        <v>6</v>
      </c>
      <c r="J1065" s="32">
        <f t="shared" si="203"/>
        <v>1.7</v>
      </c>
      <c r="K1065" s="32">
        <f t="shared" si="204"/>
        <v>4.2</v>
      </c>
      <c r="L1065" s="32">
        <f t="shared" si="205"/>
        <v>1.7</v>
      </c>
      <c r="M1065" s="32">
        <f t="shared" si="205"/>
        <v>4.2</v>
      </c>
      <c r="N1065" s="33">
        <f t="shared" si="198"/>
        <v>8</v>
      </c>
      <c r="O1065" s="34">
        <f t="shared" si="199"/>
        <v>0.56666666666666665</v>
      </c>
      <c r="P1065" s="35">
        <f t="shared" si="199"/>
        <v>1.4000000000000001</v>
      </c>
      <c r="Q1065" s="33"/>
      <c r="R1065" s="33">
        <f t="shared" si="200"/>
        <v>0.56666666666666665</v>
      </c>
      <c r="S1065" s="33">
        <f t="shared" si="200"/>
        <v>1.4000000000000001</v>
      </c>
      <c r="T1065" s="33"/>
      <c r="U1065" s="33">
        <f t="shared" si="201"/>
        <v>0.56666666666666665</v>
      </c>
      <c r="V1065" s="33">
        <f t="shared" si="201"/>
        <v>1.4000000000000001</v>
      </c>
      <c r="W1065" s="36"/>
    </row>
    <row r="1066" spans="1:23" ht="19.5">
      <c r="A1066" s="112">
        <v>106</v>
      </c>
      <c r="B1066" s="27" t="s">
        <v>1384</v>
      </c>
      <c r="C1066" s="113" t="s">
        <v>1554</v>
      </c>
      <c r="D1066" s="113"/>
      <c r="E1066" s="113" t="s">
        <v>1555</v>
      </c>
      <c r="F1066" s="114">
        <v>67</v>
      </c>
      <c r="G1066" s="113"/>
      <c r="H1066" s="113"/>
      <c r="I1066" s="31">
        <f t="shared" si="202"/>
        <v>1.8</v>
      </c>
      <c r="J1066" s="32">
        <f t="shared" si="203"/>
        <v>0.5</v>
      </c>
      <c r="K1066" s="32">
        <f t="shared" si="204"/>
        <v>1.3</v>
      </c>
      <c r="L1066" s="32">
        <f t="shared" si="205"/>
        <v>0.5</v>
      </c>
      <c r="M1066" s="32">
        <f t="shared" si="205"/>
        <v>1.3</v>
      </c>
      <c r="N1066" s="33">
        <f t="shared" si="198"/>
        <v>2</v>
      </c>
      <c r="O1066" s="34">
        <f t="shared" si="199"/>
        <v>0.16666666666666666</v>
      </c>
      <c r="P1066" s="35">
        <f t="shared" si="199"/>
        <v>0.43333333333333335</v>
      </c>
      <c r="Q1066" s="33"/>
      <c r="R1066" s="33">
        <f t="shared" si="200"/>
        <v>0.16666666666666666</v>
      </c>
      <c r="S1066" s="33">
        <f t="shared" si="200"/>
        <v>0.43333333333333335</v>
      </c>
      <c r="T1066" s="33"/>
      <c r="U1066" s="33">
        <f t="shared" si="201"/>
        <v>0.16666666666666666</v>
      </c>
      <c r="V1066" s="33">
        <f t="shared" si="201"/>
        <v>0.43333333333333335</v>
      </c>
      <c r="W1066" s="36"/>
    </row>
    <row r="1067" spans="1:23" ht="19.5">
      <c r="A1067" s="112">
        <v>107</v>
      </c>
      <c r="B1067" s="27" t="s">
        <v>1384</v>
      </c>
      <c r="C1067" s="113" t="s">
        <v>27</v>
      </c>
      <c r="D1067" s="113"/>
      <c r="E1067" s="113" t="s">
        <v>1356</v>
      </c>
      <c r="F1067" s="114">
        <v>52</v>
      </c>
      <c r="G1067" s="113"/>
      <c r="H1067" s="113"/>
      <c r="I1067" s="31">
        <f t="shared" si="202"/>
        <v>1.4</v>
      </c>
      <c r="J1067" s="32">
        <f t="shared" si="203"/>
        <v>0.4</v>
      </c>
      <c r="K1067" s="32">
        <f t="shared" si="204"/>
        <v>1</v>
      </c>
      <c r="L1067" s="32">
        <f t="shared" si="205"/>
        <v>0.4</v>
      </c>
      <c r="M1067" s="32">
        <f t="shared" si="205"/>
        <v>1</v>
      </c>
      <c r="N1067" s="33">
        <f t="shared" si="198"/>
        <v>2</v>
      </c>
      <c r="O1067" s="34">
        <f t="shared" si="199"/>
        <v>0.13333333333333333</v>
      </c>
      <c r="P1067" s="35">
        <f t="shared" si="199"/>
        <v>0.33333333333333331</v>
      </c>
      <c r="Q1067" s="33"/>
      <c r="R1067" s="33">
        <f t="shared" si="200"/>
        <v>0.13333333333333333</v>
      </c>
      <c r="S1067" s="33">
        <f t="shared" si="200"/>
        <v>0.33333333333333331</v>
      </c>
      <c r="T1067" s="33"/>
      <c r="U1067" s="33">
        <f t="shared" si="201"/>
        <v>0.13333333333333333</v>
      </c>
      <c r="V1067" s="33">
        <f t="shared" si="201"/>
        <v>0.33333333333333331</v>
      </c>
      <c r="W1067" s="36"/>
    </row>
    <row r="1068" spans="1:23" ht="19.5">
      <c r="A1068" s="112">
        <v>108</v>
      </c>
      <c r="B1068" s="27" t="s">
        <v>1384</v>
      </c>
      <c r="C1068" s="113" t="s">
        <v>1556</v>
      </c>
      <c r="D1068" s="113"/>
      <c r="E1068" s="113" t="s">
        <v>1557</v>
      </c>
      <c r="F1068" s="114">
        <v>55</v>
      </c>
      <c r="G1068" s="113"/>
      <c r="H1068" s="113"/>
      <c r="I1068" s="31">
        <f t="shared" si="202"/>
        <v>1.5</v>
      </c>
      <c r="J1068" s="32">
        <f t="shared" si="203"/>
        <v>0.4</v>
      </c>
      <c r="K1068" s="32">
        <f t="shared" si="204"/>
        <v>1.1000000000000001</v>
      </c>
      <c r="L1068" s="32">
        <f t="shared" si="205"/>
        <v>0.4</v>
      </c>
      <c r="M1068" s="32">
        <f t="shared" si="205"/>
        <v>1.1000000000000001</v>
      </c>
      <c r="N1068" s="33">
        <f t="shared" si="198"/>
        <v>2</v>
      </c>
      <c r="O1068" s="34">
        <f t="shared" si="199"/>
        <v>0.13333333333333333</v>
      </c>
      <c r="P1068" s="35">
        <f t="shared" si="199"/>
        <v>0.3666666666666667</v>
      </c>
      <c r="Q1068" s="33"/>
      <c r="R1068" s="33">
        <f t="shared" si="200"/>
        <v>0.13333333333333333</v>
      </c>
      <c r="S1068" s="33">
        <f t="shared" si="200"/>
        <v>0.3666666666666667</v>
      </c>
      <c r="T1068" s="33"/>
      <c r="U1068" s="33">
        <f t="shared" si="201"/>
        <v>0.13333333333333333</v>
      </c>
      <c r="V1068" s="33">
        <f t="shared" si="201"/>
        <v>0.3666666666666667</v>
      </c>
      <c r="W1068" s="36"/>
    </row>
    <row r="1069" spans="1:23" ht="19.5">
      <c r="A1069" s="112">
        <v>109</v>
      </c>
      <c r="B1069" s="27" t="s">
        <v>1384</v>
      </c>
      <c r="C1069" s="113" t="s">
        <v>1539</v>
      </c>
      <c r="D1069" s="113"/>
      <c r="E1069" s="113" t="s">
        <v>1558</v>
      </c>
      <c r="F1069" s="114">
        <v>20</v>
      </c>
      <c r="G1069" s="113"/>
      <c r="H1069" s="113"/>
      <c r="I1069" s="31">
        <f t="shared" si="202"/>
        <v>0.6</v>
      </c>
      <c r="J1069" s="32">
        <f t="shared" si="203"/>
        <v>0.2</v>
      </c>
      <c r="K1069" s="32">
        <f t="shared" si="204"/>
        <v>0.4</v>
      </c>
      <c r="L1069" s="32">
        <f t="shared" si="205"/>
        <v>0.2</v>
      </c>
      <c r="M1069" s="32">
        <f t="shared" si="205"/>
        <v>0.4</v>
      </c>
      <c r="N1069" s="33">
        <f t="shared" si="198"/>
        <v>1</v>
      </c>
      <c r="O1069" s="34">
        <f t="shared" si="199"/>
        <v>6.6666666666666666E-2</v>
      </c>
      <c r="P1069" s="35">
        <f t="shared" si="199"/>
        <v>0.13333333333333333</v>
      </c>
      <c r="Q1069" s="33"/>
      <c r="R1069" s="33">
        <f t="shared" si="200"/>
        <v>6.6666666666666666E-2</v>
      </c>
      <c r="S1069" s="33">
        <f t="shared" si="200"/>
        <v>0.13333333333333333</v>
      </c>
      <c r="T1069" s="33"/>
      <c r="U1069" s="33">
        <f t="shared" si="201"/>
        <v>6.6666666666666666E-2</v>
      </c>
      <c r="V1069" s="33">
        <f t="shared" si="201"/>
        <v>0.13333333333333333</v>
      </c>
      <c r="W1069" s="36"/>
    </row>
    <row r="1070" spans="1:23" ht="19.5">
      <c r="A1070" s="112">
        <v>110</v>
      </c>
      <c r="B1070" s="27" t="s">
        <v>1384</v>
      </c>
      <c r="C1070" s="113" t="s">
        <v>1412</v>
      </c>
      <c r="D1070" s="113"/>
      <c r="E1070" s="113" t="s">
        <v>1559</v>
      </c>
      <c r="F1070" s="114">
        <v>29</v>
      </c>
      <c r="G1070" s="113"/>
      <c r="H1070" s="113"/>
      <c r="I1070" s="31">
        <f t="shared" si="202"/>
        <v>0.8</v>
      </c>
      <c r="J1070" s="32">
        <f t="shared" si="203"/>
        <v>0.2</v>
      </c>
      <c r="K1070" s="32">
        <f t="shared" si="204"/>
        <v>0.6</v>
      </c>
      <c r="L1070" s="32">
        <f t="shared" si="205"/>
        <v>0.2</v>
      </c>
      <c r="M1070" s="32">
        <f t="shared" si="205"/>
        <v>0.6</v>
      </c>
      <c r="N1070" s="33">
        <f t="shared" si="198"/>
        <v>1</v>
      </c>
      <c r="O1070" s="34">
        <f t="shared" si="199"/>
        <v>6.6666666666666666E-2</v>
      </c>
      <c r="P1070" s="35">
        <f t="shared" si="199"/>
        <v>0.19999999999999998</v>
      </c>
      <c r="Q1070" s="33"/>
      <c r="R1070" s="33">
        <f t="shared" si="200"/>
        <v>6.6666666666666666E-2</v>
      </c>
      <c r="S1070" s="33">
        <f t="shared" si="200"/>
        <v>0.19999999999999998</v>
      </c>
      <c r="T1070" s="33"/>
      <c r="U1070" s="33">
        <f t="shared" si="201"/>
        <v>6.6666666666666666E-2</v>
      </c>
      <c r="V1070" s="33">
        <f t="shared" si="201"/>
        <v>0.19999999999999998</v>
      </c>
      <c r="W1070" s="36"/>
    </row>
    <row r="1071" spans="1:23" ht="19.5">
      <c r="A1071" s="112">
        <v>111</v>
      </c>
      <c r="B1071" s="27" t="s">
        <v>1384</v>
      </c>
      <c r="C1071" s="113" t="s">
        <v>1453</v>
      </c>
      <c r="D1071" s="113"/>
      <c r="E1071" s="113" t="s">
        <v>1560</v>
      </c>
      <c r="F1071" s="114">
        <v>75</v>
      </c>
      <c r="G1071" s="113"/>
      <c r="H1071" s="113"/>
      <c r="I1071" s="31">
        <f t="shared" si="202"/>
        <v>2.1</v>
      </c>
      <c r="J1071" s="32">
        <f t="shared" si="203"/>
        <v>0.6</v>
      </c>
      <c r="K1071" s="32">
        <f t="shared" si="204"/>
        <v>1.5</v>
      </c>
      <c r="L1071" s="32">
        <f t="shared" si="205"/>
        <v>0.6</v>
      </c>
      <c r="M1071" s="32">
        <f t="shared" si="205"/>
        <v>1.5</v>
      </c>
      <c r="N1071" s="33">
        <f t="shared" si="198"/>
        <v>3</v>
      </c>
      <c r="O1071" s="34">
        <f t="shared" si="199"/>
        <v>0.19999999999999998</v>
      </c>
      <c r="P1071" s="35">
        <f t="shared" si="199"/>
        <v>0.5</v>
      </c>
      <c r="Q1071" s="33"/>
      <c r="R1071" s="33">
        <f t="shared" si="200"/>
        <v>0.19999999999999998</v>
      </c>
      <c r="S1071" s="33">
        <f t="shared" si="200"/>
        <v>0.5</v>
      </c>
      <c r="T1071" s="33"/>
      <c r="U1071" s="33">
        <f t="shared" si="201"/>
        <v>0.19999999999999998</v>
      </c>
      <c r="V1071" s="33">
        <f t="shared" si="201"/>
        <v>0.5</v>
      </c>
      <c r="W1071" s="36"/>
    </row>
    <row r="1072" spans="1:23" ht="19.5">
      <c r="A1072" s="112">
        <v>112</v>
      </c>
      <c r="B1072" s="27" t="s">
        <v>1384</v>
      </c>
      <c r="C1072" s="113" t="s">
        <v>1561</v>
      </c>
      <c r="D1072" s="113"/>
      <c r="E1072" s="113" t="s">
        <v>1562</v>
      </c>
      <c r="F1072" s="114">
        <v>71</v>
      </c>
      <c r="G1072" s="113"/>
      <c r="H1072" s="113"/>
      <c r="I1072" s="31">
        <f t="shared" si="202"/>
        <v>2</v>
      </c>
      <c r="J1072" s="32">
        <f t="shared" si="203"/>
        <v>0.6</v>
      </c>
      <c r="K1072" s="32">
        <f t="shared" si="204"/>
        <v>1.4</v>
      </c>
      <c r="L1072" s="32">
        <f t="shared" si="205"/>
        <v>0.6</v>
      </c>
      <c r="M1072" s="32">
        <f t="shared" si="205"/>
        <v>1.4</v>
      </c>
      <c r="N1072" s="33">
        <f t="shared" si="198"/>
        <v>3</v>
      </c>
      <c r="O1072" s="34">
        <f t="shared" si="199"/>
        <v>0.19999999999999998</v>
      </c>
      <c r="P1072" s="35">
        <f t="shared" si="199"/>
        <v>0.46666666666666662</v>
      </c>
      <c r="Q1072" s="33"/>
      <c r="R1072" s="33">
        <f t="shared" si="200"/>
        <v>0.19999999999999998</v>
      </c>
      <c r="S1072" s="33">
        <f t="shared" si="200"/>
        <v>0.46666666666666662</v>
      </c>
      <c r="T1072" s="33"/>
      <c r="U1072" s="33">
        <f t="shared" si="201"/>
        <v>0.19999999999999998</v>
      </c>
      <c r="V1072" s="33">
        <f t="shared" si="201"/>
        <v>0.46666666666666662</v>
      </c>
      <c r="W1072" s="36"/>
    </row>
    <row r="1073" spans="1:23" ht="19.5">
      <c r="A1073" s="112">
        <v>113</v>
      </c>
      <c r="B1073" s="27" t="s">
        <v>1384</v>
      </c>
      <c r="C1073" s="113" t="s">
        <v>1399</v>
      </c>
      <c r="D1073" s="113"/>
      <c r="E1073" s="113" t="s">
        <v>1563</v>
      </c>
      <c r="F1073" s="114">
        <v>95</v>
      </c>
      <c r="G1073" s="113"/>
      <c r="H1073" s="113"/>
      <c r="I1073" s="31">
        <f t="shared" si="202"/>
        <v>2.6</v>
      </c>
      <c r="J1073" s="32">
        <f t="shared" si="203"/>
        <v>0.7</v>
      </c>
      <c r="K1073" s="32">
        <f t="shared" si="204"/>
        <v>1.8</v>
      </c>
      <c r="L1073" s="32">
        <f t="shared" si="205"/>
        <v>0.7</v>
      </c>
      <c r="M1073" s="32">
        <f t="shared" si="205"/>
        <v>1.8</v>
      </c>
      <c r="N1073" s="33">
        <f t="shared" si="198"/>
        <v>3</v>
      </c>
      <c r="O1073" s="34">
        <f t="shared" si="199"/>
        <v>0.23333333333333331</v>
      </c>
      <c r="P1073" s="35">
        <f t="shared" si="199"/>
        <v>0.6</v>
      </c>
      <c r="Q1073" s="33"/>
      <c r="R1073" s="33">
        <f t="shared" si="200"/>
        <v>0.23333333333333331</v>
      </c>
      <c r="S1073" s="33">
        <f t="shared" si="200"/>
        <v>0.6</v>
      </c>
      <c r="T1073" s="33"/>
      <c r="U1073" s="33">
        <f t="shared" si="201"/>
        <v>0.23333333333333331</v>
      </c>
      <c r="V1073" s="33">
        <f t="shared" si="201"/>
        <v>0.6</v>
      </c>
      <c r="W1073" s="36"/>
    </row>
    <row r="1074" spans="1:23" ht="19.5">
      <c r="A1074" s="112">
        <v>114</v>
      </c>
      <c r="B1074" s="27" t="s">
        <v>1384</v>
      </c>
      <c r="C1074" s="113" t="s">
        <v>1471</v>
      </c>
      <c r="D1074" s="113"/>
      <c r="E1074" s="113" t="s">
        <v>1564</v>
      </c>
      <c r="F1074" s="114">
        <v>92</v>
      </c>
      <c r="G1074" s="113"/>
      <c r="H1074" s="113"/>
      <c r="I1074" s="31">
        <f t="shared" si="202"/>
        <v>2.5</v>
      </c>
      <c r="J1074" s="32">
        <f t="shared" si="203"/>
        <v>0.7</v>
      </c>
      <c r="K1074" s="32">
        <f t="shared" si="204"/>
        <v>1.8</v>
      </c>
      <c r="L1074" s="32">
        <f t="shared" si="205"/>
        <v>0.7</v>
      </c>
      <c r="M1074" s="32">
        <f t="shared" si="205"/>
        <v>1.8</v>
      </c>
      <c r="N1074" s="33">
        <f t="shared" si="198"/>
        <v>3</v>
      </c>
      <c r="O1074" s="34">
        <f t="shared" si="199"/>
        <v>0.23333333333333331</v>
      </c>
      <c r="P1074" s="35">
        <f t="shared" si="199"/>
        <v>0.6</v>
      </c>
      <c r="Q1074" s="33"/>
      <c r="R1074" s="33">
        <f t="shared" si="200"/>
        <v>0.23333333333333331</v>
      </c>
      <c r="S1074" s="33">
        <f t="shared" si="200"/>
        <v>0.6</v>
      </c>
      <c r="T1074" s="33"/>
      <c r="U1074" s="33">
        <f t="shared" si="201"/>
        <v>0.23333333333333331</v>
      </c>
      <c r="V1074" s="33">
        <f t="shared" si="201"/>
        <v>0.6</v>
      </c>
      <c r="W1074" s="36"/>
    </row>
    <row r="1075" spans="1:23" ht="19.5">
      <c r="A1075" s="112">
        <v>115</v>
      </c>
      <c r="B1075" s="27" t="s">
        <v>1384</v>
      </c>
      <c r="C1075" s="113" t="s">
        <v>1388</v>
      </c>
      <c r="D1075" s="113"/>
      <c r="E1075" s="113" t="s">
        <v>1565</v>
      </c>
      <c r="F1075" s="114">
        <v>72</v>
      </c>
      <c r="G1075" s="113"/>
      <c r="H1075" s="113"/>
      <c r="I1075" s="31">
        <v>1.7</v>
      </c>
      <c r="J1075" s="32">
        <f t="shared" si="203"/>
        <v>0.5</v>
      </c>
      <c r="K1075" s="32">
        <f t="shared" si="204"/>
        <v>1.2</v>
      </c>
      <c r="L1075" s="32">
        <f t="shared" si="205"/>
        <v>0.5</v>
      </c>
      <c r="M1075" s="32">
        <f t="shared" si="205"/>
        <v>1.2</v>
      </c>
      <c r="N1075" s="33">
        <f t="shared" si="198"/>
        <v>3</v>
      </c>
      <c r="O1075" s="34">
        <f t="shared" si="199"/>
        <v>0.16666666666666666</v>
      </c>
      <c r="P1075" s="35">
        <f t="shared" si="199"/>
        <v>0.39999999999999997</v>
      </c>
      <c r="Q1075" s="33"/>
      <c r="R1075" s="33">
        <f t="shared" si="200"/>
        <v>0.16666666666666666</v>
      </c>
      <c r="S1075" s="33">
        <f t="shared" si="200"/>
        <v>0.39999999999999997</v>
      </c>
      <c r="T1075" s="33"/>
      <c r="U1075" s="33">
        <f t="shared" si="201"/>
        <v>0.16666666666666666</v>
      </c>
      <c r="V1075" s="33">
        <f t="shared" si="201"/>
        <v>0.39999999999999997</v>
      </c>
      <c r="W1075" s="36"/>
    </row>
    <row r="1076" spans="1:23" ht="19.5">
      <c r="A1076" s="112">
        <v>116</v>
      </c>
      <c r="B1076" s="27" t="s">
        <v>1384</v>
      </c>
      <c r="C1076" s="113" t="s">
        <v>1176</v>
      </c>
      <c r="D1076" s="113"/>
      <c r="E1076" s="113" t="s">
        <v>1566</v>
      </c>
      <c r="F1076" s="114">
        <v>102</v>
      </c>
      <c r="G1076" s="113"/>
      <c r="H1076" s="113"/>
      <c r="I1076" s="31">
        <f t="shared" si="202"/>
        <v>2.8</v>
      </c>
      <c r="J1076" s="32">
        <f t="shared" si="203"/>
        <v>0.8</v>
      </c>
      <c r="K1076" s="32">
        <f t="shared" si="204"/>
        <v>2</v>
      </c>
      <c r="L1076" s="32">
        <f t="shared" si="205"/>
        <v>0.8</v>
      </c>
      <c r="M1076" s="32">
        <f t="shared" si="205"/>
        <v>2</v>
      </c>
      <c r="N1076" s="33">
        <f t="shared" si="198"/>
        <v>4</v>
      </c>
      <c r="O1076" s="34">
        <f t="shared" si="199"/>
        <v>0.26666666666666666</v>
      </c>
      <c r="P1076" s="35">
        <f t="shared" si="199"/>
        <v>0.66666666666666663</v>
      </c>
      <c r="Q1076" s="33"/>
      <c r="R1076" s="33">
        <f t="shared" si="200"/>
        <v>0.26666666666666666</v>
      </c>
      <c r="S1076" s="33">
        <f t="shared" si="200"/>
        <v>0.66666666666666663</v>
      </c>
      <c r="T1076" s="33"/>
      <c r="U1076" s="33">
        <f t="shared" si="201"/>
        <v>0.26666666666666666</v>
      </c>
      <c r="V1076" s="33">
        <f t="shared" si="201"/>
        <v>0.66666666666666663</v>
      </c>
      <c r="W1076" s="36"/>
    </row>
    <row r="1077" spans="1:23" ht="19.5">
      <c r="A1077" s="112">
        <v>117</v>
      </c>
      <c r="B1077" s="27" t="s">
        <v>1384</v>
      </c>
      <c r="C1077" s="113" t="s">
        <v>1519</v>
      </c>
      <c r="D1077" s="113"/>
      <c r="E1077" s="113" t="s">
        <v>1567</v>
      </c>
      <c r="F1077" s="114">
        <v>75</v>
      </c>
      <c r="G1077" s="113"/>
      <c r="H1077" s="113"/>
      <c r="I1077" s="31">
        <f t="shared" si="202"/>
        <v>2.1</v>
      </c>
      <c r="J1077" s="32">
        <f t="shared" si="203"/>
        <v>0.6</v>
      </c>
      <c r="K1077" s="32">
        <f t="shared" si="204"/>
        <v>1.5</v>
      </c>
      <c r="L1077" s="32">
        <f t="shared" si="205"/>
        <v>0.6</v>
      </c>
      <c r="M1077" s="32">
        <f t="shared" si="205"/>
        <v>1.5</v>
      </c>
      <c r="N1077" s="33">
        <f t="shared" si="198"/>
        <v>3</v>
      </c>
      <c r="O1077" s="34">
        <f t="shared" si="199"/>
        <v>0.19999999999999998</v>
      </c>
      <c r="P1077" s="35">
        <f t="shared" si="199"/>
        <v>0.5</v>
      </c>
      <c r="Q1077" s="33"/>
      <c r="R1077" s="33">
        <f t="shared" si="200"/>
        <v>0.19999999999999998</v>
      </c>
      <c r="S1077" s="33">
        <f t="shared" si="200"/>
        <v>0.5</v>
      </c>
      <c r="T1077" s="33"/>
      <c r="U1077" s="33">
        <f t="shared" si="201"/>
        <v>0.19999999999999998</v>
      </c>
      <c r="V1077" s="33">
        <f t="shared" si="201"/>
        <v>0.5</v>
      </c>
      <c r="W1077" s="36"/>
    </row>
    <row r="1078" spans="1:23" ht="19.5">
      <c r="A1078" s="112">
        <v>118</v>
      </c>
      <c r="B1078" s="27" t="s">
        <v>1384</v>
      </c>
      <c r="C1078" s="113" t="s">
        <v>1553</v>
      </c>
      <c r="D1078" s="113"/>
      <c r="E1078" s="113" t="s">
        <v>1568</v>
      </c>
      <c r="F1078" s="114">
        <v>48</v>
      </c>
      <c r="G1078" s="113"/>
      <c r="H1078" s="113"/>
      <c r="I1078" s="31">
        <f t="shared" si="202"/>
        <v>1.3</v>
      </c>
      <c r="J1078" s="32">
        <f t="shared" si="203"/>
        <v>0.4</v>
      </c>
      <c r="K1078" s="32">
        <f t="shared" si="204"/>
        <v>0.9</v>
      </c>
      <c r="L1078" s="32">
        <f t="shared" si="205"/>
        <v>0.4</v>
      </c>
      <c r="M1078" s="32">
        <f t="shared" si="205"/>
        <v>0.9</v>
      </c>
      <c r="N1078" s="33">
        <f t="shared" si="198"/>
        <v>2</v>
      </c>
      <c r="O1078" s="34">
        <f t="shared" si="199"/>
        <v>0.13333333333333333</v>
      </c>
      <c r="P1078" s="35">
        <f t="shared" si="199"/>
        <v>0.3</v>
      </c>
      <c r="Q1078" s="33"/>
      <c r="R1078" s="33">
        <f t="shared" si="200"/>
        <v>0.13333333333333333</v>
      </c>
      <c r="S1078" s="33">
        <f t="shared" si="200"/>
        <v>0.3</v>
      </c>
      <c r="T1078" s="33"/>
      <c r="U1078" s="33">
        <f t="shared" si="201"/>
        <v>0.13333333333333333</v>
      </c>
      <c r="V1078" s="33">
        <f t="shared" si="201"/>
        <v>0.3</v>
      </c>
      <c r="W1078" s="36"/>
    </row>
    <row r="1079" spans="1:23" ht="19.5">
      <c r="A1079" s="112">
        <v>119</v>
      </c>
      <c r="B1079" s="27" t="s">
        <v>1384</v>
      </c>
      <c r="C1079" s="113" t="s">
        <v>1569</v>
      </c>
      <c r="D1079" s="113"/>
      <c r="E1079" s="113" t="s">
        <v>1570</v>
      </c>
      <c r="F1079" s="114">
        <v>78</v>
      </c>
      <c r="G1079" s="113"/>
      <c r="H1079" s="113"/>
      <c r="I1079" s="31">
        <f t="shared" si="202"/>
        <v>2.1</v>
      </c>
      <c r="J1079" s="32">
        <f t="shared" si="203"/>
        <v>0.6</v>
      </c>
      <c r="K1079" s="32">
        <f t="shared" si="204"/>
        <v>1.5</v>
      </c>
      <c r="L1079" s="32">
        <f t="shared" si="205"/>
        <v>0.6</v>
      </c>
      <c r="M1079" s="32">
        <f t="shared" si="205"/>
        <v>1.5</v>
      </c>
      <c r="N1079" s="33">
        <f t="shared" si="198"/>
        <v>3</v>
      </c>
      <c r="O1079" s="34">
        <f t="shared" si="199"/>
        <v>0.19999999999999998</v>
      </c>
      <c r="P1079" s="35">
        <f t="shared" si="199"/>
        <v>0.5</v>
      </c>
      <c r="Q1079" s="33"/>
      <c r="R1079" s="33">
        <f t="shared" si="200"/>
        <v>0.19999999999999998</v>
      </c>
      <c r="S1079" s="33">
        <f t="shared" si="200"/>
        <v>0.5</v>
      </c>
      <c r="T1079" s="33"/>
      <c r="U1079" s="33">
        <f t="shared" si="201"/>
        <v>0.19999999999999998</v>
      </c>
      <c r="V1079" s="33">
        <f t="shared" si="201"/>
        <v>0.5</v>
      </c>
      <c r="W1079" s="36"/>
    </row>
    <row r="1080" spans="1:23" ht="19.5">
      <c r="A1080" s="112">
        <v>120</v>
      </c>
      <c r="B1080" s="27" t="s">
        <v>1384</v>
      </c>
      <c r="C1080" s="113" t="s">
        <v>1571</v>
      </c>
      <c r="D1080" s="113"/>
      <c r="E1080" s="113" t="s">
        <v>1572</v>
      </c>
      <c r="F1080" s="114">
        <v>42</v>
      </c>
      <c r="G1080" s="113"/>
      <c r="H1080" s="113"/>
      <c r="I1080" s="31">
        <f t="shared" si="202"/>
        <v>1.2</v>
      </c>
      <c r="J1080" s="32">
        <f t="shared" si="203"/>
        <v>0.3</v>
      </c>
      <c r="K1080" s="32">
        <f t="shared" si="204"/>
        <v>0.8</v>
      </c>
      <c r="L1080" s="32">
        <f t="shared" si="205"/>
        <v>0.3</v>
      </c>
      <c r="M1080" s="32">
        <f t="shared" si="205"/>
        <v>0.8</v>
      </c>
      <c r="N1080" s="33">
        <f t="shared" si="198"/>
        <v>2</v>
      </c>
      <c r="O1080" s="34">
        <f t="shared" si="199"/>
        <v>9.9999999999999992E-2</v>
      </c>
      <c r="P1080" s="35">
        <f t="shared" si="199"/>
        <v>0.26666666666666666</v>
      </c>
      <c r="Q1080" s="33"/>
      <c r="R1080" s="33">
        <f t="shared" si="200"/>
        <v>9.9999999999999992E-2</v>
      </c>
      <c r="S1080" s="33">
        <f t="shared" si="200"/>
        <v>0.26666666666666666</v>
      </c>
      <c r="T1080" s="33"/>
      <c r="U1080" s="33">
        <f t="shared" si="201"/>
        <v>9.9999999999999992E-2</v>
      </c>
      <c r="V1080" s="33">
        <f t="shared" si="201"/>
        <v>0.26666666666666666</v>
      </c>
      <c r="W1080" s="36"/>
    </row>
    <row r="1081" spans="1:23" ht="19.5">
      <c r="A1081" s="112">
        <v>121</v>
      </c>
      <c r="B1081" s="27" t="s">
        <v>1384</v>
      </c>
      <c r="C1081" s="113" t="s">
        <v>1176</v>
      </c>
      <c r="D1081" s="113"/>
      <c r="E1081" s="113" t="s">
        <v>1573</v>
      </c>
      <c r="F1081" s="114">
        <v>40</v>
      </c>
      <c r="G1081" s="113"/>
      <c r="H1081" s="113"/>
      <c r="I1081" s="31">
        <f t="shared" si="202"/>
        <v>1.1000000000000001</v>
      </c>
      <c r="J1081" s="32">
        <f t="shared" si="203"/>
        <v>0.3</v>
      </c>
      <c r="K1081" s="32">
        <f t="shared" si="204"/>
        <v>0.8</v>
      </c>
      <c r="L1081" s="32">
        <f t="shared" si="205"/>
        <v>0.3</v>
      </c>
      <c r="M1081" s="32">
        <f t="shared" si="205"/>
        <v>0.8</v>
      </c>
      <c r="N1081" s="33">
        <f t="shared" si="198"/>
        <v>1</v>
      </c>
      <c r="O1081" s="34">
        <f t="shared" si="199"/>
        <v>9.9999999999999992E-2</v>
      </c>
      <c r="P1081" s="35">
        <f t="shared" si="199"/>
        <v>0.26666666666666666</v>
      </c>
      <c r="Q1081" s="33"/>
      <c r="R1081" s="33">
        <f t="shared" si="200"/>
        <v>9.9999999999999992E-2</v>
      </c>
      <c r="S1081" s="33">
        <f t="shared" si="200"/>
        <v>0.26666666666666666</v>
      </c>
      <c r="T1081" s="33"/>
      <c r="U1081" s="33">
        <f t="shared" si="201"/>
        <v>9.9999999999999992E-2</v>
      </c>
      <c r="V1081" s="33">
        <f t="shared" si="201"/>
        <v>0.26666666666666666</v>
      </c>
      <c r="W1081" s="36"/>
    </row>
    <row r="1082" spans="1:23" ht="18.75">
      <c r="A1082" s="26"/>
      <c r="B1082" s="38"/>
      <c r="C1082" s="38"/>
      <c r="D1082" s="38"/>
      <c r="E1082" s="28" t="s">
        <v>225</v>
      </c>
      <c r="F1082" s="95">
        <f>SUM(F961:F1081)</f>
        <v>18185</v>
      </c>
      <c r="G1082" s="28"/>
      <c r="H1082" s="28"/>
      <c r="I1082" s="56">
        <f>SUM(I961:I1081)</f>
        <v>500.10000000000014</v>
      </c>
      <c r="J1082" s="36">
        <f>SUM(J961:J1081)</f>
        <v>141.98999999999995</v>
      </c>
      <c r="K1082" s="36">
        <f>SUM(K961:K1081)</f>
        <v>349.45</v>
      </c>
      <c r="L1082" s="56">
        <f>SUM(L961:L1081)</f>
        <v>141.98999999999995</v>
      </c>
      <c r="M1082" s="56">
        <f>SUM(M961:M1081)</f>
        <v>349.45</v>
      </c>
      <c r="N1082" s="95">
        <f t="shared" ref="N1082" si="206">SUM(N961:N1081)</f>
        <v>656</v>
      </c>
      <c r="O1082" s="57">
        <f>SUM(O961:O1081)</f>
        <v>47.330000000000027</v>
      </c>
      <c r="P1082" s="57">
        <f>SUM(P961:P1081)</f>
        <v>116.48333333333338</v>
      </c>
      <c r="Q1082" s="42"/>
      <c r="R1082" s="39">
        <f>SUM(R961:R1081)</f>
        <v>47.330000000000027</v>
      </c>
      <c r="S1082" s="39">
        <f>SUM(S961:S1081)</f>
        <v>116.48333333333338</v>
      </c>
      <c r="T1082" s="39"/>
      <c r="U1082" s="39">
        <f>SUM(U961:U1081)</f>
        <v>47.330000000000027</v>
      </c>
      <c r="V1082" s="39">
        <f>SUM(V961:V1081)</f>
        <v>116.48333333333338</v>
      </c>
      <c r="W1082" s="36"/>
    </row>
    <row r="1083" spans="1:23">
      <c r="A1083" s="48"/>
      <c r="B1083" s="47"/>
      <c r="C1083" s="47"/>
      <c r="D1083" s="47"/>
      <c r="E1083" s="62"/>
      <c r="F1083" s="62"/>
      <c r="G1083" s="62"/>
      <c r="H1083" s="62"/>
      <c r="I1083" s="62"/>
      <c r="J1083" s="62"/>
      <c r="K1083" s="62"/>
      <c r="L1083" s="62"/>
      <c r="M1083" s="62"/>
      <c r="N1083" s="46"/>
      <c r="O1083" s="46"/>
      <c r="P1083" s="46"/>
      <c r="Q1083" s="46"/>
      <c r="R1083" s="46"/>
      <c r="S1083" s="46"/>
      <c r="T1083" s="46"/>
      <c r="U1083" s="46"/>
      <c r="V1083" s="46"/>
      <c r="W1083" s="46"/>
    </row>
    <row r="1084" spans="1:23">
      <c r="A1084" s="48"/>
      <c r="B1084" s="47"/>
      <c r="C1084" s="47"/>
      <c r="D1084" s="47"/>
      <c r="E1084" s="45"/>
      <c r="F1084" s="45"/>
      <c r="G1084" s="45"/>
      <c r="H1084" s="45"/>
      <c r="I1084" s="45"/>
      <c r="J1084" s="45"/>
      <c r="K1084" s="45"/>
      <c r="L1084" s="38"/>
      <c r="M1084" s="119"/>
      <c r="N1084" s="120"/>
      <c r="O1084" s="121" t="s">
        <v>1574</v>
      </c>
      <c r="P1084" s="122"/>
      <c r="Q1084" s="123"/>
      <c r="R1084" s="121" t="s">
        <v>1575</v>
      </c>
      <c r="S1084" s="122"/>
      <c r="T1084" s="123"/>
      <c r="U1084" s="121" t="s">
        <v>1576</v>
      </c>
      <c r="V1084" s="122"/>
    </row>
    <row r="1085" spans="1:23">
      <c r="A1085" s="48"/>
      <c r="B1085" s="47"/>
      <c r="C1085" s="47"/>
      <c r="D1085" s="47"/>
      <c r="E1085" s="45"/>
      <c r="F1085" s="47"/>
      <c r="G1085" s="47"/>
      <c r="H1085" s="47"/>
      <c r="I1085" s="47"/>
      <c r="J1085" s="47"/>
      <c r="K1085" s="47"/>
      <c r="L1085" s="38"/>
      <c r="M1085" s="125"/>
      <c r="N1085" s="125"/>
      <c r="O1085" s="125" t="s">
        <v>1577</v>
      </c>
      <c r="P1085" s="125" t="s">
        <v>1578</v>
      </c>
      <c r="Q1085" s="125" t="s">
        <v>1579</v>
      </c>
      <c r="R1085" s="125" t="s">
        <v>1577</v>
      </c>
      <c r="S1085" s="125" t="s">
        <v>1578</v>
      </c>
      <c r="T1085" s="125" t="s">
        <v>1579</v>
      </c>
      <c r="U1085" s="125" t="s">
        <v>1577</v>
      </c>
      <c r="V1085" s="125" t="s">
        <v>1578</v>
      </c>
    </row>
    <row r="1086" spans="1:23">
      <c r="A1086" s="48"/>
      <c r="B1086" s="47"/>
      <c r="C1086" s="47"/>
      <c r="D1086" s="47"/>
      <c r="E1086" s="124"/>
      <c r="F1086" s="126"/>
      <c r="G1086" s="126"/>
      <c r="H1086" s="126"/>
      <c r="I1086" s="126"/>
      <c r="J1086" s="126"/>
      <c r="K1086" s="126"/>
      <c r="L1086" s="127" t="s">
        <v>1580</v>
      </c>
      <c r="M1086" s="128"/>
      <c r="N1086" s="129"/>
      <c r="O1086" s="38">
        <f>R978+R979+R980+R981+R982+R983+R984+R991+R992+R993+R994+R995+R996+R997+R998+R999+R1000+R1001+R1002+R1003+R1004+R1005+R1006+R1007+R1008+R1009+R1010+R1011+R1061+R1062+R1063+R1069+R1070+R1071+R1012</f>
        <v>13.766666666666667</v>
      </c>
      <c r="P1086" s="38">
        <f>S978+S979+S980+S981+S982+S983+S984+S991+S992+S993+S994+S995+S996+S997+S998+S999+S1000+S1001+S1002+S1003+S1004+S1005+S1006+S1007+S1008+S1009+S1010+S1011+S1061+S1062+S1063+S1069+S1070+S1071+S1012</f>
        <v>33.79999999999999</v>
      </c>
      <c r="Q1086" s="38">
        <f>SUM(O1086:P1086)</f>
        <v>47.566666666666656</v>
      </c>
      <c r="R1086" s="38">
        <f>O1086</f>
        <v>13.766666666666667</v>
      </c>
      <c r="S1086" s="38">
        <f>P1086</f>
        <v>33.79999999999999</v>
      </c>
      <c r="T1086" s="38">
        <f>SUM(R1086:S1086)</f>
        <v>47.566666666666656</v>
      </c>
      <c r="U1086" s="38">
        <f>O1086</f>
        <v>13.766666666666667</v>
      </c>
      <c r="V1086" s="38">
        <f>P1086</f>
        <v>33.79999999999999</v>
      </c>
    </row>
    <row r="1087" spans="1:23">
      <c r="A1087" s="48"/>
      <c r="B1087" s="47"/>
      <c r="C1087" s="47"/>
      <c r="D1087" s="47"/>
      <c r="E1087" s="124"/>
      <c r="F1087" s="126"/>
      <c r="G1087" s="126"/>
      <c r="H1087" s="126"/>
      <c r="I1087" s="126"/>
      <c r="J1087" s="126"/>
      <c r="K1087" s="126"/>
      <c r="L1087" s="127" t="s">
        <v>1581</v>
      </c>
      <c r="M1087" s="128"/>
      <c r="N1087" s="129"/>
      <c r="O1087" s="38">
        <f>R961+R962+R963+R964+R965+R966+R967+R968+R969+R970+R971+R972+R973+R974+R975+R976+R977+R985+R986+R987+R988+R989+R990+R1013+R1014+R1015+R1016+R1017+R1018+R1019+R1020+R1021+R1022+R1023+R1024+R1025+R1026+R1027+R1028+R1029+R1030+R1031+R1032+R1033+R1034+R1035+R1036+R1037+R1038+R1039+R1040+R1041+R1042+R1043+R1044+R1045+R1046+R1047+R1048+R1049+R1050+R1051+R1052+R1053+R1054+R1055+R1056+R1057+R1058+R1059+R1060+R1064+R1065+R1066+R1067+R1068+R1072+R1073+R1074+R1075+R1076+R1077+R1078+R1079+R1080+R1081</f>
        <v>33.563333333333333</v>
      </c>
      <c r="P1087" s="38">
        <f>S961+S962+S963+S964+S965+S966+S967+S968+S969+S970+S971+S972+S973+S974+S975+S976+S977+S985+S986+S987+S988+S989+S990+S1013+S1014+S1015+S1016+S1017+S1018+S1019+S1020+S1021+S1022+S1023+S1024+S1025+S1026+S1027+S1028+S1029+S1030+S1031+S1032+S1033+S1034+S1035+S1036+S1037+S1038+S1039+S1040+S1041+S1042+S1043+S1044+S1045+S1046+S1047+S1048+S1049+S1050+S1051+S1052+S1053+S1054+S1055+S1056+S1057+S1058+S1059+S1060+S1064+S1065+S1066+S1067+S1068+S1072+S1073+S1074+S1075+S1076+S1077+S1078+S1079+S1080+S1081</f>
        <v>82.683333333333337</v>
      </c>
      <c r="Q1087" s="38">
        <f>SUM(O1087:P1087)</f>
        <v>116.24666666666667</v>
      </c>
      <c r="R1087" s="38">
        <f>O1087</f>
        <v>33.563333333333333</v>
      </c>
      <c r="S1087" s="38">
        <f>P1087</f>
        <v>82.683333333333337</v>
      </c>
      <c r="T1087" s="38">
        <f>SUM(R1087:S1087)</f>
        <v>116.24666666666667</v>
      </c>
      <c r="U1087" s="38">
        <f>O1087</f>
        <v>33.563333333333333</v>
      </c>
      <c r="V1087" s="38">
        <f>P1087</f>
        <v>82.683333333333337</v>
      </c>
    </row>
    <row r="1088" spans="1:23">
      <c r="A1088" s="48"/>
      <c r="B1088" s="47"/>
      <c r="C1088" s="47"/>
      <c r="D1088" s="47"/>
      <c r="E1088" s="130"/>
      <c r="F1088" s="126"/>
      <c r="G1088" s="126"/>
      <c r="H1088" s="126"/>
      <c r="I1088" s="126"/>
      <c r="J1088" s="126"/>
      <c r="K1088" s="126"/>
      <c r="L1088" s="127" t="s">
        <v>1582</v>
      </c>
      <c r="M1088" s="128"/>
      <c r="N1088" s="129"/>
      <c r="O1088" s="71">
        <f>SUM(O1086:O1087)</f>
        <v>47.33</v>
      </c>
      <c r="P1088" s="71">
        <f>SUM(P1086:P1087)</f>
        <v>116.48333333333332</v>
      </c>
      <c r="Q1088" s="71">
        <f>SUM(O1088:P1088)</f>
        <v>163.81333333333333</v>
      </c>
      <c r="R1088" s="71">
        <f>SUM(R1086:R1087)</f>
        <v>47.33</v>
      </c>
      <c r="S1088" s="71">
        <f>SUM(S1086:S1087)</f>
        <v>116.48333333333332</v>
      </c>
      <c r="T1088" s="71">
        <f>SUM(R1088:S1088)</f>
        <v>163.81333333333333</v>
      </c>
      <c r="U1088" s="71">
        <f t="shared" ref="U1088:V1088" si="207">R1088</f>
        <v>47.33</v>
      </c>
      <c r="V1088" s="71">
        <f t="shared" si="207"/>
        <v>116.48333333333332</v>
      </c>
    </row>
    <row r="1089" spans="1:23">
      <c r="A1089" s="48"/>
      <c r="B1089" s="47"/>
      <c r="C1089" s="47"/>
      <c r="D1089" s="47"/>
      <c r="E1089" s="131"/>
      <c r="F1089" s="131"/>
      <c r="G1089" s="131"/>
      <c r="H1089" s="131"/>
      <c r="I1089" s="131"/>
      <c r="J1089" s="131"/>
      <c r="K1089" s="131"/>
      <c r="L1089" s="131"/>
      <c r="M1089" s="131"/>
      <c r="N1089" s="131"/>
      <c r="O1089" s="132"/>
      <c r="P1089" s="62"/>
      <c r="Q1089" s="62"/>
      <c r="R1089" s="62"/>
      <c r="S1089" s="62"/>
      <c r="T1089" s="62"/>
      <c r="U1089" s="62"/>
      <c r="V1089" s="62"/>
      <c r="W1089" s="62"/>
    </row>
    <row r="1090" spans="1:23">
      <c r="A1090" s="48"/>
      <c r="B1090" s="47"/>
      <c r="C1090" s="47"/>
      <c r="D1090" s="47"/>
      <c r="E1090" s="131"/>
      <c r="F1090" s="131"/>
      <c r="G1090" s="131"/>
      <c r="H1090" s="131"/>
      <c r="I1090" s="131"/>
      <c r="J1090" s="131"/>
      <c r="K1090" s="131"/>
      <c r="L1090" s="131"/>
      <c r="M1090" s="131"/>
      <c r="N1090" s="131"/>
      <c r="O1090" s="131"/>
      <c r="P1090" s="47"/>
      <c r="Q1090" s="47"/>
      <c r="R1090" s="47"/>
      <c r="S1090" s="47"/>
      <c r="T1090" s="47"/>
      <c r="U1090" s="47"/>
      <c r="V1090" s="47"/>
      <c r="W1090" s="47"/>
    </row>
    <row r="1091" spans="1:23">
      <c r="A1091" s="48"/>
      <c r="B1091" s="47"/>
      <c r="C1091" s="47"/>
      <c r="D1091" s="47"/>
      <c r="E1091" s="131"/>
      <c r="F1091" s="131"/>
      <c r="G1091" s="131"/>
      <c r="H1091" s="131"/>
      <c r="I1091" s="131"/>
      <c r="J1091" s="131"/>
      <c r="K1091" s="133"/>
      <c r="L1091" s="133"/>
      <c r="M1091" s="131"/>
      <c r="N1091" s="131"/>
      <c r="O1091" s="131"/>
      <c r="P1091" s="47"/>
      <c r="Q1091" s="47"/>
      <c r="R1091" s="47"/>
      <c r="S1091" s="47"/>
      <c r="T1091" s="47"/>
      <c r="U1091" s="47"/>
      <c r="V1091" s="47"/>
      <c r="W1091" s="47"/>
    </row>
    <row r="1092" spans="1:23">
      <c r="A1092" s="48"/>
      <c r="B1092" s="47"/>
      <c r="C1092" s="47"/>
      <c r="D1092" s="47"/>
      <c r="E1092" s="131"/>
      <c r="F1092" s="131"/>
      <c r="G1092" s="131"/>
      <c r="H1092" s="131"/>
      <c r="I1092" s="131"/>
      <c r="J1092" s="131"/>
      <c r="K1092" s="133"/>
      <c r="L1092" s="133"/>
      <c r="M1092" s="131"/>
      <c r="N1092" s="131"/>
      <c r="O1092" s="131"/>
      <c r="P1092" s="47"/>
      <c r="Q1092" s="47"/>
      <c r="R1092" s="47"/>
      <c r="S1092" s="47"/>
      <c r="T1092" s="47"/>
      <c r="U1092" s="47"/>
      <c r="V1092" s="47"/>
      <c r="W1092" s="47"/>
    </row>
    <row r="1093" spans="1:23">
      <c r="A1093" s="48"/>
      <c r="B1093" s="47"/>
      <c r="C1093" s="47"/>
      <c r="D1093" s="47"/>
      <c r="E1093" s="131"/>
      <c r="F1093" s="131"/>
      <c r="G1093" s="131"/>
      <c r="H1093" s="131"/>
      <c r="I1093" s="131"/>
      <c r="J1093" s="131"/>
      <c r="K1093" s="133"/>
      <c r="L1093" s="133"/>
      <c r="M1093" s="131"/>
      <c r="N1093" s="131"/>
      <c r="O1093" s="131"/>
      <c r="P1093" s="47"/>
      <c r="Q1093" s="47"/>
      <c r="R1093" s="47"/>
      <c r="S1093" s="47"/>
      <c r="T1093" s="47"/>
      <c r="U1093" s="47"/>
      <c r="V1093" s="47"/>
      <c r="W1093" s="47"/>
    </row>
    <row r="1094" spans="1:23">
      <c r="A1094" s="48"/>
      <c r="B1094" s="47"/>
      <c r="C1094" s="47"/>
      <c r="D1094" s="47"/>
      <c r="E1094" s="131"/>
      <c r="F1094" s="131"/>
      <c r="G1094" s="131"/>
      <c r="H1094" s="131"/>
      <c r="I1094" s="131"/>
      <c r="J1094" s="131"/>
      <c r="K1094" s="133"/>
      <c r="L1094" s="133"/>
      <c r="M1094" s="131"/>
      <c r="N1094" s="131"/>
      <c r="O1094" s="131"/>
      <c r="P1094" s="47"/>
      <c r="Q1094" s="47"/>
      <c r="R1094" s="47"/>
      <c r="S1094" s="47"/>
      <c r="T1094" s="47"/>
      <c r="U1094" s="47"/>
      <c r="V1094" s="47"/>
      <c r="W1094" s="47"/>
    </row>
    <row r="1095" spans="1:23">
      <c r="A1095" s="48"/>
      <c r="B1095" s="47"/>
      <c r="C1095" s="47"/>
      <c r="D1095" s="47"/>
      <c r="E1095" s="131"/>
      <c r="F1095" s="131"/>
      <c r="G1095" s="131"/>
      <c r="H1095" s="131"/>
      <c r="I1095" s="131"/>
      <c r="J1095" s="131"/>
      <c r="K1095" s="133"/>
      <c r="L1095" s="133"/>
      <c r="M1095" s="131"/>
      <c r="N1095" s="131"/>
      <c r="O1095" s="131"/>
      <c r="P1095" s="47"/>
      <c r="Q1095" s="47"/>
      <c r="R1095" s="47"/>
      <c r="S1095" s="47"/>
      <c r="T1095" s="47"/>
      <c r="U1095" s="47"/>
      <c r="V1095" s="47"/>
      <c r="W1095" s="47"/>
    </row>
    <row r="1096" spans="1:23">
      <c r="A1096" s="48"/>
      <c r="B1096" s="47"/>
      <c r="C1096" s="47"/>
      <c r="D1096" s="47"/>
      <c r="E1096" s="131"/>
      <c r="F1096" s="131"/>
      <c r="G1096" s="131"/>
      <c r="H1096" s="131"/>
      <c r="I1096" s="131"/>
      <c r="J1096" s="131"/>
      <c r="K1096" s="133"/>
      <c r="L1096" s="133"/>
      <c r="M1096" s="131"/>
      <c r="N1096" s="131"/>
      <c r="O1096" s="131"/>
      <c r="P1096" s="47"/>
      <c r="Q1096" s="47"/>
      <c r="R1096" s="47"/>
      <c r="S1096" s="47"/>
      <c r="T1096" s="47"/>
      <c r="U1096" s="47"/>
      <c r="V1096" s="47"/>
      <c r="W1096" s="47"/>
    </row>
    <row r="1097" spans="1:23">
      <c r="A1097" s="48"/>
      <c r="B1097" s="47"/>
      <c r="C1097" s="47"/>
      <c r="D1097" s="47"/>
      <c r="E1097" s="131"/>
      <c r="F1097" s="131"/>
      <c r="G1097" s="131"/>
      <c r="H1097" s="131"/>
      <c r="I1097" s="131"/>
      <c r="J1097" s="131"/>
      <c r="K1097" s="133"/>
      <c r="L1097" s="133"/>
      <c r="M1097" s="131"/>
      <c r="N1097" s="131"/>
      <c r="O1097" s="131"/>
      <c r="P1097" s="47"/>
      <c r="Q1097" s="47"/>
      <c r="R1097" s="47"/>
      <c r="S1097" s="47"/>
      <c r="T1097" s="47"/>
      <c r="U1097" s="47"/>
      <c r="V1097" s="47"/>
      <c r="W1097" s="47"/>
    </row>
    <row r="1098" spans="1:23" ht="19.5">
      <c r="A1098" s="112">
        <v>1</v>
      </c>
      <c r="B1098" s="27" t="s">
        <v>1583</v>
      </c>
      <c r="C1098" s="113" t="s">
        <v>1584</v>
      </c>
      <c r="D1098" s="113"/>
      <c r="E1098" s="134" t="s">
        <v>1585</v>
      </c>
      <c r="F1098" s="135">
        <v>166</v>
      </c>
      <c r="G1098" s="134"/>
      <c r="H1098" s="134"/>
      <c r="I1098" s="31">
        <f t="shared" ref="I1098:I1161" si="208">ROUND(F1098*55/100*50*0.001,1)</f>
        <v>4.5999999999999996</v>
      </c>
      <c r="J1098" s="32">
        <f t="shared" ref="J1098:J1161" si="209">ROUND(I1098*1/3.4,1)</f>
        <v>1.4</v>
      </c>
      <c r="K1098" s="32">
        <f t="shared" ref="K1098:K1161" si="210">ROUND(I1098*2/2.85,1)</f>
        <v>3.2</v>
      </c>
      <c r="L1098" s="32">
        <f>J1098-G1098</f>
        <v>1.4</v>
      </c>
      <c r="M1098" s="32">
        <f>K1098-H1098</f>
        <v>3.2</v>
      </c>
      <c r="N1098" s="92">
        <f t="shared" ref="N1098:N1161" si="211">ROUND(F1098*60/100*60*0.001,0)</f>
        <v>6</v>
      </c>
      <c r="O1098" s="136">
        <f t="shared" ref="O1098:P1161" si="212">L1098/3</f>
        <v>0.46666666666666662</v>
      </c>
      <c r="P1098" s="137">
        <f t="shared" si="212"/>
        <v>1.0666666666666667</v>
      </c>
      <c r="Q1098" s="92"/>
      <c r="R1098" s="92">
        <f t="shared" ref="R1098:S1161" si="213">L1098/3</f>
        <v>0.46666666666666662</v>
      </c>
      <c r="S1098" s="92">
        <f t="shared" si="213"/>
        <v>1.0666666666666667</v>
      </c>
      <c r="T1098" s="92"/>
      <c r="U1098" s="92">
        <f t="shared" ref="U1098:V1161" si="214">L1098/3</f>
        <v>0.46666666666666662</v>
      </c>
      <c r="V1098" s="92">
        <f t="shared" si="214"/>
        <v>1.0666666666666667</v>
      </c>
      <c r="W1098" s="138"/>
    </row>
    <row r="1099" spans="1:23" ht="19.5">
      <c r="A1099" s="112">
        <v>2</v>
      </c>
      <c r="B1099" s="27" t="s">
        <v>1583</v>
      </c>
      <c r="C1099" s="113" t="s">
        <v>1586</v>
      </c>
      <c r="D1099" s="113"/>
      <c r="E1099" s="113" t="s">
        <v>1587</v>
      </c>
      <c r="F1099" s="139">
        <v>208</v>
      </c>
      <c r="G1099" s="113"/>
      <c r="H1099" s="113"/>
      <c r="I1099" s="31">
        <f t="shared" si="208"/>
        <v>5.7</v>
      </c>
      <c r="J1099" s="32">
        <f t="shared" si="209"/>
        <v>1.7</v>
      </c>
      <c r="K1099" s="32">
        <f t="shared" si="210"/>
        <v>4</v>
      </c>
      <c r="L1099" s="32">
        <v>1.6</v>
      </c>
      <c r="M1099" s="32">
        <f t="shared" ref="M1099:M1162" si="215">K1099-H1099</f>
        <v>4</v>
      </c>
      <c r="N1099" s="33">
        <f t="shared" si="211"/>
        <v>7</v>
      </c>
      <c r="O1099" s="34">
        <f t="shared" si="212"/>
        <v>0.53333333333333333</v>
      </c>
      <c r="P1099" s="35">
        <f t="shared" si="212"/>
        <v>1.3333333333333333</v>
      </c>
      <c r="Q1099" s="33"/>
      <c r="R1099" s="33">
        <f t="shared" si="213"/>
        <v>0.53333333333333333</v>
      </c>
      <c r="S1099" s="33">
        <f t="shared" si="213"/>
        <v>1.3333333333333333</v>
      </c>
      <c r="T1099" s="33"/>
      <c r="U1099" s="33">
        <f t="shared" si="214"/>
        <v>0.53333333333333333</v>
      </c>
      <c r="V1099" s="33">
        <f t="shared" si="214"/>
        <v>1.3333333333333333</v>
      </c>
      <c r="W1099" s="36"/>
    </row>
    <row r="1100" spans="1:23" ht="19.5">
      <c r="A1100" s="112">
        <v>3</v>
      </c>
      <c r="B1100" s="27" t="s">
        <v>1583</v>
      </c>
      <c r="C1100" s="113" t="s">
        <v>1588</v>
      </c>
      <c r="D1100" s="113"/>
      <c r="E1100" s="113" t="s">
        <v>1589</v>
      </c>
      <c r="F1100" s="139">
        <v>195</v>
      </c>
      <c r="G1100" s="113"/>
      <c r="H1100" s="113"/>
      <c r="I1100" s="31">
        <f t="shared" si="208"/>
        <v>5.4</v>
      </c>
      <c r="J1100" s="32">
        <f t="shared" si="209"/>
        <v>1.6</v>
      </c>
      <c r="K1100" s="32">
        <f t="shared" si="210"/>
        <v>3.8</v>
      </c>
      <c r="L1100" s="32">
        <f t="shared" ref="L1100:L1107" si="216">J1100-G1100</f>
        <v>1.6</v>
      </c>
      <c r="M1100" s="32">
        <f t="shared" si="215"/>
        <v>3.8</v>
      </c>
      <c r="N1100" s="33">
        <f t="shared" si="211"/>
        <v>7</v>
      </c>
      <c r="O1100" s="34">
        <f t="shared" si="212"/>
        <v>0.53333333333333333</v>
      </c>
      <c r="P1100" s="35">
        <f t="shared" si="212"/>
        <v>1.2666666666666666</v>
      </c>
      <c r="Q1100" s="33"/>
      <c r="R1100" s="33">
        <f t="shared" si="213"/>
        <v>0.53333333333333333</v>
      </c>
      <c r="S1100" s="33">
        <f t="shared" si="213"/>
        <v>1.2666666666666666</v>
      </c>
      <c r="T1100" s="33"/>
      <c r="U1100" s="33">
        <f t="shared" si="214"/>
        <v>0.53333333333333333</v>
      </c>
      <c r="V1100" s="33">
        <f t="shared" si="214"/>
        <v>1.2666666666666666</v>
      </c>
      <c r="W1100" s="36"/>
    </row>
    <row r="1101" spans="1:23" ht="19.5">
      <c r="A1101" s="112">
        <v>4</v>
      </c>
      <c r="B1101" s="27" t="s">
        <v>1583</v>
      </c>
      <c r="C1101" s="113" t="s">
        <v>1590</v>
      </c>
      <c r="D1101" s="113"/>
      <c r="E1101" s="113" t="s">
        <v>1591</v>
      </c>
      <c r="F1101" s="139">
        <v>72</v>
      </c>
      <c r="G1101" s="113"/>
      <c r="H1101" s="113"/>
      <c r="I1101" s="31">
        <f t="shared" si="208"/>
        <v>2</v>
      </c>
      <c r="J1101" s="32">
        <f t="shared" si="209"/>
        <v>0.6</v>
      </c>
      <c r="K1101" s="32">
        <f t="shared" si="210"/>
        <v>1.4</v>
      </c>
      <c r="L1101" s="32">
        <f t="shared" si="216"/>
        <v>0.6</v>
      </c>
      <c r="M1101" s="32">
        <f t="shared" si="215"/>
        <v>1.4</v>
      </c>
      <c r="N1101" s="33">
        <f t="shared" si="211"/>
        <v>3</v>
      </c>
      <c r="O1101" s="34">
        <f t="shared" si="212"/>
        <v>0.19999999999999998</v>
      </c>
      <c r="P1101" s="35">
        <f t="shared" si="212"/>
        <v>0.46666666666666662</v>
      </c>
      <c r="Q1101" s="33"/>
      <c r="R1101" s="33">
        <f t="shared" si="213"/>
        <v>0.19999999999999998</v>
      </c>
      <c r="S1101" s="33">
        <f t="shared" si="213"/>
        <v>0.46666666666666662</v>
      </c>
      <c r="T1101" s="33"/>
      <c r="U1101" s="33">
        <f t="shared" si="214"/>
        <v>0.19999999999999998</v>
      </c>
      <c r="V1101" s="33">
        <f t="shared" si="214"/>
        <v>0.46666666666666662</v>
      </c>
      <c r="W1101" s="36"/>
    </row>
    <row r="1102" spans="1:23" ht="19.5">
      <c r="A1102" s="112">
        <v>5</v>
      </c>
      <c r="B1102" s="27" t="s">
        <v>1583</v>
      </c>
      <c r="C1102" s="113" t="s">
        <v>1592</v>
      </c>
      <c r="D1102" s="113"/>
      <c r="E1102" s="113" t="s">
        <v>1593</v>
      </c>
      <c r="F1102" s="139">
        <v>184</v>
      </c>
      <c r="G1102" s="113"/>
      <c r="H1102" s="113"/>
      <c r="I1102" s="31">
        <f t="shared" si="208"/>
        <v>5.0999999999999996</v>
      </c>
      <c r="J1102" s="32">
        <f t="shared" si="209"/>
        <v>1.5</v>
      </c>
      <c r="K1102" s="32">
        <v>3.5</v>
      </c>
      <c r="L1102" s="32">
        <f t="shared" si="216"/>
        <v>1.5</v>
      </c>
      <c r="M1102" s="32">
        <f t="shared" si="215"/>
        <v>3.5</v>
      </c>
      <c r="N1102" s="33">
        <f t="shared" si="211"/>
        <v>7</v>
      </c>
      <c r="O1102" s="34">
        <f t="shared" si="212"/>
        <v>0.5</v>
      </c>
      <c r="P1102" s="35">
        <f t="shared" si="212"/>
        <v>1.1666666666666667</v>
      </c>
      <c r="Q1102" s="33"/>
      <c r="R1102" s="33">
        <f t="shared" si="213"/>
        <v>0.5</v>
      </c>
      <c r="S1102" s="33">
        <f t="shared" si="213"/>
        <v>1.1666666666666667</v>
      </c>
      <c r="T1102" s="33"/>
      <c r="U1102" s="33">
        <f t="shared" si="214"/>
        <v>0.5</v>
      </c>
      <c r="V1102" s="33">
        <f t="shared" si="214"/>
        <v>1.1666666666666667</v>
      </c>
      <c r="W1102" s="36"/>
    </row>
    <row r="1103" spans="1:23" ht="19.5">
      <c r="A1103" s="112">
        <v>6</v>
      </c>
      <c r="B1103" s="27" t="s">
        <v>1583</v>
      </c>
      <c r="C1103" s="113" t="s">
        <v>1594</v>
      </c>
      <c r="D1103" s="113"/>
      <c r="E1103" s="113" t="s">
        <v>1595</v>
      </c>
      <c r="F1103" s="139">
        <v>186</v>
      </c>
      <c r="G1103" s="113"/>
      <c r="H1103" s="113"/>
      <c r="I1103" s="31">
        <f t="shared" si="208"/>
        <v>5.0999999999999996</v>
      </c>
      <c r="J1103" s="32">
        <f t="shared" si="209"/>
        <v>1.5</v>
      </c>
      <c r="K1103" s="32">
        <v>3.5</v>
      </c>
      <c r="L1103" s="32">
        <f t="shared" si="216"/>
        <v>1.5</v>
      </c>
      <c r="M1103" s="32">
        <f t="shared" si="215"/>
        <v>3.5</v>
      </c>
      <c r="N1103" s="33">
        <f t="shared" si="211"/>
        <v>7</v>
      </c>
      <c r="O1103" s="34">
        <f t="shared" si="212"/>
        <v>0.5</v>
      </c>
      <c r="P1103" s="35">
        <f t="shared" si="212"/>
        <v>1.1666666666666667</v>
      </c>
      <c r="Q1103" s="33"/>
      <c r="R1103" s="33">
        <f t="shared" si="213"/>
        <v>0.5</v>
      </c>
      <c r="S1103" s="33">
        <f t="shared" si="213"/>
        <v>1.1666666666666667</v>
      </c>
      <c r="T1103" s="33"/>
      <c r="U1103" s="33">
        <f t="shared" si="214"/>
        <v>0.5</v>
      </c>
      <c r="V1103" s="33">
        <f t="shared" si="214"/>
        <v>1.1666666666666667</v>
      </c>
      <c r="W1103" s="36"/>
    </row>
    <row r="1104" spans="1:23" ht="19.5">
      <c r="A1104" s="112">
        <v>7</v>
      </c>
      <c r="B1104" s="27" t="s">
        <v>1583</v>
      </c>
      <c r="C1104" s="113" t="s">
        <v>212</v>
      </c>
      <c r="D1104" s="113"/>
      <c r="E1104" s="113" t="s">
        <v>109</v>
      </c>
      <c r="F1104" s="139">
        <v>88</v>
      </c>
      <c r="G1104" s="113"/>
      <c r="H1104" s="113"/>
      <c r="I1104" s="31">
        <f t="shared" si="208"/>
        <v>2.4</v>
      </c>
      <c r="J1104" s="32">
        <f t="shared" si="209"/>
        <v>0.7</v>
      </c>
      <c r="K1104" s="32">
        <f t="shared" si="210"/>
        <v>1.7</v>
      </c>
      <c r="L1104" s="32">
        <f t="shared" si="216"/>
        <v>0.7</v>
      </c>
      <c r="M1104" s="32">
        <f t="shared" si="215"/>
        <v>1.7</v>
      </c>
      <c r="N1104" s="33">
        <f t="shared" si="211"/>
        <v>3</v>
      </c>
      <c r="O1104" s="34">
        <f t="shared" si="212"/>
        <v>0.23333333333333331</v>
      </c>
      <c r="P1104" s="35">
        <f t="shared" si="212"/>
        <v>0.56666666666666665</v>
      </c>
      <c r="Q1104" s="33"/>
      <c r="R1104" s="33">
        <f t="shared" si="213"/>
        <v>0.23333333333333331</v>
      </c>
      <c r="S1104" s="33">
        <f t="shared" si="213"/>
        <v>0.56666666666666665</v>
      </c>
      <c r="T1104" s="33"/>
      <c r="U1104" s="33">
        <f t="shared" si="214"/>
        <v>0.23333333333333331</v>
      </c>
      <c r="V1104" s="33">
        <f t="shared" si="214"/>
        <v>0.56666666666666665</v>
      </c>
      <c r="W1104" s="36"/>
    </row>
    <row r="1105" spans="1:23" ht="19.5">
      <c r="A1105" s="112">
        <v>8</v>
      </c>
      <c r="B1105" s="27" t="s">
        <v>1583</v>
      </c>
      <c r="C1105" s="113" t="s">
        <v>212</v>
      </c>
      <c r="D1105" s="113"/>
      <c r="E1105" s="113" t="s">
        <v>827</v>
      </c>
      <c r="F1105" s="139">
        <v>114</v>
      </c>
      <c r="G1105" s="113"/>
      <c r="H1105" s="113"/>
      <c r="I1105" s="31">
        <f t="shared" si="208"/>
        <v>3.1</v>
      </c>
      <c r="J1105" s="32">
        <f t="shared" si="209"/>
        <v>0.9</v>
      </c>
      <c r="K1105" s="32">
        <v>2.2999999999999998</v>
      </c>
      <c r="L1105" s="32">
        <f t="shared" si="216"/>
        <v>0.9</v>
      </c>
      <c r="M1105" s="32">
        <f t="shared" si="215"/>
        <v>2.2999999999999998</v>
      </c>
      <c r="N1105" s="33">
        <f t="shared" si="211"/>
        <v>4</v>
      </c>
      <c r="O1105" s="34">
        <f t="shared" si="212"/>
        <v>0.3</v>
      </c>
      <c r="P1105" s="35">
        <f t="shared" si="212"/>
        <v>0.76666666666666661</v>
      </c>
      <c r="Q1105" s="33"/>
      <c r="R1105" s="33">
        <f t="shared" si="213"/>
        <v>0.3</v>
      </c>
      <c r="S1105" s="33">
        <f t="shared" si="213"/>
        <v>0.76666666666666661</v>
      </c>
      <c r="T1105" s="33"/>
      <c r="U1105" s="33">
        <f t="shared" si="214"/>
        <v>0.3</v>
      </c>
      <c r="V1105" s="33">
        <f t="shared" si="214"/>
        <v>0.76666666666666661</v>
      </c>
      <c r="W1105" s="36"/>
    </row>
    <row r="1106" spans="1:23" ht="19.5">
      <c r="A1106" s="112">
        <v>9</v>
      </c>
      <c r="B1106" s="27" t="s">
        <v>1583</v>
      </c>
      <c r="C1106" s="113" t="s">
        <v>1596</v>
      </c>
      <c r="D1106" s="113"/>
      <c r="E1106" s="113" t="s">
        <v>1597</v>
      </c>
      <c r="F1106" s="139">
        <v>114</v>
      </c>
      <c r="G1106" s="113"/>
      <c r="H1106" s="113"/>
      <c r="I1106" s="31">
        <f t="shared" si="208"/>
        <v>3.1</v>
      </c>
      <c r="J1106" s="32">
        <f t="shared" si="209"/>
        <v>0.9</v>
      </c>
      <c r="K1106" s="32">
        <f t="shared" si="210"/>
        <v>2.2000000000000002</v>
      </c>
      <c r="L1106" s="32">
        <f t="shared" si="216"/>
        <v>0.9</v>
      </c>
      <c r="M1106" s="32">
        <f t="shared" si="215"/>
        <v>2.2000000000000002</v>
      </c>
      <c r="N1106" s="33">
        <f t="shared" si="211"/>
        <v>4</v>
      </c>
      <c r="O1106" s="34">
        <f t="shared" si="212"/>
        <v>0.3</v>
      </c>
      <c r="P1106" s="35">
        <f t="shared" si="212"/>
        <v>0.73333333333333339</v>
      </c>
      <c r="Q1106" s="33"/>
      <c r="R1106" s="33">
        <f t="shared" si="213"/>
        <v>0.3</v>
      </c>
      <c r="S1106" s="33">
        <f t="shared" si="213"/>
        <v>0.73333333333333339</v>
      </c>
      <c r="T1106" s="33"/>
      <c r="U1106" s="33">
        <f t="shared" si="214"/>
        <v>0.3</v>
      </c>
      <c r="V1106" s="33">
        <f t="shared" si="214"/>
        <v>0.73333333333333339</v>
      </c>
      <c r="W1106" s="36"/>
    </row>
    <row r="1107" spans="1:23" ht="19.5">
      <c r="A1107" s="112">
        <v>10</v>
      </c>
      <c r="B1107" s="27" t="s">
        <v>1583</v>
      </c>
      <c r="C1107" s="113" t="s">
        <v>1598</v>
      </c>
      <c r="D1107" s="113"/>
      <c r="E1107" s="113" t="s">
        <v>1599</v>
      </c>
      <c r="F1107" s="139">
        <v>121</v>
      </c>
      <c r="G1107" s="113"/>
      <c r="H1107" s="113"/>
      <c r="I1107" s="31">
        <f t="shared" si="208"/>
        <v>3.3</v>
      </c>
      <c r="J1107" s="32">
        <v>1.1000000000000001</v>
      </c>
      <c r="K1107" s="32">
        <f t="shared" si="210"/>
        <v>2.2999999999999998</v>
      </c>
      <c r="L1107" s="32">
        <f t="shared" si="216"/>
        <v>1.1000000000000001</v>
      </c>
      <c r="M1107" s="32">
        <f t="shared" si="215"/>
        <v>2.2999999999999998</v>
      </c>
      <c r="N1107" s="33">
        <f t="shared" si="211"/>
        <v>4</v>
      </c>
      <c r="O1107" s="34">
        <f t="shared" si="212"/>
        <v>0.3666666666666667</v>
      </c>
      <c r="P1107" s="35">
        <f t="shared" si="212"/>
        <v>0.76666666666666661</v>
      </c>
      <c r="Q1107" s="33"/>
      <c r="R1107" s="33">
        <f t="shared" si="213"/>
        <v>0.3666666666666667</v>
      </c>
      <c r="S1107" s="33">
        <f t="shared" si="213"/>
        <v>0.76666666666666661</v>
      </c>
      <c r="T1107" s="33"/>
      <c r="U1107" s="33">
        <f t="shared" si="214"/>
        <v>0.3666666666666667</v>
      </c>
      <c r="V1107" s="33">
        <f t="shared" si="214"/>
        <v>0.76666666666666661</v>
      </c>
      <c r="W1107" s="36"/>
    </row>
    <row r="1108" spans="1:23" ht="19.5">
      <c r="A1108" s="112">
        <v>11</v>
      </c>
      <c r="B1108" s="27" t="s">
        <v>1583</v>
      </c>
      <c r="C1108" s="113" t="s">
        <v>1583</v>
      </c>
      <c r="D1108" s="113"/>
      <c r="E1108" s="113" t="s">
        <v>1600</v>
      </c>
      <c r="F1108" s="139">
        <v>215</v>
      </c>
      <c r="G1108" s="113"/>
      <c r="H1108" s="113"/>
      <c r="I1108" s="31">
        <f t="shared" si="208"/>
        <v>5.9</v>
      </c>
      <c r="J1108" s="32">
        <f t="shared" si="209"/>
        <v>1.7</v>
      </c>
      <c r="K1108" s="32">
        <f t="shared" si="210"/>
        <v>4.0999999999999996</v>
      </c>
      <c r="L1108" s="32">
        <v>1.6</v>
      </c>
      <c r="M1108" s="32">
        <f t="shared" si="215"/>
        <v>4.0999999999999996</v>
      </c>
      <c r="N1108" s="33">
        <f t="shared" si="211"/>
        <v>8</v>
      </c>
      <c r="O1108" s="34">
        <f t="shared" si="212"/>
        <v>0.53333333333333333</v>
      </c>
      <c r="P1108" s="35">
        <f t="shared" si="212"/>
        <v>1.3666666666666665</v>
      </c>
      <c r="Q1108" s="33"/>
      <c r="R1108" s="33">
        <f t="shared" si="213"/>
        <v>0.53333333333333333</v>
      </c>
      <c r="S1108" s="33">
        <f t="shared" si="213"/>
        <v>1.3666666666666665</v>
      </c>
      <c r="T1108" s="33"/>
      <c r="U1108" s="33">
        <f t="shared" si="214"/>
        <v>0.53333333333333333</v>
      </c>
      <c r="V1108" s="33">
        <f t="shared" si="214"/>
        <v>1.3666666666666665</v>
      </c>
      <c r="W1108" s="36"/>
    </row>
    <row r="1109" spans="1:23" ht="19.5">
      <c r="A1109" s="112">
        <v>12</v>
      </c>
      <c r="B1109" s="27" t="s">
        <v>1583</v>
      </c>
      <c r="C1109" s="113" t="s">
        <v>1583</v>
      </c>
      <c r="D1109" s="113"/>
      <c r="E1109" s="113" t="s">
        <v>1601</v>
      </c>
      <c r="F1109" s="139">
        <v>221</v>
      </c>
      <c r="G1109" s="113"/>
      <c r="H1109" s="113"/>
      <c r="I1109" s="31">
        <f t="shared" si="208"/>
        <v>6.1</v>
      </c>
      <c r="J1109" s="32">
        <f t="shared" si="209"/>
        <v>1.8</v>
      </c>
      <c r="K1109" s="32">
        <f t="shared" si="210"/>
        <v>4.3</v>
      </c>
      <c r="L1109" s="32">
        <f>J1109-G1109</f>
        <v>1.8</v>
      </c>
      <c r="M1109" s="32">
        <f t="shared" si="215"/>
        <v>4.3</v>
      </c>
      <c r="N1109" s="33">
        <f t="shared" si="211"/>
        <v>8</v>
      </c>
      <c r="O1109" s="34">
        <f t="shared" si="212"/>
        <v>0.6</v>
      </c>
      <c r="P1109" s="35">
        <f t="shared" si="212"/>
        <v>1.4333333333333333</v>
      </c>
      <c r="Q1109" s="33"/>
      <c r="R1109" s="33">
        <f t="shared" si="213"/>
        <v>0.6</v>
      </c>
      <c r="S1109" s="33">
        <f t="shared" si="213"/>
        <v>1.4333333333333333</v>
      </c>
      <c r="T1109" s="33"/>
      <c r="U1109" s="33">
        <f t="shared" si="214"/>
        <v>0.6</v>
      </c>
      <c r="V1109" s="33">
        <f t="shared" si="214"/>
        <v>1.4333333333333333</v>
      </c>
      <c r="W1109" s="36"/>
    </row>
    <row r="1110" spans="1:23" ht="19.5">
      <c r="A1110" s="112">
        <v>13</v>
      </c>
      <c r="B1110" s="27" t="s">
        <v>1583</v>
      </c>
      <c r="C1110" s="113" t="s">
        <v>1176</v>
      </c>
      <c r="D1110" s="113"/>
      <c r="E1110" s="113" t="s">
        <v>1101</v>
      </c>
      <c r="F1110" s="139">
        <v>275</v>
      </c>
      <c r="G1110" s="113"/>
      <c r="H1110" s="113"/>
      <c r="I1110" s="31">
        <f t="shared" si="208"/>
        <v>7.6</v>
      </c>
      <c r="J1110" s="32">
        <v>2.1</v>
      </c>
      <c r="K1110" s="32">
        <v>5.2</v>
      </c>
      <c r="L1110" s="32">
        <v>2.1</v>
      </c>
      <c r="M1110" s="32">
        <f t="shared" si="215"/>
        <v>5.2</v>
      </c>
      <c r="N1110" s="33">
        <f t="shared" si="211"/>
        <v>10</v>
      </c>
      <c r="O1110" s="34">
        <f t="shared" si="212"/>
        <v>0.70000000000000007</v>
      </c>
      <c r="P1110" s="35">
        <f t="shared" si="212"/>
        <v>1.7333333333333334</v>
      </c>
      <c r="Q1110" s="33"/>
      <c r="R1110" s="33">
        <v>0.65</v>
      </c>
      <c r="S1110" s="33">
        <f t="shared" si="213"/>
        <v>1.7333333333333334</v>
      </c>
      <c r="T1110" s="33"/>
      <c r="U1110" s="33">
        <v>0.65</v>
      </c>
      <c r="V1110" s="33">
        <f t="shared" si="214"/>
        <v>1.7333333333333334</v>
      </c>
      <c r="W1110" s="36"/>
    </row>
    <row r="1111" spans="1:23" ht="19.5">
      <c r="A1111" s="112">
        <v>14</v>
      </c>
      <c r="B1111" s="27" t="s">
        <v>1583</v>
      </c>
      <c r="C1111" s="113" t="s">
        <v>1602</v>
      </c>
      <c r="D1111" s="113"/>
      <c r="E1111" s="113" t="s">
        <v>1603</v>
      </c>
      <c r="F1111" s="139">
        <v>122</v>
      </c>
      <c r="G1111" s="113"/>
      <c r="H1111" s="113"/>
      <c r="I1111" s="31">
        <f t="shared" si="208"/>
        <v>3.4</v>
      </c>
      <c r="J1111" s="32">
        <f t="shared" si="209"/>
        <v>1</v>
      </c>
      <c r="K1111" s="32">
        <f t="shared" si="210"/>
        <v>2.4</v>
      </c>
      <c r="L1111" s="32">
        <f>J1111-G1111</f>
        <v>1</v>
      </c>
      <c r="M1111" s="32">
        <f t="shared" si="215"/>
        <v>2.4</v>
      </c>
      <c r="N1111" s="33">
        <f t="shared" si="211"/>
        <v>4</v>
      </c>
      <c r="O1111" s="34">
        <f t="shared" si="212"/>
        <v>0.33333333333333331</v>
      </c>
      <c r="P1111" s="35">
        <f t="shared" si="212"/>
        <v>0.79999999999999993</v>
      </c>
      <c r="Q1111" s="33"/>
      <c r="R1111" s="33">
        <f t="shared" si="213"/>
        <v>0.33333333333333331</v>
      </c>
      <c r="S1111" s="33">
        <f t="shared" si="213"/>
        <v>0.79999999999999993</v>
      </c>
      <c r="T1111" s="33"/>
      <c r="U1111" s="33">
        <f t="shared" si="214"/>
        <v>0.33333333333333331</v>
      </c>
      <c r="V1111" s="33">
        <f t="shared" si="214"/>
        <v>0.79999999999999993</v>
      </c>
      <c r="W1111" s="36"/>
    </row>
    <row r="1112" spans="1:23" ht="19.5">
      <c r="A1112" s="112">
        <v>15</v>
      </c>
      <c r="B1112" s="27" t="s">
        <v>1583</v>
      </c>
      <c r="C1112" s="113" t="s">
        <v>1602</v>
      </c>
      <c r="D1112" s="113"/>
      <c r="E1112" s="113" t="s">
        <v>1604</v>
      </c>
      <c r="F1112" s="139">
        <v>104</v>
      </c>
      <c r="G1112" s="113"/>
      <c r="H1112" s="113"/>
      <c r="I1112" s="31">
        <f t="shared" si="208"/>
        <v>2.9</v>
      </c>
      <c r="J1112" s="32">
        <f t="shared" si="209"/>
        <v>0.9</v>
      </c>
      <c r="K1112" s="32">
        <f t="shared" si="210"/>
        <v>2</v>
      </c>
      <c r="L1112" s="32">
        <f>J1112-G1112</f>
        <v>0.9</v>
      </c>
      <c r="M1112" s="32">
        <f t="shared" si="215"/>
        <v>2</v>
      </c>
      <c r="N1112" s="33">
        <f t="shared" si="211"/>
        <v>4</v>
      </c>
      <c r="O1112" s="34">
        <f t="shared" si="212"/>
        <v>0.3</v>
      </c>
      <c r="P1112" s="35">
        <f t="shared" si="212"/>
        <v>0.66666666666666663</v>
      </c>
      <c r="Q1112" s="33"/>
      <c r="R1112" s="33">
        <f t="shared" si="213"/>
        <v>0.3</v>
      </c>
      <c r="S1112" s="33">
        <f t="shared" si="213"/>
        <v>0.66666666666666663</v>
      </c>
      <c r="T1112" s="33"/>
      <c r="U1112" s="33">
        <f t="shared" si="214"/>
        <v>0.3</v>
      </c>
      <c r="V1112" s="33">
        <f t="shared" si="214"/>
        <v>0.66666666666666663</v>
      </c>
      <c r="W1112" s="36"/>
    </row>
    <row r="1113" spans="1:23" ht="19.5">
      <c r="A1113" s="112">
        <v>16</v>
      </c>
      <c r="B1113" s="27" t="s">
        <v>1583</v>
      </c>
      <c r="C1113" s="113" t="s">
        <v>1602</v>
      </c>
      <c r="D1113" s="113"/>
      <c r="E1113" s="113" t="s">
        <v>1605</v>
      </c>
      <c r="F1113" s="139">
        <v>101</v>
      </c>
      <c r="G1113" s="113"/>
      <c r="H1113" s="113"/>
      <c r="I1113" s="31">
        <f t="shared" si="208"/>
        <v>2.8</v>
      </c>
      <c r="J1113" s="32">
        <f t="shared" si="209"/>
        <v>0.8</v>
      </c>
      <c r="K1113" s="32">
        <f t="shared" si="210"/>
        <v>2</v>
      </c>
      <c r="L1113" s="32">
        <f>J1113-G1113</f>
        <v>0.8</v>
      </c>
      <c r="M1113" s="32">
        <f t="shared" si="215"/>
        <v>2</v>
      </c>
      <c r="N1113" s="33">
        <f t="shared" si="211"/>
        <v>4</v>
      </c>
      <c r="O1113" s="34">
        <f t="shared" si="212"/>
        <v>0.26666666666666666</v>
      </c>
      <c r="P1113" s="35">
        <f t="shared" si="212"/>
        <v>0.66666666666666663</v>
      </c>
      <c r="Q1113" s="33"/>
      <c r="R1113" s="33">
        <f t="shared" si="213"/>
        <v>0.26666666666666666</v>
      </c>
      <c r="S1113" s="33">
        <f t="shared" si="213"/>
        <v>0.66666666666666663</v>
      </c>
      <c r="T1113" s="33"/>
      <c r="U1113" s="33">
        <f t="shared" si="214"/>
        <v>0.26666666666666666</v>
      </c>
      <c r="V1113" s="33">
        <f t="shared" si="214"/>
        <v>0.66666666666666663</v>
      </c>
      <c r="W1113" s="36"/>
    </row>
    <row r="1114" spans="1:23" ht="19.5">
      <c r="A1114" s="112">
        <v>17</v>
      </c>
      <c r="B1114" s="27" t="s">
        <v>1583</v>
      </c>
      <c r="C1114" s="113" t="s">
        <v>1606</v>
      </c>
      <c r="D1114" s="113"/>
      <c r="E1114" s="113" t="s">
        <v>1607</v>
      </c>
      <c r="F1114" s="139">
        <v>120</v>
      </c>
      <c r="G1114" s="113"/>
      <c r="H1114" s="113"/>
      <c r="I1114" s="31">
        <f t="shared" si="208"/>
        <v>3.3</v>
      </c>
      <c r="J1114" s="32">
        <f t="shared" si="209"/>
        <v>1</v>
      </c>
      <c r="K1114" s="32">
        <f t="shared" si="210"/>
        <v>2.2999999999999998</v>
      </c>
      <c r="L1114" s="32">
        <f>J1114-G1114</f>
        <v>1</v>
      </c>
      <c r="M1114" s="32">
        <f t="shared" si="215"/>
        <v>2.2999999999999998</v>
      </c>
      <c r="N1114" s="33">
        <f t="shared" si="211"/>
        <v>4</v>
      </c>
      <c r="O1114" s="34">
        <f t="shared" si="212"/>
        <v>0.33333333333333331</v>
      </c>
      <c r="P1114" s="35">
        <f t="shared" si="212"/>
        <v>0.76666666666666661</v>
      </c>
      <c r="Q1114" s="33"/>
      <c r="R1114" s="33">
        <f t="shared" si="213"/>
        <v>0.33333333333333331</v>
      </c>
      <c r="S1114" s="33">
        <f t="shared" si="213"/>
        <v>0.76666666666666661</v>
      </c>
      <c r="T1114" s="33"/>
      <c r="U1114" s="33">
        <f t="shared" si="214"/>
        <v>0.33333333333333331</v>
      </c>
      <c r="V1114" s="33">
        <f t="shared" si="214"/>
        <v>0.76666666666666661</v>
      </c>
      <c r="W1114" s="36"/>
    </row>
    <row r="1115" spans="1:23" ht="19.5">
      <c r="A1115" s="112">
        <v>18</v>
      </c>
      <c r="B1115" s="27" t="s">
        <v>1583</v>
      </c>
      <c r="C1115" s="113" t="s">
        <v>1608</v>
      </c>
      <c r="D1115" s="113"/>
      <c r="E1115" s="113" t="s">
        <v>1609</v>
      </c>
      <c r="F1115" s="139">
        <v>294</v>
      </c>
      <c r="G1115" s="113"/>
      <c r="H1115" s="113"/>
      <c r="I1115" s="31">
        <f t="shared" si="208"/>
        <v>8.1</v>
      </c>
      <c r="J1115" s="32">
        <v>2.2999999999999998</v>
      </c>
      <c r="K1115" s="32">
        <v>5.6</v>
      </c>
      <c r="L1115" s="32">
        <v>2.2000000000000002</v>
      </c>
      <c r="M1115" s="32">
        <f t="shared" si="215"/>
        <v>5.6</v>
      </c>
      <c r="N1115" s="33">
        <f t="shared" si="211"/>
        <v>11</v>
      </c>
      <c r="O1115" s="34">
        <f t="shared" si="212"/>
        <v>0.73333333333333339</v>
      </c>
      <c r="P1115" s="35">
        <f t="shared" si="212"/>
        <v>1.8666666666666665</v>
      </c>
      <c r="Q1115" s="33"/>
      <c r="R1115" s="33">
        <f t="shared" si="213"/>
        <v>0.73333333333333339</v>
      </c>
      <c r="S1115" s="33">
        <f t="shared" si="213"/>
        <v>1.8666666666666665</v>
      </c>
      <c r="T1115" s="33"/>
      <c r="U1115" s="33">
        <f t="shared" si="214"/>
        <v>0.73333333333333339</v>
      </c>
      <c r="V1115" s="33">
        <f t="shared" si="214"/>
        <v>1.8666666666666665</v>
      </c>
      <c r="W1115" s="36"/>
    </row>
    <row r="1116" spans="1:23" ht="19.5">
      <c r="A1116" s="112">
        <v>19</v>
      </c>
      <c r="B1116" s="27" t="s">
        <v>1583</v>
      </c>
      <c r="C1116" s="113" t="s">
        <v>1610</v>
      </c>
      <c r="D1116" s="113"/>
      <c r="E1116" s="113" t="s">
        <v>1611</v>
      </c>
      <c r="F1116" s="139">
        <v>114</v>
      </c>
      <c r="G1116" s="113"/>
      <c r="H1116" s="113"/>
      <c r="I1116" s="31">
        <f t="shared" si="208"/>
        <v>3.1</v>
      </c>
      <c r="J1116" s="32">
        <f t="shared" si="209"/>
        <v>0.9</v>
      </c>
      <c r="K1116" s="32">
        <f t="shared" si="210"/>
        <v>2.2000000000000002</v>
      </c>
      <c r="L1116" s="32">
        <f>J1116-G1116</f>
        <v>0.9</v>
      </c>
      <c r="M1116" s="32">
        <f t="shared" si="215"/>
        <v>2.2000000000000002</v>
      </c>
      <c r="N1116" s="33">
        <f t="shared" si="211"/>
        <v>4</v>
      </c>
      <c r="O1116" s="34">
        <f t="shared" si="212"/>
        <v>0.3</v>
      </c>
      <c r="P1116" s="35">
        <f t="shared" si="212"/>
        <v>0.73333333333333339</v>
      </c>
      <c r="Q1116" s="33"/>
      <c r="R1116" s="33">
        <f t="shared" si="213"/>
        <v>0.3</v>
      </c>
      <c r="S1116" s="33">
        <f t="shared" si="213"/>
        <v>0.73333333333333339</v>
      </c>
      <c r="T1116" s="33"/>
      <c r="U1116" s="33">
        <f t="shared" si="214"/>
        <v>0.3</v>
      </c>
      <c r="V1116" s="33">
        <f t="shared" si="214"/>
        <v>0.73333333333333339</v>
      </c>
      <c r="W1116" s="36"/>
    </row>
    <row r="1117" spans="1:23" ht="19.5">
      <c r="A1117" s="112">
        <v>20</v>
      </c>
      <c r="B1117" s="27" t="s">
        <v>1583</v>
      </c>
      <c r="C1117" s="113" t="s">
        <v>1612</v>
      </c>
      <c r="D1117" s="113"/>
      <c r="E1117" s="113" t="s">
        <v>1613</v>
      </c>
      <c r="F1117" s="139">
        <v>72</v>
      </c>
      <c r="G1117" s="113"/>
      <c r="H1117" s="113"/>
      <c r="I1117" s="31">
        <f t="shared" si="208"/>
        <v>2</v>
      </c>
      <c r="J1117" s="32">
        <f t="shared" si="209"/>
        <v>0.6</v>
      </c>
      <c r="K1117" s="32">
        <f t="shared" si="210"/>
        <v>1.4</v>
      </c>
      <c r="L1117" s="32">
        <f>J1117-G1117</f>
        <v>0.6</v>
      </c>
      <c r="M1117" s="32">
        <f t="shared" si="215"/>
        <v>1.4</v>
      </c>
      <c r="N1117" s="33">
        <f t="shared" si="211"/>
        <v>3</v>
      </c>
      <c r="O1117" s="34">
        <f t="shared" si="212"/>
        <v>0.19999999999999998</v>
      </c>
      <c r="P1117" s="35">
        <f t="shared" si="212"/>
        <v>0.46666666666666662</v>
      </c>
      <c r="Q1117" s="33"/>
      <c r="R1117" s="33">
        <f t="shared" si="213"/>
        <v>0.19999999999999998</v>
      </c>
      <c r="S1117" s="33">
        <f t="shared" si="213"/>
        <v>0.46666666666666662</v>
      </c>
      <c r="T1117" s="33"/>
      <c r="U1117" s="33">
        <f t="shared" si="214"/>
        <v>0.19999999999999998</v>
      </c>
      <c r="V1117" s="33">
        <f t="shared" si="214"/>
        <v>0.46666666666666662</v>
      </c>
      <c r="W1117" s="36"/>
    </row>
    <row r="1118" spans="1:23" ht="19.5">
      <c r="A1118" s="112">
        <v>21</v>
      </c>
      <c r="B1118" s="27" t="s">
        <v>1583</v>
      </c>
      <c r="C1118" s="113" t="s">
        <v>1056</v>
      </c>
      <c r="D1118" s="113"/>
      <c r="E1118" s="113" t="s">
        <v>1614</v>
      </c>
      <c r="F1118" s="139">
        <v>410</v>
      </c>
      <c r="G1118" s="113"/>
      <c r="H1118" s="113"/>
      <c r="I1118" s="31">
        <f t="shared" si="208"/>
        <v>11.3</v>
      </c>
      <c r="J1118" s="32">
        <v>3.3</v>
      </c>
      <c r="K1118" s="32">
        <v>7.7</v>
      </c>
      <c r="L1118" s="32">
        <v>3.1</v>
      </c>
      <c r="M1118" s="32">
        <f t="shared" si="215"/>
        <v>7.7</v>
      </c>
      <c r="N1118" s="33">
        <f t="shared" si="211"/>
        <v>15</v>
      </c>
      <c r="O1118" s="34">
        <f t="shared" si="212"/>
        <v>1.0333333333333334</v>
      </c>
      <c r="P1118" s="35">
        <f t="shared" si="212"/>
        <v>2.5666666666666669</v>
      </c>
      <c r="Q1118" s="33"/>
      <c r="R1118" s="33">
        <f t="shared" si="213"/>
        <v>1.0333333333333334</v>
      </c>
      <c r="S1118" s="33">
        <f t="shared" si="213"/>
        <v>2.5666666666666669</v>
      </c>
      <c r="T1118" s="33"/>
      <c r="U1118" s="33">
        <f t="shared" si="214"/>
        <v>1.0333333333333334</v>
      </c>
      <c r="V1118" s="33">
        <f t="shared" si="214"/>
        <v>2.5666666666666669</v>
      </c>
      <c r="W1118" s="36"/>
    </row>
    <row r="1119" spans="1:23" ht="19.5">
      <c r="A1119" s="112">
        <v>22</v>
      </c>
      <c r="B1119" s="27" t="s">
        <v>1583</v>
      </c>
      <c r="C1119" s="113" t="s">
        <v>1615</v>
      </c>
      <c r="D1119" s="113"/>
      <c r="E1119" s="113" t="s">
        <v>1616</v>
      </c>
      <c r="F1119" s="139">
        <v>89</v>
      </c>
      <c r="G1119" s="113"/>
      <c r="H1119" s="113"/>
      <c r="I1119" s="31">
        <f t="shared" si="208"/>
        <v>2.4</v>
      </c>
      <c r="J1119" s="32">
        <f t="shared" si="209"/>
        <v>0.7</v>
      </c>
      <c r="K1119" s="32">
        <f t="shared" si="210"/>
        <v>1.7</v>
      </c>
      <c r="L1119" s="32">
        <f t="shared" ref="L1119:L1127" si="217">J1119-G1119</f>
        <v>0.7</v>
      </c>
      <c r="M1119" s="32">
        <f t="shared" si="215"/>
        <v>1.7</v>
      </c>
      <c r="N1119" s="33">
        <f t="shared" si="211"/>
        <v>3</v>
      </c>
      <c r="O1119" s="34">
        <f t="shared" si="212"/>
        <v>0.23333333333333331</v>
      </c>
      <c r="P1119" s="35">
        <f t="shared" si="212"/>
        <v>0.56666666666666665</v>
      </c>
      <c r="Q1119" s="33"/>
      <c r="R1119" s="33">
        <f t="shared" si="213"/>
        <v>0.23333333333333331</v>
      </c>
      <c r="S1119" s="33">
        <f t="shared" si="213"/>
        <v>0.56666666666666665</v>
      </c>
      <c r="T1119" s="33"/>
      <c r="U1119" s="33">
        <f t="shared" si="214"/>
        <v>0.23333333333333331</v>
      </c>
      <c r="V1119" s="33">
        <f t="shared" si="214"/>
        <v>0.56666666666666665</v>
      </c>
      <c r="W1119" s="36"/>
    </row>
    <row r="1120" spans="1:23" ht="19.5">
      <c r="A1120" s="112">
        <v>23</v>
      </c>
      <c r="B1120" s="27" t="s">
        <v>1583</v>
      </c>
      <c r="C1120" s="113" t="s">
        <v>1615</v>
      </c>
      <c r="D1120" s="113"/>
      <c r="E1120" s="113" t="s">
        <v>1617</v>
      </c>
      <c r="F1120" s="139">
        <v>108</v>
      </c>
      <c r="G1120" s="113"/>
      <c r="H1120" s="113"/>
      <c r="I1120" s="31">
        <f t="shared" si="208"/>
        <v>3</v>
      </c>
      <c r="J1120" s="32">
        <v>1</v>
      </c>
      <c r="K1120" s="32">
        <f t="shared" si="210"/>
        <v>2.1</v>
      </c>
      <c r="L1120" s="32">
        <f t="shared" si="217"/>
        <v>1</v>
      </c>
      <c r="M1120" s="32">
        <f t="shared" si="215"/>
        <v>2.1</v>
      </c>
      <c r="N1120" s="33">
        <f t="shared" si="211"/>
        <v>4</v>
      </c>
      <c r="O1120" s="34">
        <f t="shared" si="212"/>
        <v>0.33333333333333331</v>
      </c>
      <c r="P1120" s="35">
        <f t="shared" si="212"/>
        <v>0.70000000000000007</v>
      </c>
      <c r="Q1120" s="33"/>
      <c r="R1120" s="33">
        <f t="shared" si="213"/>
        <v>0.33333333333333331</v>
      </c>
      <c r="S1120" s="33">
        <f t="shared" si="213"/>
        <v>0.70000000000000007</v>
      </c>
      <c r="T1120" s="33"/>
      <c r="U1120" s="33">
        <f t="shared" si="214"/>
        <v>0.33333333333333331</v>
      </c>
      <c r="V1120" s="33">
        <f t="shared" si="214"/>
        <v>0.70000000000000007</v>
      </c>
      <c r="W1120" s="36"/>
    </row>
    <row r="1121" spans="1:23" ht="19.5">
      <c r="A1121" s="112">
        <v>24</v>
      </c>
      <c r="B1121" s="27" t="s">
        <v>1583</v>
      </c>
      <c r="C1121" s="113" t="s">
        <v>1618</v>
      </c>
      <c r="D1121" s="113"/>
      <c r="E1121" s="113" t="s">
        <v>1619</v>
      </c>
      <c r="F1121" s="139">
        <v>150</v>
      </c>
      <c r="G1121" s="113"/>
      <c r="H1121" s="113"/>
      <c r="I1121" s="31">
        <f t="shared" si="208"/>
        <v>4.0999999999999996</v>
      </c>
      <c r="J1121" s="32">
        <f t="shared" si="209"/>
        <v>1.2</v>
      </c>
      <c r="K1121" s="32">
        <f t="shared" si="210"/>
        <v>2.9</v>
      </c>
      <c r="L1121" s="32">
        <f t="shared" si="217"/>
        <v>1.2</v>
      </c>
      <c r="M1121" s="32">
        <f t="shared" si="215"/>
        <v>2.9</v>
      </c>
      <c r="N1121" s="33">
        <f t="shared" si="211"/>
        <v>5</v>
      </c>
      <c r="O1121" s="34">
        <f t="shared" si="212"/>
        <v>0.39999999999999997</v>
      </c>
      <c r="P1121" s="35">
        <f t="shared" si="212"/>
        <v>0.96666666666666667</v>
      </c>
      <c r="Q1121" s="33"/>
      <c r="R1121" s="33">
        <f t="shared" si="213"/>
        <v>0.39999999999999997</v>
      </c>
      <c r="S1121" s="33">
        <f t="shared" si="213"/>
        <v>0.96666666666666667</v>
      </c>
      <c r="T1121" s="33"/>
      <c r="U1121" s="33">
        <f t="shared" si="214"/>
        <v>0.39999999999999997</v>
      </c>
      <c r="V1121" s="33">
        <f t="shared" si="214"/>
        <v>0.96666666666666667</v>
      </c>
      <c r="W1121" s="36"/>
    </row>
    <row r="1122" spans="1:23" ht="19.5">
      <c r="A1122" s="112">
        <v>25</v>
      </c>
      <c r="B1122" s="27" t="s">
        <v>1583</v>
      </c>
      <c r="C1122" s="113" t="s">
        <v>1618</v>
      </c>
      <c r="D1122" s="113"/>
      <c r="E1122" s="113" t="s">
        <v>1620</v>
      </c>
      <c r="F1122" s="139">
        <v>100</v>
      </c>
      <c r="G1122" s="113"/>
      <c r="H1122" s="113"/>
      <c r="I1122" s="31">
        <f t="shared" si="208"/>
        <v>2.8</v>
      </c>
      <c r="J1122" s="32">
        <f t="shared" si="209"/>
        <v>0.8</v>
      </c>
      <c r="K1122" s="32">
        <f t="shared" si="210"/>
        <v>2</v>
      </c>
      <c r="L1122" s="32">
        <f t="shared" si="217"/>
        <v>0.8</v>
      </c>
      <c r="M1122" s="32">
        <f t="shared" si="215"/>
        <v>2</v>
      </c>
      <c r="N1122" s="33">
        <f t="shared" si="211"/>
        <v>4</v>
      </c>
      <c r="O1122" s="34">
        <f t="shared" si="212"/>
        <v>0.26666666666666666</v>
      </c>
      <c r="P1122" s="35">
        <f t="shared" si="212"/>
        <v>0.66666666666666663</v>
      </c>
      <c r="Q1122" s="33"/>
      <c r="R1122" s="33">
        <f t="shared" si="213"/>
        <v>0.26666666666666666</v>
      </c>
      <c r="S1122" s="33">
        <f t="shared" si="213"/>
        <v>0.66666666666666663</v>
      </c>
      <c r="T1122" s="33"/>
      <c r="U1122" s="33">
        <f t="shared" si="214"/>
        <v>0.26666666666666666</v>
      </c>
      <c r="V1122" s="33">
        <f t="shared" si="214"/>
        <v>0.66666666666666663</v>
      </c>
      <c r="W1122" s="36"/>
    </row>
    <row r="1123" spans="1:23" ht="19.5">
      <c r="A1123" s="112">
        <v>26</v>
      </c>
      <c r="B1123" s="27" t="s">
        <v>1583</v>
      </c>
      <c r="C1123" s="113" t="s">
        <v>1621</v>
      </c>
      <c r="D1123" s="113"/>
      <c r="E1123" s="113" t="s">
        <v>1622</v>
      </c>
      <c r="F1123" s="139">
        <v>151</v>
      </c>
      <c r="G1123" s="113"/>
      <c r="H1123" s="113"/>
      <c r="I1123" s="31">
        <f t="shared" si="208"/>
        <v>4.2</v>
      </c>
      <c r="J1123" s="32">
        <f t="shared" si="209"/>
        <v>1.2</v>
      </c>
      <c r="K1123" s="32">
        <f t="shared" si="210"/>
        <v>2.9</v>
      </c>
      <c r="L1123" s="32">
        <f t="shared" si="217"/>
        <v>1.2</v>
      </c>
      <c r="M1123" s="32">
        <f t="shared" si="215"/>
        <v>2.9</v>
      </c>
      <c r="N1123" s="33">
        <f t="shared" si="211"/>
        <v>5</v>
      </c>
      <c r="O1123" s="34">
        <f t="shared" si="212"/>
        <v>0.39999999999999997</v>
      </c>
      <c r="P1123" s="35">
        <f t="shared" si="212"/>
        <v>0.96666666666666667</v>
      </c>
      <c r="Q1123" s="33"/>
      <c r="R1123" s="33">
        <f t="shared" si="213"/>
        <v>0.39999999999999997</v>
      </c>
      <c r="S1123" s="33">
        <f t="shared" si="213"/>
        <v>0.96666666666666667</v>
      </c>
      <c r="T1123" s="33"/>
      <c r="U1123" s="33">
        <f t="shared" si="214"/>
        <v>0.39999999999999997</v>
      </c>
      <c r="V1123" s="33">
        <f t="shared" si="214"/>
        <v>0.96666666666666667</v>
      </c>
      <c r="W1123" s="36"/>
    </row>
    <row r="1124" spans="1:23" ht="37.5">
      <c r="A1124" s="112">
        <v>27</v>
      </c>
      <c r="B1124" s="27" t="s">
        <v>1583</v>
      </c>
      <c r="C1124" s="113" t="s">
        <v>1623</v>
      </c>
      <c r="D1124" s="113"/>
      <c r="E1124" s="113" t="s">
        <v>1624</v>
      </c>
      <c r="F1124" s="139">
        <v>125</v>
      </c>
      <c r="G1124" s="113"/>
      <c r="H1124" s="113"/>
      <c r="I1124" s="31">
        <f t="shared" si="208"/>
        <v>3.4</v>
      </c>
      <c r="J1124" s="32">
        <f t="shared" si="209"/>
        <v>1</v>
      </c>
      <c r="K1124" s="32">
        <f t="shared" si="210"/>
        <v>2.4</v>
      </c>
      <c r="L1124" s="32">
        <f t="shared" si="217"/>
        <v>1</v>
      </c>
      <c r="M1124" s="32">
        <f t="shared" si="215"/>
        <v>2.4</v>
      </c>
      <c r="N1124" s="33">
        <f t="shared" si="211"/>
        <v>5</v>
      </c>
      <c r="O1124" s="34">
        <f t="shared" si="212"/>
        <v>0.33333333333333331</v>
      </c>
      <c r="P1124" s="35">
        <f t="shared" si="212"/>
        <v>0.79999999999999993</v>
      </c>
      <c r="Q1124" s="33"/>
      <c r="R1124" s="33">
        <f t="shared" si="213"/>
        <v>0.33333333333333331</v>
      </c>
      <c r="S1124" s="33">
        <f t="shared" si="213"/>
        <v>0.79999999999999993</v>
      </c>
      <c r="T1124" s="33"/>
      <c r="U1124" s="33">
        <f t="shared" si="214"/>
        <v>0.33333333333333331</v>
      </c>
      <c r="V1124" s="33">
        <f t="shared" si="214"/>
        <v>0.79999999999999993</v>
      </c>
      <c r="W1124" s="36"/>
    </row>
    <row r="1125" spans="1:23" ht="19.5">
      <c r="A1125" s="112">
        <v>28</v>
      </c>
      <c r="B1125" s="27" t="s">
        <v>1583</v>
      </c>
      <c r="C1125" s="113" t="s">
        <v>1625</v>
      </c>
      <c r="D1125" s="113"/>
      <c r="E1125" s="113" t="s">
        <v>1626</v>
      </c>
      <c r="F1125" s="139">
        <v>73</v>
      </c>
      <c r="G1125" s="113"/>
      <c r="H1125" s="113"/>
      <c r="I1125" s="31">
        <f t="shared" si="208"/>
        <v>2</v>
      </c>
      <c r="J1125" s="32">
        <f t="shared" si="209"/>
        <v>0.6</v>
      </c>
      <c r="K1125" s="32">
        <f t="shared" si="210"/>
        <v>1.4</v>
      </c>
      <c r="L1125" s="32">
        <f t="shared" si="217"/>
        <v>0.6</v>
      </c>
      <c r="M1125" s="32">
        <f t="shared" si="215"/>
        <v>1.4</v>
      </c>
      <c r="N1125" s="33">
        <f t="shared" si="211"/>
        <v>3</v>
      </c>
      <c r="O1125" s="34">
        <f t="shared" si="212"/>
        <v>0.19999999999999998</v>
      </c>
      <c r="P1125" s="35">
        <f t="shared" si="212"/>
        <v>0.46666666666666662</v>
      </c>
      <c r="Q1125" s="33"/>
      <c r="R1125" s="33">
        <f t="shared" si="213"/>
        <v>0.19999999999999998</v>
      </c>
      <c r="S1125" s="33">
        <f t="shared" si="213"/>
        <v>0.46666666666666662</v>
      </c>
      <c r="T1125" s="33"/>
      <c r="U1125" s="33">
        <f t="shared" si="214"/>
        <v>0.19999999999999998</v>
      </c>
      <c r="V1125" s="33">
        <f t="shared" si="214"/>
        <v>0.46666666666666662</v>
      </c>
      <c r="W1125" s="36"/>
    </row>
    <row r="1126" spans="1:23" ht="37.5">
      <c r="A1126" s="112">
        <v>29</v>
      </c>
      <c r="B1126" s="27" t="s">
        <v>1583</v>
      </c>
      <c r="C1126" s="113" t="s">
        <v>1627</v>
      </c>
      <c r="D1126" s="113"/>
      <c r="E1126" s="113" t="s">
        <v>1628</v>
      </c>
      <c r="F1126" s="139">
        <v>154</v>
      </c>
      <c r="G1126" s="113"/>
      <c r="H1126" s="113"/>
      <c r="I1126" s="31">
        <f t="shared" si="208"/>
        <v>4.2</v>
      </c>
      <c r="J1126" s="32">
        <f t="shared" si="209"/>
        <v>1.2</v>
      </c>
      <c r="K1126" s="32">
        <f t="shared" si="210"/>
        <v>2.9</v>
      </c>
      <c r="L1126" s="32">
        <f t="shared" si="217"/>
        <v>1.2</v>
      </c>
      <c r="M1126" s="32">
        <f t="shared" si="215"/>
        <v>2.9</v>
      </c>
      <c r="N1126" s="33">
        <f t="shared" si="211"/>
        <v>6</v>
      </c>
      <c r="O1126" s="34">
        <f t="shared" si="212"/>
        <v>0.39999999999999997</v>
      </c>
      <c r="P1126" s="35">
        <f t="shared" si="212"/>
        <v>0.96666666666666667</v>
      </c>
      <c r="Q1126" s="33"/>
      <c r="R1126" s="33">
        <f t="shared" si="213"/>
        <v>0.39999999999999997</v>
      </c>
      <c r="S1126" s="33">
        <f t="shared" si="213"/>
        <v>0.96666666666666667</v>
      </c>
      <c r="T1126" s="33"/>
      <c r="U1126" s="33">
        <f t="shared" si="214"/>
        <v>0.39999999999999997</v>
      </c>
      <c r="V1126" s="33">
        <f t="shared" si="214"/>
        <v>0.96666666666666667</v>
      </c>
      <c r="W1126" s="36"/>
    </row>
    <row r="1127" spans="1:23" ht="19.5">
      <c r="A1127" s="112">
        <v>30</v>
      </c>
      <c r="B1127" s="27" t="s">
        <v>1583</v>
      </c>
      <c r="C1127" s="113" t="s">
        <v>1629</v>
      </c>
      <c r="D1127" s="113"/>
      <c r="E1127" s="113" t="s">
        <v>1630</v>
      </c>
      <c r="F1127" s="139">
        <v>159</v>
      </c>
      <c r="G1127" s="113"/>
      <c r="H1127" s="113"/>
      <c r="I1127" s="31">
        <f t="shared" si="208"/>
        <v>4.4000000000000004</v>
      </c>
      <c r="J1127" s="32">
        <f t="shared" si="209"/>
        <v>1.3</v>
      </c>
      <c r="K1127" s="32">
        <f t="shared" si="210"/>
        <v>3.1</v>
      </c>
      <c r="L1127" s="32">
        <f t="shared" si="217"/>
        <v>1.3</v>
      </c>
      <c r="M1127" s="32">
        <f t="shared" si="215"/>
        <v>3.1</v>
      </c>
      <c r="N1127" s="33">
        <f t="shared" si="211"/>
        <v>6</v>
      </c>
      <c r="O1127" s="34">
        <f t="shared" si="212"/>
        <v>0.43333333333333335</v>
      </c>
      <c r="P1127" s="35">
        <f t="shared" si="212"/>
        <v>1.0333333333333334</v>
      </c>
      <c r="Q1127" s="33"/>
      <c r="R1127" s="33">
        <f t="shared" si="213"/>
        <v>0.43333333333333335</v>
      </c>
      <c r="S1127" s="33">
        <f t="shared" si="213"/>
        <v>1.0333333333333334</v>
      </c>
      <c r="T1127" s="33"/>
      <c r="U1127" s="33">
        <f t="shared" si="214"/>
        <v>0.43333333333333335</v>
      </c>
      <c r="V1127" s="33">
        <f t="shared" si="214"/>
        <v>1.0333333333333334</v>
      </c>
      <c r="W1127" s="36"/>
    </row>
    <row r="1128" spans="1:23" ht="19.5">
      <c r="A1128" s="112">
        <v>31</v>
      </c>
      <c r="B1128" s="27" t="s">
        <v>1583</v>
      </c>
      <c r="C1128" s="113" t="s">
        <v>1631</v>
      </c>
      <c r="D1128" s="113"/>
      <c r="E1128" s="113" t="s">
        <v>1632</v>
      </c>
      <c r="F1128" s="139">
        <v>239</v>
      </c>
      <c r="G1128" s="113"/>
      <c r="H1128" s="113"/>
      <c r="I1128" s="31">
        <f t="shared" si="208"/>
        <v>6.6</v>
      </c>
      <c r="J1128" s="32">
        <f t="shared" si="209"/>
        <v>1.9</v>
      </c>
      <c r="K1128" s="32">
        <f t="shared" si="210"/>
        <v>4.5999999999999996</v>
      </c>
      <c r="L1128" s="32">
        <v>1.75</v>
      </c>
      <c r="M1128" s="32">
        <f t="shared" si="215"/>
        <v>4.5999999999999996</v>
      </c>
      <c r="N1128" s="33">
        <f t="shared" si="211"/>
        <v>9</v>
      </c>
      <c r="O1128" s="34">
        <f t="shared" si="212"/>
        <v>0.58333333333333337</v>
      </c>
      <c r="P1128" s="35">
        <f t="shared" si="212"/>
        <v>1.5333333333333332</v>
      </c>
      <c r="Q1128" s="33"/>
      <c r="R1128" s="33">
        <f t="shared" si="213"/>
        <v>0.58333333333333337</v>
      </c>
      <c r="S1128" s="33">
        <f t="shared" si="213"/>
        <v>1.5333333333333332</v>
      </c>
      <c r="T1128" s="33"/>
      <c r="U1128" s="33">
        <f t="shared" si="214"/>
        <v>0.58333333333333337</v>
      </c>
      <c r="V1128" s="33">
        <f t="shared" si="214"/>
        <v>1.5333333333333332</v>
      </c>
      <c r="W1128" s="36"/>
    </row>
    <row r="1129" spans="1:23" ht="19.5">
      <c r="A1129" s="112">
        <v>32</v>
      </c>
      <c r="B1129" s="27" t="s">
        <v>1583</v>
      </c>
      <c r="C1129" s="113" t="s">
        <v>1633</v>
      </c>
      <c r="D1129" s="113"/>
      <c r="E1129" s="113" t="s">
        <v>393</v>
      </c>
      <c r="F1129" s="139">
        <v>108</v>
      </c>
      <c r="G1129" s="113"/>
      <c r="H1129" s="113"/>
      <c r="I1129" s="31">
        <f t="shared" si="208"/>
        <v>3</v>
      </c>
      <c r="J1129" s="32">
        <f t="shared" si="209"/>
        <v>0.9</v>
      </c>
      <c r="K1129" s="32">
        <f t="shared" si="210"/>
        <v>2.1</v>
      </c>
      <c r="L1129" s="32">
        <f t="shared" ref="L1129:M1163" si="218">J1129-G1129</f>
        <v>0.9</v>
      </c>
      <c r="M1129" s="32">
        <f t="shared" si="215"/>
        <v>2.1</v>
      </c>
      <c r="N1129" s="33">
        <f t="shared" si="211"/>
        <v>4</v>
      </c>
      <c r="O1129" s="34">
        <f t="shared" si="212"/>
        <v>0.3</v>
      </c>
      <c r="P1129" s="35">
        <f t="shared" si="212"/>
        <v>0.70000000000000007</v>
      </c>
      <c r="Q1129" s="33"/>
      <c r="R1129" s="33">
        <f t="shared" si="213"/>
        <v>0.3</v>
      </c>
      <c r="S1129" s="33">
        <f t="shared" si="213"/>
        <v>0.70000000000000007</v>
      </c>
      <c r="T1129" s="33"/>
      <c r="U1129" s="33">
        <f t="shared" si="214"/>
        <v>0.3</v>
      </c>
      <c r="V1129" s="33">
        <f t="shared" si="214"/>
        <v>0.70000000000000007</v>
      </c>
      <c r="W1129" s="36"/>
    </row>
    <row r="1130" spans="1:23" ht="19.5">
      <c r="A1130" s="112">
        <v>33</v>
      </c>
      <c r="B1130" s="27" t="s">
        <v>1583</v>
      </c>
      <c r="C1130" s="113" t="s">
        <v>1634</v>
      </c>
      <c r="D1130" s="113"/>
      <c r="E1130" s="113" t="s">
        <v>1635</v>
      </c>
      <c r="F1130" s="139">
        <v>145</v>
      </c>
      <c r="G1130" s="113"/>
      <c r="H1130" s="113"/>
      <c r="I1130" s="31">
        <f t="shared" si="208"/>
        <v>4</v>
      </c>
      <c r="J1130" s="32">
        <f t="shared" si="209"/>
        <v>1.2</v>
      </c>
      <c r="K1130" s="32">
        <f t="shared" si="210"/>
        <v>2.8</v>
      </c>
      <c r="L1130" s="32">
        <f t="shared" si="218"/>
        <v>1.2</v>
      </c>
      <c r="M1130" s="32">
        <f t="shared" si="215"/>
        <v>2.8</v>
      </c>
      <c r="N1130" s="33">
        <f t="shared" si="211"/>
        <v>5</v>
      </c>
      <c r="O1130" s="34">
        <f t="shared" si="212"/>
        <v>0.39999999999999997</v>
      </c>
      <c r="P1130" s="35">
        <f t="shared" si="212"/>
        <v>0.93333333333333324</v>
      </c>
      <c r="Q1130" s="33"/>
      <c r="R1130" s="33">
        <f t="shared" si="213"/>
        <v>0.39999999999999997</v>
      </c>
      <c r="S1130" s="33">
        <f t="shared" si="213"/>
        <v>0.93333333333333324</v>
      </c>
      <c r="T1130" s="33"/>
      <c r="U1130" s="33">
        <f t="shared" si="214"/>
        <v>0.39999999999999997</v>
      </c>
      <c r="V1130" s="33">
        <f t="shared" si="214"/>
        <v>0.93333333333333324</v>
      </c>
      <c r="W1130" s="36"/>
    </row>
    <row r="1131" spans="1:23" ht="19.5">
      <c r="A1131" s="112">
        <v>34</v>
      </c>
      <c r="B1131" s="27" t="s">
        <v>1583</v>
      </c>
      <c r="C1131" s="113" t="s">
        <v>1636</v>
      </c>
      <c r="D1131" s="113"/>
      <c r="E1131" s="113" t="s">
        <v>1637</v>
      </c>
      <c r="F1131" s="139">
        <v>169</v>
      </c>
      <c r="G1131" s="113"/>
      <c r="H1131" s="113"/>
      <c r="I1131" s="31">
        <f t="shared" si="208"/>
        <v>4.5999999999999996</v>
      </c>
      <c r="J1131" s="32">
        <f t="shared" si="209"/>
        <v>1.4</v>
      </c>
      <c r="K1131" s="32">
        <f t="shared" si="210"/>
        <v>3.2</v>
      </c>
      <c r="L1131" s="32">
        <f t="shared" si="218"/>
        <v>1.4</v>
      </c>
      <c r="M1131" s="32">
        <f t="shared" si="215"/>
        <v>3.2</v>
      </c>
      <c r="N1131" s="33">
        <f t="shared" si="211"/>
        <v>6</v>
      </c>
      <c r="O1131" s="34">
        <f t="shared" si="212"/>
        <v>0.46666666666666662</v>
      </c>
      <c r="P1131" s="35">
        <f t="shared" si="212"/>
        <v>1.0666666666666667</v>
      </c>
      <c r="Q1131" s="33"/>
      <c r="R1131" s="33">
        <f t="shared" si="213"/>
        <v>0.46666666666666662</v>
      </c>
      <c r="S1131" s="33">
        <f t="shared" si="213"/>
        <v>1.0666666666666667</v>
      </c>
      <c r="T1131" s="33"/>
      <c r="U1131" s="33">
        <f t="shared" si="214"/>
        <v>0.46666666666666662</v>
      </c>
      <c r="V1131" s="33">
        <f t="shared" si="214"/>
        <v>1.0666666666666667</v>
      </c>
      <c r="W1131" s="36"/>
    </row>
    <row r="1132" spans="1:23" ht="19.5">
      <c r="A1132" s="112">
        <v>35</v>
      </c>
      <c r="B1132" s="27" t="s">
        <v>1583</v>
      </c>
      <c r="C1132" s="113" t="s">
        <v>1638</v>
      </c>
      <c r="D1132" s="113"/>
      <c r="E1132" s="113" t="s">
        <v>1639</v>
      </c>
      <c r="F1132" s="139">
        <v>228</v>
      </c>
      <c r="G1132" s="113"/>
      <c r="H1132" s="113"/>
      <c r="I1132" s="31">
        <f t="shared" si="208"/>
        <v>6.3</v>
      </c>
      <c r="J1132" s="32">
        <f t="shared" si="209"/>
        <v>1.9</v>
      </c>
      <c r="K1132" s="32">
        <f t="shared" si="210"/>
        <v>4.4000000000000004</v>
      </c>
      <c r="L1132" s="32">
        <f t="shared" si="218"/>
        <v>1.9</v>
      </c>
      <c r="M1132" s="32">
        <f t="shared" si="215"/>
        <v>4.4000000000000004</v>
      </c>
      <c r="N1132" s="33">
        <f t="shared" si="211"/>
        <v>8</v>
      </c>
      <c r="O1132" s="34">
        <f t="shared" si="212"/>
        <v>0.6333333333333333</v>
      </c>
      <c r="P1132" s="35">
        <f t="shared" si="212"/>
        <v>1.4666666666666668</v>
      </c>
      <c r="Q1132" s="33"/>
      <c r="R1132" s="33">
        <f t="shared" si="213"/>
        <v>0.6333333333333333</v>
      </c>
      <c r="S1132" s="33">
        <f t="shared" si="213"/>
        <v>1.4666666666666668</v>
      </c>
      <c r="T1132" s="33"/>
      <c r="U1132" s="33">
        <f t="shared" si="214"/>
        <v>0.6333333333333333</v>
      </c>
      <c r="V1132" s="33">
        <f t="shared" si="214"/>
        <v>1.4666666666666668</v>
      </c>
      <c r="W1132" s="36"/>
    </row>
    <row r="1133" spans="1:23" ht="37.5">
      <c r="A1133" s="112">
        <v>36</v>
      </c>
      <c r="B1133" s="27" t="s">
        <v>1583</v>
      </c>
      <c r="C1133" s="113" t="s">
        <v>1640</v>
      </c>
      <c r="D1133" s="113"/>
      <c r="E1133" s="113" t="s">
        <v>1641</v>
      </c>
      <c r="F1133" s="139">
        <v>131</v>
      </c>
      <c r="G1133" s="113"/>
      <c r="H1133" s="113"/>
      <c r="I1133" s="31">
        <f t="shared" si="208"/>
        <v>3.6</v>
      </c>
      <c r="J1133" s="32">
        <f t="shared" si="209"/>
        <v>1.1000000000000001</v>
      </c>
      <c r="K1133" s="32">
        <f t="shared" si="210"/>
        <v>2.5</v>
      </c>
      <c r="L1133" s="32">
        <f t="shared" si="218"/>
        <v>1.1000000000000001</v>
      </c>
      <c r="M1133" s="32">
        <f t="shared" si="215"/>
        <v>2.5</v>
      </c>
      <c r="N1133" s="33">
        <f t="shared" si="211"/>
        <v>5</v>
      </c>
      <c r="O1133" s="34">
        <f t="shared" si="212"/>
        <v>0.3666666666666667</v>
      </c>
      <c r="P1133" s="35">
        <f t="shared" si="212"/>
        <v>0.83333333333333337</v>
      </c>
      <c r="Q1133" s="33"/>
      <c r="R1133" s="33">
        <f t="shared" si="213"/>
        <v>0.3666666666666667</v>
      </c>
      <c r="S1133" s="33">
        <f t="shared" si="213"/>
        <v>0.83333333333333337</v>
      </c>
      <c r="T1133" s="33"/>
      <c r="U1133" s="33">
        <f t="shared" si="214"/>
        <v>0.3666666666666667</v>
      </c>
      <c r="V1133" s="33">
        <f t="shared" si="214"/>
        <v>0.83333333333333337</v>
      </c>
      <c r="W1133" s="36"/>
    </row>
    <row r="1134" spans="1:23" ht="19.5">
      <c r="A1134" s="112">
        <v>37</v>
      </c>
      <c r="B1134" s="27" t="s">
        <v>1583</v>
      </c>
      <c r="C1134" s="113" t="s">
        <v>1642</v>
      </c>
      <c r="D1134" s="113"/>
      <c r="E1134" s="113" t="s">
        <v>1643</v>
      </c>
      <c r="F1134" s="139">
        <v>132</v>
      </c>
      <c r="G1134" s="113"/>
      <c r="H1134" s="113"/>
      <c r="I1134" s="31">
        <f t="shared" si="208"/>
        <v>3.6</v>
      </c>
      <c r="J1134" s="32">
        <f t="shared" si="209"/>
        <v>1.1000000000000001</v>
      </c>
      <c r="K1134" s="32">
        <f t="shared" si="210"/>
        <v>2.5</v>
      </c>
      <c r="L1134" s="32">
        <f t="shared" si="218"/>
        <v>1.1000000000000001</v>
      </c>
      <c r="M1134" s="32">
        <f t="shared" si="215"/>
        <v>2.5</v>
      </c>
      <c r="N1134" s="33">
        <f t="shared" si="211"/>
        <v>5</v>
      </c>
      <c r="O1134" s="34">
        <f t="shared" si="212"/>
        <v>0.3666666666666667</v>
      </c>
      <c r="P1134" s="35">
        <f t="shared" si="212"/>
        <v>0.83333333333333337</v>
      </c>
      <c r="Q1134" s="33"/>
      <c r="R1134" s="33">
        <f t="shared" si="213"/>
        <v>0.3666666666666667</v>
      </c>
      <c r="S1134" s="33">
        <f t="shared" si="213"/>
        <v>0.83333333333333337</v>
      </c>
      <c r="T1134" s="33"/>
      <c r="U1134" s="33">
        <f t="shared" si="214"/>
        <v>0.3666666666666667</v>
      </c>
      <c r="V1134" s="33">
        <f t="shared" si="214"/>
        <v>0.83333333333333337</v>
      </c>
      <c r="W1134" s="36"/>
    </row>
    <row r="1135" spans="1:23" ht="19.5">
      <c r="A1135" s="112">
        <v>38</v>
      </c>
      <c r="B1135" s="27" t="s">
        <v>1583</v>
      </c>
      <c r="C1135" s="113" t="s">
        <v>1644</v>
      </c>
      <c r="D1135" s="113"/>
      <c r="E1135" s="113" t="s">
        <v>1645</v>
      </c>
      <c r="F1135" s="139">
        <v>141</v>
      </c>
      <c r="G1135" s="113"/>
      <c r="H1135" s="113"/>
      <c r="I1135" s="31">
        <f t="shared" si="208"/>
        <v>3.9</v>
      </c>
      <c r="J1135" s="32">
        <f t="shared" si="209"/>
        <v>1.1000000000000001</v>
      </c>
      <c r="K1135" s="32">
        <f t="shared" si="210"/>
        <v>2.7</v>
      </c>
      <c r="L1135" s="32">
        <f t="shared" si="218"/>
        <v>1.1000000000000001</v>
      </c>
      <c r="M1135" s="32">
        <f t="shared" si="215"/>
        <v>2.7</v>
      </c>
      <c r="N1135" s="33">
        <f t="shared" si="211"/>
        <v>5</v>
      </c>
      <c r="O1135" s="34">
        <f t="shared" si="212"/>
        <v>0.3666666666666667</v>
      </c>
      <c r="P1135" s="35">
        <f t="shared" si="212"/>
        <v>0.9</v>
      </c>
      <c r="Q1135" s="33"/>
      <c r="R1135" s="33">
        <f t="shared" si="213"/>
        <v>0.3666666666666667</v>
      </c>
      <c r="S1135" s="33">
        <f t="shared" si="213"/>
        <v>0.9</v>
      </c>
      <c r="T1135" s="33"/>
      <c r="U1135" s="33">
        <f t="shared" si="214"/>
        <v>0.3666666666666667</v>
      </c>
      <c r="V1135" s="33">
        <f t="shared" si="214"/>
        <v>0.9</v>
      </c>
      <c r="W1135" s="36"/>
    </row>
    <row r="1136" spans="1:23" ht="19.5">
      <c r="A1136" s="112">
        <v>39</v>
      </c>
      <c r="B1136" s="27" t="s">
        <v>1583</v>
      </c>
      <c r="C1136" s="113" t="s">
        <v>663</v>
      </c>
      <c r="D1136" s="113"/>
      <c r="E1136" s="113" t="s">
        <v>664</v>
      </c>
      <c r="F1136" s="139">
        <v>248</v>
      </c>
      <c r="G1136" s="113"/>
      <c r="H1136" s="113"/>
      <c r="I1136" s="31">
        <f t="shared" si="208"/>
        <v>6.8</v>
      </c>
      <c r="J1136" s="32">
        <f t="shared" si="209"/>
        <v>2</v>
      </c>
      <c r="K1136" s="32">
        <f t="shared" si="210"/>
        <v>4.8</v>
      </c>
      <c r="L1136" s="32">
        <f t="shared" si="218"/>
        <v>2</v>
      </c>
      <c r="M1136" s="32">
        <f t="shared" si="215"/>
        <v>4.8</v>
      </c>
      <c r="N1136" s="33">
        <f t="shared" si="211"/>
        <v>9</v>
      </c>
      <c r="O1136" s="34">
        <f t="shared" si="212"/>
        <v>0.66666666666666663</v>
      </c>
      <c r="P1136" s="35">
        <f t="shared" si="212"/>
        <v>1.5999999999999999</v>
      </c>
      <c r="Q1136" s="33"/>
      <c r="R1136" s="33">
        <f t="shared" si="213"/>
        <v>0.66666666666666663</v>
      </c>
      <c r="S1136" s="33">
        <f t="shared" si="213"/>
        <v>1.5999999999999999</v>
      </c>
      <c r="T1136" s="33"/>
      <c r="U1136" s="33">
        <f t="shared" si="214"/>
        <v>0.66666666666666663</v>
      </c>
      <c r="V1136" s="33">
        <f t="shared" si="214"/>
        <v>1.5999999999999999</v>
      </c>
      <c r="W1136" s="36"/>
    </row>
    <row r="1137" spans="1:23" ht="37.5">
      <c r="A1137" s="112">
        <v>40</v>
      </c>
      <c r="B1137" s="27" t="s">
        <v>1583</v>
      </c>
      <c r="C1137" s="113" t="s">
        <v>1646</v>
      </c>
      <c r="D1137" s="113"/>
      <c r="E1137" s="113" t="s">
        <v>1647</v>
      </c>
      <c r="F1137" s="139">
        <v>220</v>
      </c>
      <c r="G1137" s="113"/>
      <c r="H1137" s="113"/>
      <c r="I1137" s="31">
        <f t="shared" si="208"/>
        <v>6.1</v>
      </c>
      <c r="J1137" s="32">
        <f t="shared" si="209"/>
        <v>1.8</v>
      </c>
      <c r="K1137" s="32">
        <f t="shared" si="210"/>
        <v>4.3</v>
      </c>
      <c r="L1137" s="32">
        <f t="shared" si="218"/>
        <v>1.8</v>
      </c>
      <c r="M1137" s="32">
        <f t="shared" si="215"/>
        <v>4.3</v>
      </c>
      <c r="N1137" s="33">
        <f t="shared" si="211"/>
        <v>8</v>
      </c>
      <c r="O1137" s="34">
        <f t="shared" si="212"/>
        <v>0.6</v>
      </c>
      <c r="P1137" s="35">
        <f t="shared" si="212"/>
        <v>1.4333333333333333</v>
      </c>
      <c r="Q1137" s="33"/>
      <c r="R1137" s="33">
        <f t="shared" si="213"/>
        <v>0.6</v>
      </c>
      <c r="S1137" s="33">
        <f t="shared" si="213"/>
        <v>1.4333333333333333</v>
      </c>
      <c r="T1137" s="33"/>
      <c r="U1137" s="33">
        <f t="shared" si="214"/>
        <v>0.6</v>
      </c>
      <c r="V1137" s="33">
        <f t="shared" si="214"/>
        <v>1.4333333333333333</v>
      </c>
      <c r="W1137" s="36"/>
    </row>
    <row r="1138" spans="1:23" ht="19.5">
      <c r="A1138" s="112">
        <v>41</v>
      </c>
      <c r="B1138" s="27" t="s">
        <v>1583</v>
      </c>
      <c r="C1138" s="113" t="s">
        <v>1642</v>
      </c>
      <c r="D1138" s="113"/>
      <c r="E1138" s="113" t="s">
        <v>1648</v>
      </c>
      <c r="F1138" s="139">
        <v>118</v>
      </c>
      <c r="G1138" s="113"/>
      <c r="H1138" s="113"/>
      <c r="I1138" s="31">
        <f t="shared" si="208"/>
        <v>3.2</v>
      </c>
      <c r="J1138" s="32">
        <f t="shared" si="209"/>
        <v>0.9</v>
      </c>
      <c r="K1138" s="32">
        <f t="shared" si="210"/>
        <v>2.2000000000000002</v>
      </c>
      <c r="L1138" s="32">
        <f t="shared" si="218"/>
        <v>0.9</v>
      </c>
      <c r="M1138" s="32">
        <f t="shared" si="215"/>
        <v>2.2000000000000002</v>
      </c>
      <c r="N1138" s="33">
        <f t="shared" si="211"/>
        <v>4</v>
      </c>
      <c r="O1138" s="34">
        <f t="shared" si="212"/>
        <v>0.3</v>
      </c>
      <c r="P1138" s="35">
        <f t="shared" si="212"/>
        <v>0.73333333333333339</v>
      </c>
      <c r="Q1138" s="33"/>
      <c r="R1138" s="33">
        <f t="shared" si="213"/>
        <v>0.3</v>
      </c>
      <c r="S1138" s="33">
        <f t="shared" si="213"/>
        <v>0.73333333333333339</v>
      </c>
      <c r="T1138" s="33"/>
      <c r="U1138" s="33">
        <f t="shared" si="214"/>
        <v>0.3</v>
      </c>
      <c r="V1138" s="33">
        <f t="shared" si="214"/>
        <v>0.73333333333333339</v>
      </c>
      <c r="W1138" s="36"/>
    </row>
    <row r="1139" spans="1:23" ht="19.5">
      <c r="A1139" s="112">
        <v>42</v>
      </c>
      <c r="B1139" s="27" t="s">
        <v>1583</v>
      </c>
      <c r="C1139" s="113" t="s">
        <v>1649</v>
      </c>
      <c r="D1139" s="113"/>
      <c r="E1139" s="113" t="s">
        <v>1650</v>
      </c>
      <c r="F1139" s="139">
        <v>125</v>
      </c>
      <c r="G1139" s="113"/>
      <c r="H1139" s="113"/>
      <c r="I1139" s="31">
        <f t="shared" si="208"/>
        <v>3.4</v>
      </c>
      <c r="J1139" s="32">
        <f t="shared" si="209"/>
        <v>1</v>
      </c>
      <c r="K1139" s="32">
        <f t="shared" si="210"/>
        <v>2.4</v>
      </c>
      <c r="L1139" s="32">
        <f t="shared" si="218"/>
        <v>1</v>
      </c>
      <c r="M1139" s="32">
        <f t="shared" si="215"/>
        <v>2.4</v>
      </c>
      <c r="N1139" s="33">
        <f t="shared" si="211"/>
        <v>5</v>
      </c>
      <c r="O1139" s="34">
        <f t="shared" si="212"/>
        <v>0.33333333333333331</v>
      </c>
      <c r="P1139" s="35">
        <f t="shared" si="212"/>
        <v>0.79999999999999993</v>
      </c>
      <c r="Q1139" s="33"/>
      <c r="R1139" s="33">
        <f t="shared" si="213"/>
        <v>0.33333333333333331</v>
      </c>
      <c r="S1139" s="33">
        <f t="shared" si="213"/>
        <v>0.79999999999999993</v>
      </c>
      <c r="T1139" s="33"/>
      <c r="U1139" s="33">
        <f t="shared" si="214"/>
        <v>0.33333333333333331</v>
      </c>
      <c r="V1139" s="33">
        <f t="shared" si="214"/>
        <v>0.79999999999999993</v>
      </c>
      <c r="W1139" s="36"/>
    </row>
    <row r="1140" spans="1:23" ht="19.5">
      <c r="A1140" s="112">
        <v>43</v>
      </c>
      <c r="B1140" s="27" t="s">
        <v>1583</v>
      </c>
      <c r="C1140" s="113" t="s">
        <v>1651</v>
      </c>
      <c r="D1140" s="113"/>
      <c r="E1140" s="113" t="s">
        <v>1652</v>
      </c>
      <c r="F1140" s="139">
        <v>140</v>
      </c>
      <c r="G1140" s="113"/>
      <c r="H1140" s="113"/>
      <c r="I1140" s="31">
        <f t="shared" si="208"/>
        <v>3.9</v>
      </c>
      <c r="J1140" s="32">
        <f t="shared" si="209"/>
        <v>1.1000000000000001</v>
      </c>
      <c r="K1140" s="32">
        <f t="shared" si="210"/>
        <v>2.7</v>
      </c>
      <c r="L1140" s="32">
        <f t="shared" si="218"/>
        <v>1.1000000000000001</v>
      </c>
      <c r="M1140" s="32">
        <f t="shared" si="215"/>
        <v>2.7</v>
      </c>
      <c r="N1140" s="33">
        <f t="shared" si="211"/>
        <v>5</v>
      </c>
      <c r="O1140" s="34">
        <f t="shared" si="212"/>
        <v>0.3666666666666667</v>
      </c>
      <c r="P1140" s="35">
        <f t="shared" si="212"/>
        <v>0.9</v>
      </c>
      <c r="Q1140" s="33"/>
      <c r="R1140" s="33">
        <f t="shared" si="213"/>
        <v>0.3666666666666667</v>
      </c>
      <c r="S1140" s="33">
        <f t="shared" si="213"/>
        <v>0.9</v>
      </c>
      <c r="T1140" s="33"/>
      <c r="U1140" s="33">
        <f t="shared" si="214"/>
        <v>0.3666666666666667</v>
      </c>
      <c r="V1140" s="33">
        <f t="shared" si="214"/>
        <v>0.9</v>
      </c>
      <c r="W1140" s="36"/>
    </row>
    <row r="1141" spans="1:23" ht="19.5">
      <c r="A1141" s="112">
        <v>44</v>
      </c>
      <c r="B1141" s="27" t="s">
        <v>1583</v>
      </c>
      <c r="C1141" s="113" t="s">
        <v>1653</v>
      </c>
      <c r="D1141" s="113"/>
      <c r="E1141" s="113" t="s">
        <v>1654</v>
      </c>
      <c r="F1141" s="139">
        <v>220</v>
      </c>
      <c r="G1141" s="113"/>
      <c r="H1141" s="113"/>
      <c r="I1141" s="31">
        <f t="shared" si="208"/>
        <v>6.1</v>
      </c>
      <c r="J1141" s="32">
        <f t="shared" si="209"/>
        <v>1.8</v>
      </c>
      <c r="K1141" s="32">
        <f t="shared" si="210"/>
        <v>4.3</v>
      </c>
      <c r="L1141" s="32">
        <f t="shared" si="218"/>
        <v>1.8</v>
      </c>
      <c r="M1141" s="32">
        <f t="shared" si="215"/>
        <v>4.3</v>
      </c>
      <c r="N1141" s="33">
        <f t="shared" si="211"/>
        <v>8</v>
      </c>
      <c r="O1141" s="34">
        <f t="shared" si="212"/>
        <v>0.6</v>
      </c>
      <c r="P1141" s="35">
        <f t="shared" si="212"/>
        <v>1.4333333333333333</v>
      </c>
      <c r="Q1141" s="33"/>
      <c r="R1141" s="33">
        <f t="shared" si="213"/>
        <v>0.6</v>
      </c>
      <c r="S1141" s="33">
        <f t="shared" si="213"/>
        <v>1.4333333333333333</v>
      </c>
      <c r="T1141" s="33"/>
      <c r="U1141" s="33">
        <f t="shared" si="214"/>
        <v>0.6</v>
      </c>
      <c r="V1141" s="33">
        <f t="shared" si="214"/>
        <v>1.4333333333333333</v>
      </c>
      <c r="W1141" s="36"/>
    </row>
    <row r="1142" spans="1:23" ht="19.5">
      <c r="A1142" s="112">
        <v>45</v>
      </c>
      <c r="B1142" s="27" t="s">
        <v>1583</v>
      </c>
      <c r="C1142" s="113" t="s">
        <v>1655</v>
      </c>
      <c r="D1142" s="113"/>
      <c r="E1142" s="113" t="s">
        <v>1656</v>
      </c>
      <c r="F1142" s="139">
        <v>106</v>
      </c>
      <c r="G1142" s="113"/>
      <c r="H1142" s="113"/>
      <c r="I1142" s="31">
        <f t="shared" si="208"/>
        <v>2.9</v>
      </c>
      <c r="J1142" s="32">
        <f t="shared" si="209"/>
        <v>0.9</v>
      </c>
      <c r="K1142" s="32">
        <f t="shared" si="210"/>
        <v>2</v>
      </c>
      <c r="L1142" s="32">
        <f t="shared" si="218"/>
        <v>0.9</v>
      </c>
      <c r="M1142" s="32">
        <f t="shared" si="215"/>
        <v>2</v>
      </c>
      <c r="N1142" s="33">
        <f t="shared" si="211"/>
        <v>4</v>
      </c>
      <c r="O1142" s="34">
        <f t="shared" si="212"/>
        <v>0.3</v>
      </c>
      <c r="P1142" s="35">
        <f t="shared" si="212"/>
        <v>0.66666666666666663</v>
      </c>
      <c r="Q1142" s="33"/>
      <c r="R1142" s="33">
        <f t="shared" si="213"/>
        <v>0.3</v>
      </c>
      <c r="S1142" s="33">
        <f t="shared" si="213"/>
        <v>0.66666666666666663</v>
      </c>
      <c r="T1142" s="33"/>
      <c r="U1142" s="33">
        <f t="shared" si="214"/>
        <v>0.3</v>
      </c>
      <c r="V1142" s="33">
        <f t="shared" si="214"/>
        <v>0.66666666666666663</v>
      </c>
      <c r="W1142" s="36"/>
    </row>
    <row r="1143" spans="1:23" ht="19.5">
      <c r="A1143" s="112">
        <v>46</v>
      </c>
      <c r="B1143" s="27" t="s">
        <v>1583</v>
      </c>
      <c r="C1143" s="113" t="s">
        <v>1539</v>
      </c>
      <c r="D1143" s="113"/>
      <c r="E1143" s="113" t="s">
        <v>1540</v>
      </c>
      <c r="F1143" s="139">
        <v>128</v>
      </c>
      <c r="G1143" s="113"/>
      <c r="H1143" s="113"/>
      <c r="I1143" s="31">
        <f t="shared" si="208"/>
        <v>3.5</v>
      </c>
      <c r="J1143" s="32">
        <f t="shared" si="209"/>
        <v>1</v>
      </c>
      <c r="K1143" s="32">
        <f t="shared" si="210"/>
        <v>2.5</v>
      </c>
      <c r="L1143" s="32">
        <f t="shared" si="218"/>
        <v>1</v>
      </c>
      <c r="M1143" s="32">
        <f t="shared" si="215"/>
        <v>2.5</v>
      </c>
      <c r="N1143" s="33">
        <f t="shared" si="211"/>
        <v>5</v>
      </c>
      <c r="O1143" s="34">
        <f t="shared" si="212"/>
        <v>0.33333333333333331</v>
      </c>
      <c r="P1143" s="35">
        <f t="shared" si="212"/>
        <v>0.83333333333333337</v>
      </c>
      <c r="Q1143" s="33"/>
      <c r="R1143" s="33">
        <f t="shared" si="213"/>
        <v>0.33333333333333331</v>
      </c>
      <c r="S1143" s="33">
        <f t="shared" si="213"/>
        <v>0.83333333333333337</v>
      </c>
      <c r="T1143" s="33"/>
      <c r="U1143" s="33">
        <f t="shared" si="214"/>
        <v>0.33333333333333331</v>
      </c>
      <c r="V1143" s="33">
        <f t="shared" si="214"/>
        <v>0.83333333333333337</v>
      </c>
      <c r="W1143" s="36"/>
    </row>
    <row r="1144" spans="1:23" ht="19.5">
      <c r="A1144" s="112">
        <v>47</v>
      </c>
      <c r="B1144" s="27" t="s">
        <v>1583</v>
      </c>
      <c r="C1144" s="113" t="s">
        <v>1657</v>
      </c>
      <c r="D1144" s="113"/>
      <c r="E1144" s="113" t="s">
        <v>1658</v>
      </c>
      <c r="F1144" s="139">
        <v>125</v>
      </c>
      <c r="G1144" s="113"/>
      <c r="H1144" s="113"/>
      <c r="I1144" s="31">
        <f t="shared" si="208"/>
        <v>3.4</v>
      </c>
      <c r="J1144" s="32">
        <f t="shared" si="209"/>
        <v>1</v>
      </c>
      <c r="K1144" s="32">
        <f t="shared" si="210"/>
        <v>2.4</v>
      </c>
      <c r="L1144" s="32">
        <f t="shared" si="218"/>
        <v>1</v>
      </c>
      <c r="M1144" s="32">
        <f t="shared" si="215"/>
        <v>2.4</v>
      </c>
      <c r="N1144" s="33">
        <f t="shared" si="211"/>
        <v>5</v>
      </c>
      <c r="O1144" s="34">
        <f t="shared" si="212"/>
        <v>0.33333333333333331</v>
      </c>
      <c r="P1144" s="35">
        <f t="shared" si="212"/>
        <v>0.79999999999999993</v>
      </c>
      <c r="Q1144" s="33"/>
      <c r="R1144" s="33">
        <f t="shared" si="213"/>
        <v>0.33333333333333331</v>
      </c>
      <c r="S1144" s="33">
        <f t="shared" si="213"/>
        <v>0.79999999999999993</v>
      </c>
      <c r="T1144" s="33"/>
      <c r="U1144" s="33">
        <f t="shared" si="214"/>
        <v>0.33333333333333331</v>
      </c>
      <c r="V1144" s="33">
        <f t="shared" si="214"/>
        <v>0.79999999999999993</v>
      </c>
      <c r="W1144" s="36"/>
    </row>
    <row r="1145" spans="1:23" ht="19.5">
      <c r="A1145" s="112">
        <v>48</v>
      </c>
      <c r="B1145" s="27" t="s">
        <v>1583</v>
      </c>
      <c r="C1145" s="113" t="s">
        <v>1657</v>
      </c>
      <c r="D1145" s="113"/>
      <c r="E1145" s="113" t="s">
        <v>1659</v>
      </c>
      <c r="F1145" s="139">
        <v>89</v>
      </c>
      <c r="G1145" s="113"/>
      <c r="H1145" s="113"/>
      <c r="I1145" s="31">
        <f t="shared" si="208"/>
        <v>2.4</v>
      </c>
      <c r="J1145" s="32">
        <f t="shared" si="209"/>
        <v>0.7</v>
      </c>
      <c r="K1145" s="32">
        <f t="shared" si="210"/>
        <v>1.7</v>
      </c>
      <c r="L1145" s="32">
        <f t="shared" si="218"/>
        <v>0.7</v>
      </c>
      <c r="M1145" s="32">
        <f t="shared" si="215"/>
        <v>1.7</v>
      </c>
      <c r="N1145" s="33">
        <f t="shared" si="211"/>
        <v>3</v>
      </c>
      <c r="O1145" s="34">
        <f t="shared" si="212"/>
        <v>0.23333333333333331</v>
      </c>
      <c r="P1145" s="35">
        <f t="shared" si="212"/>
        <v>0.56666666666666665</v>
      </c>
      <c r="Q1145" s="33"/>
      <c r="R1145" s="33">
        <f t="shared" si="213"/>
        <v>0.23333333333333331</v>
      </c>
      <c r="S1145" s="33">
        <f t="shared" si="213"/>
        <v>0.56666666666666665</v>
      </c>
      <c r="T1145" s="33"/>
      <c r="U1145" s="33">
        <f t="shared" si="214"/>
        <v>0.23333333333333331</v>
      </c>
      <c r="V1145" s="33">
        <f t="shared" si="214"/>
        <v>0.56666666666666665</v>
      </c>
      <c r="W1145" s="36"/>
    </row>
    <row r="1146" spans="1:23" ht="19.5">
      <c r="A1146" s="112">
        <v>49</v>
      </c>
      <c r="B1146" s="27" t="s">
        <v>1583</v>
      </c>
      <c r="C1146" s="113" t="s">
        <v>1657</v>
      </c>
      <c r="D1146" s="113"/>
      <c r="E1146" s="113" t="s">
        <v>1660</v>
      </c>
      <c r="F1146" s="139">
        <v>70</v>
      </c>
      <c r="G1146" s="113"/>
      <c r="H1146" s="113"/>
      <c r="I1146" s="31">
        <f t="shared" si="208"/>
        <v>1.9</v>
      </c>
      <c r="J1146" s="32">
        <f t="shared" si="209"/>
        <v>0.6</v>
      </c>
      <c r="K1146" s="32">
        <f t="shared" si="210"/>
        <v>1.3</v>
      </c>
      <c r="L1146" s="32">
        <f t="shared" si="218"/>
        <v>0.6</v>
      </c>
      <c r="M1146" s="32">
        <f t="shared" si="215"/>
        <v>1.3</v>
      </c>
      <c r="N1146" s="33">
        <f t="shared" si="211"/>
        <v>3</v>
      </c>
      <c r="O1146" s="34">
        <f t="shared" si="212"/>
        <v>0.19999999999999998</v>
      </c>
      <c r="P1146" s="35">
        <f t="shared" si="212"/>
        <v>0.43333333333333335</v>
      </c>
      <c r="Q1146" s="33"/>
      <c r="R1146" s="33">
        <f t="shared" si="213"/>
        <v>0.19999999999999998</v>
      </c>
      <c r="S1146" s="33">
        <f t="shared" si="213"/>
        <v>0.43333333333333335</v>
      </c>
      <c r="T1146" s="33"/>
      <c r="U1146" s="33">
        <f t="shared" si="214"/>
        <v>0.19999999999999998</v>
      </c>
      <c r="V1146" s="33">
        <f t="shared" si="214"/>
        <v>0.43333333333333335</v>
      </c>
      <c r="W1146" s="36"/>
    </row>
    <row r="1147" spans="1:23" ht="19.5">
      <c r="A1147" s="112">
        <v>50</v>
      </c>
      <c r="B1147" s="27" t="s">
        <v>1583</v>
      </c>
      <c r="C1147" s="113" t="s">
        <v>1657</v>
      </c>
      <c r="D1147" s="113"/>
      <c r="E1147" s="113" t="s">
        <v>1661</v>
      </c>
      <c r="F1147" s="139">
        <v>245</v>
      </c>
      <c r="G1147" s="113"/>
      <c r="H1147" s="113"/>
      <c r="I1147" s="31">
        <f t="shared" si="208"/>
        <v>6.7</v>
      </c>
      <c r="J1147" s="32">
        <f t="shared" si="209"/>
        <v>2</v>
      </c>
      <c r="K1147" s="32">
        <f t="shared" si="210"/>
        <v>4.7</v>
      </c>
      <c r="L1147" s="32">
        <f t="shared" si="218"/>
        <v>2</v>
      </c>
      <c r="M1147" s="32">
        <f t="shared" si="215"/>
        <v>4.7</v>
      </c>
      <c r="N1147" s="33">
        <f t="shared" si="211"/>
        <v>9</v>
      </c>
      <c r="O1147" s="34">
        <f t="shared" si="212"/>
        <v>0.66666666666666663</v>
      </c>
      <c r="P1147" s="35">
        <f t="shared" si="212"/>
        <v>1.5666666666666667</v>
      </c>
      <c r="Q1147" s="33"/>
      <c r="R1147" s="33">
        <f t="shared" si="213"/>
        <v>0.66666666666666663</v>
      </c>
      <c r="S1147" s="33">
        <f t="shared" si="213"/>
        <v>1.5666666666666667</v>
      </c>
      <c r="T1147" s="33"/>
      <c r="U1147" s="33">
        <f t="shared" si="214"/>
        <v>0.66666666666666663</v>
      </c>
      <c r="V1147" s="33">
        <f t="shared" si="214"/>
        <v>1.5666666666666667</v>
      </c>
      <c r="W1147" s="36"/>
    </row>
    <row r="1148" spans="1:23" ht="19.5">
      <c r="A1148" s="112">
        <v>51</v>
      </c>
      <c r="B1148" s="27" t="s">
        <v>1583</v>
      </c>
      <c r="C1148" s="113" t="s">
        <v>1662</v>
      </c>
      <c r="D1148" s="113"/>
      <c r="E1148" s="113" t="s">
        <v>1663</v>
      </c>
      <c r="F1148" s="139">
        <v>138</v>
      </c>
      <c r="G1148" s="113"/>
      <c r="H1148" s="113"/>
      <c r="I1148" s="31">
        <f t="shared" si="208"/>
        <v>3.8</v>
      </c>
      <c r="J1148" s="32">
        <f t="shared" si="209"/>
        <v>1.1000000000000001</v>
      </c>
      <c r="K1148" s="32">
        <f t="shared" si="210"/>
        <v>2.7</v>
      </c>
      <c r="L1148" s="32">
        <f t="shared" si="218"/>
        <v>1.1000000000000001</v>
      </c>
      <c r="M1148" s="32">
        <f t="shared" si="215"/>
        <v>2.7</v>
      </c>
      <c r="N1148" s="33">
        <f t="shared" si="211"/>
        <v>5</v>
      </c>
      <c r="O1148" s="34">
        <f t="shared" si="212"/>
        <v>0.3666666666666667</v>
      </c>
      <c r="P1148" s="35">
        <f t="shared" si="212"/>
        <v>0.9</v>
      </c>
      <c r="Q1148" s="33"/>
      <c r="R1148" s="33">
        <f t="shared" si="213"/>
        <v>0.3666666666666667</v>
      </c>
      <c r="S1148" s="33">
        <f t="shared" si="213"/>
        <v>0.9</v>
      </c>
      <c r="T1148" s="33"/>
      <c r="U1148" s="33">
        <f t="shared" si="214"/>
        <v>0.3666666666666667</v>
      </c>
      <c r="V1148" s="33">
        <f t="shared" si="214"/>
        <v>0.9</v>
      </c>
      <c r="W1148" s="36"/>
    </row>
    <row r="1149" spans="1:23" ht="19.5">
      <c r="A1149" s="112">
        <v>52</v>
      </c>
      <c r="B1149" s="27" t="s">
        <v>1583</v>
      </c>
      <c r="C1149" s="113" t="s">
        <v>1664</v>
      </c>
      <c r="D1149" s="113"/>
      <c r="E1149" s="113" t="s">
        <v>1665</v>
      </c>
      <c r="F1149" s="139">
        <v>212</v>
      </c>
      <c r="G1149" s="113"/>
      <c r="H1149" s="113"/>
      <c r="I1149" s="31">
        <f t="shared" si="208"/>
        <v>5.8</v>
      </c>
      <c r="J1149" s="32">
        <f t="shared" si="209"/>
        <v>1.7</v>
      </c>
      <c r="K1149" s="32">
        <v>4.2</v>
      </c>
      <c r="L1149" s="32">
        <f t="shared" si="218"/>
        <v>1.7</v>
      </c>
      <c r="M1149" s="32">
        <f t="shared" si="215"/>
        <v>4.2</v>
      </c>
      <c r="N1149" s="33">
        <f t="shared" si="211"/>
        <v>8</v>
      </c>
      <c r="O1149" s="34">
        <f t="shared" si="212"/>
        <v>0.56666666666666665</v>
      </c>
      <c r="P1149" s="35">
        <f t="shared" si="212"/>
        <v>1.4000000000000001</v>
      </c>
      <c r="Q1149" s="33"/>
      <c r="R1149" s="33">
        <f t="shared" si="213"/>
        <v>0.56666666666666665</v>
      </c>
      <c r="S1149" s="33">
        <f t="shared" si="213"/>
        <v>1.4000000000000001</v>
      </c>
      <c r="T1149" s="33"/>
      <c r="U1149" s="33">
        <f t="shared" si="214"/>
        <v>0.56666666666666665</v>
      </c>
      <c r="V1149" s="33">
        <f t="shared" si="214"/>
        <v>1.4000000000000001</v>
      </c>
      <c r="W1149" s="36"/>
    </row>
    <row r="1150" spans="1:23" ht="19.5">
      <c r="A1150" s="112">
        <v>53</v>
      </c>
      <c r="B1150" s="27" t="s">
        <v>1583</v>
      </c>
      <c r="C1150" s="113" t="s">
        <v>1664</v>
      </c>
      <c r="D1150" s="113"/>
      <c r="E1150" s="113" t="s">
        <v>1666</v>
      </c>
      <c r="F1150" s="139">
        <v>74</v>
      </c>
      <c r="G1150" s="113"/>
      <c r="H1150" s="113"/>
      <c r="I1150" s="31">
        <f t="shared" si="208"/>
        <v>2</v>
      </c>
      <c r="J1150" s="32">
        <f t="shared" si="209"/>
        <v>0.6</v>
      </c>
      <c r="K1150" s="32">
        <f t="shared" si="210"/>
        <v>1.4</v>
      </c>
      <c r="L1150" s="32">
        <f t="shared" si="218"/>
        <v>0.6</v>
      </c>
      <c r="M1150" s="32">
        <f t="shared" si="215"/>
        <v>1.4</v>
      </c>
      <c r="N1150" s="33">
        <f t="shared" si="211"/>
        <v>3</v>
      </c>
      <c r="O1150" s="34">
        <f t="shared" si="212"/>
        <v>0.19999999999999998</v>
      </c>
      <c r="P1150" s="35">
        <f t="shared" si="212"/>
        <v>0.46666666666666662</v>
      </c>
      <c r="Q1150" s="33"/>
      <c r="R1150" s="33">
        <f t="shared" si="213"/>
        <v>0.19999999999999998</v>
      </c>
      <c r="S1150" s="33">
        <f t="shared" si="213"/>
        <v>0.46666666666666662</v>
      </c>
      <c r="T1150" s="33"/>
      <c r="U1150" s="33">
        <f t="shared" si="214"/>
        <v>0.19999999999999998</v>
      </c>
      <c r="V1150" s="33">
        <f t="shared" si="214"/>
        <v>0.46666666666666662</v>
      </c>
      <c r="W1150" s="36"/>
    </row>
    <row r="1151" spans="1:23" ht="19.5">
      <c r="A1151" s="112">
        <v>54</v>
      </c>
      <c r="B1151" s="27" t="s">
        <v>1583</v>
      </c>
      <c r="C1151" s="113" t="s">
        <v>1667</v>
      </c>
      <c r="D1151" s="113"/>
      <c r="E1151" s="113" t="s">
        <v>1668</v>
      </c>
      <c r="F1151" s="139">
        <v>92</v>
      </c>
      <c r="G1151" s="113"/>
      <c r="H1151" s="113"/>
      <c r="I1151" s="31">
        <f t="shared" si="208"/>
        <v>2.5</v>
      </c>
      <c r="J1151" s="32">
        <f t="shared" si="209"/>
        <v>0.7</v>
      </c>
      <c r="K1151" s="32">
        <f t="shared" si="210"/>
        <v>1.8</v>
      </c>
      <c r="L1151" s="32">
        <f t="shared" si="218"/>
        <v>0.7</v>
      </c>
      <c r="M1151" s="32">
        <f t="shared" si="215"/>
        <v>1.8</v>
      </c>
      <c r="N1151" s="33">
        <f t="shared" si="211"/>
        <v>3</v>
      </c>
      <c r="O1151" s="34">
        <f t="shared" si="212"/>
        <v>0.23333333333333331</v>
      </c>
      <c r="P1151" s="35">
        <f t="shared" si="212"/>
        <v>0.6</v>
      </c>
      <c r="Q1151" s="33"/>
      <c r="R1151" s="33">
        <f t="shared" si="213"/>
        <v>0.23333333333333331</v>
      </c>
      <c r="S1151" s="33">
        <f t="shared" si="213"/>
        <v>0.6</v>
      </c>
      <c r="T1151" s="33"/>
      <c r="U1151" s="33">
        <f t="shared" si="214"/>
        <v>0.23333333333333331</v>
      </c>
      <c r="V1151" s="33">
        <f t="shared" si="214"/>
        <v>0.6</v>
      </c>
      <c r="W1151" s="36"/>
    </row>
    <row r="1152" spans="1:23" ht="19.5">
      <c r="A1152" s="112">
        <v>55</v>
      </c>
      <c r="B1152" s="27" t="s">
        <v>1583</v>
      </c>
      <c r="C1152" s="113" t="s">
        <v>1669</v>
      </c>
      <c r="D1152" s="113"/>
      <c r="E1152" s="113" t="s">
        <v>1670</v>
      </c>
      <c r="F1152" s="139">
        <v>130</v>
      </c>
      <c r="G1152" s="113"/>
      <c r="H1152" s="113"/>
      <c r="I1152" s="31">
        <f t="shared" si="208"/>
        <v>3.6</v>
      </c>
      <c r="J1152" s="32">
        <f t="shared" si="209"/>
        <v>1.1000000000000001</v>
      </c>
      <c r="K1152" s="32">
        <f t="shared" si="210"/>
        <v>2.5</v>
      </c>
      <c r="L1152" s="32">
        <f t="shared" si="218"/>
        <v>1.1000000000000001</v>
      </c>
      <c r="M1152" s="32">
        <f t="shared" si="215"/>
        <v>2.5</v>
      </c>
      <c r="N1152" s="33">
        <f t="shared" si="211"/>
        <v>5</v>
      </c>
      <c r="O1152" s="34">
        <f t="shared" si="212"/>
        <v>0.3666666666666667</v>
      </c>
      <c r="P1152" s="35">
        <f t="shared" si="212"/>
        <v>0.83333333333333337</v>
      </c>
      <c r="Q1152" s="33"/>
      <c r="R1152" s="33">
        <f t="shared" si="213"/>
        <v>0.3666666666666667</v>
      </c>
      <c r="S1152" s="33">
        <f t="shared" si="213"/>
        <v>0.83333333333333337</v>
      </c>
      <c r="T1152" s="33"/>
      <c r="U1152" s="33">
        <f t="shared" si="214"/>
        <v>0.3666666666666667</v>
      </c>
      <c r="V1152" s="33">
        <f t="shared" si="214"/>
        <v>0.83333333333333337</v>
      </c>
      <c r="W1152" s="36"/>
    </row>
    <row r="1153" spans="1:23" ht="19.5">
      <c r="A1153" s="112">
        <v>56</v>
      </c>
      <c r="B1153" s="27" t="s">
        <v>1583</v>
      </c>
      <c r="C1153" s="113" t="s">
        <v>1669</v>
      </c>
      <c r="D1153" s="113"/>
      <c r="E1153" s="113" t="s">
        <v>1671</v>
      </c>
      <c r="F1153" s="139">
        <v>102</v>
      </c>
      <c r="G1153" s="113"/>
      <c r="H1153" s="113"/>
      <c r="I1153" s="31">
        <f t="shared" si="208"/>
        <v>2.8</v>
      </c>
      <c r="J1153" s="32">
        <f t="shared" si="209"/>
        <v>0.8</v>
      </c>
      <c r="K1153" s="32">
        <f t="shared" si="210"/>
        <v>2</v>
      </c>
      <c r="L1153" s="32">
        <f t="shared" si="218"/>
        <v>0.8</v>
      </c>
      <c r="M1153" s="32">
        <f t="shared" si="215"/>
        <v>2</v>
      </c>
      <c r="N1153" s="33">
        <f t="shared" si="211"/>
        <v>4</v>
      </c>
      <c r="O1153" s="34">
        <f t="shared" si="212"/>
        <v>0.26666666666666666</v>
      </c>
      <c r="P1153" s="35">
        <f t="shared" si="212"/>
        <v>0.66666666666666663</v>
      </c>
      <c r="Q1153" s="33"/>
      <c r="R1153" s="33">
        <f t="shared" si="213"/>
        <v>0.26666666666666666</v>
      </c>
      <c r="S1153" s="33">
        <f t="shared" si="213"/>
        <v>0.66666666666666663</v>
      </c>
      <c r="T1153" s="33"/>
      <c r="U1153" s="33">
        <f t="shared" si="214"/>
        <v>0.26666666666666666</v>
      </c>
      <c r="V1153" s="33">
        <f t="shared" si="214"/>
        <v>0.66666666666666663</v>
      </c>
      <c r="W1153" s="36"/>
    </row>
    <row r="1154" spans="1:23" ht="19.5">
      <c r="A1154" s="112">
        <v>57</v>
      </c>
      <c r="B1154" s="27" t="s">
        <v>1583</v>
      </c>
      <c r="C1154" s="113" t="s">
        <v>1672</v>
      </c>
      <c r="D1154" s="113"/>
      <c r="E1154" s="113" t="s">
        <v>1673</v>
      </c>
      <c r="F1154" s="139">
        <v>71</v>
      </c>
      <c r="G1154" s="113"/>
      <c r="H1154" s="113"/>
      <c r="I1154" s="31">
        <f t="shared" si="208"/>
        <v>2</v>
      </c>
      <c r="J1154" s="32">
        <f t="shared" si="209"/>
        <v>0.6</v>
      </c>
      <c r="K1154" s="32">
        <f t="shared" si="210"/>
        <v>1.4</v>
      </c>
      <c r="L1154" s="32">
        <f t="shared" si="218"/>
        <v>0.6</v>
      </c>
      <c r="M1154" s="32">
        <f t="shared" si="215"/>
        <v>1.4</v>
      </c>
      <c r="N1154" s="33">
        <f t="shared" si="211"/>
        <v>3</v>
      </c>
      <c r="O1154" s="34">
        <f t="shared" si="212"/>
        <v>0.19999999999999998</v>
      </c>
      <c r="P1154" s="35">
        <f t="shared" si="212"/>
        <v>0.46666666666666662</v>
      </c>
      <c r="Q1154" s="33"/>
      <c r="R1154" s="33">
        <f t="shared" si="213"/>
        <v>0.19999999999999998</v>
      </c>
      <c r="S1154" s="33">
        <f t="shared" si="213"/>
        <v>0.46666666666666662</v>
      </c>
      <c r="T1154" s="33"/>
      <c r="U1154" s="33">
        <f t="shared" si="214"/>
        <v>0.19999999999999998</v>
      </c>
      <c r="V1154" s="33">
        <f t="shared" si="214"/>
        <v>0.46666666666666662</v>
      </c>
      <c r="W1154" s="36"/>
    </row>
    <row r="1155" spans="1:23" ht="19.5">
      <c r="A1155" s="112">
        <v>58</v>
      </c>
      <c r="B1155" s="27" t="s">
        <v>1583</v>
      </c>
      <c r="C1155" s="113" t="s">
        <v>1674</v>
      </c>
      <c r="D1155" s="113"/>
      <c r="E1155" s="113" t="s">
        <v>1675</v>
      </c>
      <c r="F1155" s="139">
        <v>323</v>
      </c>
      <c r="G1155" s="113"/>
      <c r="H1155" s="113"/>
      <c r="I1155" s="31">
        <f t="shared" si="208"/>
        <v>8.9</v>
      </c>
      <c r="J1155" s="32">
        <f t="shared" si="209"/>
        <v>2.6</v>
      </c>
      <c r="K1155" s="32">
        <v>6</v>
      </c>
      <c r="L1155" s="32">
        <f t="shared" si="218"/>
        <v>2.6</v>
      </c>
      <c r="M1155" s="32">
        <f t="shared" si="215"/>
        <v>6</v>
      </c>
      <c r="N1155" s="33">
        <f t="shared" si="211"/>
        <v>12</v>
      </c>
      <c r="O1155" s="34">
        <f t="shared" si="212"/>
        <v>0.8666666666666667</v>
      </c>
      <c r="P1155" s="35">
        <f t="shared" si="212"/>
        <v>2</v>
      </c>
      <c r="Q1155" s="33"/>
      <c r="R1155" s="33">
        <f t="shared" si="213"/>
        <v>0.8666666666666667</v>
      </c>
      <c r="S1155" s="33">
        <f t="shared" si="213"/>
        <v>2</v>
      </c>
      <c r="T1155" s="33"/>
      <c r="U1155" s="33">
        <f t="shared" si="214"/>
        <v>0.8666666666666667</v>
      </c>
      <c r="V1155" s="33">
        <f t="shared" si="214"/>
        <v>2</v>
      </c>
      <c r="W1155" s="36"/>
    </row>
    <row r="1156" spans="1:23" ht="19.5">
      <c r="A1156" s="112">
        <v>59</v>
      </c>
      <c r="B1156" s="27" t="s">
        <v>1583</v>
      </c>
      <c r="C1156" s="113" t="s">
        <v>1676</v>
      </c>
      <c r="D1156" s="113"/>
      <c r="E1156" s="113" t="s">
        <v>1677</v>
      </c>
      <c r="F1156" s="139">
        <v>170</v>
      </c>
      <c r="G1156" s="113"/>
      <c r="H1156" s="113"/>
      <c r="I1156" s="31">
        <f t="shared" si="208"/>
        <v>4.7</v>
      </c>
      <c r="J1156" s="32">
        <f t="shared" si="209"/>
        <v>1.4</v>
      </c>
      <c r="K1156" s="32">
        <v>3.1</v>
      </c>
      <c r="L1156" s="32">
        <f t="shared" si="218"/>
        <v>1.4</v>
      </c>
      <c r="M1156" s="32">
        <f t="shared" si="215"/>
        <v>3.1</v>
      </c>
      <c r="N1156" s="33">
        <f t="shared" si="211"/>
        <v>6</v>
      </c>
      <c r="O1156" s="34">
        <f t="shared" si="212"/>
        <v>0.46666666666666662</v>
      </c>
      <c r="P1156" s="35">
        <f t="shared" si="212"/>
        <v>1.0333333333333334</v>
      </c>
      <c r="Q1156" s="33"/>
      <c r="R1156" s="33">
        <f t="shared" si="213"/>
        <v>0.46666666666666662</v>
      </c>
      <c r="S1156" s="33">
        <f t="shared" si="213"/>
        <v>1.0333333333333334</v>
      </c>
      <c r="T1156" s="33"/>
      <c r="U1156" s="33">
        <f t="shared" si="214"/>
        <v>0.46666666666666662</v>
      </c>
      <c r="V1156" s="33">
        <f t="shared" si="214"/>
        <v>1.0333333333333334</v>
      </c>
      <c r="W1156" s="36"/>
    </row>
    <row r="1157" spans="1:23" ht="19.5">
      <c r="A1157" s="112">
        <v>60</v>
      </c>
      <c r="B1157" s="27" t="s">
        <v>1583</v>
      </c>
      <c r="C1157" s="113" t="s">
        <v>1678</v>
      </c>
      <c r="D1157" s="113"/>
      <c r="E1157" s="113" t="s">
        <v>1679</v>
      </c>
      <c r="F1157" s="139">
        <v>107</v>
      </c>
      <c r="G1157" s="113"/>
      <c r="H1157" s="113"/>
      <c r="I1157" s="31">
        <f t="shared" si="208"/>
        <v>2.9</v>
      </c>
      <c r="J1157" s="32">
        <f t="shared" si="209"/>
        <v>0.9</v>
      </c>
      <c r="K1157" s="32">
        <f t="shared" si="210"/>
        <v>2</v>
      </c>
      <c r="L1157" s="32">
        <f t="shared" si="218"/>
        <v>0.9</v>
      </c>
      <c r="M1157" s="32">
        <f t="shared" si="215"/>
        <v>2</v>
      </c>
      <c r="N1157" s="33">
        <f t="shared" si="211"/>
        <v>4</v>
      </c>
      <c r="O1157" s="34">
        <f t="shared" si="212"/>
        <v>0.3</v>
      </c>
      <c r="P1157" s="35">
        <f t="shared" si="212"/>
        <v>0.66666666666666663</v>
      </c>
      <c r="Q1157" s="33"/>
      <c r="R1157" s="33">
        <f t="shared" si="213"/>
        <v>0.3</v>
      </c>
      <c r="S1157" s="33">
        <f t="shared" si="213"/>
        <v>0.66666666666666663</v>
      </c>
      <c r="T1157" s="33"/>
      <c r="U1157" s="33">
        <f t="shared" si="214"/>
        <v>0.3</v>
      </c>
      <c r="V1157" s="33">
        <f t="shared" si="214"/>
        <v>0.66666666666666663</v>
      </c>
      <c r="W1157" s="36"/>
    </row>
    <row r="1158" spans="1:23" ht="19.5">
      <c r="A1158" s="112">
        <v>61</v>
      </c>
      <c r="B1158" s="27" t="s">
        <v>1583</v>
      </c>
      <c r="C1158" s="113" t="s">
        <v>1678</v>
      </c>
      <c r="D1158" s="113"/>
      <c r="E1158" s="113" t="s">
        <v>1680</v>
      </c>
      <c r="F1158" s="139">
        <v>145</v>
      </c>
      <c r="G1158" s="113"/>
      <c r="H1158" s="113"/>
      <c r="I1158" s="31">
        <f t="shared" si="208"/>
        <v>4</v>
      </c>
      <c r="J1158" s="32">
        <f t="shared" si="209"/>
        <v>1.2</v>
      </c>
      <c r="K1158" s="32">
        <f t="shared" si="210"/>
        <v>2.8</v>
      </c>
      <c r="L1158" s="32">
        <f t="shared" si="218"/>
        <v>1.2</v>
      </c>
      <c r="M1158" s="32">
        <f t="shared" si="215"/>
        <v>2.8</v>
      </c>
      <c r="N1158" s="33">
        <f t="shared" si="211"/>
        <v>5</v>
      </c>
      <c r="O1158" s="34">
        <f t="shared" si="212"/>
        <v>0.39999999999999997</v>
      </c>
      <c r="P1158" s="35">
        <f t="shared" si="212"/>
        <v>0.93333333333333324</v>
      </c>
      <c r="Q1158" s="33"/>
      <c r="R1158" s="33">
        <f t="shared" si="213"/>
        <v>0.39999999999999997</v>
      </c>
      <c r="S1158" s="33">
        <f t="shared" si="213"/>
        <v>0.93333333333333324</v>
      </c>
      <c r="T1158" s="33"/>
      <c r="U1158" s="33">
        <f t="shared" si="214"/>
        <v>0.39999999999999997</v>
      </c>
      <c r="V1158" s="33">
        <f t="shared" si="214"/>
        <v>0.93333333333333324</v>
      </c>
      <c r="W1158" s="36"/>
    </row>
    <row r="1159" spans="1:23" ht="19.5">
      <c r="A1159" s="112">
        <v>62</v>
      </c>
      <c r="B1159" s="27" t="s">
        <v>1583</v>
      </c>
      <c r="C1159" s="113" t="s">
        <v>1681</v>
      </c>
      <c r="D1159" s="113"/>
      <c r="E1159" s="113" t="s">
        <v>1682</v>
      </c>
      <c r="F1159" s="139">
        <v>34</v>
      </c>
      <c r="G1159" s="113"/>
      <c r="H1159" s="113"/>
      <c r="I1159" s="31">
        <f t="shared" si="208"/>
        <v>0.9</v>
      </c>
      <c r="J1159" s="32">
        <f t="shared" si="209"/>
        <v>0.3</v>
      </c>
      <c r="K1159" s="32">
        <f t="shared" si="210"/>
        <v>0.6</v>
      </c>
      <c r="L1159" s="32">
        <f t="shared" si="218"/>
        <v>0.3</v>
      </c>
      <c r="M1159" s="32">
        <f t="shared" si="215"/>
        <v>0.6</v>
      </c>
      <c r="N1159" s="33">
        <f t="shared" si="211"/>
        <v>1</v>
      </c>
      <c r="O1159" s="34">
        <f t="shared" si="212"/>
        <v>9.9999999999999992E-2</v>
      </c>
      <c r="P1159" s="35">
        <f t="shared" si="212"/>
        <v>0.19999999999999998</v>
      </c>
      <c r="Q1159" s="33"/>
      <c r="R1159" s="33">
        <f t="shared" si="213"/>
        <v>9.9999999999999992E-2</v>
      </c>
      <c r="S1159" s="33">
        <f t="shared" si="213"/>
        <v>0.19999999999999998</v>
      </c>
      <c r="T1159" s="33"/>
      <c r="U1159" s="33">
        <f t="shared" si="214"/>
        <v>9.9999999999999992E-2</v>
      </c>
      <c r="V1159" s="33">
        <f t="shared" si="214"/>
        <v>0.19999999999999998</v>
      </c>
      <c r="W1159" s="36"/>
    </row>
    <row r="1160" spans="1:23" ht="19.5">
      <c r="A1160" s="112">
        <v>63</v>
      </c>
      <c r="B1160" s="27" t="s">
        <v>1583</v>
      </c>
      <c r="C1160" s="113" t="s">
        <v>1681</v>
      </c>
      <c r="D1160" s="113"/>
      <c r="E1160" s="113" t="s">
        <v>1683</v>
      </c>
      <c r="F1160" s="139">
        <v>144</v>
      </c>
      <c r="G1160" s="113"/>
      <c r="H1160" s="113"/>
      <c r="I1160" s="31">
        <f t="shared" si="208"/>
        <v>4</v>
      </c>
      <c r="J1160" s="32">
        <f t="shared" si="209"/>
        <v>1.2</v>
      </c>
      <c r="K1160" s="32">
        <f t="shared" si="210"/>
        <v>2.8</v>
      </c>
      <c r="L1160" s="32">
        <f t="shared" si="218"/>
        <v>1.2</v>
      </c>
      <c r="M1160" s="32">
        <f t="shared" si="215"/>
        <v>2.8</v>
      </c>
      <c r="N1160" s="33">
        <f t="shared" si="211"/>
        <v>5</v>
      </c>
      <c r="O1160" s="34">
        <f t="shared" si="212"/>
        <v>0.39999999999999997</v>
      </c>
      <c r="P1160" s="35">
        <f t="shared" si="212"/>
        <v>0.93333333333333324</v>
      </c>
      <c r="Q1160" s="33"/>
      <c r="R1160" s="33">
        <f t="shared" si="213"/>
        <v>0.39999999999999997</v>
      </c>
      <c r="S1160" s="33">
        <f t="shared" si="213"/>
        <v>0.93333333333333324</v>
      </c>
      <c r="T1160" s="33"/>
      <c r="U1160" s="33">
        <f t="shared" si="214"/>
        <v>0.39999999999999997</v>
      </c>
      <c r="V1160" s="33">
        <f t="shared" si="214"/>
        <v>0.93333333333333324</v>
      </c>
      <c r="W1160" s="36"/>
    </row>
    <row r="1161" spans="1:23" ht="19.5">
      <c r="A1161" s="112">
        <v>64</v>
      </c>
      <c r="B1161" s="27" t="s">
        <v>1583</v>
      </c>
      <c r="C1161" s="113" t="s">
        <v>1684</v>
      </c>
      <c r="D1161" s="113"/>
      <c r="E1161" s="113" t="s">
        <v>1685</v>
      </c>
      <c r="F1161" s="139">
        <v>116</v>
      </c>
      <c r="G1161" s="113"/>
      <c r="H1161" s="113"/>
      <c r="I1161" s="31">
        <f t="shared" si="208"/>
        <v>3.2</v>
      </c>
      <c r="J1161" s="32">
        <f t="shared" si="209"/>
        <v>0.9</v>
      </c>
      <c r="K1161" s="32">
        <f t="shared" si="210"/>
        <v>2.2000000000000002</v>
      </c>
      <c r="L1161" s="32">
        <f t="shared" si="218"/>
        <v>0.9</v>
      </c>
      <c r="M1161" s="32">
        <f t="shared" si="215"/>
        <v>2.2000000000000002</v>
      </c>
      <c r="N1161" s="33">
        <f t="shared" si="211"/>
        <v>4</v>
      </c>
      <c r="O1161" s="34">
        <f t="shared" si="212"/>
        <v>0.3</v>
      </c>
      <c r="P1161" s="35">
        <f t="shared" si="212"/>
        <v>0.73333333333333339</v>
      </c>
      <c r="Q1161" s="33"/>
      <c r="R1161" s="33">
        <f t="shared" si="213"/>
        <v>0.3</v>
      </c>
      <c r="S1161" s="33">
        <f t="shared" si="213"/>
        <v>0.73333333333333339</v>
      </c>
      <c r="T1161" s="33"/>
      <c r="U1161" s="33">
        <f t="shared" si="214"/>
        <v>0.3</v>
      </c>
      <c r="V1161" s="33">
        <f t="shared" si="214"/>
        <v>0.73333333333333339</v>
      </c>
      <c r="W1161" s="36"/>
    </row>
    <row r="1162" spans="1:23" ht="37.5">
      <c r="A1162" s="112">
        <v>65</v>
      </c>
      <c r="B1162" s="27" t="s">
        <v>1583</v>
      </c>
      <c r="C1162" s="116" t="s">
        <v>1686</v>
      </c>
      <c r="D1162" s="116"/>
      <c r="E1162" s="113" t="s">
        <v>1687</v>
      </c>
      <c r="F1162" s="139">
        <v>184</v>
      </c>
      <c r="G1162" s="113"/>
      <c r="H1162" s="113"/>
      <c r="I1162" s="31">
        <f t="shared" ref="I1162:I1216" si="219">ROUND(F1162*55/100*50*0.001,1)</f>
        <v>5.0999999999999996</v>
      </c>
      <c r="J1162" s="32">
        <f t="shared" ref="J1162:J1216" si="220">ROUND(I1162*1/3.4,1)</f>
        <v>1.5</v>
      </c>
      <c r="K1162" s="32">
        <f t="shared" ref="K1162:K1216" si="221">ROUND(I1162*2/2.85,1)</f>
        <v>3.6</v>
      </c>
      <c r="L1162" s="32">
        <f t="shared" si="218"/>
        <v>1.5</v>
      </c>
      <c r="M1162" s="32">
        <f t="shared" si="215"/>
        <v>3.6</v>
      </c>
      <c r="N1162" s="33">
        <f t="shared" ref="N1162:N1216" si="222">ROUND(F1162*60/100*60*0.001,0)</f>
        <v>7</v>
      </c>
      <c r="O1162" s="34">
        <f t="shared" ref="O1162:P1215" si="223">L1162/3</f>
        <v>0.5</v>
      </c>
      <c r="P1162" s="35">
        <f t="shared" si="223"/>
        <v>1.2</v>
      </c>
      <c r="Q1162" s="33"/>
      <c r="R1162" s="33">
        <f t="shared" ref="R1162:S1215" si="224">L1162/3</f>
        <v>0.5</v>
      </c>
      <c r="S1162" s="33">
        <f t="shared" si="224"/>
        <v>1.2</v>
      </c>
      <c r="T1162" s="33"/>
      <c r="U1162" s="33">
        <f t="shared" ref="U1162:V1215" si="225">L1162/3</f>
        <v>0.5</v>
      </c>
      <c r="V1162" s="33">
        <f t="shared" si="225"/>
        <v>1.2</v>
      </c>
      <c r="W1162" s="36"/>
    </row>
    <row r="1163" spans="1:23" ht="37.5">
      <c r="A1163" s="112">
        <v>66</v>
      </c>
      <c r="B1163" s="27" t="s">
        <v>1583</v>
      </c>
      <c r="C1163" s="116" t="s">
        <v>1686</v>
      </c>
      <c r="D1163" s="116"/>
      <c r="E1163" s="113" t="s">
        <v>1688</v>
      </c>
      <c r="F1163" s="139">
        <v>125</v>
      </c>
      <c r="G1163" s="113"/>
      <c r="H1163" s="113"/>
      <c r="I1163" s="31">
        <f t="shared" si="219"/>
        <v>3.4</v>
      </c>
      <c r="J1163" s="32">
        <f t="shared" si="220"/>
        <v>1</v>
      </c>
      <c r="K1163" s="32">
        <f t="shared" si="221"/>
        <v>2.4</v>
      </c>
      <c r="L1163" s="32">
        <f t="shared" si="218"/>
        <v>1</v>
      </c>
      <c r="M1163" s="32">
        <f t="shared" si="218"/>
        <v>2.4</v>
      </c>
      <c r="N1163" s="33">
        <f t="shared" si="222"/>
        <v>5</v>
      </c>
      <c r="O1163" s="34">
        <f t="shared" si="223"/>
        <v>0.33333333333333331</v>
      </c>
      <c r="P1163" s="35">
        <f t="shared" si="223"/>
        <v>0.79999999999999993</v>
      </c>
      <c r="Q1163" s="33"/>
      <c r="R1163" s="33">
        <f t="shared" si="224"/>
        <v>0.33333333333333331</v>
      </c>
      <c r="S1163" s="33">
        <f t="shared" si="224"/>
        <v>0.79999999999999993</v>
      </c>
      <c r="T1163" s="33"/>
      <c r="U1163" s="33">
        <f t="shared" si="225"/>
        <v>0.33333333333333331</v>
      </c>
      <c r="V1163" s="33">
        <f t="shared" si="225"/>
        <v>0.79999999999999993</v>
      </c>
      <c r="W1163" s="36"/>
    </row>
    <row r="1164" spans="1:23" ht="19.5">
      <c r="A1164" s="112">
        <v>67</v>
      </c>
      <c r="B1164" s="27" t="s">
        <v>1583</v>
      </c>
      <c r="C1164" s="113" t="s">
        <v>1689</v>
      </c>
      <c r="D1164" s="113"/>
      <c r="E1164" s="113" t="s">
        <v>1690</v>
      </c>
      <c r="F1164" s="139">
        <v>255</v>
      </c>
      <c r="G1164" s="113"/>
      <c r="H1164" s="113"/>
      <c r="I1164" s="31">
        <f t="shared" si="219"/>
        <v>7</v>
      </c>
      <c r="J1164" s="32">
        <v>2</v>
      </c>
      <c r="K1164" s="32">
        <f t="shared" si="221"/>
        <v>4.9000000000000004</v>
      </c>
      <c r="L1164" s="32">
        <f t="shared" ref="L1164:M1195" si="226">J1164-G1164</f>
        <v>2</v>
      </c>
      <c r="M1164" s="32">
        <f t="shared" si="226"/>
        <v>4.9000000000000004</v>
      </c>
      <c r="N1164" s="33">
        <f t="shared" si="222"/>
        <v>9</v>
      </c>
      <c r="O1164" s="34">
        <f t="shared" si="223"/>
        <v>0.66666666666666663</v>
      </c>
      <c r="P1164" s="35">
        <f t="shared" si="223"/>
        <v>1.6333333333333335</v>
      </c>
      <c r="Q1164" s="33"/>
      <c r="R1164" s="33">
        <f t="shared" si="224"/>
        <v>0.66666666666666663</v>
      </c>
      <c r="S1164" s="33">
        <f t="shared" si="224"/>
        <v>1.6333333333333335</v>
      </c>
      <c r="T1164" s="33"/>
      <c r="U1164" s="33">
        <f t="shared" si="225"/>
        <v>0.66666666666666663</v>
      </c>
      <c r="V1164" s="33">
        <f t="shared" si="225"/>
        <v>1.6333333333333335</v>
      </c>
      <c r="W1164" s="36"/>
    </row>
    <row r="1165" spans="1:23" ht="19.5">
      <c r="A1165" s="112">
        <v>68</v>
      </c>
      <c r="B1165" s="27" t="s">
        <v>1583</v>
      </c>
      <c r="C1165" s="113" t="s">
        <v>1691</v>
      </c>
      <c r="D1165" s="113"/>
      <c r="E1165" s="113" t="s">
        <v>1692</v>
      </c>
      <c r="F1165" s="139">
        <v>223</v>
      </c>
      <c r="G1165" s="113"/>
      <c r="H1165" s="113"/>
      <c r="I1165" s="31">
        <f t="shared" si="219"/>
        <v>6.1</v>
      </c>
      <c r="J1165" s="32">
        <f t="shared" si="220"/>
        <v>1.8</v>
      </c>
      <c r="K1165" s="32">
        <f t="shared" si="221"/>
        <v>4.3</v>
      </c>
      <c r="L1165" s="32">
        <f t="shared" si="226"/>
        <v>1.8</v>
      </c>
      <c r="M1165" s="32">
        <f t="shared" si="226"/>
        <v>4.3</v>
      </c>
      <c r="N1165" s="33">
        <f t="shared" si="222"/>
        <v>8</v>
      </c>
      <c r="O1165" s="34">
        <f t="shared" si="223"/>
        <v>0.6</v>
      </c>
      <c r="P1165" s="35">
        <f t="shared" si="223"/>
        <v>1.4333333333333333</v>
      </c>
      <c r="Q1165" s="33"/>
      <c r="R1165" s="33">
        <f t="shared" si="224"/>
        <v>0.6</v>
      </c>
      <c r="S1165" s="33">
        <f t="shared" si="224"/>
        <v>1.4333333333333333</v>
      </c>
      <c r="T1165" s="33"/>
      <c r="U1165" s="33">
        <f t="shared" si="225"/>
        <v>0.6</v>
      </c>
      <c r="V1165" s="33">
        <f t="shared" si="225"/>
        <v>1.4333333333333333</v>
      </c>
      <c r="W1165" s="36"/>
    </row>
    <row r="1166" spans="1:23" ht="19.5">
      <c r="A1166" s="112">
        <v>69</v>
      </c>
      <c r="B1166" s="27" t="s">
        <v>1583</v>
      </c>
      <c r="C1166" s="113" t="s">
        <v>1691</v>
      </c>
      <c r="D1166" s="113"/>
      <c r="E1166" s="113" t="s">
        <v>1693</v>
      </c>
      <c r="F1166" s="139">
        <v>98</v>
      </c>
      <c r="G1166" s="113"/>
      <c r="H1166" s="113"/>
      <c r="I1166" s="31">
        <f t="shared" si="219"/>
        <v>2.7</v>
      </c>
      <c r="J1166" s="32">
        <v>0.7</v>
      </c>
      <c r="K1166" s="32">
        <f t="shared" si="221"/>
        <v>1.9</v>
      </c>
      <c r="L1166" s="32">
        <f t="shared" si="226"/>
        <v>0.7</v>
      </c>
      <c r="M1166" s="32">
        <f t="shared" si="226"/>
        <v>1.9</v>
      </c>
      <c r="N1166" s="33">
        <f t="shared" si="222"/>
        <v>4</v>
      </c>
      <c r="O1166" s="34">
        <f t="shared" si="223"/>
        <v>0.23333333333333331</v>
      </c>
      <c r="P1166" s="35">
        <f t="shared" si="223"/>
        <v>0.6333333333333333</v>
      </c>
      <c r="Q1166" s="33"/>
      <c r="R1166" s="33">
        <f t="shared" si="224"/>
        <v>0.23333333333333331</v>
      </c>
      <c r="S1166" s="33">
        <f t="shared" si="224"/>
        <v>0.6333333333333333</v>
      </c>
      <c r="T1166" s="33"/>
      <c r="U1166" s="33">
        <f t="shared" si="225"/>
        <v>0.23333333333333331</v>
      </c>
      <c r="V1166" s="33">
        <f t="shared" si="225"/>
        <v>0.6333333333333333</v>
      </c>
      <c r="W1166" s="36"/>
    </row>
    <row r="1167" spans="1:23" ht="19.5">
      <c r="A1167" s="112">
        <v>70</v>
      </c>
      <c r="B1167" s="27" t="s">
        <v>1583</v>
      </c>
      <c r="C1167" s="113" t="s">
        <v>1694</v>
      </c>
      <c r="D1167" s="113"/>
      <c r="E1167" s="113" t="s">
        <v>1695</v>
      </c>
      <c r="F1167" s="139">
        <v>61</v>
      </c>
      <c r="G1167" s="113"/>
      <c r="H1167" s="113"/>
      <c r="I1167" s="31">
        <f t="shared" si="219"/>
        <v>1.7</v>
      </c>
      <c r="J1167" s="32">
        <f t="shared" si="220"/>
        <v>0.5</v>
      </c>
      <c r="K1167" s="32">
        <f t="shared" si="221"/>
        <v>1.2</v>
      </c>
      <c r="L1167" s="32">
        <f t="shared" si="226"/>
        <v>0.5</v>
      </c>
      <c r="M1167" s="32">
        <f t="shared" si="226"/>
        <v>1.2</v>
      </c>
      <c r="N1167" s="33">
        <f t="shared" si="222"/>
        <v>2</v>
      </c>
      <c r="O1167" s="34">
        <f t="shared" si="223"/>
        <v>0.16666666666666666</v>
      </c>
      <c r="P1167" s="35">
        <f t="shared" si="223"/>
        <v>0.39999999999999997</v>
      </c>
      <c r="Q1167" s="33"/>
      <c r="R1167" s="33">
        <f t="shared" si="224"/>
        <v>0.16666666666666666</v>
      </c>
      <c r="S1167" s="33">
        <f t="shared" si="224"/>
        <v>0.39999999999999997</v>
      </c>
      <c r="T1167" s="33"/>
      <c r="U1167" s="33">
        <f t="shared" si="225"/>
        <v>0.16666666666666666</v>
      </c>
      <c r="V1167" s="33">
        <f t="shared" si="225"/>
        <v>0.39999999999999997</v>
      </c>
      <c r="W1167" s="36"/>
    </row>
    <row r="1168" spans="1:23" ht="37.5">
      <c r="A1168" s="112">
        <v>71</v>
      </c>
      <c r="B1168" s="27" t="s">
        <v>1583</v>
      </c>
      <c r="C1168" s="113" t="s">
        <v>1696</v>
      </c>
      <c r="D1168" s="113"/>
      <c r="E1168" s="113" t="s">
        <v>357</v>
      </c>
      <c r="F1168" s="139">
        <v>108</v>
      </c>
      <c r="G1168" s="113"/>
      <c r="H1168" s="113"/>
      <c r="I1168" s="31">
        <f t="shared" si="219"/>
        <v>3</v>
      </c>
      <c r="J1168" s="32">
        <f t="shared" si="220"/>
        <v>0.9</v>
      </c>
      <c r="K1168" s="32">
        <f t="shared" si="221"/>
        <v>2.1</v>
      </c>
      <c r="L1168" s="32">
        <f t="shared" si="226"/>
        <v>0.9</v>
      </c>
      <c r="M1168" s="32">
        <f t="shared" si="226"/>
        <v>2.1</v>
      </c>
      <c r="N1168" s="33">
        <f t="shared" si="222"/>
        <v>4</v>
      </c>
      <c r="O1168" s="34">
        <f t="shared" si="223"/>
        <v>0.3</v>
      </c>
      <c r="P1168" s="35">
        <f t="shared" si="223"/>
        <v>0.70000000000000007</v>
      </c>
      <c r="Q1168" s="33"/>
      <c r="R1168" s="33">
        <f t="shared" si="224"/>
        <v>0.3</v>
      </c>
      <c r="S1168" s="33">
        <f t="shared" si="224"/>
        <v>0.70000000000000007</v>
      </c>
      <c r="T1168" s="33"/>
      <c r="U1168" s="33">
        <f t="shared" si="225"/>
        <v>0.3</v>
      </c>
      <c r="V1168" s="33">
        <f t="shared" si="225"/>
        <v>0.70000000000000007</v>
      </c>
      <c r="W1168" s="36"/>
    </row>
    <row r="1169" spans="1:23" ht="19.5">
      <c r="A1169" s="112">
        <v>72</v>
      </c>
      <c r="B1169" s="27" t="s">
        <v>1583</v>
      </c>
      <c r="C1169" s="113" t="s">
        <v>1697</v>
      </c>
      <c r="D1169" s="113"/>
      <c r="E1169" s="113" t="s">
        <v>1698</v>
      </c>
      <c r="F1169" s="139">
        <v>42</v>
      </c>
      <c r="G1169" s="113"/>
      <c r="H1169" s="113"/>
      <c r="I1169" s="31">
        <f t="shared" si="219"/>
        <v>1.2</v>
      </c>
      <c r="J1169" s="32">
        <f t="shared" si="220"/>
        <v>0.4</v>
      </c>
      <c r="K1169" s="32">
        <f t="shared" si="221"/>
        <v>0.8</v>
      </c>
      <c r="L1169" s="32">
        <f t="shared" si="226"/>
        <v>0.4</v>
      </c>
      <c r="M1169" s="32">
        <f t="shared" si="226"/>
        <v>0.8</v>
      </c>
      <c r="N1169" s="33">
        <f t="shared" si="222"/>
        <v>2</v>
      </c>
      <c r="O1169" s="34">
        <f t="shared" si="223"/>
        <v>0.13333333333333333</v>
      </c>
      <c r="P1169" s="35">
        <f t="shared" si="223"/>
        <v>0.26666666666666666</v>
      </c>
      <c r="Q1169" s="33"/>
      <c r="R1169" s="33">
        <f t="shared" si="224"/>
        <v>0.13333333333333333</v>
      </c>
      <c r="S1169" s="33">
        <f t="shared" si="224"/>
        <v>0.26666666666666666</v>
      </c>
      <c r="T1169" s="33"/>
      <c r="U1169" s="33">
        <f t="shared" si="225"/>
        <v>0.13333333333333333</v>
      </c>
      <c r="V1169" s="33">
        <f t="shared" si="225"/>
        <v>0.26666666666666666</v>
      </c>
      <c r="W1169" s="36"/>
    </row>
    <row r="1170" spans="1:23" ht="19.5">
      <c r="A1170" s="112">
        <v>73</v>
      </c>
      <c r="B1170" s="27" t="s">
        <v>1583</v>
      </c>
      <c r="C1170" s="113" t="s">
        <v>1699</v>
      </c>
      <c r="D1170" s="113"/>
      <c r="E1170" s="113" t="s">
        <v>1700</v>
      </c>
      <c r="F1170" s="139">
        <v>148</v>
      </c>
      <c r="G1170" s="113"/>
      <c r="H1170" s="113"/>
      <c r="I1170" s="31">
        <f t="shared" si="219"/>
        <v>4.0999999999999996</v>
      </c>
      <c r="J1170" s="32">
        <f t="shared" si="220"/>
        <v>1.2</v>
      </c>
      <c r="K1170" s="32">
        <f t="shared" si="221"/>
        <v>2.9</v>
      </c>
      <c r="L1170" s="32">
        <f t="shared" si="226"/>
        <v>1.2</v>
      </c>
      <c r="M1170" s="32">
        <f t="shared" si="226"/>
        <v>2.9</v>
      </c>
      <c r="N1170" s="33">
        <f t="shared" si="222"/>
        <v>5</v>
      </c>
      <c r="O1170" s="34">
        <f t="shared" si="223"/>
        <v>0.39999999999999997</v>
      </c>
      <c r="P1170" s="35">
        <f t="shared" si="223"/>
        <v>0.96666666666666667</v>
      </c>
      <c r="Q1170" s="33"/>
      <c r="R1170" s="33">
        <f t="shared" si="224"/>
        <v>0.39999999999999997</v>
      </c>
      <c r="S1170" s="33">
        <f t="shared" si="224"/>
        <v>0.96666666666666667</v>
      </c>
      <c r="T1170" s="33"/>
      <c r="U1170" s="33">
        <f t="shared" si="225"/>
        <v>0.39999999999999997</v>
      </c>
      <c r="V1170" s="33">
        <f t="shared" si="225"/>
        <v>0.96666666666666667</v>
      </c>
      <c r="W1170" s="36"/>
    </row>
    <row r="1171" spans="1:23" ht="19.5">
      <c r="A1171" s="112">
        <v>74</v>
      </c>
      <c r="B1171" s="27" t="s">
        <v>1583</v>
      </c>
      <c r="C1171" s="113" t="s">
        <v>1701</v>
      </c>
      <c r="D1171" s="113"/>
      <c r="E1171" s="113" t="s">
        <v>1702</v>
      </c>
      <c r="F1171" s="139">
        <v>203</v>
      </c>
      <c r="G1171" s="113"/>
      <c r="H1171" s="113"/>
      <c r="I1171" s="31">
        <f t="shared" si="219"/>
        <v>5.6</v>
      </c>
      <c r="J1171" s="32">
        <f t="shared" si="220"/>
        <v>1.6</v>
      </c>
      <c r="K1171" s="32">
        <f t="shared" si="221"/>
        <v>3.9</v>
      </c>
      <c r="L1171" s="32">
        <f t="shared" si="226"/>
        <v>1.6</v>
      </c>
      <c r="M1171" s="32">
        <f t="shared" si="226"/>
        <v>3.9</v>
      </c>
      <c r="N1171" s="33">
        <f t="shared" si="222"/>
        <v>7</v>
      </c>
      <c r="O1171" s="34">
        <f t="shared" si="223"/>
        <v>0.53333333333333333</v>
      </c>
      <c r="P1171" s="35">
        <f t="shared" si="223"/>
        <v>1.3</v>
      </c>
      <c r="Q1171" s="33"/>
      <c r="R1171" s="33">
        <f t="shared" si="224"/>
        <v>0.53333333333333333</v>
      </c>
      <c r="S1171" s="33">
        <f t="shared" si="224"/>
        <v>1.3</v>
      </c>
      <c r="T1171" s="33"/>
      <c r="U1171" s="33">
        <f t="shared" si="225"/>
        <v>0.53333333333333333</v>
      </c>
      <c r="V1171" s="33">
        <f t="shared" si="225"/>
        <v>1.3</v>
      </c>
      <c r="W1171" s="36"/>
    </row>
    <row r="1172" spans="1:23" ht="19.5">
      <c r="A1172" s="112">
        <v>75</v>
      </c>
      <c r="B1172" s="27" t="s">
        <v>1583</v>
      </c>
      <c r="C1172" s="113" t="s">
        <v>1703</v>
      </c>
      <c r="D1172" s="113"/>
      <c r="E1172" s="113" t="s">
        <v>1704</v>
      </c>
      <c r="F1172" s="139">
        <v>249</v>
      </c>
      <c r="G1172" s="113"/>
      <c r="H1172" s="113"/>
      <c r="I1172" s="31">
        <f t="shared" si="219"/>
        <v>6.8</v>
      </c>
      <c r="J1172" s="32">
        <f t="shared" si="220"/>
        <v>2</v>
      </c>
      <c r="K1172" s="32">
        <v>4.7</v>
      </c>
      <c r="L1172" s="32">
        <f t="shared" si="226"/>
        <v>2</v>
      </c>
      <c r="M1172" s="32">
        <f t="shared" si="226"/>
        <v>4.7</v>
      </c>
      <c r="N1172" s="33">
        <f t="shared" si="222"/>
        <v>9</v>
      </c>
      <c r="O1172" s="34">
        <f t="shared" si="223"/>
        <v>0.66666666666666663</v>
      </c>
      <c r="P1172" s="35">
        <f t="shared" si="223"/>
        <v>1.5666666666666667</v>
      </c>
      <c r="Q1172" s="33"/>
      <c r="R1172" s="33">
        <f t="shared" si="224"/>
        <v>0.66666666666666663</v>
      </c>
      <c r="S1172" s="33">
        <f t="shared" si="224"/>
        <v>1.5666666666666667</v>
      </c>
      <c r="T1172" s="33"/>
      <c r="U1172" s="33">
        <f t="shared" si="225"/>
        <v>0.66666666666666663</v>
      </c>
      <c r="V1172" s="33">
        <f t="shared" si="225"/>
        <v>1.5666666666666667</v>
      </c>
      <c r="W1172" s="36"/>
    </row>
    <row r="1173" spans="1:23" ht="19.5">
      <c r="A1173" s="112">
        <v>76</v>
      </c>
      <c r="B1173" s="27" t="s">
        <v>1583</v>
      </c>
      <c r="C1173" s="113" t="s">
        <v>1705</v>
      </c>
      <c r="D1173" s="113"/>
      <c r="E1173" s="113" t="s">
        <v>1706</v>
      </c>
      <c r="F1173" s="139">
        <v>138</v>
      </c>
      <c r="G1173" s="113"/>
      <c r="H1173" s="113"/>
      <c r="I1173" s="31">
        <f t="shared" si="219"/>
        <v>3.8</v>
      </c>
      <c r="J1173" s="32">
        <f t="shared" si="220"/>
        <v>1.1000000000000001</v>
      </c>
      <c r="K1173" s="32">
        <f t="shared" si="221"/>
        <v>2.7</v>
      </c>
      <c r="L1173" s="32">
        <f t="shared" si="226"/>
        <v>1.1000000000000001</v>
      </c>
      <c r="M1173" s="32">
        <f t="shared" si="226"/>
        <v>2.7</v>
      </c>
      <c r="N1173" s="33">
        <f t="shared" si="222"/>
        <v>5</v>
      </c>
      <c r="O1173" s="34">
        <f t="shared" si="223"/>
        <v>0.3666666666666667</v>
      </c>
      <c r="P1173" s="35">
        <f t="shared" si="223"/>
        <v>0.9</v>
      </c>
      <c r="Q1173" s="33"/>
      <c r="R1173" s="33">
        <f t="shared" si="224"/>
        <v>0.3666666666666667</v>
      </c>
      <c r="S1173" s="33">
        <f t="shared" si="224"/>
        <v>0.9</v>
      </c>
      <c r="T1173" s="33"/>
      <c r="U1173" s="33">
        <f t="shared" si="225"/>
        <v>0.3666666666666667</v>
      </c>
      <c r="V1173" s="33">
        <f t="shared" si="225"/>
        <v>0.9</v>
      </c>
      <c r="W1173" s="36"/>
    </row>
    <row r="1174" spans="1:23" ht="19.5">
      <c r="A1174" s="112">
        <v>77</v>
      </c>
      <c r="B1174" s="27" t="s">
        <v>1583</v>
      </c>
      <c r="C1174" s="113" t="s">
        <v>1707</v>
      </c>
      <c r="D1174" s="113"/>
      <c r="E1174" s="113" t="s">
        <v>1708</v>
      </c>
      <c r="F1174" s="139">
        <v>285</v>
      </c>
      <c r="G1174" s="113"/>
      <c r="H1174" s="113"/>
      <c r="I1174" s="31">
        <f t="shared" si="219"/>
        <v>7.8</v>
      </c>
      <c r="J1174" s="32">
        <v>2.2000000000000002</v>
      </c>
      <c r="K1174" s="32">
        <v>5.4</v>
      </c>
      <c r="L1174" s="32">
        <f t="shared" si="226"/>
        <v>2.2000000000000002</v>
      </c>
      <c r="M1174" s="32">
        <f t="shared" si="226"/>
        <v>5.4</v>
      </c>
      <c r="N1174" s="33">
        <f t="shared" si="222"/>
        <v>10</v>
      </c>
      <c r="O1174" s="34">
        <f t="shared" si="223"/>
        <v>0.73333333333333339</v>
      </c>
      <c r="P1174" s="35">
        <f t="shared" si="223"/>
        <v>1.8</v>
      </c>
      <c r="Q1174" s="33"/>
      <c r="R1174" s="33">
        <f t="shared" si="224"/>
        <v>0.73333333333333339</v>
      </c>
      <c r="S1174" s="33">
        <f t="shared" si="224"/>
        <v>1.8</v>
      </c>
      <c r="T1174" s="33"/>
      <c r="U1174" s="33">
        <f t="shared" si="225"/>
        <v>0.73333333333333339</v>
      </c>
      <c r="V1174" s="33">
        <f t="shared" si="225"/>
        <v>1.8</v>
      </c>
      <c r="W1174" s="36"/>
    </row>
    <row r="1175" spans="1:23" ht="19.5">
      <c r="A1175" s="112">
        <v>78</v>
      </c>
      <c r="B1175" s="27" t="s">
        <v>1583</v>
      </c>
      <c r="C1175" s="113" t="s">
        <v>1707</v>
      </c>
      <c r="D1175" s="113"/>
      <c r="E1175" s="113" t="s">
        <v>1709</v>
      </c>
      <c r="F1175" s="139">
        <v>197</v>
      </c>
      <c r="G1175" s="113"/>
      <c r="H1175" s="113"/>
      <c r="I1175" s="31">
        <f t="shared" si="219"/>
        <v>5.4</v>
      </c>
      <c r="J1175" s="32">
        <f t="shared" si="220"/>
        <v>1.6</v>
      </c>
      <c r="K1175" s="32">
        <f t="shared" si="221"/>
        <v>3.8</v>
      </c>
      <c r="L1175" s="32">
        <f t="shared" si="226"/>
        <v>1.6</v>
      </c>
      <c r="M1175" s="32">
        <f t="shared" si="226"/>
        <v>3.8</v>
      </c>
      <c r="N1175" s="33">
        <f t="shared" si="222"/>
        <v>7</v>
      </c>
      <c r="O1175" s="34">
        <f t="shared" si="223"/>
        <v>0.53333333333333333</v>
      </c>
      <c r="P1175" s="35">
        <f t="shared" si="223"/>
        <v>1.2666666666666666</v>
      </c>
      <c r="Q1175" s="33"/>
      <c r="R1175" s="33">
        <f t="shared" si="224"/>
        <v>0.53333333333333333</v>
      </c>
      <c r="S1175" s="33">
        <f t="shared" si="224"/>
        <v>1.2666666666666666</v>
      </c>
      <c r="T1175" s="33"/>
      <c r="U1175" s="33">
        <f t="shared" si="225"/>
        <v>0.53333333333333333</v>
      </c>
      <c r="V1175" s="33">
        <f t="shared" si="225"/>
        <v>1.2666666666666666</v>
      </c>
      <c r="W1175" s="36"/>
    </row>
    <row r="1176" spans="1:23" ht="19.5">
      <c r="A1176" s="112">
        <v>79</v>
      </c>
      <c r="B1176" s="27" t="s">
        <v>1583</v>
      </c>
      <c r="C1176" s="113" t="s">
        <v>1710</v>
      </c>
      <c r="D1176" s="113"/>
      <c r="E1176" s="113" t="s">
        <v>1711</v>
      </c>
      <c r="F1176" s="139">
        <v>104</v>
      </c>
      <c r="G1176" s="113"/>
      <c r="H1176" s="113"/>
      <c r="I1176" s="31">
        <v>0</v>
      </c>
      <c r="J1176" s="32">
        <f t="shared" si="220"/>
        <v>0</v>
      </c>
      <c r="K1176" s="32">
        <f t="shared" si="221"/>
        <v>0</v>
      </c>
      <c r="L1176" s="32">
        <f t="shared" si="226"/>
        <v>0</v>
      </c>
      <c r="M1176" s="32">
        <f t="shared" si="226"/>
        <v>0</v>
      </c>
      <c r="N1176" s="33">
        <f t="shared" si="222"/>
        <v>4</v>
      </c>
      <c r="O1176" s="34">
        <f t="shared" si="223"/>
        <v>0</v>
      </c>
      <c r="P1176" s="35">
        <f t="shared" si="223"/>
        <v>0</v>
      </c>
      <c r="Q1176" s="33"/>
      <c r="R1176" s="33">
        <f t="shared" si="224"/>
        <v>0</v>
      </c>
      <c r="S1176" s="33">
        <f t="shared" si="224"/>
        <v>0</v>
      </c>
      <c r="T1176" s="33"/>
      <c r="U1176" s="33">
        <f t="shared" si="225"/>
        <v>0</v>
      </c>
      <c r="V1176" s="33">
        <f t="shared" si="225"/>
        <v>0</v>
      </c>
      <c r="W1176" s="36"/>
    </row>
    <row r="1177" spans="1:23" ht="19.5">
      <c r="A1177" s="112">
        <v>80</v>
      </c>
      <c r="B1177" s="27" t="s">
        <v>1583</v>
      </c>
      <c r="C1177" s="113" t="s">
        <v>1710</v>
      </c>
      <c r="D1177" s="113"/>
      <c r="E1177" s="113" t="s">
        <v>1712</v>
      </c>
      <c r="F1177" s="139">
        <v>60</v>
      </c>
      <c r="G1177" s="113"/>
      <c r="H1177" s="113"/>
      <c r="I1177" s="31">
        <v>0</v>
      </c>
      <c r="J1177" s="32">
        <f t="shared" si="220"/>
        <v>0</v>
      </c>
      <c r="K1177" s="32">
        <f t="shared" si="221"/>
        <v>0</v>
      </c>
      <c r="L1177" s="32">
        <f t="shared" si="226"/>
        <v>0</v>
      </c>
      <c r="M1177" s="32">
        <f t="shared" si="226"/>
        <v>0</v>
      </c>
      <c r="N1177" s="33">
        <f t="shared" si="222"/>
        <v>2</v>
      </c>
      <c r="O1177" s="34">
        <f t="shared" si="223"/>
        <v>0</v>
      </c>
      <c r="P1177" s="35">
        <f t="shared" si="223"/>
        <v>0</v>
      </c>
      <c r="Q1177" s="33"/>
      <c r="R1177" s="33">
        <f t="shared" si="224"/>
        <v>0</v>
      </c>
      <c r="S1177" s="33">
        <f t="shared" si="224"/>
        <v>0</v>
      </c>
      <c r="T1177" s="33"/>
      <c r="U1177" s="33">
        <f t="shared" si="225"/>
        <v>0</v>
      </c>
      <c r="V1177" s="33">
        <f t="shared" si="225"/>
        <v>0</v>
      </c>
      <c r="W1177" s="36"/>
    </row>
    <row r="1178" spans="1:23" ht="37.5">
      <c r="A1178" s="112">
        <v>81</v>
      </c>
      <c r="B1178" s="27" t="s">
        <v>1583</v>
      </c>
      <c r="C1178" s="113" t="s">
        <v>1713</v>
      </c>
      <c r="D1178" s="113"/>
      <c r="E1178" s="113" t="s">
        <v>1714</v>
      </c>
      <c r="F1178" s="139">
        <v>100</v>
      </c>
      <c r="G1178" s="113"/>
      <c r="H1178" s="113"/>
      <c r="I1178" s="31">
        <f t="shared" si="219"/>
        <v>2.8</v>
      </c>
      <c r="J1178" s="32">
        <f t="shared" si="220"/>
        <v>0.8</v>
      </c>
      <c r="K1178" s="32">
        <f t="shared" si="221"/>
        <v>2</v>
      </c>
      <c r="L1178" s="32">
        <f t="shared" si="226"/>
        <v>0.8</v>
      </c>
      <c r="M1178" s="32">
        <f t="shared" si="226"/>
        <v>2</v>
      </c>
      <c r="N1178" s="33">
        <f t="shared" si="222"/>
        <v>4</v>
      </c>
      <c r="O1178" s="34">
        <f t="shared" si="223"/>
        <v>0.26666666666666666</v>
      </c>
      <c r="P1178" s="35">
        <f t="shared" si="223"/>
        <v>0.66666666666666663</v>
      </c>
      <c r="Q1178" s="33"/>
      <c r="R1178" s="33">
        <f t="shared" si="224"/>
        <v>0.26666666666666666</v>
      </c>
      <c r="S1178" s="33">
        <f t="shared" si="224"/>
        <v>0.66666666666666663</v>
      </c>
      <c r="T1178" s="33"/>
      <c r="U1178" s="33">
        <f t="shared" si="225"/>
        <v>0.26666666666666666</v>
      </c>
      <c r="V1178" s="33">
        <f t="shared" si="225"/>
        <v>0.66666666666666663</v>
      </c>
      <c r="W1178" s="36"/>
    </row>
    <row r="1179" spans="1:23" ht="37.5">
      <c r="A1179" s="112">
        <v>82</v>
      </c>
      <c r="B1179" s="27" t="s">
        <v>1583</v>
      </c>
      <c r="C1179" s="113" t="s">
        <v>1713</v>
      </c>
      <c r="D1179" s="113"/>
      <c r="E1179" s="113" t="s">
        <v>496</v>
      </c>
      <c r="F1179" s="139">
        <v>126</v>
      </c>
      <c r="G1179" s="113"/>
      <c r="H1179" s="113"/>
      <c r="I1179" s="31">
        <f t="shared" si="219"/>
        <v>3.5</v>
      </c>
      <c r="J1179" s="32">
        <f t="shared" si="220"/>
        <v>1</v>
      </c>
      <c r="K1179" s="32">
        <f t="shared" si="221"/>
        <v>2.5</v>
      </c>
      <c r="L1179" s="32">
        <f t="shared" si="226"/>
        <v>1</v>
      </c>
      <c r="M1179" s="32">
        <f t="shared" si="226"/>
        <v>2.5</v>
      </c>
      <c r="N1179" s="33">
        <f t="shared" si="222"/>
        <v>5</v>
      </c>
      <c r="O1179" s="34">
        <f t="shared" si="223"/>
        <v>0.33333333333333331</v>
      </c>
      <c r="P1179" s="35">
        <f t="shared" si="223"/>
        <v>0.83333333333333337</v>
      </c>
      <c r="Q1179" s="33"/>
      <c r="R1179" s="33">
        <f t="shared" si="224"/>
        <v>0.33333333333333331</v>
      </c>
      <c r="S1179" s="33">
        <f t="shared" si="224"/>
        <v>0.83333333333333337</v>
      </c>
      <c r="T1179" s="33"/>
      <c r="U1179" s="33">
        <f t="shared" si="225"/>
        <v>0.33333333333333331</v>
      </c>
      <c r="V1179" s="33">
        <f t="shared" si="225"/>
        <v>0.83333333333333337</v>
      </c>
      <c r="W1179" s="36"/>
    </row>
    <row r="1180" spans="1:23" ht="19.5">
      <c r="A1180" s="112">
        <v>83</v>
      </c>
      <c r="B1180" s="27" t="s">
        <v>1583</v>
      </c>
      <c r="C1180" s="113" t="s">
        <v>1715</v>
      </c>
      <c r="D1180" s="113"/>
      <c r="E1180" s="113" t="s">
        <v>1716</v>
      </c>
      <c r="F1180" s="139">
        <v>96</v>
      </c>
      <c r="G1180" s="113"/>
      <c r="H1180" s="113"/>
      <c r="I1180" s="31">
        <f t="shared" si="219"/>
        <v>2.6</v>
      </c>
      <c r="J1180" s="32">
        <f t="shared" si="220"/>
        <v>0.8</v>
      </c>
      <c r="K1180" s="32">
        <f t="shared" si="221"/>
        <v>1.8</v>
      </c>
      <c r="L1180" s="32">
        <f t="shared" si="226"/>
        <v>0.8</v>
      </c>
      <c r="M1180" s="32">
        <f t="shared" si="226"/>
        <v>1.8</v>
      </c>
      <c r="N1180" s="33">
        <f t="shared" si="222"/>
        <v>3</v>
      </c>
      <c r="O1180" s="34">
        <f t="shared" si="223"/>
        <v>0.26666666666666666</v>
      </c>
      <c r="P1180" s="35">
        <f t="shared" si="223"/>
        <v>0.6</v>
      </c>
      <c r="Q1180" s="33"/>
      <c r="R1180" s="33">
        <f t="shared" si="224"/>
        <v>0.26666666666666666</v>
      </c>
      <c r="S1180" s="33">
        <f t="shared" si="224"/>
        <v>0.6</v>
      </c>
      <c r="T1180" s="33"/>
      <c r="U1180" s="33">
        <f t="shared" si="225"/>
        <v>0.26666666666666666</v>
      </c>
      <c r="V1180" s="33">
        <f t="shared" si="225"/>
        <v>0.6</v>
      </c>
      <c r="W1180" s="36"/>
    </row>
    <row r="1181" spans="1:23" ht="19.5">
      <c r="A1181" s="112">
        <v>84</v>
      </c>
      <c r="B1181" s="27" t="s">
        <v>1583</v>
      </c>
      <c r="C1181" s="113" t="s">
        <v>1717</v>
      </c>
      <c r="D1181" s="113"/>
      <c r="E1181" s="113" t="s">
        <v>1718</v>
      </c>
      <c r="F1181" s="139">
        <v>185</v>
      </c>
      <c r="G1181" s="113"/>
      <c r="H1181" s="113"/>
      <c r="I1181" s="31">
        <f t="shared" si="219"/>
        <v>5.0999999999999996</v>
      </c>
      <c r="J1181" s="32">
        <v>1.6</v>
      </c>
      <c r="K1181" s="32">
        <v>3.5</v>
      </c>
      <c r="L1181" s="32">
        <f t="shared" si="226"/>
        <v>1.6</v>
      </c>
      <c r="M1181" s="32">
        <f t="shared" si="226"/>
        <v>3.5</v>
      </c>
      <c r="N1181" s="33">
        <f t="shared" si="222"/>
        <v>7</v>
      </c>
      <c r="O1181" s="34">
        <f t="shared" si="223"/>
        <v>0.53333333333333333</v>
      </c>
      <c r="P1181" s="35">
        <f t="shared" si="223"/>
        <v>1.1666666666666667</v>
      </c>
      <c r="Q1181" s="33"/>
      <c r="R1181" s="33">
        <f t="shared" si="224"/>
        <v>0.53333333333333333</v>
      </c>
      <c r="S1181" s="33">
        <f t="shared" si="224"/>
        <v>1.1666666666666667</v>
      </c>
      <c r="T1181" s="33"/>
      <c r="U1181" s="33">
        <f t="shared" si="225"/>
        <v>0.53333333333333333</v>
      </c>
      <c r="V1181" s="33">
        <f t="shared" si="225"/>
        <v>1.1666666666666667</v>
      </c>
      <c r="W1181" s="36"/>
    </row>
    <row r="1182" spans="1:23" ht="19.5">
      <c r="A1182" s="112">
        <v>85</v>
      </c>
      <c r="B1182" s="27" t="s">
        <v>1583</v>
      </c>
      <c r="C1182" s="113" t="s">
        <v>51</v>
      </c>
      <c r="D1182" s="113"/>
      <c r="E1182" s="113" t="s">
        <v>52</v>
      </c>
      <c r="F1182" s="139">
        <v>126</v>
      </c>
      <c r="G1182" s="113"/>
      <c r="H1182" s="113"/>
      <c r="I1182" s="31">
        <f t="shared" si="219"/>
        <v>3.5</v>
      </c>
      <c r="J1182" s="32">
        <f t="shared" si="220"/>
        <v>1</v>
      </c>
      <c r="K1182" s="32">
        <f t="shared" si="221"/>
        <v>2.5</v>
      </c>
      <c r="L1182" s="32">
        <f t="shared" si="226"/>
        <v>1</v>
      </c>
      <c r="M1182" s="32">
        <f t="shared" si="226"/>
        <v>2.5</v>
      </c>
      <c r="N1182" s="33">
        <f t="shared" si="222"/>
        <v>5</v>
      </c>
      <c r="O1182" s="34">
        <f t="shared" si="223"/>
        <v>0.33333333333333331</v>
      </c>
      <c r="P1182" s="35">
        <f t="shared" si="223"/>
        <v>0.83333333333333337</v>
      </c>
      <c r="Q1182" s="33"/>
      <c r="R1182" s="33">
        <f t="shared" si="224"/>
        <v>0.33333333333333331</v>
      </c>
      <c r="S1182" s="33">
        <f t="shared" si="224"/>
        <v>0.83333333333333337</v>
      </c>
      <c r="T1182" s="33"/>
      <c r="U1182" s="33">
        <f t="shared" si="225"/>
        <v>0.33333333333333331</v>
      </c>
      <c r="V1182" s="33">
        <f t="shared" si="225"/>
        <v>0.83333333333333337</v>
      </c>
      <c r="W1182" s="36"/>
    </row>
    <row r="1183" spans="1:23" ht="19.5">
      <c r="A1183" s="112">
        <v>86</v>
      </c>
      <c r="B1183" s="27" t="s">
        <v>1583</v>
      </c>
      <c r="C1183" s="113" t="s">
        <v>1056</v>
      </c>
      <c r="D1183" s="113"/>
      <c r="E1183" s="113" t="s">
        <v>1057</v>
      </c>
      <c r="F1183" s="139">
        <v>130</v>
      </c>
      <c r="G1183" s="113"/>
      <c r="H1183" s="113"/>
      <c r="I1183" s="31">
        <f t="shared" si="219"/>
        <v>3.6</v>
      </c>
      <c r="J1183" s="32">
        <f t="shared" si="220"/>
        <v>1.1000000000000001</v>
      </c>
      <c r="K1183" s="32">
        <f t="shared" si="221"/>
        <v>2.5</v>
      </c>
      <c r="L1183" s="32">
        <f t="shared" si="226"/>
        <v>1.1000000000000001</v>
      </c>
      <c r="M1183" s="32">
        <f t="shared" si="226"/>
        <v>2.5</v>
      </c>
      <c r="N1183" s="33">
        <f t="shared" si="222"/>
        <v>5</v>
      </c>
      <c r="O1183" s="34">
        <f t="shared" si="223"/>
        <v>0.3666666666666667</v>
      </c>
      <c r="P1183" s="35">
        <f t="shared" si="223"/>
        <v>0.83333333333333337</v>
      </c>
      <c r="Q1183" s="33"/>
      <c r="R1183" s="33">
        <f t="shared" si="224"/>
        <v>0.3666666666666667</v>
      </c>
      <c r="S1183" s="33">
        <f t="shared" si="224"/>
        <v>0.83333333333333337</v>
      </c>
      <c r="T1183" s="33"/>
      <c r="U1183" s="33">
        <f t="shared" si="225"/>
        <v>0.3666666666666667</v>
      </c>
      <c r="V1183" s="33">
        <f t="shared" si="225"/>
        <v>0.83333333333333337</v>
      </c>
      <c r="W1183" s="36"/>
    </row>
    <row r="1184" spans="1:23" ht="37.5">
      <c r="A1184" s="112">
        <v>87</v>
      </c>
      <c r="B1184" s="27" t="s">
        <v>1583</v>
      </c>
      <c r="C1184" s="113" t="s">
        <v>1719</v>
      </c>
      <c r="D1184" s="113"/>
      <c r="E1184" s="113" t="s">
        <v>1720</v>
      </c>
      <c r="F1184" s="139">
        <v>104</v>
      </c>
      <c r="G1184" s="113"/>
      <c r="H1184" s="113"/>
      <c r="I1184" s="31">
        <f t="shared" si="219"/>
        <v>2.9</v>
      </c>
      <c r="J1184" s="32">
        <f t="shared" si="220"/>
        <v>0.9</v>
      </c>
      <c r="K1184" s="32">
        <f t="shared" si="221"/>
        <v>2</v>
      </c>
      <c r="L1184" s="32">
        <f t="shared" si="226"/>
        <v>0.9</v>
      </c>
      <c r="M1184" s="32">
        <f t="shared" si="226"/>
        <v>2</v>
      </c>
      <c r="N1184" s="33">
        <f t="shared" si="222"/>
        <v>4</v>
      </c>
      <c r="O1184" s="34">
        <f t="shared" si="223"/>
        <v>0.3</v>
      </c>
      <c r="P1184" s="35">
        <f t="shared" si="223"/>
        <v>0.66666666666666663</v>
      </c>
      <c r="Q1184" s="33"/>
      <c r="R1184" s="33">
        <f t="shared" si="224"/>
        <v>0.3</v>
      </c>
      <c r="S1184" s="33">
        <f t="shared" si="224"/>
        <v>0.66666666666666663</v>
      </c>
      <c r="T1184" s="33"/>
      <c r="U1184" s="33">
        <f t="shared" si="225"/>
        <v>0.3</v>
      </c>
      <c r="V1184" s="33">
        <f t="shared" si="225"/>
        <v>0.66666666666666663</v>
      </c>
      <c r="W1184" s="36"/>
    </row>
    <row r="1185" spans="1:23" ht="19.5">
      <c r="A1185" s="112">
        <v>88</v>
      </c>
      <c r="B1185" s="27" t="s">
        <v>1583</v>
      </c>
      <c r="C1185" s="113" t="s">
        <v>1721</v>
      </c>
      <c r="D1185" s="113"/>
      <c r="E1185" s="113" t="s">
        <v>1722</v>
      </c>
      <c r="F1185" s="139">
        <v>137</v>
      </c>
      <c r="G1185" s="113"/>
      <c r="H1185" s="113"/>
      <c r="I1185" s="31">
        <f t="shared" si="219"/>
        <v>3.8</v>
      </c>
      <c r="J1185" s="32">
        <f t="shared" si="220"/>
        <v>1.1000000000000001</v>
      </c>
      <c r="K1185" s="32">
        <f t="shared" si="221"/>
        <v>2.7</v>
      </c>
      <c r="L1185" s="32">
        <f t="shared" si="226"/>
        <v>1.1000000000000001</v>
      </c>
      <c r="M1185" s="32">
        <f t="shared" si="226"/>
        <v>2.7</v>
      </c>
      <c r="N1185" s="33">
        <f t="shared" si="222"/>
        <v>5</v>
      </c>
      <c r="O1185" s="34">
        <f t="shared" si="223"/>
        <v>0.3666666666666667</v>
      </c>
      <c r="P1185" s="35">
        <f t="shared" si="223"/>
        <v>0.9</v>
      </c>
      <c r="Q1185" s="33"/>
      <c r="R1185" s="33">
        <f t="shared" si="224"/>
        <v>0.3666666666666667</v>
      </c>
      <c r="S1185" s="33">
        <f t="shared" si="224"/>
        <v>0.9</v>
      </c>
      <c r="T1185" s="33"/>
      <c r="U1185" s="33">
        <f t="shared" si="225"/>
        <v>0.3666666666666667</v>
      </c>
      <c r="V1185" s="33">
        <f t="shared" si="225"/>
        <v>0.9</v>
      </c>
      <c r="W1185" s="36"/>
    </row>
    <row r="1186" spans="1:23" ht="19.5">
      <c r="A1186" s="112">
        <v>89</v>
      </c>
      <c r="B1186" s="27" t="s">
        <v>1583</v>
      </c>
      <c r="C1186" s="113" t="s">
        <v>1723</v>
      </c>
      <c r="D1186" s="113"/>
      <c r="E1186" s="113" t="s">
        <v>1724</v>
      </c>
      <c r="F1186" s="139">
        <v>101</v>
      </c>
      <c r="G1186" s="113"/>
      <c r="H1186" s="113"/>
      <c r="I1186" s="31">
        <f t="shared" si="219"/>
        <v>2.8</v>
      </c>
      <c r="J1186" s="32">
        <f t="shared" si="220"/>
        <v>0.8</v>
      </c>
      <c r="K1186" s="32">
        <f t="shared" si="221"/>
        <v>2</v>
      </c>
      <c r="L1186" s="32">
        <f t="shared" si="226"/>
        <v>0.8</v>
      </c>
      <c r="M1186" s="32">
        <f t="shared" si="226"/>
        <v>2</v>
      </c>
      <c r="N1186" s="33">
        <f t="shared" si="222"/>
        <v>4</v>
      </c>
      <c r="O1186" s="34">
        <f t="shared" si="223"/>
        <v>0.26666666666666666</v>
      </c>
      <c r="P1186" s="35">
        <f t="shared" si="223"/>
        <v>0.66666666666666663</v>
      </c>
      <c r="Q1186" s="33"/>
      <c r="R1186" s="33">
        <f t="shared" si="224"/>
        <v>0.26666666666666666</v>
      </c>
      <c r="S1186" s="33">
        <f t="shared" si="224"/>
        <v>0.66666666666666663</v>
      </c>
      <c r="T1186" s="33"/>
      <c r="U1186" s="33">
        <f t="shared" si="225"/>
        <v>0.26666666666666666</v>
      </c>
      <c r="V1186" s="33">
        <f t="shared" si="225"/>
        <v>0.66666666666666663</v>
      </c>
      <c r="W1186" s="36"/>
    </row>
    <row r="1187" spans="1:23" ht="19.5">
      <c r="A1187" s="112">
        <v>90</v>
      </c>
      <c r="B1187" s="27" t="s">
        <v>1583</v>
      </c>
      <c r="C1187" s="113" t="s">
        <v>1725</v>
      </c>
      <c r="D1187" s="113"/>
      <c r="E1187" s="113" t="s">
        <v>1726</v>
      </c>
      <c r="F1187" s="139">
        <v>182</v>
      </c>
      <c r="G1187" s="113"/>
      <c r="H1187" s="113"/>
      <c r="I1187" s="31">
        <f t="shared" si="219"/>
        <v>5</v>
      </c>
      <c r="J1187" s="32">
        <f t="shared" si="220"/>
        <v>1.5</v>
      </c>
      <c r="K1187" s="32">
        <f t="shared" si="221"/>
        <v>3.5</v>
      </c>
      <c r="L1187" s="32">
        <f t="shared" si="226"/>
        <v>1.5</v>
      </c>
      <c r="M1187" s="32">
        <f t="shared" si="226"/>
        <v>3.5</v>
      </c>
      <c r="N1187" s="33">
        <f t="shared" si="222"/>
        <v>7</v>
      </c>
      <c r="O1187" s="34">
        <f t="shared" si="223"/>
        <v>0.5</v>
      </c>
      <c r="P1187" s="35">
        <f t="shared" si="223"/>
        <v>1.1666666666666667</v>
      </c>
      <c r="Q1187" s="33"/>
      <c r="R1187" s="33">
        <f t="shared" si="224"/>
        <v>0.5</v>
      </c>
      <c r="S1187" s="33">
        <f t="shared" si="224"/>
        <v>1.1666666666666667</v>
      </c>
      <c r="T1187" s="33"/>
      <c r="U1187" s="33">
        <f t="shared" si="225"/>
        <v>0.5</v>
      </c>
      <c r="V1187" s="33">
        <f t="shared" si="225"/>
        <v>1.1666666666666667</v>
      </c>
      <c r="W1187" s="36"/>
    </row>
    <row r="1188" spans="1:23" ht="19.5">
      <c r="A1188" s="112">
        <v>91</v>
      </c>
      <c r="B1188" s="27" t="s">
        <v>1583</v>
      </c>
      <c r="C1188" s="113" t="s">
        <v>108</v>
      </c>
      <c r="D1188" s="113"/>
      <c r="E1188" s="113" t="s">
        <v>1258</v>
      </c>
      <c r="F1188" s="139">
        <v>122</v>
      </c>
      <c r="G1188" s="113"/>
      <c r="H1188" s="113"/>
      <c r="I1188" s="31">
        <f t="shared" si="219"/>
        <v>3.4</v>
      </c>
      <c r="J1188" s="32">
        <f t="shared" si="220"/>
        <v>1</v>
      </c>
      <c r="K1188" s="32">
        <f t="shared" si="221"/>
        <v>2.4</v>
      </c>
      <c r="L1188" s="32">
        <f t="shared" si="226"/>
        <v>1</v>
      </c>
      <c r="M1188" s="32">
        <f t="shared" si="226"/>
        <v>2.4</v>
      </c>
      <c r="N1188" s="33">
        <f t="shared" si="222"/>
        <v>4</v>
      </c>
      <c r="O1188" s="34">
        <f t="shared" si="223"/>
        <v>0.33333333333333331</v>
      </c>
      <c r="P1188" s="35">
        <f t="shared" si="223"/>
        <v>0.79999999999999993</v>
      </c>
      <c r="Q1188" s="33"/>
      <c r="R1188" s="33">
        <f t="shared" si="224"/>
        <v>0.33333333333333331</v>
      </c>
      <c r="S1188" s="33">
        <f t="shared" si="224"/>
        <v>0.79999999999999993</v>
      </c>
      <c r="T1188" s="33"/>
      <c r="U1188" s="33">
        <f t="shared" si="225"/>
        <v>0.33333333333333331</v>
      </c>
      <c r="V1188" s="33">
        <f t="shared" si="225"/>
        <v>0.79999999999999993</v>
      </c>
      <c r="W1188" s="36"/>
    </row>
    <row r="1189" spans="1:23" ht="19.5">
      <c r="A1189" s="112">
        <v>92</v>
      </c>
      <c r="B1189" s="27" t="s">
        <v>1583</v>
      </c>
      <c r="C1189" s="113" t="s">
        <v>1727</v>
      </c>
      <c r="D1189" s="113"/>
      <c r="E1189" s="113" t="s">
        <v>1728</v>
      </c>
      <c r="F1189" s="139">
        <v>264</v>
      </c>
      <c r="G1189" s="113"/>
      <c r="H1189" s="113"/>
      <c r="I1189" s="31">
        <f t="shared" si="219"/>
        <v>7.3</v>
      </c>
      <c r="J1189" s="32">
        <f t="shared" si="220"/>
        <v>2.1</v>
      </c>
      <c r="K1189" s="32">
        <f t="shared" si="221"/>
        <v>5.0999999999999996</v>
      </c>
      <c r="L1189" s="32">
        <f t="shared" si="226"/>
        <v>2.1</v>
      </c>
      <c r="M1189" s="32">
        <f t="shared" si="226"/>
        <v>5.0999999999999996</v>
      </c>
      <c r="N1189" s="33">
        <f t="shared" si="222"/>
        <v>10</v>
      </c>
      <c r="O1189" s="34">
        <f t="shared" si="223"/>
        <v>0.70000000000000007</v>
      </c>
      <c r="P1189" s="35">
        <f t="shared" si="223"/>
        <v>1.7</v>
      </c>
      <c r="Q1189" s="33"/>
      <c r="R1189" s="33">
        <v>0.65</v>
      </c>
      <c r="S1189" s="33">
        <v>1.65</v>
      </c>
      <c r="T1189" s="33"/>
      <c r="U1189" s="33">
        <v>0.65</v>
      </c>
      <c r="V1189" s="33">
        <v>1.65</v>
      </c>
      <c r="W1189" s="36"/>
    </row>
    <row r="1190" spans="1:23" ht="19.5">
      <c r="A1190" s="112">
        <v>93</v>
      </c>
      <c r="B1190" s="27" t="s">
        <v>1583</v>
      </c>
      <c r="C1190" s="113" t="s">
        <v>1727</v>
      </c>
      <c r="D1190" s="113"/>
      <c r="E1190" s="113" t="s">
        <v>1729</v>
      </c>
      <c r="F1190" s="139">
        <v>115</v>
      </c>
      <c r="G1190" s="113"/>
      <c r="H1190" s="113"/>
      <c r="I1190" s="31">
        <f t="shared" si="219"/>
        <v>3.2</v>
      </c>
      <c r="J1190" s="32">
        <f t="shared" si="220"/>
        <v>0.9</v>
      </c>
      <c r="K1190" s="32">
        <f t="shared" si="221"/>
        <v>2.2000000000000002</v>
      </c>
      <c r="L1190" s="32">
        <f t="shared" si="226"/>
        <v>0.9</v>
      </c>
      <c r="M1190" s="32">
        <f t="shared" si="226"/>
        <v>2.2000000000000002</v>
      </c>
      <c r="N1190" s="33">
        <f t="shared" si="222"/>
        <v>4</v>
      </c>
      <c r="O1190" s="34">
        <f t="shared" si="223"/>
        <v>0.3</v>
      </c>
      <c r="P1190" s="35">
        <f t="shared" si="223"/>
        <v>0.73333333333333339</v>
      </c>
      <c r="Q1190" s="33"/>
      <c r="R1190" s="33">
        <f t="shared" si="224"/>
        <v>0.3</v>
      </c>
      <c r="S1190" s="33">
        <f t="shared" si="224"/>
        <v>0.73333333333333339</v>
      </c>
      <c r="T1190" s="33"/>
      <c r="U1190" s="33">
        <f t="shared" si="225"/>
        <v>0.3</v>
      </c>
      <c r="V1190" s="33">
        <f t="shared" si="225"/>
        <v>0.73333333333333339</v>
      </c>
      <c r="W1190" s="36"/>
    </row>
    <row r="1191" spans="1:23" ht="19.5">
      <c r="A1191" s="112">
        <v>94</v>
      </c>
      <c r="B1191" s="27" t="s">
        <v>1583</v>
      </c>
      <c r="C1191" s="113" t="s">
        <v>1730</v>
      </c>
      <c r="D1191" s="113"/>
      <c r="E1191" s="113" t="s">
        <v>1731</v>
      </c>
      <c r="F1191" s="139">
        <v>148</v>
      </c>
      <c r="G1191" s="113"/>
      <c r="H1191" s="113"/>
      <c r="I1191" s="31">
        <f t="shared" si="219"/>
        <v>4.0999999999999996</v>
      </c>
      <c r="J1191" s="32">
        <f t="shared" si="220"/>
        <v>1.2</v>
      </c>
      <c r="K1191" s="32">
        <f t="shared" si="221"/>
        <v>2.9</v>
      </c>
      <c r="L1191" s="32">
        <f t="shared" si="226"/>
        <v>1.2</v>
      </c>
      <c r="M1191" s="32">
        <f t="shared" si="226"/>
        <v>2.9</v>
      </c>
      <c r="N1191" s="33">
        <f t="shared" si="222"/>
        <v>5</v>
      </c>
      <c r="O1191" s="34">
        <f t="shared" si="223"/>
        <v>0.39999999999999997</v>
      </c>
      <c r="P1191" s="35">
        <f t="shared" si="223"/>
        <v>0.96666666666666667</v>
      </c>
      <c r="Q1191" s="33"/>
      <c r="R1191" s="33">
        <f t="shared" si="224"/>
        <v>0.39999999999999997</v>
      </c>
      <c r="S1191" s="33">
        <f t="shared" si="224"/>
        <v>0.96666666666666667</v>
      </c>
      <c r="T1191" s="33"/>
      <c r="U1191" s="33">
        <f t="shared" si="225"/>
        <v>0.39999999999999997</v>
      </c>
      <c r="V1191" s="33">
        <f t="shared" si="225"/>
        <v>0.96666666666666667</v>
      </c>
      <c r="W1191" s="36"/>
    </row>
    <row r="1192" spans="1:23" ht="19.5">
      <c r="A1192" s="112">
        <v>95</v>
      </c>
      <c r="B1192" s="27" t="s">
        <v>1583</v>
      </c>
      <c r="C1192" s="113" t="s">
        <v>1732</v>
      </c>
      <c r="D1192" s="113"/>
      <c r="E1192" s="113" t="s">
        <v>1733</v>
      </c>
      <c r="F1192" s="139">
        <v>110</v>
      </c>
      <c r="G1192" s="113"/>
      <c r="H1192" s="113"/>
      <c r="I1192" s="31">
        <f t="shared" si="219"/>
        <v>3</v>
      </c>
      <c r="J1192" s="32">
        <f t="shared" si="220"/>
        <v>0.9</v>
      </c>
      <c r="K1192" s="32">
        <f t="shared" si="221"/>
        <v>2.1</v>
      </c>
      <c r="L1192" s="32">
        <f t="shared" si="226"/>
        <v>0.9</v>
      </c>
      <c r="M1192" s="32">
        <f t="shared" si="226"/>
        <v>2.1</v>
      </c>
      <c r="N1192" s="33">
        <f t="shared" si="222"/>
        <v>4</v>
      </c>
      <c r="O1192" s="34">
        <f t="shared" si="223"/>
        <v>0.3</v>
      </c>
      <c r="P1192" s="35">
        <f t="shared" si="223"/>
        <v>0.70000000000000007</v>
      </c>
      <c r="Q1192" s="33"/>
      <c r="R1192" s="33">
        <f t="shared" si="224"/>
        <v>0.3</v>
      </c>
      <c r="S1192" s="33">
        <f t="shared" si="224"/>
        <v>0.70000000000000007</v>
      </c>
      <c r="T1192" s="33"/>
      <c r="U1192" s="33">
        <f t="shared" si="225"/>
        <v>0.3</v>
      </c>
      <c r="V1192" s="33">
        <f t="shared" si="225"/>
        <v>0.70000000000000007</v>
      </c>
      <c r="W1192" s="36"/>
    </row>
    <row r="1193" spans="1:23" ht="19.5">
      <c r="A1193" s="112">
        <v>96</v>
      </c>
      <c r="B1193" s="27" t="s">
        <v>1583</v>
      </c>
      <c r="C1193" s="113" t="s">
        <v>1734</v>
      </c>
      <c r="D1193" s="113"/>
      <c r="E1193" s="113" t="s">
        <v>1735</v>
      </c>
      <c r="F1193" s="139">
        <v>78</v>
      </c>
      <c r="G1193" s="113"/>
      <c r="H1193" s="113"/>
      <c r="I1193" s="31">
        <f t="shared" si="219"/>
        <v>2.1</v>
      </c>
      <c r="J1193" s="32">
        <f t="shared" si="220"/>
        <v>0.6</v>
      </c>
      <c r="K1193" s="32">
        <f t="shared" si="221"/>
        <v>1.5</v>
      </c>
      <c r="L1193" s="32">
        <f t="shared" si="226"/>
        <v>0.6</v>
      </c>
      <c r="M1193" s="32">
        <f t="shared" si="226"/>
        <v>1.5</v>
      </c>
      <c r="N1193" s="33">
        <f t="shared" si="222"/>
        <v>3</v>
      </c>
      <c r="O1193" s="34">
        <f t="shared" si="223"/>
        <v>0.19999999999999998</v>
      </c>
      <c r="P1193" s="35">
        <f t="shared" si="223"/>
        <v>0.5</v>
      </c>
      <c r="Q1193" s="33"/>
      <c r="R1193" s="33">
        <f t="shared" si="224"/>
        <v>0.19999999999999998</v>
      </c>
      <c r="S1193" s="33">
        <f t="shared" si="224"/>
        <v>0.5</v>
      </c>
      <c r="T1193" s="33"/>
      <c r="U1193" s="33">
        <f t="shared" si="225"/>
        <v>0.19999999999999998</v>
      </c>
      <c r="V1193" s="33">
        <f t="shared" si="225"/>
        <v>0.5</v>
      </c>
      <c r="W1193" s="36"/>
    </row>
    <row r="1194" spans="1:23" ht="19.5">
      <c r="A1194" s="112">
        <v>97</v>
      </c>
      <c r="B1194" s="27" t="s">
        <v>1583</v>
      </c>
      <c r="C1194" s="113" t="s">
        <v>1736</v>
      </c>
      <c r="D1194" s="113"/>
      <c r="E1194" s="113" t="s">
        <v>1737</v>
      </c>
      <c r="F1194" s="139">
        <v>100</v>
      </c>
      <c r="G1194" s="113"/>
      <c r="H1194" s="113"/>
      <c r="I1194" s="31">
        <f t="shared" si="219"/>
        <v>2.8</v>
      </c>
      <c r="J1194" s="32">
        <f t="shared" si="220"/>
        <v>0.8</v>
      </c>
      <c r="K1194" s="32">
        <f t="shared" si="221"/>
        <v>2</v>
      </c>
      <c r="L1194" s="32">
        <f t="shared" si="226"/>
        <v>0.8</v>
      </c>
      <c r="M1194" s="32">
        <f t="shared" si="226"/>
        <v>2</v>
      </c>
      <c r="N1194" s="33">
        <f t="shared" si="222"/>
        <v>4</v>
      </c>
      <c r="O1194" s="34">
        <f t="shared" si="223"/>
        <v>0.26666666666666666</v>
      </c>
      <c r="P1194" s="35">
        <f t="shared" si="223"/>
        <v>0.66666666666666663</v>
      </c>
      <c r="Q1194" s="33"/>
      <c r="R1194" s="33">
        <f t="shared" si="224"/>
        <v>0.26666666666666666</v>
      </c>
      <c r="S1194" s="33">
        <f t="shared" si="224"/>
        <v>0.66666666666666663</v>
      </c>
      <c r="T1194" s="33"/>
      <c r="U1194" s="33">
        <f t="shared" si="225"/>
        <v>0.26666666666666666</v>
      </c>
      <c r="V1194" s="33">
        <f t="shared" si="225"/>
        <v>0.66666666666666663</v>
      </c>
      <c r="W1194" s="36"/>
    </row>
    <row r="1195" spans="1:23" ht="19.5">
      <c r="A1195" s="112">
        <v>98</v>
      </c>
      <c r="B1195" s="27" t="s">
        <v>1583</v>
      </c>
      <c r="C1195" s="113" t="s">
        <v>1736</v>
      </c>
      <c r="D1195" s="113"/>
      <c r="E1195" s="113" t="s">
        <v>1738</v>
      </c>
      <c r="F1195" s="139">
        <v>80</v>
      </c>
      <c r="G1195" s="113"/>
      <c r="H1195" s="113"/>
      <c r="I1195" s="31">
        <f t="shared" si="219"/>
        <v>2.2000000000000002</v>
      </c>
      <c r="J1195" s="32">
        <f t="shared" si="220"/>
        <v>0.6</v>
      </c>
      <c r="K1195" s="32">
        <f t="shared" si="221"/>
        <v>1.5</v>
      </c>
      <c r="L1195" s="32">
        <f t="shared" si="226"/>
        <v>0.6</v>
      </c>
      <c r="M1195" s="32">
        <f t="shared" si="226"/>
        <v>1.5</v>
      </c>
      <c r="N1195" s="33">
        <f t="shared" si="222"/>
        <v>3</v>
      </c>
      <c r="O1195" s="34">
        <f t="shared" si="223"/>
        <v>0.19999999999999998</v>
      </c>
      <c r="P1195" s="35">
        <f t="shared" si="223"/>
        <v>0.5</v>
      </c>
      <c r="Q1195" s="33"/>
      <c r="R1195" s="33">
        <f t="shared" si="224"/>
        <v>0.19999999999999998</v>
      </c>
      <c r="S1195" s="33">
        <f t="shared" si="224"/>
        <v>0.5</v>
      </c>
      <c r="T1195" s="33"/>
      <c r="U1195" s="33">
        <f t="shared" si="225"/>
        <v>0.19999999999999998</v>
      </c>
      <c r="V1195" s="33">
        <f t="shared" si="225"/>
        <v>0.5</v>
      </c>
      <c r="W1195" s="36"/>
    </row>
    <row r="1196" spans="1:23" ht="19.5">
      <c r="A1196" s="112">
        <v>99</v>
      </c>
      <c r="B1196" s="27" t="s">
        <v>1583</v>
      </c>
      <c r="C1196" s="113" t="s">
        <v>1739</v>
      </c>
      <c r="D1196" s="113"/>
      <c r="E1196" s="113" t="s">
        <v>1740</v>
      </c>
      <c r="F1196" s="139">
        <v>63</v>
      </c>
      <c r="G1196" s="113"/>
      <c r="H1196" s="113"/>
      <c r="I1196" s="31">
        <f t="shared" si="219"/>
        <v>1.7</v>
      </c>
      <c r="J1196" s="32">
        <f t="shared" si="220"/>
        <v>0.5</v>
      </c>
      <c r="K1196" s="32">
        <f t="shared" si="221"/>
        <v>1.2</v>
      </c>
      <c r="L1196" s="32">
        <f t="shared" ref="L1196:M1218" si="227">J1196-G1196</f>
        <v>0.5</v>
      </c>
      <c r="M1196" s="32">
        <f t="shared" si="227"/>
        <v>1.2</v>
      </c>
      <c r="N1196" s="33">
        <f t="shared" si="222"/>
        <v>2</v>
      </c>
      <c r="O1196" s="34">
        <f t="shared" si="223"/>
        <v>0.16666666666666666</v>
      </c>
      <c r="P1196" s="35">
        <f t="shared" si="223"/>
        <v>0.39999999999999997</v>
      </c>
      <c r="Q1196" s="33"/>
      <c r="R1196" s="33">
        <f t="shared" si="224"/>
        <v>0.16666666666666666</v>
      </c>
      <c r="S1196" s="33">
        <f t="shared" si="224"/>
        <v>0.39999999999999997</v>
      </c>
      <c r="T1196" s="33"/>
      <c r="U1196" s="33">
        <f t="shared" si="225"/>
        <v>0.16666666666666666</v>
      </c>
      <c r="V1196" s="33">
        <f t="shared" si="225"/>
        <v>0.39999999999999997</v>
      </c>
      <c r="W1196" s="36"/>
    </row>
    <row r="1197" spans="1:23" ht="19.5">
      <c r="A1197" s="112">
        <v>100</v>
      </c>
      <c r="B1197" s="27" t="s">
        <v>1583</v>
      </c>
      <c r="C1197" s="113" t="s">
        <v>1739</v>
      </c>
      <c r="D1197" s="113"/>
      <c r="E1197" s="113" t="s">
        <v>1741</v>
      </c>
      <c r="F1197" s="139">
        <v>132</v>
      </c>
      <c r="G1197" s="113"/>
      <c r="H1197" s="113"/>
      <c r="I1197" s="31">
        <f t="shared" si="219"/>
        <v>3.6</v>
      </c>
      <c r="J1197" s="32">
        <f t="shared" si="220"/>
        <v>1.1000000000000001</v>
      </c>
      <c r="K1197" s="32">
        <f t="shared" si="221"/>
        <v>2.5</v>
      </c>
      <c r="L1197" s="32">
        <f t="shared" si="227"/>
        <v>1.1000000000000001</v>
      </c>
      <c r="M1197" s="32">
        <f t="shared" si="227"/>
        <v>2.5</v>
      </c>
      <c r="N1197" s="33">
        <f t="shared" si="222"/>
        <v>5</v>
      </c>
      <c r="O1197" s="34">
        <f t="shared" si="223"/>
        <v>0.3666666666666667</v>
      </c>
      <c r="P1197" s="35">
        <f t="shared" si="223"/>
        <v>0.83333333333333337</v>
      </c>
      <c r="Q1197" s="33"/>
      <c r="R1197" s="33">
        <f t="shared" si="224"/>
        <v>0.3666666666666667</v>
      </c>
      <c r="S1197" s="33">
        <f t="shared" si="224"/>
        <v>0.83333333333333337</v>
      </c>
      <c r="T1197" s="33"/>
      <c r="U1197" s="33">
        <f t="shared" si="225"/>
        <v>0.3666666666666667</v>
      </c>
      <c r="V1197" s="33">
        <f t="shared" si="225"/>
        <v>0.83333333333333337</v>
      </c>
      <c r="W1197" s="36"/>
    </row>
    <row r="1198" spans="1:23" ht="19.5">
      <c r="A1198" s="112">
        <v>101</v>
      </c>
      <c r="B1198" s="27" t="s">
        <v>1583</v>
      </c>
      <c r="C1198" s="113" t="s">
        <v>1742</v>
      </c>
      <c r="D1198" s="113"/>
      <c r="E1198" s="113" t="s">
        <v>1743</v>
      </c>
      <c r="F1198" s="139">
        <v>188</v>
      </c>
      <c r="G1198" s="113"/>
      <c r="H1198" s="113"/>
      <c r="I1198" s="31">
        <f t="shared" si="219"/>
        <v>5.2</v>
      </c>
      <c r="J1198" s="32">
        <f t="shared" si="220"/>
        <v>1.5</v>
      </c>
      <c r="K1198" s="32">
        <f t="shared" si="221"/>
        <v>3.6</v>
      </c>
      <c r="L1198" s="32">
        <f t="shared" si="227"/>
        <v>1.5</v>
      </c>
      <c r="M1198" s="32">
        <f t="shared" si="227"/>
        <v>3.6</v>
      </c>
      <c r="N1198" s="33">
        <f t="shared" si="222"/>
        <v>7</v>
      </c>
      <c r="O1198" s="34">
        <f t="shared" si="223"/>
        <v>0.5</v>
      </c>
      <c r="P1198" s="35">
        <f t="shared" si="223"/>
        <v>1.2</v>
      </c>
      <c r="Q1198" s="33"/>
      <c r="R1198" s="33">
        <f t="shared" si="224"/>
        <v>0.5</v>
      </c>
      <c r="S1198" s="33">
        <f t="shared" si="224"/>
        <v>1.2</v>
      </c>
      <c r="T1198" s="33"/>
      <c r="U1198" s="33">
        <f t="shared" si="225"/>
        <v>0.5</v>
      </c>
      <c r="V1198" s="33">
        <f t="shared" si="225"/>
        <v>1.2</v>
      </c>
      <c r="W1198" s="36"/>
    </row>
    <row r="1199" spans="1:23" ht="19.5">
      <c r="A1199" s="112">
        <v>102</v>
      </c>
      <c r="B1199" s="27" t="s">
        <v>1583</v>
      </c>
      <c r="C1199" s="113" t="s">
        <v>1744</v>
      </c>
      <c r="D1199" s="113"/>
      <c r="E1199" s="140" t="s">
        <v>1745</v>
      </c>
      <c r="F1199" s="139">
        <v>141</v>
      </c>
      <c r="G1199" s="140"/>
      <c r="H1199" s="140"/>
      <c r="I1199" s="31">
        <f t="shared" si="219"/>
        <v>3.9</v>
      </c>
      <c r="J1199" s="32">
        <f t="shared" si="220"/>
        <v>1.1000000000000001</v>
      </c>
      <c r="K1199" s="32">
        <f t="shared" si="221"/>
        <v>2.7</v>
      </c>
      <c r="L1199" s="32">
        <f t="shared" si="227"/>
        <v>1.1000000000000001</v>
      </c>
      <c r="M1199" s="32">
        <f t="shared" si="227"/>
        <v>2.7</v>
      </c>
      <c r="N1199" s="33">
        <f t="shared" si="222"/>
        <v>5</v>
      </c>
      <c r="O1199" s="34">
        <f t="shared" si="223"/>
        <v>0.3666666666666667</v>
      </c>
      <c r="P1199" s="35">
        <f t="shared" si="223"/>
        <v>0.9</v>
      </c>
      <c r="Q1199" s="33"/>
      <c r="R1199" s="33">
        <f t="shared" si="224"/>
        <v>0.3666666666666667</v>
      </c>
      <c r="S1199" s="33">
        <f t="shared" si="224"/>
        <v>0.9</v>
      </c>
      <c r="T1199" s="33"/>
      <c r="U1199" s="33">
        <f t="shared" si="225"/>
        <v>0.3666666666666667</v>
      </c>
      <c r="V1199" s="33">
        <f t="shared" si="225"/>
        <v>0.9</v>
      </c>
      <c r="W1199" s="36"/>
    </row>
    <row r="1200" spans="1:23" ht="19.5">
      <c r="A1200" s="112">
        <v>103</v>
      </c>
      <c r="B1200" s="27" t="s">
        <v>1583</v>
      </c>
      <c r="C1200" s="113" t="s">
        <v>1744</v>
      </c>
      <c r="D1200" s="113"/>
      <c r="E1200" s="140" t="s">
        <v>1746</v>
      </c>
      <c r="F1200" s="139">
        <v>73</v>
      </c>
      <c r="G1200" s="140"/>
      <c r="H1200" s="140"/>
      <c r="I1200" s="31">
        <f t="shared" si="219"/>
        <v>2</v>
      </c>
      <c r="J1200" s="32">
        <f t="shared" si="220"/>
        <v>0.6</v>
      </c>
      <c r="K1200" s="32">
        <f t="shared" si="221"/>
        <v>1.4</v>
      </c>
      <c r="L1200" s="32">
        <f t="shared" si="227"/>
        <v>0.6</v>
      </c>
      <c r="M1200" s="32">
        <f t="shared" si="227"/>
        <v>1.4</v>
      </c>
      <c r="N1200" s="33">
        <f t="shared" si="222"/>
        <v>3</v>
      </c>
      <c r="O1200" s="34">
        <f t="shared" si="223"/>
        <v>0.19999999999999998</v>
      </c>
      <c r="P1200" s="35">
        <f t="shared" si="223"/>
        <v>0.46666666666666662</v>
      </c>
      <c r="Q1200" s="33"/>
      <c r="R1200" s="33">
        <f t="shared" si="224"/>
        <v>0.19999999999999998</v>
      </c>
      <c r="S1200" s="33">
        <f t="shared" si="224"/>
        <v>0.46666666666666662</v>
      </c>
      <c r="T1200" s="33"/>
      <c r="U1200" s="33">
        <f t="shared" si="225"/>
        <v>0.19999999999999998</v>
      </c>
      <c r="V1200" s="33">
        <f t="shared" si="225"/>
        <v>0.46666666666666662</v>
      </c>
      <c r="W1200" s="36"/>
    </row>
    <row r="1201" spans="1:23" ht="19.5">
      <c r="A1201" s="112">
        <v>104</v>
      </c>
      <c r="B1201" s="27" t="s">
        <v>1583</v>
      </c>
      <c r="C1201" s="113" t="s">
        <v>1747</v>
      </c>
      <c r="D1201" s="113"/>
      <c r="E1201" s="113" t="s">
        <v>1748</v>
      </c>
      <c r="F1201" s="139">
        <v>111</v>
      </c>
      <c r="G1201" s="113"/>
      <c r="H1201" s="113"/>
      <c r="I1201" s="31">
        <f t="shared" si="219"/>
        <v>3.1</v>
      </c>
      <c r="J1201" s="32">
        <f t="shared" si="220"/>
        <v>0.9</v>
      </c>
      <c r="K1201" s="32">
        <f t="shared" si="221"/>
        <v>2.2000000000000002</v>
      </c>
      <c r="L1201" s="32">
        <f t="shared" si="227"/>
        <v>0.9</v>
      </c>
      <c r="M1201" s="32">
        <f t="shared" si="227"/>
        <v>2.2000000000000002</v>
      </c>
      <c r="N1201" s="33">
        <f t="shared" si="222"/>
        <v>4</v>
      </c>
      <c r="O1201" s="34">
        <f t="shared" si="223"/>
        <v>0.3</v>
      </c>
      <c r="P1201" s="35">
        <f t="shared" si="223"/>
        <v>0.73333333333333339</v>
      </c>
      <c r="Q1201" s="33"/>
      <c r="R1201" s="33">
        <f t="shared" si="224"/>
        <v>0.3</v>
      </c>
      <c r="S1201" s="33">
        <f t="shared" si="224"/>
        <v>0.73333333333333339</v>
      </c>
      <c r="T1201" s="33"/>
      <c r="U1201" s="33">
        <f t="shared" si="225"/>
        <v>0.3</v>
      </c>
      <c r="V1201" s="33">
        <f t="shared" si="225"/>
        <v>0.73333333333333339</v>
      </c>
      <c r="W1201" s="36"/>
    </row>
    <row r="1202" spans="1:23" ht="19.5">
      <c r="A1202" s="112">
        <v>105</v>
      </c>
      <c r="B1202" s="27" t="s">
        <v>1583</v>
      </c>
      <c r="C1202" s="113" t="s">
        <v>1747</v>
      </c>
      <c r="D1202" s="113"/>
      <c r="E1202" s="113" t="s">
        <v>1749</v>
      </c>
      <c r="F1202" s="139">
        <v>150</v>
      </c>
      <c r="G1202" s="113"/>
      <c r="H1202" s="113"/>
      <c r="I1202" s="31">
        <f t="shared" si="219"/>
        <v>4.0999999999999996</v>
      </c>
      <c r="J1202" s="32">
        <f t="shared" si="220"/>
        <v>1.2</v>
      </c>
      <c r="K1202" s="32">
        <f t="shared" si="221"/>
        <v>2.9</v>
      </c>
      <c r="L1202" s="32">
        <f t="shared" si="227"/>
        <v>1.2</v>
      </c>
      <c r="M1202" s="32">
        <f t="shared" si="227"/>
        <v>2.9</v>
      </c>
      <c r="N1202" s="33">
        <f t="shared" si="222"/>
        <v>5</v>
      </c>
      <c r="O1202" s="34">
        <f t="shared" si="223"/>
        <v>0.39999999999999997</v>
      </c>
      <c r="P1202" s="35">
        <f t="shared" si="223"/>
        <v>0.96666666666666667</v>
      </c>
      <c r="Q1202" s="33"/>
      <c r="R1202" s="33">
        <f t="shared" si="224"/>
        <v>0.39999999999999997</v>
      </c>
      <c r="S1202" s="33">
        <f t="shared" si="224"/>
        <v>0.96666666666666667</v>
      </c>
      <c r="T1202" s="33"/>
      <c r="U1202" s="33">
        <f t="shared" si="225"/>
        <v>0.39999999999999997</v>
      </c>
      <c r="V1202" s="33">
        <f t="shared" si="225"/>
        <v>0.96666666666666667</v>
      </c>
      <c r="W1202" s="36"/>
    </row>
    <row r="1203" spans="1:23" ht="19.5">
      <c r="A1203" s="112">
        <v>106</v>
      </c>
      <c r="B1203" s="27" t="s">
        <v>1583</v>
      </c>
      <c r="C1203" s="113" t="s">
        <v>1750</v>
      </c>
      <c r="D1203" s="113"/>
      <c r="E1203" s="113" t="s">
        <v>1751</v>
      </c>
      <c r="F1203" s="139">
        <v>108</v>
      </c>
      <c r="G1203" s="113"/>
      <c r="H1203" s="113"/>
      <c r="I1203" s="31">
        <f t="shared" si="219"/>
        <v>3</v>
      </c>
      <c r="J1203" s="32">
        <f t="shared" si="220"/>
        <v>0.9</v>
      </c>
      <c r="K1203" s="32">
        <f t="shared" si="221"/>
        <v>2.1</v>
      </c>
      <c r="L1203" s="32">
        <f t="shared" si="227"/>
        <v>0.9</v>
      </c>
      <c r="M1203" s="32">
        <f t="shared" si="227"/>
        <v>2.1</v>
      </c>
      <c r="N1203" s="33">
        <f t="shared" si="222"/>
        <v>4</v>
      </c>
      <c r="O1203" s="34">
        <f t="shared" si="223"/>
        <v>0.3</v>
      </c>
      <c r="P1203" s="35">
        <f t="shared" si="223"/>
        <v>0.70000000000000007</v>
      </c>
      <c r="Q1203" s="33"/>
      <c r="R1203" s="33">
        <f t="shared" si="224"/>
        <v>0.3</v>
      </c>
      <c r="S1203" s="33">
        <f t="shared" si="224"/>
        <v>0.70000000000000007</v>
      </c>
      <c r="T1203" s="33"/>
      <c r="U1203" s="33">
        <f t="shared" si="225"/>
        <v>0.3</v>
      </c>
      <c r="V1203" s="33">
        <f t="shared" si="225"/>
        <v>0.70000000000000007</v>
      </c>
      <c r="W1203" s="36"/>
    </row>
    <row r="1204" spans="1:23" ht="19.5">
      <c r="A1204" s="112">
        <v>107</v>
      </c>
      <c r="B1204" s="27" t="s">
        <v>1583</v>
      </c>
      <c r="C1204" s="113" t="s">
        <v>1752</v>
      </c>
      <c r="D1204" s="113"/>
      <c r="E1204" s="113" t="s">
        <v>1753</v>
      </c>
      <c r="F1204" s="139">
        <v>120</v>
      </c>
      <c r="G1204" s="113"/>
      <c r="H1204" s="113"/>
      <c r="I1204" s="31">
        <f t="shared" si="219"/>
        <v>3.3</v>
      </c>
      <c r="J1204" s="32">
        <f t="shared" si="220"/>
        <v>1</v>
      </c>
      <c r="K1204" s="32">
        <f t="shared" si="221"/>
        <v>2.2999999999999998</v>
      </c>
      <c r="L1204" s="32">
        <f t="shared" si="227"/>
        <v>1</v>
      </c>
      <c r="M1204" s="32">
        <f t="shared" si="227"/>
        <v>2.2999999999999998</v>
      </c>
      <c r="N1204" s="33">
        <f t="shared" si="222"/>
        <v>4</v>
      </c>
      <c r="O1204" s="34">
        <f t="shared" si="223"/>
        <v>0.33333333333333331</v>
      </c>
      <c r="P1204" s="35">
        <f t="shared" si="223"/>
        <v>0.76666666666666661</v>
      </c>
      <c r="Q1204" s="33"/>
      <c r="R1204" s="33">
        <f t="shared" si="224"/>
        <v>0.33333333333333331</v>
      </c>
      <c r="S1204" s="33">
        <f t="shared" si="224"/>
        <v>0.76666666666666661</v>
      </c>
      <c r="T1204" s="33"/>
      <c r="U1204" s="33">
        <f t="shared" si="225"/>
        <v>0.33333333333333331</v>
      </c>
      <c r="V1204" s="33">
        <f t="shared" si="225"/>
        <v>0.76666666666666661</v>
      </c>
      <c r="W1204" s="36"/>
    </row>
    <row r="1205" spans="1:23" ht="19.5">
      <c r="A1205" s="112">
        <v>108</v>
      </c>
      <c r="B1205" s="27" t="s">
        <v>1583</v>
      </c>
      <c r="C1205" s="113" t="s">
        <v>1754</v>
      </c>
      <c r="D1205" s="113"/>
      <c r="E1205" s="113" t="s">
        <v>1755</v>
      </c>
      <c r="F1205" s="139">
        <v>357</v>
      </c>
      <c r="G1205" s="113"/>
      <c r="H1205" s="113"/>
      <c r="I1205" s="31">
        <f t="shared" si="219"/>
        <v>9.8000000000000007</v>
      </c>
      <c r="J1205" s="32">
        <f t="shared" si="220"/>
        <v>2.9</v>
      </c>
      <c r="K1205" s="32">
        <f t="shared" si="221"/>
        <v>6.9</v>
      </c>
      <c r="L1205" s="32">
        <f t="shared" si="227"/>
        <v>2.9</v>
      </c>
      <c r="M1205" s="32">
        <f t="shared" si="227"/>
        <v>6.9</v>
      </c>
      <c r="N1205" s="33">
        <f t="shared" si="222"/>
        <v>13</v>
      </c>
      <c r="O1205" s="34">
        <f t="shared" si="223"/>
        <v>0.96666666666666667</v>
      </c>
      <c r="P1205" s="35">
        <f t="shared" si="223"/>
        <v>2.3000000000000003</v>
      </c>
      <c r="Q1205" s="33"/>
      <c r="R1205" s="33">
        <f t="shared" si="224"/>
        <v>0.96666666666666667</v>
      </c>
      <c r="S1205" s="33">
        <v>2.15</v>
      </c>
      <c r="T1205" s="33"/>
      <c r="U1205" s="33">
        <f t="shared" si="225"/>
        <v>0.96666666666666667</v>
      </c>
      <c r="V1205" s="33">
        <v>2.15</v>
      </c>
      <c r="W1205" s="36"/>
    </row>
    <row r="1206" spans="1:23" ht="19.5">
      <c r="A1206" s="112">
        <v>109</v>
      </c>
      <c r="B1206" s="27" t="s">
        <v>1583</v>
      </c>
      <c r="C1206" s="113" t="s">
        <v>1756</v>
      </c>
      <c r="D1206" s="113"/>
      <c r="E1206" s="113" t="s">
        <v>1757</v>
      </c>
      <c r="F1206" s="139">
        <v>220</v>
      </c>
      <c r="G1206" s="113"/>
      <c r="H1206" s="113"/>
      <c r="I1206" s="31">
        <f t="shared" si="219"/>
        <v>6.1</v>
      </c>
      <c r="J1206" s="32">
        <f t="shared" si="220"/>
        <v>1.8</v>
      </c>
      <c r="K1206" s="32">
        <f t="shared" si="221"/>
        <v>4.3</v>
      </c>
      <c r="L1206" s="32">
        <f t="shared" si="227"/>
        <v>1.8</v>
      </c>
      <c r="M1206" s="32">
        <f t="shared" si="227"/>
        <v>4.3</v>
      </c>
      <c r="N1206" s="33">
        <f t="shared" si="222"/>
        <v>8</v>
      </c>
      <c r="O1206" s="34">
        <f t="shared" si="223"/>
        <v>0.6</v>
      </c>
      <c r="P1206" s="35">
        <f t="shared" si="223"/>
        <v>1.4333333333333333</v>
      </c>
      <c r="Q1206" s="33"/>
      <c r="R1206" s="33">
        <f t="shared" si="224"/>
        <v>0.6</v>
      </c>
      <c r="S1206" s="33">
        <f t="shared" si="224"/>
        <v>1.4333333333333333</v>
      </c>
      <c r="T1206" s="33"/>
      <c r="U1206" s="33">
        <f t="shared" si="225"/>
        <v>0.6</v>
      </c>
      <c r="V1206" s="33">
        <f t="shared" si="225"/>
        <v>1.4333333333333333</v>
      </c>
      <c r="W1206" s="36"/>
    </row>
    <row r="1207" spans="1:23" ht="19.5">
      <c r="A1207" s="112">
        <v>110</v>
      </c>
      <c r="B1207" s="27" t="s">
        <v>1583</v>
      </c>
      <c r="C1207" s="113" t="s">
        <v>1758</v>
      </c>
      <c r="D1207" s="113"/>
      <c r="E1207" s="113" t="s">
        <v>1759</v>
      </c>
      <c r="F1207" s="139">
        <v>125</v>
      </c>
      <c r="G1207" s="113"/>
      <c r="H1207" s="113"/>
      <c r="I1207" s="31">
        <f t="shared" si="219"/>
        <v>3.4</v>
      </c>
      <c r="J1207" s="32">
        <f t="shared" si="220"/>
        <v>1</v>
      </c>
      <c r="K1207" s="32">
        <f t="shared" si="221"/>
        <v>2.4</v>
      </c>
      <c r="L1207" s="32">
        <f t="shared" si="227"/>
        <v>1</v>
      </c>
      <c r="M1207" s="32">
        <f t="shared" si="227"/>
        <v>2.4</v>
      </c>
      <c r="N1207" s="33">
        <f t="shared" si="222"/>
        <v>5</v>
      </c>
      <c r="O1207" s="34">
        <f t="shared" si="223"/>
        <v>0.33333333333333331</v>
      </c>
      <c r="P1207" s="35">
        <f t="shared" si="223"/>
        <v>0.79999999999999993</v>
      </c>
      <c r="Q1207" s="33"/>
      <c r="R1207" s="33">
        <f t="shared" si="224"/>
        <v>0.33333333333333331</v>
      </c>
      <c r="S1207" s="33">
        <f t="shared" si="224"/>
        <v>0.79999999999999993</v>
      </c>
      <c r="T1207" s="33"/>
      <c r="U1207" s="33">
        <f t="shared" si="225"/>
        <v>0.33333333333333331</v>
      </c>
      <c r="V1207" s="33">
        <f t="shared" si="225"/>
        <v>0.79999999999999993</v>
      </c>
      <c r="W1207" s="36"/>
    </row>
    <row r="1208" spans="1:23" ht="19.5">
      <c r="A1208" s="112">
        <v>111</v>
      </c>
      <c r="B1208" s="27" t="s">
        <v>1583</v>
      </c>
      <c r="C1208" s="113" t="s">
        <v>1758</v>
      </c>
      <c r="D1208" s="113"/>
      <c r="E1208" s="113" t="s">
        <v>1760</v>
      </c>
      <c r="F1208" s="139">
        <v>129</v>
      </c>
      <c r="G1208" s="113"/>
      <c r="H1208" s="113"/>
      <c r="I1208" s="31">
        <f t="shared" si="219"/>
        <v>3.5</v>
      </c>
      <c r="J1208" s="32">
        <f t="shared" si="220"/>
        <v>1</v>
      </c>
      <c r="K1208" s="32">
        <f t="shared" si="221"/>
        <v>2.5</v>
      </c>
      <c r="L1208" s="32">
        <f t="shared" si="227"/>
        <v>1</v>
      </c>
      <c r="M1208" s="32">
        <f t="shared" si="227"/>
        <v>2.5</v>
      </c>
      <c r="N1208" s="33">
        <f t="shared" si="222"/>
        <v>5</v>
      </c>
      <c r="O1208" s="34">
        <f t="shared" si="223"/>
        <v>0.33333333333333331</v>
      </c>
      <c r="P1208" s="35">
        <f t="shared" si="223"/>
        <v>0.83333333333333337</v>
      </c>
      <c r="Q1208" s="33"/>
      <c r="R1208" s="33">
        <f t="shared" si="224"/>
        <v>0.33333333333333331</v>
      </c>
      <c r="S1208" s="33">
        <f t="shared" si="224"/>
        <v>0.83333333333333337</v>
      </c>
      <c r="T1208" s="33"/>
      <c r="U1208" s="33">
        <f t="shared" si="225"/>
        <v>0.33333333333333331</v>
      </c>
      <c r="V1208" s="33">
        <f t="shared" si="225"/>
        <v>0.83333333333333337</v>
      </c>
      <c r="W1208" s="36"/>
    </row>
    <row r="1209" spans="1:23" ht="19.5">
      <c r="A1209" s="112">
        <v>112</v>
      </c>
      <c r="B1209" s="27" t="s">
        <v>1583</v>
      </c>
      <c r="C1209" s="113" t="s">
        <v>273</v>
      </c>
      <c r="D1209" s="113"/>
      <c r="E1209" s="113" t="s">
        <v>1761</v>
      </c>
      <c r="F1209" s="139">
        <v>116</v>
      </c>
      <c r="G1209" s="113"/>
      <c r="H1209" s="113"/>
      <c r="I1209" s="31">
        <f t="shared" si="219"/>
        <v>3.2</v>
      </c>
      <c r="J1209" s="32">
        <f t="shared" si="220"/>
        <v>0.9</v>
      </c>
      <c r="K1209" s="32">
        <f t="shared" si="221"/>
        <v>2.2000000000000002</v>
      </c>
      <c r="L1209" s="32">
        <f t="shared" si="227"/>
        <v>0.9</v>
      </c>
      <c r="M1209" s="32">
        <f t="shared" si="227"/>
        <v>2.2000000000000002</v>
      </c>
      <c r="N1209" s="33">
        <f t="shared" si="222"/>
        <v>4</v>
      </c>
      <c r="O1209" s="34">
        <f t="shared" si="223"/>
        <v>0.3</v>
      </c>
      <c r="P1209" s="35">
        <f t="shared" si="223"/>
        <v>0.73333333333333339</v>
      </c>
      <c r="Q1209" s="33"/>
      <c r="R1209" s="33">
        <f t="shared" si="224"/>
        <v>0.3</v>
      </c>
      <c r="S1209" s="33">
        <f t="shared" si="224"/>
        <v>0.73333333333333339</v>
      </c>
      <c r="T1209" s="33"/>
      <c r="U1209" s="33">
        <f t="shared" si="225"/>
        <v>0.3</v>
      </c>
      <c r="V1209" s="33">
        <f t="shared" si="225"/>
        <v>0.73333333333333339</v>
      </c>
      <c r="W1209" s="36"/>
    </row>
    <row r="1210" spans="1:23" ht="19.5">
      <c r="A1210" s="112">
        <v>113</v>
      </c>
      <c r="B1210" s="27" t="s">
        <v>1583</v>
      </c>
      <c r="C1210" s="113" t="s">
        <v>1762</v>
      </c>
      <c r="D1210" s="113"/>
      <c r="E1210" s="113" t="s">
        <v>1763</v>
      </c>
      <c r="F1210" s="139">
        <v>146</v>
      </c>
      <c r="G1210" s="113"/>
      <c r="H1210" s="113"/>
      <c r="I1210" s="31">
        <f t="shared" si="219"/>
        <v>4</v>
      </c>
      <c r="J1210" s="32">
        <f t="shared" si="220"/>
        <v>1.2</v>
      </c>
      <c r="K1210" s="32">
        <f t="shared" si="221"/>
        <v>2.8</v>
      </c>
      <c r="L1210" s="32">
        <f t="shared" si="227"/>
        <v>1.2</v>
      </c>
      <c r="M1210" s="32">
        <f t="shared" si="227"/>
        <v>2.8</v>
      </c>
      <c r="N1210" s="33">
        <f t="shared" si="222"/>
        <v>5</v>
      </c>
      <c r="O1210" s="34">
        <f t="shared" si="223"/>
        <v>0.39999999999999997</v>
      </c>
      <c r="P1210" s="35">
        <f t="shared" si="223"/>
        <v>0.93333333333333324</v>
      </c>
      <c r="Q1210" s="33"/>
      <c r="R1210" s="33">
        <f t="shared" si="224"/>
        <v>0.39999999999999997</v>
      </c>
      <c r="S1210" s="33">
        <v>0.9</v>
      </c>
      <c r="T1210" s="33"/>
      <c r="U1210" s="33">
        <f t="shared" si="225"/>
        <v>0.39999999999999997</v>
      </c>
      <c r="V1210" s="33">
        <v>0.9</v>
      </c>
      <c r="W1210" s="36"/>
    </row>
    <row r="1211" spans="1:23" ht="19.5">
      <c r="A1211" s="112">
        <v>114</v>
      </c>
      <c r="B1211" s="27" t="s">
        <v>1583</v>
      </c>
      <c r="C1211" s="113" t="s">
        <v>1764</v>
      </c>
      <c r="D1211" s="113"/>
      <c r="E1211" s="113" t="s">
        <v>1765</v>
      </c>
      <c r="F1211" s="139">
        <v>51</v>
      </c>
      <c r="G1211" s="113"/>
      <c r="H1211" s="113"/>
      <c r="I1211" s="31">
        <f t="shared" si="219"/>
        <v>1.4</v>
      </c>
      <c r="J1211" s="32">
        <f t="shared" si="220"/>
        <v>0.4</v>
      </c>
      <c r="K1211" s="32">
        <f t="shared" si="221"/>
        <v>1</v>
      </c>
      <c r="L1211" s="32">
        <f t="shared" si="227"/>
        <v>0.4</v>
      </c>
      <c r="M1211" s="32">
        <f t="shared" si="227"/>
        <v>1</v>
      </c>
      <c r="N1211" s="33">
        <f t="shared" si="222"/>
        <v>2</v>
      </c>
      <c r="O1211" s="34">
        <f t="shared" si="223"/>
        <v>0.13333333333333333</v>
      </c>
      <c r="P1211" s="35">
        <f t="shared" si="223"/>
        <v>0.33333333333333331</v>
      </c>
      <c r="Q1211" s="33"/>
      <c r="R1211" s="33">
        <f t="shared" si="224"/>
        <v>0.13333333333333333</v>
      </c>
      <c r="S1211" s="33">
        <f t="shared" si="224"/>
        <v>0.33333333333333331</v>
      </c>
      <c r="T1211" s="33"/>
      <c r="U1211" s="33">
        <f t="shared" si="225"/>
        <v>0.13333333333333333</v>
      </c>
      <c r="V1211" s="33">
        <f t="shared" si="225"/>
        <v>0.33333333333333331</v>
      </c>
      <c r="W1211" s="36"/>
    </row>
    <row r="1212" spans="1:23" ht="37.5">
      <c r="A1212" s="112">
        <v>115</v>
      </c>
      <c r="B1212" s="27" t="s">
        <v>1583</v>
      </c>
      <c r="C1212" s="113" t="s">
        <v>1766</v>
      </c>
      <c r="D1212" s="113"/>
      <c r="E1212" s="113" t="s">
        <v>1767</v>
      </c>
      <c r="F1212" s="139">
        <v>102</v>
      </c>
      <c r="G1212" s="113"/>
      <c r="H1212" s="113"/>
      <c r="I1212" s="31">
        <f t="shared" si="219"/>
        <v>2.8</v>
      </c>
      <c r="J1212" s="32">
        <f t="shared" si="220"/>
        <v>0.8</v>
      </c>
      <c r="K1212" s="32">
        <f t="shared" si="221"/>
        <v>2</v>
      </c>
      <c r="L1212" s="32">
        <f t="shared" si="227"/>
        <v>0.8</v>
      </c>
      <c r="M1212" s="32">
        <f t="shared" si="227"/>
        <v>2</v>
      </c>
      <c r="N1212" s="33">
        <f t="shared" si="222"/>
        <v>4</v>
      </c>
      <c r="O1212" s="34">
        <f t="shared" si="223"/>
        <v>0.26666666666666666</v>
      </c>
      <c r="P1212" s="35">
        <f t="shared" si="223"/>
        <v>0.66666666666666663</v>
      </c>
      <c r="Q1212" s="33"/>
      <c r="R1212" s="33">
        <f t="shared" si="224"/>
        <v>0.26666666666666666</v>
      </c>
      <c r="S1212" s="33">
        <f t="shared" si="224"/>
        <v>0.66666666666666663</v>
      </c>
      <c r="T1212" s="33"/>
      <c r="U1212" s="33">
        <f t="shared" si="225"/>
        <v>0.26666666666666666</v>
      </c>
      <c r="V1212" s="33">
        <f t="shared" si="225"/>
        <v>0.66666666666666663</v>
      </c>
      <c r="W1212" s="36"/>
    </row>
    <row r="1213" spans="1:23" ht="19.5">
      <c r="A1213" s="112">
        <v>116</v>
      </c>
      <c r="B1213" s="27" t="s">
        <v>1583</v>
      </c>
      <c r="C1213" s="113" t="s">
        <v>1768</v>
      </c>
      <c r="D1213" s="113"/>
      <c r="E1213" s="113" t="s">
        <v>1769</v>
      </c>
      <c r="F1213" s="139">
        <v>93</v>
      </c>
      <c r="G1213" s="113"/>
      <c r="H1213" s="113"/>
      <c r="I1213" s="31">
        <f t="shared" si="219"/>
        <v>2.6</v>
      </c>
      <c r="J1213" s="32">
        <f t="shared" si="220"/>
        <v>0.8</v>
      </c>
      <c r="K1213" s="32">
        <f t="shared" si="221"/>
        <v>1.8</v>
      </c>
      <c r="L1213" s="32">
        <f t="shared" si="227"/>
        <v>0.8</v>
      </c>
      <c r="M1213" s="32">
        <f t="shared" si="227"/>
        <v>1.8</v>
      </c>
      <c r="N1213" s="33">
        <f t="shared" si="222"/>
        <v>3</v>
      </c>
      <c r="O1213" s="34">
        <f t="shared" si="223"/>
        <v>0.26666666666666666</v>
      </c>
      <c r="P1213" s="35">
        <f t="shared" si="223"/>
        <v>0.6</v>
      </c>
      <c r="Q1213" s="33"/>
      <c r="R1213" s="33">
        <f t="shared" si="224"/>
        <v>0.26666666666666666</v>
      </c>
      <c r="S1213" s="33">
        <f t="shared" si="224"/>
        <v>0.6</v>
      </c>
      <c r="T1213" s="33"/>
      <c r="U1213" s="33">
        <f t="shared" si="225"/>
        <v>0.26666666666666666</v>
      </c>
      <c r="V1213" s="33">
        <f t="shared" si="225"/>
        <v>0.6</v>
      </c>
      <c r="W1213" s="36"/>
    </row>
    <row r="1214" spans="1:23" ht="37.5">
      <c r="A1214" s="112">
        <v>117</v>
      </c>
      <c r="B1214" s="27" t="s">
        <v>1583</v>
      </c>
      <c r="C1214" s="113" t="s">
        <v>1646</v>
      </c>
      <c r="D1214" s="113"/>
      <c r="E1214" s="113" t="s">
        <v>1770</v>
      </c>
      <c r="F1214" s="139">
        <v>50</v>
      </c>
      <c r="G1214" s="113"/>
      <c r="H1214" s="113"/>
      <c r="I1214" s="31">
        <f t="shared" si="219"/>
        <v>1.4</v>
      </c>
      <c r="J1214" s="32">
        <f t="shared" si="220"/>
        <v>0.4</v>
      </c>
      <c r="K1214" s="32">
        <f t="shared" si="221"/>
        <v>1</v>
      </c>
      <c r="L1214" s="32">
        <f t="shared" si="227"/>
        <v>0.4</v>
      </c>
      <c r="M1214" s="32">
        <f t="shared" si="227"/>
        <v>1</v>
      </c>
      <c r="N1214" s="33">
        <f t="shared" si="222"/>
        <v>2</v>
      </c>
      <c r="O1214" s="34">
        <f t="shared" si="223"/>
        <v>0.13333333333333333</v>
      </c>
      <c r="P1214" s="35">
        <f t="shared" si="223"/>
        <v>0.33333333333333331</v>
      </c>
      <c r="Q1214" s="33"/>
      <c r="R1214" s="33">
        <f t="shared" si="224"/>
        <v>0.13333333333333333</v>
      </c>
      <c r="S1214" s="33">
        <f t="shared" si="224"/>
        <v>0.33333333333333331</v>
      </c>
      <c r="T1214" s="33"/>
      <c r="U1214" s="33">
        <f t="shared" si="225"/>
        <v>0.13333333333333333</v>
      </c>
      <c r="V1214" s="33">
        <f t="shared" si="225"/>
        <v>0.33333333333333331</v>
      </c>
      <c r="W1214" s="36"/>
    </row>
    <row r="1215" spans="1:23" ht="19.5">
      <c r="A1215" s="112">
        <v>118</v>
      </c>
      <c r="B1215" s="27" t="s">
        <v>1583</v>
      </c>
      <c r="C1215" s="113" t="s">
        <v>1771</v>
      </c>
      <c r="D1215" s="113"/>
      <c r="E1215" s="113" t="s">
        <v>1499</v>
      </c>
      <c r="F1215" s="139">
        <v>125</v>
      </c>
      <c r="G1215" s="113"/>
      <c r="H1215" s="113"/>
      <c r="I1215" s="31">
        <f t="shared" si="219"/>
        <v>3.4</v>
      </c>
      <c r="J1215" s="32">
        <f t="shared" si="220"/>
        <v>1</v>
      </c>
      <c r="K1215" s="32">
        <f t="shared" si="221"/>
        <v>2.4</v>
      </c>
      <c r="L1215" s="32">
        <f t="shared" si="227"/>
        <v>1</v>
      </c>
      <c r="M1215" s="32">
        <f t="shared" si="227"/>
        <v>2.4</v>
      </c>
      <c r="N1215" s="33">
        <f t="shared" si="222"/>
        <v>5</v>
      </c>
      <c r="O1215" s="34">
        <f t="shared" si="223"/>
        <v>0.33333333333333331</v>
      </c>
      <c r="P1215" s="35">
        <f t="shared" si="223"/>
        <v>0.79999999999999993</v>
      </c>
      <c r="Q1215" s="33"/>
      <c r="R1215" s="33">
        <f t="shared" si="224"/>
        <v>0.33333333333333331</v>
      </c>
      <c r="S1215" s="33">
        <f t="shared" si="224"/>
        <v>0.79999999999999993</v>
      </c>
      <c r="T1215" s="33"/>
      <c r="U1215" s="33">
        <f t="shared" si="225"/>
        <v>0.33333333333333331</v>
      </c>
      <c r="V1215" s="33">
        <f t="shared" si="225"/>
        <v>0.79999999999999993</v>
      </c>
      <c r="W1215" s="36"/>
    </row>
    <row r="1216" spans="1:23" ht="19.5">
      <c r="A1216" s="112">
        <v>119</v>
      </c>
      <c r="B1216" s="27" t="s">
        <v>1583</v>
      </c>
      <c r="C1216" s="113"/>
      <c r="D1216" s="113"/>
      <c r="E1216" s="141" t="s">
        <v>235</v>
      </c>
      <c r="F1216" s="139">
        <v>36</v>
      </c>
      <c r="G1216" s="113"/>
      <c r="H1216" s="113"/>
      <c r="I1216" s="31">
        <f t="shared" si="219"/>
        <v>1</v>
      </c>
      <c r="J1216" s="32">
        <f t="shared" si="220"/>
        <v>0.3</v>
      </c>
      <c r="K1216" s="32">
        <f t="shared" si="221"/>
        <v>0.7</v>
      </c>
      <c r="L1216" s="32">
        <v>0.2</v>
      </c>
      <c r="M1216" s="32">
        <v>0.46</v>
      </c>
      <c r="N1216" s="33">
        <f t="shared" si="222"/>
        <v>1</v>
      </c>
      <c r="O1216" s="34">
        <v>0</v>
      </c>
      <c r="P1216" s="35">
        <v>0</v>
      </c>
      <c r="Q1216" s="33"/>
      <c r="R1216" s="33">
        <v>0.1</v>
      </c>
      <c r="S1216" s="33">
        <v>0.23</v>
      </c>
      <c r="T1216" s="33"/>
      <c r="U1216" s="33">
        <v>0.1</v>
      </c>
      <c r="V1216" s="33">
        <v>0.23</v>
      </c>
      <c r="W1216" s="36"/>
    </row>
    <row r="1217" spans="1:23" ht="18.75">
      <c r="A1217" s="26"/>
      <c r="B1217" s="38"/>
      <c r="C1217" s="38"/>
      <c r="D1217" s="38"/>
      <c r="E1217" s="28" t="s">
        <v>225</v>
      </c>
      <c r="F1217" s="95">
        <f>SUM(F1098:F1216)</f>
        <v>17010</v>
      </c>
      <c r="G1217" s="28"/>
      <c r="H1217" s="28"/>
      <c r="I1217" s="56">
        <f t="shared" ref="I1217:P1217" si="228">SUM(I1098:I1216)</f>
        <v>463.70000000000016</v>
      </c>
      <c r="J1217" s="33">
        <f t="shared" si="228"/>
        <v>136.30000000000001</v>
      </c>
      <c r="K1217" s="33">
        <f t="shared" si="228"/>
        <v>324.29999999999995</v>
      </c>
      <c r="L1217" s="33">
        <f t="shared" si="228"/>
        <v>135.54999999999998</v>
      </c>
      <c r="M1217" s="33">
        <f t="shared" si="228"/>
        <v>324.05999999999995</v>
      </c>
      <c r="N1217" s="36">
        <f t="shared" si="228"/>
        <v>623</v>
      </c>
      <c r="O1217" s="43">
        <f t="shared" si="228"/>
        <v>45.116666666666681</v>
      </c>
      <c r="P1217" s="43">
        <f t="shared" si="228"/>
        <v>107.8666666666667</v>
      </c>
      <c r="Q1217" s="42"/>
      <c r="R1217" s="42">
        <f>SUM(R1098:R1216)</f>
        <v>45.116666666666681</v>
      </c>
      <c r="S1217" s="42">
        <f>SUM(S1098:S1216)</f>
        <v>107.86333333333339</v>
      </c>
      <c r="T1217" s="42"/>
      <c r="U1217" s="42">
        <f>SUM(U1098:U1216)</f>
        <v>45.116666666666681</v>
      </c>
      <c r="V1217" s="42">
        <f>SUM(V1098:V1216)</f>
        <v>107.86333333333339</v>
      </c>
      <c r="W1217" s="142"/>
    </row>
    <row r="1218" spans="1:23">
      <c r="A1218" s="44"/>
      <c r="B1218" s="45"/>
      <c r="C1218" s="45"/>
      <c r="D1218" s="45"/>
      <c r="E1218" s="45"/>
      <c r="F1218" s="44"/>
      <c r="G1218" s="45"/>
      <c r="H1218" s="45"/>
      <c r="I1218" s="45"/>
      <c r="J1218" s="45"/>
      <c r="K1218" s="45"/>
      <c r="L1218" s="45"/>
      <c r="M1218" s="45"/>
      <c r="N1218" s="46"/>
      <c r="O1218" s="46"/>
      <c r="P1218" s="46"/>
      <c r="Q1218" s="46"/>
      <c r="R1218" s="46"/>
      <c r="S1218" s="46"/>
      <c r="T1218" s="46"/>
      <c r="U1218" s="46"/>
      <c r="V1218" s="46"/>
      <c r="W1218" s="46"/>
    </row>
    <row r="1219" spans="1:23">
      <c r="A1219" s="44"/>
      <c r="B1219" s="45"/>
      <c r="C1219" s="45"/>
      <c r="D1219" s="45"/>
      <c r="E1219" s="45"/>
      <c r="F1219" s="44"/>
      <c r="G1219" s="45"/>
      <c r="H1219" s="45"/>
      <c r="I1219" s="45"/>
      <c r="J1219" s="45"/>
      <c r="K1219" s="45"/>
      <c r="L1219" s="45"/>
      <c r="M1219" s="45"/>
      <c r="N1219" s="46"/>
      <c r="O1219" s="46"/>
      <c r="P1219" s="46"/>
      <c r="Q1219" s="46"/>
      <c r="R1219" s="46"/>
      <c r="S1219" s="46"/>
      <c r="T1219" s="46"/>
      <c r="U1219" s="46"/>
      <c r="V1219" s="46"/>
      <c r="W1219" s="46"/>
    </row>
    <row r="1220" spans="1:23">
      <c r="A1220" s="44"/>
      <c r="B1220" s="45"/>
      <c r="C1220" s="45"/>
      <c r="D1220" s="45"/>
      <c r="E1220" s="45"/>
      <c r="F1220" s="44"/>
      <c r="G1220" s="45"/>
      <c r="H1220" s="45"/>
      <c r="I1220" s="45"/>
      <c r="J1220" s="45"/>
      <c r="K1220" s="45"/>
      <c r="L1220" s="45"/>
      <c r="M1220" s="45"/>
      <c r="N1220" s="46"/>
      <c r="O1220" s="46"/>
      <c r="P1220" s="46"/>
      <c r="Q1220" s="46"/>
      <c r="R1220" s="46"/>
      <c r="S1220" s="46"/>
      <c r="T1220" s="46"/>
      <c r="U1220" s="46"/>
      <c r="V1220" s="46"/>
      <c r="W1220" s="46"/>
    </row>
    <row r="1221" spans="1:23">
      <c r="A1221" s="44"/>
      <c r="B1221" s="45"/>
      <c r="C1221" s="45"/>
      <c r="D1221" s="45"/>
      <c r="E1221" s="45"/>
      <c r="F1221" s="44"/>
      <c r="G1221" s="45"/>
      <c r="H1221" s="45"/>
      <c r="I1221" s="45"/>
      <c r="J1221" s="45"/>
      <c r="K1221" s="45"/>
      <c r="L1221" s="45"/>
      <c r="M1221" s="45"/>
      <c r="N1221" s="46"/>
      <c r="O1221" s="46"/>
      <c r="P1221" s="46"/>
      <c r="Q1221" s="46"/>
      <c r="R1221" s="46"/>
      <c r="S1221" s="46"/>
      <c r="T1221" s="46"/>
      <c r="U1221" s="46"/>
      <c r="V1221" s="46"/>
      <c r="W1221" s="46"/>
    </row>
    <row r="1222" spans="1:23">
      <c r="A1222" s="44"/>
      <c r="B1222" s="45"/>
      <c r="C1222" s="45"/>
      <c r="D1222" s="45"/>
      <c r="E1222" s="45"/>
      <c r="F1222" s="44"/>
      <c r="G1222" s="45"/>
      <c r="H1222" s="45"/>
      <c r="I1222" s="45"/>
      <c r="J1222" s="45"/>
      <c r="K1222" s="45"/>
      <c r="L1222" s="45"/>
      <c r="M1222" s="45"/>
      <c r="N1222" s="46"/>
      <c r="O1222" s="46"/>
      <c r="P1222" s="46"/>
      <c r="Q1222" s="46"/>
      <c r="R1222" s="46"/>
      <c r="S1222" s="46"/>
      <c r="T1222" s="46"/>
      <c r="U1222" s="46"/>
      <c r="V1222" s="46"/>
      <c r="W1222" s="46"/>
    </row>
    <row r="1223" spans="1:23">
      <c r="A1223" s="44"/>
      <c r="B1223" s="45"/>
      <c r="C1223" s="45"/>
      <c r="D1223" s="45"/>
      <c r="E1223" s="45"/>
      <c r="F1223" s="44"/>
      <c r="G1223" s="45"/>
      <c r="H1223" s="45"/>
      <c r="I1223" s="45"/>
      <c r="J1223" s="45"/>
      <c r="K1223" s="45"/>
      <c r="L1223" s="45"/>
      <c r="M1223" s="45"/>
      <c r="N1223" s="46"/>
      <c r="O1223" s="46"/>
      <c r="P1223" s="46"/>
      <c r="Q1223" s="46"/>
      <c r="R1223" s="46"/>
      <c r="S1223" s="46"/>
      <c r="T1223" s="46"/>
      <c r="U1223" s="46"/>
      <c r="V1223" s="46"/>
      <c r="W1223" s="46"/>
    </row>
    <row r="1224" spans="1:23">
      <c r="A1224" s="44"/>
      <c r="B1224" s="45"/>
      <c r="C1224" s="45"/>
      <c r="D1224" s="45"/>
      <c r="E1224" s="45"/>
      <c r="F1224" s="44"/>
      <c r="G1224" s="45"/>
      <c r="H1224" s="45"/>
      <c r="I1224" s="45"/>
      <c r="J1224" s="45"/>
      <c r="K1224" s="45"/>
      <c r="L1224" s="45"/>
      <c r="M1224" s="45"/>
      <c r="N1224" s="46"/>
      <c r="O1224" s="46"/>
      <c r="P1224" s="46"/>
      <c r="Q1224" s="46"/>
      <c r="R1224" s="46"/>
      <c r="S1224" s="46"/>
      <c r="T1224" s="46"/>
      <c r="U1224" s="46"/>
      <c r="V1224" s="46"/>
      <c r="W1224" s="46"/>
    </row>
    <row r="1225" spans="1:23">
      <c r="A1225" s="44"/>
      <c r="B1225" s="45"/>
      <c r="C1225" s="45"/>
      <c r="D1225" s="45"/>
      <c r="E1225" s="45"/>
      <c r="F1225" s="44"/>
      <c r="G1225" s="45"/>
      <c r="H1225" s="45"/>
      <c r="I1225" s="45"/>
      <c r="J1225" s="45"/>
      <c r="K1225" s="45"/>
      <c r="L1225" s="45"/>
      <c r="M1225" s="45"/>
      <c r="N1225" s="46"/>
      <c r="O1225" s="46"/>
      <c r="P1225" s="46"/>
      <c r="Q1225" s="46"/>
      <c r="R1225" s="46"/>
      <c r="S1225" s="46"/>
      <c r="T1225" s="46"/>
      <c r="U1225" s="46"/>
      <c r="V1225" s="46"/>
      <c r="W1225" s="46"/>
    </row>
    <row r="1226" spans="1:23">
      <c r="A1226" s="44"/>
      <c r="B1226" s="45"/>
      <c r="C1226" s="45"/>
      <c r="D1226" s="45"/>
      <c r="E1226" s="45"/>
      <c r="F1226" s="44"/>
      <c r="G1226" s="45"/>
      <c r="H1226" s="45"/>
      <c r="I1226" s="45"/>
      <c r="J1226" s="45"/>
      <c r="K1226" s="45"/>
      <c r="L1226" s="45"/>
      <c r="M1226" s="45"/>
      <c r="N1226" s="46"/>
      <c r="O1226" s="46"/>
      <c r="P1226" s="46"/>
      <c r="Q1226" s="46"/>
      <c r="R1226" s="46"/>
      <c r="S1226" s="46"/>
      <c r="T1226" s="46"/>
      <c r="U1226" s="46"/>
      <c r="V1226" s="46"/>
      <c r="W1226" s="46"/>
    </row>
    <row r="1227" spans="1:23">
      <c r="A1227" s="44"/>
      <c r="B1227" s="45"/>
      <c r="C1227" s="45"/>
      <c r="D1227" s="45"/>
      <c r="E1227" s="45"/>
      <c r="F1227" s="44"/>
      <c r="G1227" s="45"/>
      <c r="H1227" s="45"/>
      <c r="I1227" s="45"/>
      <c r="J1227" s="45"/>
      <c r="K1227" s="45"/>
      <c r="L1227" s="45"/>
      <c r="M1227" s="45"/>
      <c r="N1227" s="46"/>
      <c r="O1227" s="46"/>
      <c r="P1227" s="46"/>
      <c r="Q1227" s="46"/>
      <c r="R1227" s="46"/>
      <c r="S1227" s="46"/>
      <c r="T1227" s="46"/>
      <c r="U1227" s="46"/>
      <c r="V1227" s="46"/>
      <c r="W1227" s="46"/>
    </row>
    <row r="1228" spans="1:23">
      <c r="A1228" s="44"/>
      <c r="B1228" s="45"/>
      <c r="C1228" s="45"/>
      <c r="D1228" s="45"/>
      <c r="E1228" s="45"/>
      <c r="F1228" s="44"/>
      <c r="G1228" s="45"/>
      <c r="H1228" s="45"/>
      <c r="I1228" s="45"/>
      <c r="J1228" s="45"/>
      <c r="K1228" s="45"/>
      <c r="L1228" s="45"/>
      <c r="M1228" s="45"/>
      <c r="N1228" s="46"/>
      <c r="O1228" s="46"/>
      <c r="P1228" s="46"/>
      <c r="Q1228" s="46"/>
      <c r="R1228" s="46"/>
      <c r="S1228" s="46"/>
      <c r="T1228" s="46"/>
      <c r="U1228" s="46"/>
      <c r="V1228" s="46"/>
      <c r="W1228" s="46"/>
    </row>
    <row r="1229" spans="1:23">
      <c r="A1229" s="44"/>
      <c r="B1229" s="45"/>
      <c r="C1229" s="45"/>
      <c r="D1229" s="45"/>
      <c r="E1229" s="45"/>
      <c r="F1229" s="44"/>
      <c r="G1229" s="45"/>
      <c r="H1229" s="45"/>
      <c r="I1229" s="45"/>
      <c r="J1229" s="45"/>
      <c r="K1229" s="45"/>
      <c r="L1229" s="45"/>
      <c r="M1229" s="45"/>
      <c r="N1229" s="46"/>
      <c r="O1229" s="46"/>
      <c r="P1229" s="46"/>
      <c r="Q1229" s="46"/>
      <c r="R1229" s="46"/>
      <c r="S1229" s="46"/>
      <c r="T1229" s="46"/>
      <c r="U1229" s="46"/>
      <c r="V1229" s="46"/>
      <c r="W1229" s="46"/>
    </row>
    <row r="1230" spans="1:23">
      <c r="A1230" s="44"/>
      <c r="B1230" s="45"/>
      <c r="C1230" s="45"/>
      <c r="D1230" s="45"/>
      <c r="E1230" s="45"/>
      <c r="F1230" s="44"/>
      <c r="G1230" s="45"/>
      <c r="H1230" s="45"/>
      <c r="I1230" s="45"/>
      <c r="J1230" s="45"/>
      <c r="K1230" s="45"/>
      <c r="L1230" s="45"/>
      <c r="M1230" s="45"/>
      <c r="N1230" s="46"/>
      <c r="O1230" s="46"/>
      <c r="P1230" s="46"/>
      <c r="Q1230" s="46"/>
      <c r="R1230" s="46"/>
      <c r="S1230" s="46"/>
      <c r="T1230" s="46"/>
      <c r="U1230" s="46"/>
      <c r="V1230" s="46"/>
      <c r="W1230" s="46"/>
    </row>
    <row r="1231" spans="1:23">
      <c r="A1231" s="44"/>
      <c r="B1231" s="45"/>
      <c r="C1231" s="45"/>
      <c r="D1231" s="45"/>
      <c r="E1231" s="45"/>
      <c r="F1231" s="44"/>
      <c r="G1231" s="45"/>
      <c r="H1231" s="45"/>
      <c r="I1231" s="45"/>
      <c r="J1231" s="45"/>
      <c r="K1231" s="45"/>
      <c r="L1231" s="45"/>
      <c r="M1231" s="45"/>
      <c r="N1231" s="46"/>
      <c r="O1231" s="46"/>
      <c r="P1231" s="46"/>
      <c r="Q1231" s="46"/>
      <c r="R1231" s="46"/>
      <c r="S1231" s="46"/>
      <c r="T1231" s="46"/>
      <c r="U1231" s="46"/>
      <c r="V1231" s="46"/>
      <c r="W1231" s="46"/>
    </row>
    <row r="1232" spans="1:23">
      <c r="A1232" s="44"/>
      <c r="B1232" s="45"/>
      <c r="C1232" s="45"/>
      <c r="D1232" s="45"/>
      <c r="E1232" s="45"/>
      <c r="F1232" s="44"/>
      <c r="G1232" s="45"/>
      <c r="H1232" s="45"/>
      <c r="I1232" s="45"/>
      <c r="J1232" s="45"/>
      <c r="K1232" s="45"/>
      <c r="L1232" s="45"/>
      <c r="M1232" s="45"/>
      <c r="N1232" s="46"/>
      <c r="O1232" s="46"/>
      <c r="P1232" s="46"/>
      <c r="Q1232" s="46"/>
      <c r="R1232" s="46"/>
      <c r="S1232" s="46"/>
      <c r="T1232" s="46"/>
      <c r="U1232" s="46"/>
      <c r="V1232" s="46"/>
      <c r="W1232" s="46"/>
    </row>
    <row r="1233" spans="1:23">
      <c r="A1233" s="44"/>
      <c r="B1233" s="45"/>
      <c r="C1233" s="45"/>
      <c r="D1233" s="45"/>
      <c r="E1233" s="45"/>
      <c r="F1233" s="44"/>
      <c r="G1233" s="45"/>
      <c r="H1233" s="45"/>
      <c r="I1233" s="45"/>
      <c r="J1233" s="45"/>
      <c r="K1233" s="45"/>
      <c r="L1233" s="45"/>
      <c r="M1233" s="45"/>
      <c r="N1233" s="46"/>
      <c r="O1233" s="46"/>
      <c r="P1233" s="46"/>
      <c r="Q1233" s="46"/>
      <c r="R1233" s="46"/>
      <c r="S1233" s="46"/>
      <c r="T1233" s="46"/>
      <c r="U1233" s="46"/>
      <c r="V1233" s="46"/>
      <c r="W1233" s="46"/>
    </row>
    <row r="1234" spans="1:23">
      <c r="A1234" s="44"/>
      <c r="B1234" s="45"/>
      <c r="C1234" s="45"/>
      <c r="D1234" s="45"/>
      <c r="E1234" s="45"/>
      <c r="F1234" s="44"/>
      <c r="G1234" s="45"/>
      <c r="H1234" s="45"/>
      <c r="I1234" s="45"/>
      <c r="J1234" s="45"/>
      <c r="K1234" s="45"/>
      <c r="L1234" s="45"/>
      <c r="M1234" s="45"/>
      <c r="N1234" s="46"/>
      <c r="O1234" s="46"/>
      <c r="P1234" s="46"/>
      <c r="Q1234" s="46"/>
      <c r="R1234" s="46"/>
      <c r="S1234" s="46"/>
      <c r="T1234" s="46"/>
      <c r="U1234" s="46"/>
      <c r="V1234" s="46"/>
      <c r="W1234" s="46"/>
    </row>
    <row r="1235" spans="1:23">
      <c r="A1235" s="44"/>
      <c r="B1235" s="45"/>
      <c r="C1235" s="45"/>
      <c r="D1235" s="45"/>
      <c r="E1235" s="45"/>
      <c r="F1235" s="44"/>
      <c r="G1235" s="45"/>
      <c r="H1235" s="45"/>
      <c r="I1235" s="45"/>
      <c r="J1235" s="45"/>
      <c r="K1235" s="45"/>
      <c r="L1235" s="45"/>
      <c r="M1235" s="45"/>
      <c r="N1235" s="46"/>
      <c r="O1235" s="46"/>
      <c r="P1235" s="46"/>
      <c r="Q1235" s="46"/>
      <c r="R1235" s="46"/>
      <c r="S1235" s="46"/>
      <c r="T1235" s="46"/>
      <c r="U1235" s="46"/>
      <c r="V1235" s="46"/>
      <c r="W1235" s="46"/>
    </row>
    <row r="1236" spans="1:23">
      <c r="A1236" s="44"/>
      <c r="B1236" s="45"/>
      <c r="C1236" s="45"/>
      <c r="D1236" s="45"/>
      <c r="E1236" s="45"/>
      <c r="F1236" s="44"/>
      <c r="G1236" s="45"/>
      <c r="H1236" s="45"/>
      <c r="I1236" s="45"/>
      <c r="J1236" s="45"/>
      <c r="K1236" s="45"/>
      <c r="L1236" s="45"/>
      <c r="M1236" s="45"/>
      <c r="N1236" s="46"/>
      <c r="O1236" s="46"/>
      <c r="P1236" s="46"/>
      <c r="Q1236" s="46"/>
      <c r="R1236" s="46"/>
      <c r="S1236" s="46"/>
      <c r="T1236" s="46"/>
      <c r="U1236" s="46"/>
      <c r="V1236" s="46"/>
      <c r="W1236" s="46"/>
    </row>
    <row r="1237" spans="1:23">
      <c r="A1237" s="44"/>
      <c r="B1237" s="45"/>
      <c r="C1237" s="45"/>
      <c r="D1237" s="45"/>
      <c r="E1237" s="45"/>
      <c r="F1237" s="44"/>
      <c r="G1237" s="45"/>
      <c r="H1237" s="45"/>
      <c r="I1237" s="45"/>
      <c r="J1237" s="45"/>
      <c r="K1237" s="45"/>
      <c r="L1237" s="45"/>
      <c r="M1237" s="45"/>
      <c r="N1237" s="46"/>
      <c r="O1237" s="46"/>
      <c r="P1237" s="46"/>
      <c r="Q1237" s="46"/>
      <c r="R1237" s="46"/>
      <c r="S1237" s="46"/>
      <c r="T1237" s="46"/>
      <c r="U1237" s="46"/>
      <c r="V1237" s="46"/>
      <c r="W1237" s="46"/>
    </row>
    <row r="1238" spans="1:23">
      <c r="A1238" s="44"/>
      <c r="B1238" s="45"/>
      <c r="C1238" s="45"/>
      <c r="D1238" s="45"/>
      <c r="E1238" s="45"/>
      <c r="F1238" s="44"/>
      <c r="G1238" s="45"/>
      <c r="H1238" s="45"/>
      <c r="I1238" s="45"/>
      <c r="J1238" s="45"/>
      <c r="K1238" s="45"/>
      <c r="L1238" s="45"/>
      <c r="M1238" s="45"/>
      <c r="N1238" s="46"/>
      <c r="O1238" s="46"/>
      <c r="P1238" s="46"/>
      <c r="Q1238" s="46"/>
      <c r="R1238" s="46"/>
      <c r="S1238" s="46"/>
      <c r="T1238" s="46"/>
      <c r="U1238" s="46"/>
      <c r="V1238" s="46"/>
      <c r="W1238" s="46"/>
    </row>
    <row r="1239" spans="1:23">
      <c r="A1239" s="44"/>
      <c r="B1239" s="45"/>
      <c r="C1239" s="45"/>
      <c r="D1239" s="45"/>
      <c r="E1239" s="45"/>
      <c r="F1239" s="44"/>
      <c r="G1239" s="45"/>
      <c r="H1239" s="45"/>
      <c r="I1239" s="45"/>
      <c r="J1239" s="45"/>
      <c r="K1239" s="45"/>
      <c r="L1239" s="45"/>
      <c r="M1239" s="45"/>
      <c r="N1239" s="46"/>
      <c r="O1239" s="46"/>
      <c r="P1239" s="46"/>
      <c r="Q1239" s="46"/>
      <c r="R1239" s="46"/>
      <c r="S1239" s="46"/>
      <c r="T1239" s="46"/>
      <c r="U1239" s="46"/>
      <c r="V1239" s="46"/>
      <c r="W1239" s="46"/>
    </row>
    <row r="1240" spans="1:23">
      <c r="A1240" s="44"/>
      <c r="B1240" s="45"/>
      <c r="C1240" s="45"/>
      <c r="D1240" s="45"/>
      <c r="E1240" s="45"/>
      <c r="F1240" s="44"/>
      <c r="G1240" s="45"/>
      <c r="H1240" s="45"/>
      <c r="I1240" s="45"/>
      <c r="J1240" s="45"/>
      <c r="K1240" s="45"/>
      <c r="L1240" s="45"/>
      <c r="M1240" s="45"/>
      <c r="N1240" s="46"/>
      <c r="O1240" s="46"/>
      <c r="P1240" s="46"/>
      <c r="Q1240" s="46"/>
      <c r="R1240" s="46"/>
      <c r="S1240" s="46"/>
      <c r="T1240" s="46"/>
      <c r="U1240" s="46"/>
      <c r="V1240" s="46"/>
      <c r="W1240" s="46"/>
    </row>
    <row r="1241" spans="1:23">
      <c r="A1241" s="44"/>
      <c r="B1241" s="45"/>
      <c r="C1241" s="45"/>
      <c r="D1241" s="45"/>
      <c r="E1241" s="45"/>
      <c r="F1241" s="44"/>
      <c r="G1241" s="45"/>
      <c r="H1241" s="45"/>
      <c r="I1241" s="45"/>
      <c r="J1241" s="45"/>
      <c r="K1241" s="45"/>
      <c r="L1241" s="45"/>
      <c r="M1241" s="45"/>
      <c r="N1241" s="46"/>
      <c r="O1241" s="46"/>
      <c r="P1241" s="46"/>
      <c r="Q1241" s="46"/>
      <c r="R1241" s="46"/>
      <c r="S1241" s="46"/>
      <c r="T1241" s="46"/>
      <c r="U1241" s="46"/>
      <c r="V1241" s="46"/>
      <c r="W1241" s="46"/>
    </row>
    <row r="1242" spans="1:23">
      <c r="A1242" s="44"/>
      <c r="B1242" s="45"/>
      <c r="C1242" s="45"/>
      <c r="D1242" s="45"/>
      <c r="E1242" s="45"/>
      <c r="F1242" s="44"/>
      <c r="G1242" s="45"/>
      <c r="H1242" s="45"/>
      <c r="I1242" s="45"/>
      <c r="J1242" s="45"/>
      <c r="K1242" s="45"/>
      <c r="L1242" s="45"/>
      <c r="M1242" s="45"/>
      <c r="N1242" s="46"/>
      <c r="O1242" s="46"/>
      <c r="P1242" s="46"/>
      <c r="Q1242" s="46"/>
      <c r="R1242" s="46"/>
      <c r="S1242" s="46"/>
      <c r="T1242" s="46"/>
      <c r="U1242" s="46"/>
      <c r="V1242" s="46"/>
      <c r="W1242" s="46"/>
    </row>
    <row r="1243" spans="1:23">
      <c r="A1243" s="44"/>
      <c r="B1243" s="45"/>
      <c r="C1243" s="45"/>
      <c r="D1243" s="45"/>
      <c r="E1243" s="45"/>
      <c r="F1243" s="44"/>
      <c r="G1243" s="45"/>
      <c r="H1243" s="45"/>
      <c r="I1243" s="45"/>
      <c r="J1243" s="45"/>
      <c r="K1243" s="45"/>
      <c r="L1243" s="45"/>
      <c r="M1243" s="45"/>
      <c r="N1243" s="46"/>
      <c r="O1243" s="46"/>
      <c r="P1243" s="46"/>
      <c r="Q1243" s="46"/>
      <c r="R1243" s="46"/>
      <c r="S1243" s="46"/>
      <c r="T1243" s="46"/>
      <c r="U1243" s="46"/>
      <c r="V1243" s="46"/>
      <c r="W1243" s="46"/>
    </row>
    <row r="1244" spans="1:23" ht="19.5">
      <c r="A1244" s="143">
        <v>1</v>
      </c>
      <c r="B1244" s="144" t="s">
        <v>1772</v>
      </c>
      <c r="C1244" s="145" t="s">
        <v>1773</v>
      </c>
      <c r="D1244" s="145"/>
      <c r="E1244" s="145" t="s">
        <v>1774</v>
      </c>
      <c r="F1244" s="146">
        <v>296</v>
      </c>
      <c r="G1244" s="102">
        <v>0.42</v>
      </c>
      <c r="H1244" s="102">
        <v>3.32</v>
      </c>
      <c r="I1244" s="31">
        <f t="shared" ref="I1244:I1307" si="229">ROUND(F1244*55/100*50*0.001,1)</f>
        <v>8.1</v>
      </c>
      <c r="J1244" s="32">
        <f t="shared" ref="J1244:J1307" si="230">ROUND(I1244*1/3.5,1)</f>
        <v>2.2999999999999998</v>
      </c>
      <c r="K1244" s="32">
        <f t="shared" ref="K1244:K1307" si="231">ROUND(I1244*2/2.85,1)</f>
        <v>5.7</v>
      </c>
      <c r="L1244" s="32">
        <f>J1244-G1244</f>
        <v>1.88</v>
      </c>
      <c r="M1244" s="32">
        <f>K1244-H1244</f>
        <v>2.3800000000000003</v>
      </c>
      <c r="N1244" s="33">
        <f t="shared" ref="N1244:N1307" si="232">ROUND(F1244*60/100*60*0.001,0)</f>
        <v>11</v>
      </c>
      <c r="O1244" s="34">
        <f t="shared" ref="O1244:P1307" si="233">L1244/3</f>
        <v>0.62666666666666659</v>
      </c>
      <c r="P1244" s="35">
        <f t="shared" si="233"/>
        <v>0.79333333333333345</v>
      </c>
      <c r="Q1244" s="33"/>
      <c r="R1244" s="33">
        <f t="shared" ref="R1244:S1307" si="234">L1244/3</f>
        <v>0.62666666666666659</v>
      </c>
      <c r="S1244" s="33">
        <f t="shared" si="234"/>
        <v>0.79333333333333345</v>
      </c>
      <c r="T1244" s="33"/>
      <c r="U1244" s="33">
        <f t="shared" ref="U1244:V1307" si="235">L1244/3</f>
        <v>0.62666666666666659</v>
      </c>
      <c r="V1244" s="33">
        <f t="shared" si="235"/>
        <v>0.79333333333333345</v>
      </c>
      <c r="W1244" s="36"/>
    </row>
    <row r="1245" spans="1:23" ht="19.5">
      <c r="A1245" s="112">
        <v>2</v>
      </c>
      <c r="B1245" s="27" t="s">
        <v>1772</v>
      </c>
      <c r="C1245" s="113" t="s">
        <v>1775</v>
      </c>
      <c r="D1245" s="113"/>
      <c r="E1245" s="113" t="s">
        <v>1776</v>
      </c>
      <c r="F1245" s="114">
        <v>90</v>
      </c>
      <c r="G1245" s="102">
        <v>0.67</v>
      </c>
      <c r="H1245" s="102">
        <v>2.5299999999999998</v>
      </c>
      <c r="I1245" s="31">
        <f t="shared" si="229"/>
        <v>2.5</v>
      </c>
      <c r="J1245" s="32">
        <f t="shared" si="230"/>
        <v>0.7</v>
      </c>
      <c r="K1245" s="32">
        <f t="shared" si="231"/>
        <v>1.8</v>
      </c>
      <c r="L1245" s="32">
        <f>J1245-G1245</f>
        <v>2.9999999999999916E-2</v>
      </c>
      <c r="M1245" s="32">
        <v>0</v>
      </c>
      <c r="N1245" s="33">
        <f t="shared" si="232"/>
        <v>3</v>
      </c>
      <c r="O1245" s="34">
        <f t="shared" si="233"/>
        <v>9.9999999999999725E-3</v>
      </c>
      <c r="P1245" s="35">
        <f t="shared" si="233"/>
        <v>0</v>
      </c>
      <c r="Q1245" s="33"/>
      <c r="R1245" s="33">
        <f t="shared" si="234"/>
        <v>9.9999999999999725E-3</v>
      </c>
      <c r="S1245" s="33">
        <f t="shared" si="234"/>
        <v>0</v>
      </c>
      <c r="T1245" s="33"/>
      <c r="U1245" s="33">
        <f t="shared" si="235"/>
        <v>9.9999999999999725E-3</v>
      </c>
      <c r="V1245" s="33">
        <f t="shared" si="235"/>
        <v>0</v>
      </c>
      <c r="W1245" s="36"/>
    </row>
    <row r="1246" spans="1:23" ht="19.5">
      <c r="A1246" s="112">
        <v>3</v>
      </c>
      <c r="B1246" s="27" t="s">
        <v>1772</v>
      </c>
      <c r="C1246" s="113" t="s">
        <v>1772</v>
      </c>
      <c r="D1246" s="113"/>
      <c r="E1246" s="113" t="s">
        <v>1777</v>
      </c>
      <c r="F1246" s="114">
        <v>275</v>
      </c>
      <c r="G1246" s="102"/>
      <c r="H1246" s="102"/>
      <c r="I1246" s="31">
        <f t="shared" si="229"/>
        <v>7.6</v>
      </c>
      <c r="J1246" s="32">
        <f t="shared" si="230"/>
        <v>2.2000000000000002</v>
      </c>
      <c r="K1246" s="32">
        <f t="shared" si="231"/>
        <v>5.3</v>
      </c>
      <c r="L1246" s="32">
        <f>J1246-G1246</f>
        <v>2.2000000000000002</v>
      </c>
      <c r="M1246" s="32">
        <f>K1246-H1246</f>
        <v>5.3</v>
      </c>
      <c r="N1246" s="33">
        <f t="shared" si="232"/>
        <v>10</v>
      </c>
      <c r="O1246" s="34">
        <f t="shared" si="233"/>
        <v>0.73333333333333339</v>
      </c>
      <c r="P1246" s="35">
        <f t="shared" si="233"/>
        <v>1.7666666666666666</v>
      </c>
      <c r="Q1246" s="33"/>
      <c r="R1246" s="33">
        <f t="shared" si="234"/>
        <v>0.73333333333333339</v>
      </c>
      <c r="S1246" s="33">
        <f t="shared" si="234"/>
        <v>1.7666666666666666</v>
      </c>
      <c r="T1246" s="33"/>
      <c r="U1246" s="33">
        <f t="shared" si="235"/>
        <v>0.73333333333333339</v>
      </c>
      <c r="V1246" s="33">
        <f t="shared" si="235"/>
        <v>1.7666666666666666</v>
      </c>
      <c r="W1246" s="36"/>
    </row>
    <row r="1247" spans="1:23" ht="19.5">
      <c r="A1247" s="112">
        <v>4</v>
      </c>
      <c r="B1247" s="27" t="s">
        <v>1772</v>
      </c>
      <c r="C1247" s="113" t="s">
        <v>1778</v>
      </c>
      <c r="D1247" s="113"/>
      <c r="E1247" s="113" t="s">
        <v>1779</v>
      </c>
      <c r="F1247" s="114">
        <v>154</v>
      </c>
      <c r="G1247" s="102"/>
      <c r="H1247" s="102"/>
      <c r="I1247" s="31">
        <f t="shared" si="229"/>
        <v>4.2</v>
      </c>
      <c r="J1247" s="32">
        <f t="shared" si="230"/>
        <v>1.2</v>
      </c>
      <c r="K1247" s="32">
        <f t="shared" si="231"/>
        <v>2.9</v>
      </c>
      <c r="L1247" s="32">
        <f>J1247-G1247</f>
        <v>1.2</v>
      </c>
      <c r="M1247" s="32">
        <f>K1247-H1247</f>
        <v>2.9</v>
      </c>
      <c r="N1247" s="33">
        <f t="shared" si="232"/>
        <v>6</v>
      </c>
      <c r="O1247" s="34">
        <f t="shared" si="233"/>
        <v>0.39999999999999997</v>
      </c>
      <c r="P1247" s="35">
        <f t="shared" si="233"/>
        <v>0.96666666666666667</v>
      </c>
      <c r="Q1247" s="33"/>
      <c r="R1247" s="33">
        <f t="shared" si="234"/>
        <v>0.39999999999999997</v>
      </c>
      <c r="S1247" s="33">
        <f t="shared" si="234"/>
        <v>0.96666666666666667</v>
      </c>
      <c r="T1247" s="33"/>
      <c r="U1247" s="33">
        <f t="shared" si="235"/>
        <v>0.39999999999999997</v>
      </c>
      <c r="V1247" s="33">
        <f t="shared" si="235"/>
        <v>0.96666666666666667</v>
      </c>
      <c r="W1247" s="36"/>
    </row>
    <row r="1248" spans="1:23" ht="19.5">
      <c r="A1248" s="112">
        <v>5</v>
      </c>
      <c r="B1248" s="27" t="s">
        <v>1772</v>
      </c>
      <c r="C1248" s="113" t="s">
        <v>1780</v>
      </c>
      <c r="D1248" s="113"/>
      <c r="E1248" s="113" t="s">
        <v>1781</v>
      </c>
      <c r="F1248" s="114">
        <v>170</v>
      </c>
      <c r="G1248" s="102">
        <v>0.56000000000000005</v>
      </c>
      <c r="H1248" s="102">
        <v>63.6</v>
      </c>
      <c r="I1248" s="31">
        <f t="shared" si="229"/>
        <v>4.7</v>
      </c>
      <c r="J1248" s="32">
        <f t="shared" si="230"/>
        <v>1.3</v>
      </c>
      <c r="K1248" s="32">
        <f t="shared" si="231"/>
        <v>3.3</v>
      </c>
      <c r="L1248" s="32">
        <f>J1248-G1248</f>
        <v>0.74</v>
      </c>
      <c r="M1248" s="32">
        <v>0</v>
      </c>
      <c r="N1248" s="33">
        <f t="shared" si="232"/>
        <v>6</v>
      </c>
      <c r="O1248" s="34">
        <f t="shared" si="233"/>
        <v>0.24666666666666667</v>
      </c>
      <c r="P1248" s="35">
        <f t="shared" si="233"/>
        <v>0</v>
      </c>
      <c r="Q1248" s="33"/>
      <c r="R1248" s="33">
        <f t="shared" si="234"/>
        <v>0.24666666666666667</v>
      </c>
      <c r="S1248" s="33">
        <f t="shared" si="234"/>
        <v>0</v>
      </c>
      <c r="T1248" s="33"/>
      <c r="U1248" s="33">
        <f t="shared" si="235"/>
        <v>0.24666666666666667</v>
      </c>
      <c r="V1248" s="33">
        <f t="shared" si="235"/>
        <v>0</v>
      </c>
      <c r="W1248" s="36"/>
    </row>
    <row r="1249" spans="1:23" ht="19.5">
      <c r="A1249" s="112">
        <v>6</v>
      </c>
      <c r="B1249" s="27" t="s">
        <v>1772</v>
      </c>
      <c r="C1249" s="113" t="s">
        <v>1782</v>
      </c>
      <c r="D1249" s="113"/>
      <c r="E1249" s="113" t="s">
        <v>1783</v>
      </c>
      <c r="F1249" s="114">
        <v>136</v>
      </c>
      <c r="G1249" s="102"/>
      <c r="H1249" s="102"/>
      <c r="I1249" s="31">
        <f t="shared" si="229"/>
        <v>3.7</v>
      </c>
      <c r="J1249" s="32">
        <f t="shared" si="230"/>
        <v>1.1000000000000001</v>
      </c>
      <c r="K1249" s="32">
        <f t="shared" si="231"/>
        <v>2.6</v>
      </c>
      <c r="L1249" s="32">
        <f>J1249-G1249</f>
        <v>1.1000000000000001</v>
      </c>
      <c r="M1249" s="32">
        <f>K1249-H1249</f>
        <v>2.6</v>
      </c>
      <c r="N1249" s="33">
        <f t="shared" si="232"/>
        <v>5</v>
      </c>
      <c r="O1249" s="34">
        <f t="shared" si="233"/>
        <v>0.3666666666666667</v>
      </c>
      <c r="P1249" s="35">
        <f t="shared" si="233"/>
        <v>0.8666666666666667</v>
      </c>
      <c r="Q1249" s="33"/>
      <c r="R1249" s="33">
        <f t="shared" si="234"/>
        <v>0.3666666666666667</v>
      </c>
      <c r="S1249" s="33">
        <f t="shared" si="234"/>
        <v>0.8666666666666667</v>
      </c>
      <c r="T1249" s="33"/>
      <c r="U1249" s="33">
        <f t="shared" si="235"/>
        <v>0.3666666666666667</v>
      </c>
      <c r="V1249" s="33">
        <f t="shared" si="235"/>
        <v>0.8666666666666667</v>
      </c>
      <c r="W1249" s="36"/>
    </row>
    <row r="1250" spans="1:23" ht="19.5">
      <c r="A1250" s="112">
        <v>7</v>
      </c>
      <c r="B1250" s="27" t="s">
        <v>1772</v>
      </c>
      <c r="C1250" s="113" t="s">
        <v>1782</v>
      </c>
      <c r="D1250" s="113"/>
      <c r="E1250" s="113" t="s">
        <v>34</v>
      </c>
      <c r="F1250" s="114">
        <v>98</v>
      </c>
      <c r="G1250" s="102">
        <v>1.66</v>
      </c>
      <c r="H1250" s="102">
        <v>2.57</v>
      </c>
      <c r="I1250" s="31">
        <f t="shared" si="229"/>
        <v>2.7</v>
      </c>
      <c r="J1250" s="32">
        <f t="shared" si="230"/>
        <v>0.8</v>
      </c>
      <c r="K1250" s="32">
        <f t="shared" si="231"/>
        <v>1.9</v>
      </c>
      <c r="L1250" s="32">
        <v>0</v>
      </c>
      <c r="M1250" s="32">
        <v>0</v>
      </c>
      <c r="N1250" s="33">
        <f t="shared" si="232"/>
        <v>4</v>
      </c>
      <c r="O1250" s="34">
        <f t="shared" si="233"/>
        <v>0</v>
      </c>
      <c r="P1250" s="35">
        <f t="shared" si="233"/>
        <v>0</v>
      </c>
      <c r="Q1250" s="33"/>
      <c r="R1250" s="33">
        <f t="shared" si="234"/>
        <v>0</v>
      </c>
      <c r="S1250" s="33">
        <f t="shared" si="234"/>
        <v>0</v>
      </c>
      <c r="T1250" s="33"/>
      <c r="U1250" s="33">
        <f t="shared" si="235"/>
        <v>0</v>
      </c>
      <c r="V1250" s="33">
        <f t="shared" si="235"/>
        <v>0</v>
      </c>
      <c r="W1250" s="36"/>
    </row>
    <row r="1251" spans="1:23" ht="19.5">
      <c r="A1251" s="112">
        <v>8</v>
      </c>
      <c r="B1251" s="27" t="s">
        <v>1772</v>
      </c>
      <c r="C1251" s="113" t="s">
        <v>1784</v>
      </c>
      <c r="D1251" s="113"/>
      <c r="E1251" s="113" t="s">
        <v>1785</v>
      </c>
      <c r="F1251" s="114">
        <v>71</v>
      </c>
      <c r="G1251" s="102"/>
      <c r="H1251" s="102">
        <v>0.97</v>
      </c>
      <c r="I1251" s="31">
        <f t="shared" si="229"/>
        <v>2</v>
      </c>
      <c r="J1251" s="32">
        <f t="shared" si="230"/>
        <v>0.6</v>
      </c>
      <c r="K1251" s="32">
        <f t="shared" si="231"/>
        <v>1.4</v>
      </c>
      <c r="L1251" s="32">
        <f>J1251-G1251</f>
        <v>0.6</v>
      </c>
      <c r="M1251" s="32">
        <f>K1251-H1251</f>
        <v>0.42999999999999994</v>
      </c>
      <c r="N1251" s="33">
        <f t="shared" si="232"/>
        <v>3</v>
      </c>
      <c r="O1251" s="34">
        <f t="shared" si="233"/>
        <v>0.19999999999999998</v>
      </c>
      <c r="P1251" s="35">
        <f t="shared" si="233"/>
        <v>0.14333333333333331</v>
      </c>
      <c r="Q1251" s="33"/>
      <c r="R1251" s="33">
        <f t="shared" si="234"/>
        <v>0.19999999999999998</v>
      </c>
      <c r="S1251" s="33">
        <f t="shared" si="234"/>
        <v>0.14333333333333331</v>
      </c>
      <c r="T1251" s="33"/>
      <c r="U1251" s="33">
        <f t="shared" si="235"/>
        <v>0.19999999999999998</v>
      </c>
      <c r="V1251" s="33">
        <f t="shared" si="235"/>
        <v>0.14333333333333331</v>
      </c>
      <c r="W1251" s="36"/>
    </row>
    <row r="1252" spans="1:23" ht="19.5">
      <c r="A1252" s="112">
        <v>9</v>
      </c>
      <c r="B1252" s="27" t="s">
        <v>1772</v>
      </c>
      <c r="C1252" s="113" t="s">
        <v>1784</v>
      </c>
      <c r="D1252" s="113"/>
      <c r="E1252" s="113" t="s">
        <v>1786</v>
      </c>
      <c r="F1252" s="114">
        <v>75</v>
      </c>
      <c r="G1252" s="102">
        <v>5.48</v>
      </c>
      <c r="H1252" s="102">
        <v>0.46</v>
      </c>
      <c r="I1252" s="31">
        <f t="shared" si="229"/>
        <v>2.1</v>
      </c>
      <c r="J1252" s="32">
        <f t="shared" si="230"/>
        <v>0.6</v>
      </c>
      <c r="K1252" s="32">
        <f t="shared" si="231"/>
        <v>1.5</v>
      </c>
      <c r="L1252" s="32">
        <v>0</v>
      </c>
      <c r="M1252" s="32">
        <f>K1252-H1252</f>
        <v>1.04</v>
      </c>
      <c r="N1252" s="33">
        <f t="shared" si="232"/>
        <v>3</v>
      </c>
      <c r="O1252" s="34">
        <f t="shared" si="233"/>
        <v>0</v>
      </c>
      <c r="P1252" s="35">
        <f t="shared" si="233"/>
        <v>0.34666666666666668</v>
      </c>
      <c r="Q1252" s="33"/>
      <c r="R1252" s="33">
        <f t="shared" si="234"/>
        <v>0</v>
      </c>
      <c r="S1252" s="33">
        <f t="shared" si="234"/>
        <v>0.34666666666666668</v>
      </c>
      <c r="T1252" s="33"/>
      <c r="U1252" s="33">
        <f t="shared" si="235"/>
        <v>0</v>
      </c>
      <c r="V1252" s="33">
        <f t="shared" si="235"/>
        <v>0.34666666666666668</v>
      </c>
      <c r="W1252" s="36"/>
    </row>
    <row r="1253" spans="1:23" ht="19.5">
      <c r="A1253" s="112">
        <v>10</v>
      </c>
      <c r="B1253" s="27" t="s">
        <v>1772</v>
      </c>
      <c r="C1253" s="113" t="s">
        <v>1787</v>
      </c>
      <c r="D1253" s="113"/>
      <c r="E1253" s="113" t="s">
        <v>1788</v>
      </c>
      <c r="F1253" s="114">
        <v>208</v>
      </c>
      <c r="G1253" s="102">
        <v>0.34</v>
      </c>
      <c r="H1253" s="102">
        <v>1.04</v>
      </c>
      <c r="I1253" s="31">
        <f t="shared" si="229"/>
        <v>5.7</v>
      </c>
      <c r="J1253" s="32">
        <f t="shared" si="230"/>
        <v>1.6</v>
      </c>
      <c r="K1253" s="32">
        <f t="shared" si="231"/>
        <v>4</v>
      </c>
      <c r="L1253" s="32">
        <f>J1253-G1253</f>
        <v>1.26</v>
      </c>
      <c r="M1253" s="32">
        <f>K1253-H1253</f>
        <v>2.96</v>
      </c>
      <c r="N1253" s="33">
        <f t="shared" si="232"/>
        <v>7</v>
      </c>
      <c r="O1253" s="34">
        <f t="shared" si="233"/>
        <v>0.42</v>
      </c>
      <c r="P1253" s="35">
        <f t="shared" si="233"/>
        <v>0.98666666666666669</v>
      </c>
      <c r="Q1253" s="33"/>
      <c r="R1253" s="33">
        <f t="shared" si="234"/>
        <v>0.42</v>
      </c>
      <c r="S1253" s="33">
        <f t="shared" si="234"/>
        <v>0.98666666666666669</v>
      </c>
      <c r="T1253" s="33"/>
      <c r="U1253" s="33">
        <f t="shared" si="235"/>
        <v>0.42</v>
      </c>
      <c r="V1253" s="33">
        <f t="shared" si="235"/>
        <v>0.98666666666666669</v>
      </c>
      <c r="W1253" s="36"/>
    </row>
    <row r="1254" spans="1:23" ht="19.5">
      <c r="A1254" s="112">
        <v>11</v>
      </c>
      <c r="B1254" s="27" t="s">
        <v>1772</v>
      </c>
      <c r="C1254" s="113" t="s">
        <v>1789</v>
      </c>
      <c r="D1254" s="113"/>
      <c r="E1254" s="113" t="s">
        <v>1790</v>
      </c>
      <c r="F1254" s="114">
        <v>170</v>
      </c>
      <c r="G1254" s="102">
        <v>7.74</v>
      </c>
      <c r="H1254" s="102"/>
      <c r="I1254" s="31">
        <f t="shared" si="229"/>
        <v>4.7</v>
      </c>
      <c r="J1254" s="32">
        <f t="shared" si="230"/>
        <v>1.3</v>
      </c>
      <c r="K1254" s="32">
        <f t="shared" si="231"/>
        <v>3.3</v>
      </c>
      <c r="L1254" s="32">
        <v>0</v>
      </c>
      <c r="M1254" s="32">
        <f>K1254-H1254</f>
        <v>3.3</v>
      </c>
      <c r="N1254" s="33">
        <f t="shared" si="232"/>
        <v>6</v>
      </c>
      <c r="O1254" s="34">
        <f t="shared" si="233"/>
        <v>0</v>
      </c>
      <c r="P1254" s="35">
        <f t="shared" si="233"/>
        <v>1.0999999999999999</v>
      </c>
      <c r="Q1254" s="33"/>
      <c r="R1254" s="33">
        <f t="shared" si="234"/>
        <v>0</v>
      </c>
      <c r="S1254" s="33">
        <f t="shared" si="234"/>
        <v>1.0999999999999999</v>
      </c>
      <c r="T1254" s="33"/>
      <c r="U1254" s="33">
        <f t="shared" si="235"/>
        <v>0</v>
      </c>
      <c r="V1254" s="33">
        <f t="shared" si="235"/>
        <v>1.0999999999999999</v>
      </c>
      <c r="W1254" s="36"/>
    </row>
    <row r="1255" spans="1:23" ht="19.5">
      <c r="A1255" s="112">
        <v>12</v>
      </c>
      <c r="B1255" s="27" t="s">
        <v>1772</v>
      </c>
      <c r="C1255" s="113" t="s">
        <v>1789</v>
      </c>
      <c r="D1255" s="113"/>
      <c r="E1255" s="113" t="s">
        <v>287</v>
      </c>
      <c r="F1255" s="114">
        <v>170</v>
      </c>
      <c r="G1255" s="102">
        <v>5.15</v>
      </c>
      <c r="H1255" s="102"/>
      <c r="I1255" s="31">
        <f t="shared" si="229"/>
        <v>4.7</v>
      </c>
      <c r="J1255" s="32">
        <f t="shared" si="230"/>
        <v>1.3</v>
      </c>
      <c r="K1255" s="32">
        <f t="shared" si="231"/>
        <v>3.3</v>
      </c>
      <c r="L1255" s="32">
        <v>0</v>
      </c>
      <c r="M1255" s="32">
        <f>K1255-H1255</f>
        <v>3.3</v>
      </c>
      <c r="N1255" s="33">
        <f t="shared" si="232"/>
        <v>6</v>
      </c>
      <c r="O1255" s="34">
        <f t="shared" si="233"/>
        <v>0</v>
      </c>
      <c r="P1255" s="35">
        <f t="shared" si="233"/>
        <v>1.0999999999999999</v>
      </c>
      <c r="Q1255" s="33"/>
      <c r="R1255" s="33">
        <f t="shared" si="234"/>
        <v>0</v>
      </c>
      <c r="S1255" s="33">
        <f t="shared" si="234"/>
        <v>1.0999999999999999</v>
      </c>
      <c r="T1255" s="33"/>
      <c r="U1255" s="33">
        <f t="shared" si="235"/>
        <v>0</v>
      </c>
      <c r="V1255" s="33">
        <f t="shared" si="235"/>
        <v>1.0999999999999999</v>
      </c>
      <c r="W1255" s="36"/>
    </row>
    <row r="1256" spans="1:23" ht="19.5">
      <c r="A1256" s="112">
        <v>13</v>
      </c>
      <c r="B1256" s="27" t="s">
        <v>1772</v>
      </c>
      <c r="C1256" s="113" t="s">
        <v>1789</v>
      </c>
      <c r="D1256" s="113"/>
      <c r="E1256" s="113" t="s">
        <v>1791</v>
      </c>
      <c r="F1256" s="114">
        <v>83</v>
      </c>
      <c r="G1256" s="102">
        <v>0.25</v>
      </c>
      <c r="H1256" s="102"/>
      <c r="I1256" s="31">
        <f t="shared" si="229"/>
        <v>2.2999999999999998</v>
      </c>
      <c r="J1256" s="32">
        <f t="shared" si="230"/>
        <v>0.7</v>
      </c>
      <c r="K1256" s="32">
        <f t="shared" si="231"/>
        <v>1.6</v>
      </c>
      <c r="L1256" s="32">
        <f>J1256-G1256</f>
        <v>0.44999999999999996</v>
      </c>
      <c r="M1256" s="32">
        <f>K1256-H1256</f>
        <v>1.6</v>
      </c>
      <c r="N1256" s="33">
        <f t="shared" si="232"/>
        <v>3</v>
      </c>
      <c r="O1256" s="34">
        <f t="shared" si="233"/>
        <v>0.15</v>
      </c>
      <c r="P1256" s="35">
        <f t="shared" si="233"/>
        <v>0.53333333333333333</v>
      </c>
      <c r="Q1256" s="33"/>
      <c r="R1256" s="33">
        <f t="shared" si="234"/>
        <v>0.15</v>
      </c>
      <c r="S1256" s="33">
        <f t="shared" si="234"/>
        <v>0.53333333333333333</v>
      </c>
      <c r="T1256" s="33"/>
      <c r="U1256" s="33">
        <f t="shared" si="235"/>
        <v>0.15</v>
      </c>
      <c r="V1256" s="33">
        <f t="shared" si="235"/>
        <v>0.53333333333333333</v>
      </c>
      <c r="W1256" s="36"/>
    </row>
    <row r="1257" spans="1:23" ht="19.5">
      <c r="A1257" s="112">
        <v>14</v>
      </c>
      <c r="B1257" s="27" t="s">
        <v>1772</v>
      </c>
      <c r="C1257" s="113" t="s">
        <v>1792</v>
      </c>
      <c r="D1257" s="113"/>
      <c r="E1257" s="113" t="s">
        <v>1793</v>
      </c>
      <c r="F1257" s="114">
        <v>270</v>
      </c>
      <c r="G1257" s="102">
        <v>4.16</v>
      </c>
      <c r="H1257" s="102">
        <v>5.17</v>
      </c>
      <c r="I1257" s="31">
        <f t="shared" si="229"/>
        <v>7.4</v>
      </c>
      <c r="J1257" s="32">
        <f t="shared" si="230"/>
        <v>2.1</v>
      </c>
      <c r="K1257" s="32">
        <f t="shared" si="231"/>
        <v>5.2</v>
      </c>
      <c r="L1257" s="32">
        <v>0</v>
      </c>
      <c r="M1257" s="32">
        <v>0</v>
      </c>
      <c r="N1257" s="33">
        <f t="shared" si="232"/>
        <v>10</v>
      </c>
      <c r="O1257" s="34">
        <f t="shared" si="233"/>
        <v>0</v>
      </c>
      <c r="P1257" s="35">
        <f t="shared" si="233"/>
        <v>0</v>
      </c>
      <c r="Q1257" s="33"/>
      <c r="R1257" s="33">
        <f t="shared" si="234"/>
        <v>0</v>
      </c>
      <c r="S1257" s="33">
        <f t="shared" si="234"/>
        <v>0</v>
      </c>
      <c r="T1257" s="33"/>
      <c r="U1257" s="33">
        <f t="shared" si="235"/>
        <v>0</v>
      </c>
      <c r="V1257" s="33">
        <f t="shared" si="235"/>
        <v>0</v>
      </c>
      <c r="W1257" s="36"/>
    </row>
    <row r="1258" spans="1:23" ht="19.5">
      <c r="A1258" s="112">
        <v>15</v>
      </c>
      <c r="B1258" s="27" t="s">
        <v>1772</v>
      </c>
      <c r="C1258" s="113" t="s">
        <v>1794</v>
      </c>
      <c r="D1258" s="113"/>
      <c r="E1258" s="113" t="s">
        <v>1795</v>
      </c>
      <c r="F1258" s="114">
        <v>145</v>
      </c>
      <c r="G1258" s="102">
        <v>9.4499999999999993</v>
      </c>
      <c r="H1258" s="102">
        <v>2.16</v>
      </c>
      <c r="I1258" s="31">
        <f t="shared" si="229"/>
        <v>4</v>
      </c>
      <c r="J1258" s="32">
        <f t="shared" si="230"/>
        <v>1.1000000000000001</v>
      </c>
      <c r="K1258" s="32">
        <f t="shared" si="231"/>
        <v>2.8</v>
      </c>
      <c r="L1258" s="32">
        <v>0</v>
      </c>
      <c r="M1258" s="32">
        <f>K1258-H1258</f>
        <v>0.63999999999999968</v>
      </c>
      <c r="N1258" s="33">
        <f t="shared" si="232"/>
        <v>5</v>
      </c>
      <c r="O1258" s="34">
        <f t="shared" si="233"/>
        <v>0</v>
      </c>
      <c r="P1258" s="35">
        <f t="shared" si="233"/>
        <v>0.21333333333333324</v>
      </c>
      <c r="Q1258" s="33"/>
      <c r="R1258" s="33">
        <f t="shared" si="234"/>
        <v>0</v>
      </c>
      <c r="S1258" s="33">
        <f t="shared" si="234"/>
        <v>0.21333333333333324</v>
      </c>
      <c r="T1258" s="33"/>
      <c r="U1258" s="33">
        <f t="shared" si="235"/>
        <v>0</v>
      </c>
      <c r="V1258" s="33">
        <f t="shared" si="235"/>
        <v>0.21333333333333324</v>
      </c>
      <c r="W1258" s="36"/>
    </row>
    <row r="1259" spans="1:23" ht="19.5">
      <c r="A1259" s="112">
        <v>16</v>
      </c>
      <c r="B1259" s="27" t="s">
        <v>1772</v>
      </c>
      <c r="C1259" s="113" t="s">
        <v>360</v>
      </c>
      <c r="D1259" s="113"/>
      <c r="E1259" s="113" t="s">
        <v>1796</v>
      </c>
      <c r="F1259" s="114">
        <v>166</v>
      </c>
      <c r="G1259" s="102">
        <v>9.66</v>
      </c>
      <c r="H1259" s="102">
        <v>4.4000000000000004</v>
      </c>
      <c r="I1259" s="31">
        <f t="shared" si="229"/>
        <v>4.5999999999999996</v>
      </c>
      <c r="J1259" s="32">
        <f t="shared" si="230"/>
        <v>1.3</v>
      </c>
      <c r="K1259" s="32">
        <f t="shared" si="231"/>
        <v>3.2</v>
      </c>
      <c r="L1259" s="32">
        <v>0</v>
      </c>
      <c r="M1259" s="32">
        <v>0</v>
      </c>
      <c r="N1259" s="33">
        <f t="shared" si="232"/>
        <v>6</v>
      </c>
      <c r="O1259" s="34">
        <f t="shared" si="233"/>
        <v>0</v>
      </c>
      <c r="P1259" s="35">
        <f t="shared" si="233"/>
        <v>0</v>
      </c>
      <c r="Q1259" s="33"/>
      <c r="R1259" s="33">
        <f t="shared" si="234"/>
        <v>0</v>
      </c>
      <c r="S1259" s="33">
        <f t="shared" si="234"/>
        <v>0</v>
      </c>
      <c r="T1259" s="33"/>
      <c r="U1259" s="33">
        <f t="shared" si="235"/>
        <v>0</v>
      </c>
      <c r="V1259" s="33">
        <f t="shared" si="235"/>
        <v>0</v>
      </c>
      <c r="W1259" s="36"/>
    </row>
    <row r="1260" spans="1:23" ht="19.5">
      <c r="A1260" s="112">
        <v>17</v>
      </c>
      <c r="B1260" s="27" t="s">
        <v>1772</v>
      </c>
      <c r="C1260" s="113" t="s">
        <v>1797</v>
      </c>
      <c r="D1260" s="113"/>
      <c r="E1260" s="113" t="s">
        <v>1798</v>
      </c>
      <c r="F1260" s="114">
        <v>276</v>
      </c>
      <c r="G1260" s="102"/>
      <c r="H1260" s="102">
        <v>0.99</v>
      </c>
      <c r="I1260" s="31">
        <f t="shared" si="229"/>
        <v>7.6</v>
      </c>
      <c r="J1260" s="32">
        <f t="shared" si="230"/>
        <v>2.2000000000000002</v>
      </c>
      <c r="K1260" s="32">
        <f t="shared" si="231"/>
        <v>5.3</v>
      </c>
      <c r="L1260" s="32">
        <f t="shared" ref="L1260:M1262" si="236">J1260-G1260</f>
        <v>2.2000000000000002</v>
      </c>
      <c r="M1260" s="32">
        <f t="shared" si="236"/>
        <v>4.3099999999999996</v>
      </c>
      <c r="N1260" s="33">
        <f t="shared" si="232"/>
        <v>10</v>
      </c>
      <c r="O1260" s="34">
        <f t="shared" si="233"/>
        <v>0.73333333333333339</v>
      </c>
      <c r="P1260" s="35">
        <f t="shared" si="233"/>
        <v>1.4366666666666665</v>
      </c>
      <c r="Q1260" s="33"/>
      <c r="R1260" s="33">
        <f t="shared" si="234"/>
        <v>0.73333333333333339</v>
      </c>
      <c r="S1260" s="33">
        <f t="shared" si="234"/>
        <v>1.4366666666666665</v>
      </c>
      <c r="T1260" s="33"/>
      <c r="U1260" s="33">
        <f t="shared" si="235"/>
        <v>0.73333333333333339</v>
      </c>
      <c r="V1260" s="33">
        <f t="shared" si="235"/>
        <v>1.4366666666666665</v>
      </c>
      <c r="W1260" s="36"/>
    </row>
    <row r="1261" spans="1:23" ht="37.5">
      <c r="A1261" s="112">
        <v>18</v>
      </c>
      <c r="B1261" s="27" t="s">
        <v>1772</v>
      </c>
      <c r="C1261" s="113" t="s">
        <v>1799</v>
      </c>
      <c r="D1261" s="113"/>
      <c r="E1261" s="113" t="s">
        <v>1800</v>
      </c>
      <c r="F1261" s="114">
        <v>190</v>
      </c>
      <c r="G1261" s="102"/>
      <c r="H1261" s="102"/>
      <c r="I1261" s="31">
        <f t="shared" si="229"/>
        <v>5.2</v>
      </c>
      <c r="J1261" s="32">
        <f t="shared" si="230"/>
        <v>1.5</v>
      </c>
      <c r="K1261" s="32">
        <v>3.7</v>
      </c>
      <c r="L1261" s="32">
        <f t="shared" si="236"/>
        <v>1.5</v>
      </c>
      <c r="M1261" s="32">
        <f t="shared" si="236"/>
        <v>3.7</v>
      </c>
      <c r="N1261" s="33">
        <f t="shared" si="232"/>
        <v>7</v>
      </c>
      <c r="O1261" s="34">
        <f t="shared" si="233"/>
        <v>0.5</v>
      </c>
      <c r="P1261" s="35">
        <f t="shared" si="233"/>
        <v>1.2333333333333334</v>
      </c>
      <c r="Q1261" s="33"/>
      <c r="R1261" s="33">
        <f t="shared" si="234"/>
        <v>0.5</v>
      </c>
      <c r="S1261" s="33">
        <f t="shared" si="234"/>
        <v>1.2333333333333334</v>
      </c>
      <c r="T1261" s="33"/>
      <c r="U1261" s="33">
        <f t="shared" si="235"/>
        <v>0.5</v>
      </c>
      <c r="V1261" s="33">
        <f t="shared" si="235"/>
        <v>1.2333333333333334</v>
      </c>
      <c r="W1261" s="36"/>
    </row>
    <row r="1262" spans="1:23" ht="37.5">
      <c r="A1262" s="112">
        <v>19</v>
      </c>
      <c r="B1262" s="27" t="s">
        <v>1772</v>
      </c>
      <c r="C1262" s="113" t="s">
        <v>1801</v>
      </c>
      <c r="D1262" s="113"/>
      <c r="E1262" s="113" t="s">
        <v>1802</v>
      </c>
      <c r="F1262" s="114">
        <v>119</v>
      </c>
      <c r="G1262" s="102"/>
      <c r="H1262" s="102"/>
      <c r="I1262" s="31">
        <f t="shared" si="229"/>
        <v>3.3</v>
      </c>
      <c r="J1262" s="32">
        <f t="shared" si="230"/>
        <v>0.9</v>
      </c>
      <c r="K1262" s="32">
        <f t="shared" si="231"/>
        <v>2.2999999999999998</v>
      </c>
      <c r="L1262" s="32">
        <f t="shared" si="236"/>
        <v>0.9</v>
      </c>
      <c r="M1262" s="32">
        <f t="shared" si="236"/>
        <v>2.2999999999999998</v>
      </c>
      <c r="N1262" s="33">
        <f t="shared" si="232"/>
        <v>4</v>
      </c>
      <c r="O1262" s="34">
        <f t="shared" si="233"/>
        <v>0.3</v>
      </c>
      <c r="P1262" s="35">
        <f t="shared" si="233"/>
        <v>0.76666666666666661</v>
      </c>
      <c r="Q1262" s="33"/>
      <c r="R1262" s="33">
        <f t="shared" si="234"/>
        <v>0.3</v>
      </c>
      <c r="S1262" s="33">
        <f t="shared" si="234"/>
        <v>0.76666666666666661</v>
      </c>
      <c r="T1262" s="33"/>
      <c r="U1262" s="33">
        <f t="shared" si="235"/>
        <v>0.3</v>
      </c>
      <c r="V1262" s="33">
        <f t="shared" si="235"/>
        <v>0.76666666666666661</v>
      </c>
      <c r="W1262" s="36"/>
    </row>
    <row r="1263" spans="1:23" ht="37.5">
      <c r="A1263" s="112">
        <v>20</v>
      </c>
      <c r="B1263" s="27" t="s">
        <v>1772</v>
      </c>
      <c r="C1263" s="113" t="s">
        <v>1801</v>
      </c>
      <c r="D1263" s="113"/>
      <c r="E1263" s="113" t="s">
        <v>1803</v>
      </c>
      <c r="F1263" s="114">
        <v>183</v>
      </c>
      <c r="G1263" s="102">
        <v>3.35</v>
      </c>
      <c r="H1263" s="102"/>
      <c r="I1263" s="31">
        <f t="shared" si="229"/>
        <v>5</v>
      </c>
      <c r="J1263" s="32">
        <f t="shared" si="230"/>
        <v>1.4</v>
      </c>
      <c r="K1263" s="32">
        <f t="shared" si="231"/>
        <v>3.5</v>
      </c>
      <c r="L1263" s="32">
        <v>0</v>
      </c>
      <c r="M1263" s="32">
        <f>K1263-H1263</f>
        <v>3.5</v>
      </c>
      <c r="N1263" s="33">
        <f t="shared" si="232"/>
        <v>7</v>
      </c>
      <c r="O1263" s="34">
        <f t="shared" si="233"/>
        <v>0</v>
      </c>
      <c r="P1263" s="35">
        <f t="shared" si="233"/>
        <v>1.1666666666666667</v>
      </c>
      <c r="Q1263" s="33"/>
      <c r="R1263" s="33">
        <f t="shared" si="234"/>
        <v>0</v>
      </c>
      <c r="S1263" s="33">
        <f t="shared" si="234"/>
        <v>1.1666666666666667</v>
      </c>
      <c r="T1263" s="33"/>
      <c r="U1263" s="33">
        <f t="shared" si="235"/>
        <v>0</v>
      </c>
      <c r="V1263" s="33">
        <f t="shared" si="235"/>
        <v>1.1666666666666667</v>
      </c>
      <c r="W1263" s="36"/>
    </row>
    <row r="1264" spans="1:23" ht="19.5">
      <c r="A1264" s="112">
        <v>21</v>
      </c>
      <c r="B1264" s="27" t="s">
        <v>1772</v>
      </c>
      <c r="C1264" s="113" t="s">
        <v>1804</v>
      </c>
      <c r="D1264" s="113"/>
      <c r="E1264" s="113" t="s">
        <v>1805</v>
      </c>
      <c r="F1264" s="114">
        <v>142</v>
      </c>
      <c r="G1264" s="102">
        <v>0.42</v>
      </c>
      <c r="H1264" s="102">
        <v>0.9</v>
      </c>
      <c r="I1264" s="31">
        <f t="shared" si="229"/>
        <v>3.9</v>
      </c>
      <c r="J1264" s="32">
        <f t="shared" si="230"/>
        <v>1.1000000000000001</v>
      </c>
      <c r="K1264" s="32">
        <f t="shared" si="231"/>
        <v>2.7</v>
      </c>
      <c r="L1264" s="32">
        <f>J1264-G1264</f>
        <v>0.68000000000000016</v>
      </c>
      <c r="M1264" s="32">
        <f>K1264-H1264</f>
        <v>1.8000000000000003</v>
      </c>
      <c r="N1264" s="33">
        <f t="shared" si="232"/>
        <v>5</v>
      </c>
      <c r="O1264" s="34">
        <f t="shared" si="233"/>
        <v>0.22666666666666671</v>
      </c>
      <c r="P1264" s="35">
        <f t="shared" si="233"/>
        <v>0.60000000000000009</v>
      </c>
      <c r="Q1264" s="33"/>
      <c r="R1264" s="33">
        <f t="shared" si="234"/>
        <v>0.22666666666666671</v>
      </c>
      <c r="S1264" s="33">
        <f t="shared" si="234"/>
        <v>0.60000000000000009</v>
      </c>
      <c r="T1264" s="33"/>
      <c r="U1264" s="33">
        <f t="shared" si="235"/>
        <v>0.22666666666666671</v>
      </c>
      <c r="V1264" s="33">
        <f t="shared" si="235"/>
        <v>0.60000000000000009</v>
      </c>
      <c r="W1264" s="36"/>
    </row>
    <row r="1265" spans="1:23" ht="19.5">
      <c r="A1265" s="112">
        <v>22</v>
      </c>
      <c r="B1265" s="27" t="s">
        <v>1772</v>
      </c>
      <c r="C1265" s="113" t="s">
        <v>1806</v>
      </c>
      <c r="D1265" s="113"/>
      <c r="E1265" s="113" t="s">
        <v>1807</v>
      </c>
      <c r="F1265" s="114">
        <v>171</v>
      </c>
      <c r="G1265" s="102">
        <v>1.2</v>
      </c>
      <c r="H1265" s="102">
        <v>2.72</v>
      </c>
      <c r="I1265" s="31">
        <f t="shared" si="229"/>
        <v>4.7</v>
      </c>
      <c r="J1265" s="32">
        <f t="shared" si="230"/>
        <v>1.3</v>
      </c>
      <c r="K1265" s="32">
        <f t="shared" si="231"/>
        <v>3.3</v>
      </c>
      <c r="L1265" s="32">
        <f>J1265-G1265</f>
        <v>0.10000000000000009</v>
      </c>
      <c r="M1265" s="32">
        <f>K1265-H1265</f>
        <v>0.57999999999999963</v>
      </c>
      <c r="N1265" s="33">
        <f t="shared" si="232"/>
        <v>6</v>
      </c>
      <c r="O1265" s="34">
        <f t="shared" si="233"/>
        <v>3.3333333333333361E-2</v>
      </c>
      <c r="P1265" s="35">
        <f t="shared" si="233"/>
        <v>0.19333333333333322</v>
      </c>
      <c r="Q1265" s="33"/>
      <c r="R1265" s="33">
        <f t="shared" si="234"/>
        <v>3.3333333333333361E-2</v>
      </c>
      <c r="S1265" s="33">
        <f t="shared" si="234"/>
        <v>0.19333333333333322</v>
      </c>
      <c r="T1265" s="33"/>
      <c r="U1265" s="33">
        <f t="shared" si="235"/>
        <v>3.3333333333333361E-2</v>
      </c>
      <c r="V1265" s="33">
        <f t="shared" si="235"/>
        <v>0.19333333333333322</v>
      </c>
      <c r="W1265" s="36"/>
    </row>
    <row r="1266" spans="1:23" ht="19.5">
      <c r="A1266" s="112">
        <v>23</v>
      </c>
      <c r="B1266" s="27" t="s">
        <v>1772</v>
      </c>
      <c r="C1266" s="113" t="s">
        <v>1808</v>
      </c>
      <c r="D1266" s="113"/>
      <c r="E1266" s="113" t="s">
        <v>1809</v>
      </c>
      <c r="F1266" s="114">
        <v>146</v>
      </c>
      <c r="G1266" s="102">
        <v>1.31</v>
      </c>
      <c r="H1266" s="102">
        <v>0.66</v>
      </c>
      <c r="I1266" s="31">
        <f t="shared" si="229"/>
        <v>4</v>
      </c>
      <c r="J1266" s="32">
        <f t="shared" si="230"/>
        <v>1.1000000000000001</v>
      </c>
      <c r="K1266" s="32">
        <f t="shared" si="231"/>
        <v>2.8</v>
      </c>
      <c r="L1266" s="32">
        <v>0</v>
      </c>
      <c r="M1266" s="32">
        <f>K1266-H1266</f>
        <v>2.1399999999999997</v>
      </c>
      <c r="N1266" s="33">
        <f t="shared" si="232"/>
        <v>5</v>
      </c>
      <c r="O1266" s="34">
        <f t="shared" si="233"/>
        <v>0</v>
      </c>
      <c r="P1266" s="35">
        <f t="shared" si="233"/>
        <v>0.71333333333333326</v>
      </c>
      <c r="Q1266" s="33"/>
      <c r="R1266" s="33">
        <f t="shared" si="234"/>
        <v>0</v>
      </c>
      <c r="S1266" s="33">
        <f t="shared" si="234"/>
        <v>0.71333333333333326</v>
      </c>
      <c r="T1266" s="33"/>
      <c r="U1266" s="33">
        <f t="shared" si="235"/>
        <v>0</v>
      </c>
      <c r="V1266" s="33">
        <f t="shared" si="235"/>
        <v>0.71333333333333326</v>
      </c>
      <c r="W1266" s="36"/>
    </row>
    <row r="1267" spans="1:23" ht="19.5">
      <c r="A1267" s="112">
        <v>24</v>
      </c>
      <c r="B1267" s="27" t="s">
        <v>1772</v>
      </c>
      <c r="C1267" s="113" t="s">
        <v>1808</v>
      </c>
      <c r="D1267" s="113"/>
      <c r="E1267" s="113" t="s">
        <v>1810</v>
      </c>
      <c r="F1267" s="114">
        <v>122</v>
      </c>
      <c r="G1267" s="102">
        <v>1.43</v>
      </c>
      <c r="H1267" s="102">
        <v>3.2</v>
      </c>
      <c r="I1267" s="31">
        <f t="shared" si="229"/>
        <v>3.4</v>
      </c>
      <c r="J1267" s="32">
        <f t="shared" si="230"/>
        <v>1</v>
      </c>
      <c r="K1267" s="32">
        <f t="shared" si="231"/>
        <v>2.4</v>
      </c>
      <c r="L1267" s="32">
        <v>0</v>
      </c>
      <c r="M1267" s="32">
        <v>0</v>
      </c>
      <c r="N1267" s="33">
        <f t="shared" si="232"/>
        <v>4</v>
      </c>
      <c r="O1267" s="34">
        <f t="shared" si="233"/>
        <v>0</v>
      </c>
      <c r="P1267" s="35">
        <f t="shared" si="233"/>
        <v>0</v>
      </c>
      <c r="Q1267" s="33"/>
      <c r="R1267" s="33">
        <f t="shared" si="234"/>
        <v>0</v>
      </c>
      <c r="S1267" s="33">
        <f t="shared" si="234"/>
        <v>0</v>
      </c>
      <c r="T1267" s="33"/>
      <c r="U1267" s="33">
        <f t="shared" si="235"/>
        <v>0</v>
      </c>
      <c r="V1267" s="33">
        <f t="shared" si="235"/>
        <v>0</v>
      </c>
      <c r="W1267" s="36"/>
    </row>
    <row r="1268" spans="1:23" ht="19.5">
      <c r="A1268" s="112">
        <v>25</v>
      </c>
      <c r="B1268" s="27" t="s">
        <v>1772</v>
      </c>
      <c r="C1268" s="113" t="s">
        <v>1811</v>
      </c>
      <c r="D1268" s="113"/>
      <c r="E1268" s="113" t="s">
        <v>1812</v>
      </c>
      <c r="F1268" s="114">
        <v>104</v>
      </c>
      <c r="G1268" s="102">
        <v>0.39</v>
      </c>
      <c r="H1268" s="102">
        <v>2.97</v>
      </c>
      <c r="I1268" s="31">
        <f t="shared" si="229"/>
        <v>2.9</v>
      </c>
      <c r="J1268" s="32">
        <f t="shared" si="230"/>
        <v>0.8</v>
      </c>
      <c r="K1268" s="32">
        <f t="shared" si="231"/>
        <v>2</v>
      </c>
      <c r="L1268" s="32">
        <f>J1268-G1268</f>
        <v>0.41000000000000003</v>
      </c>
      <c r="M1268" s="32">
        <v>0</v>
      </c>
      <c r="N1268" s="33">
        <f t="shared" si="232"/>
        <v>4</v>
      </c>
      <c r="O1268" s="34">
        <f t="shared" si="233"/>
        <v>0.13666666666666669</v>
      </c>
      <c r="P1268" s="35">
        <f t="shared" si="233"/>
        <v>0</v>
      </c>
      <c r="Q1268" s="33"/>
      <c r="R1268" s="33">
        <f t="shared" si="234"/>
        <v>0.13666666666666669</v>
      </c>
      <c r="S1268" s="33">
        <f t="shared" si="234"/>
        <v>0</v>
      </c>
      <c r="T1268" s="33"/>
      <c r="U1268" s="33">
        <f t="shared" si="235"/>
        <v>0.13666666666666669</v>
      </c>
      <c r="V1268" s="33">
        <f t="shared" si="235"/>
        <v>0</v>
      </c>
      <c r="W1268" s="36"/>
    </row>
    <row r="1269" spans="1:23" ht="19.5">
      <c r="A1269" s="112">
        <v>26</v>
      </c>
      <c r="B1269" s="27" t="s">
        <v>1772</v>
      </c>
      <c r="C1269" s="113" t="s">
        <v>1811</v>
      </c>
      <c r="D1269" s="113"/>
      <c r="E1269" s="113" t="s">
        <v>1813</v>
      </c>
      <c r="F1269" s="114">
        <v>96</v>
      </c>
      <c r="G1269" s="102"/>
      <c r="H1269" s="102">
        <v>0.09</v>
      </c>
      <c r="I1269" s="31">
        <f t="shared" si="229"/>
        <v>2.6</v>
      </c>
      <c r="J1269" s="32">
        <f t="shared" si="230"/>
        <v>0.7</v>
      </c>
      <c r="K1269" s="32">
        <f t="shared" si="231"/>
        <v>1.8</v>
      </c>
      <c r="L1269" s="32">
        <f>J1269-G1269</f>
        <v>0.7</v>
      </c>
      <c r="M1269" s="32">
        <f>K1269-H1269</f>
        <v>1.71</v>
      </c>
      <c r="N1269" s="33">
        <f t="shared" si="232"/>
        <v>3</v>
      </c>
      <c r="O1269" s="34">
        <f t="shared" si="233"/>
        <v>0.23333333333333331</v>
      </c>
      <c r="P1269" s="35">
        <f t="shared" si="233"/>
        <v>0.56999999999999995</v>
      </c>
      <c r="Q1269" s="33"/>
      <c r="R1269" s="33">
        <f t="shared" si="234"/>
        <v>0.23333333333333331</v>
      </c>
      <c r="S1269" s="33">
        <f t="shared" si="234"/>
        <v>0.56999999999999995</v>
      </c>
      <c r="T1269" s="33"/>
      <c r="U1269" s="33">
        <f t="shared" si="235"/>
        <v>0.23333333333333331</v>
      </c>
      <c r="V1269" s="33">
        <f t="shared" si="235"/>
        <v>0.56999999999999995</v>
      </c>
      <c r="W1269" s="36"/>
    </row>
    <row r="1270" spans="1:23" ht="19.5">
      <c r="A1270" s="112">
        <v>27</v>
      </c>
      <c r="B1270" s="27" t="s">
        <v>1772</v>
      </c>
      <c r="C1270" s="113" t="s">
        <v>1814</v>
      </c>
      <c r="D1270" s="113"/>
      <c r="E1270" s="113" t="s">
        <v>1815</v>
      </c>
      <c r="F1270" s="114">
        <v>120</v>
      </c>
      <c r="G1270" s="102"/>
      <c r="H1270" s="102">
        <v>0.48</v>
      </c>
      <c r="I1270" s="31">
        <f t="shared" si="229"/>
        <v>3.3</v>
      </c>
      <c r="J1270" s="32">
        <f t="shared" si="230"/>
        <v>0.9</v>
      </c>
      <c r="K1270" s="32">
        <f t="shared" si="231"/>
        <v>2.2999999999999998</v>
      </c>
      <c r="L1270" s="32">
        <f>J1270-G1270</f>
        <v>0.9</v>
      </c>
      <c r="M1270" s="32">
        <f>K1270-H1270</f>
        <v>1.8199999999999998</v>
      </c>
      <c r="N1270" s="33">
        <f t="shared" si="232"/>
        <v>4</v>
      </c>
      <c r="O1270" s="34">
        <f t="shared" si="233"/>
        <v>0.3</v>
      </c>
      <c r="P1270" s="35">
        <f t="shared" si="233"/>
        <v>0.60666666666666658</v>
      </c>
      <c r="Q1270" s="33"/>
      <c r="R1270" s="33">
        <f t="shared" si="234"/>
        <v>0.3</v>
      </c>
      <c r="S1270" s="33">
        <f t="shared" si="234"/>
        <v>0.60666666666666658</v>
      </c>
      <c r="T1270" s="33"/>
      <c r="U1270" s="33">
        <f t="shared" si="235"/>
        <v>0.3</v>
      </c>
      <c r="V1270" s="33">
        <f t="shared" si="235"/>
        <v>0.60666666666666658</v>
      </c>
      <c r="W1270" s="36"/>
    </row>
    <row r="1271" spans="1:23" ht="19.5">
      <c r="A1271" s="112">
        <v>28</v>
      </c>
      <c r="B1271" s="27" t="s">
        <v>1772</v>
      </c>
      <c r="C1271" s="113" t="s">
        <v>1816</v>
      </c>
      <c r="D1271" s="113"/>
      <c r="E1271" s="113" t="s">
        <v>1817</v>
      </c>
      <c r="F1271" s="114">
        <v>120</v>
      </c>
      <c r="G1271" s="102">
        <v>0.67</v>
      </c>
      <c r="H1271" s="102">
        <v>1.32</v>
      </c>
      <c r="I1271" s="31">
        <f t="shared" si="229"/>
        <v>3.3</v>
      </c>
      <c r="J1271" s="32">
        <f t="shared" si="230"/>
        <v>0.9</v>
      </c>
      <c r="K1271" s="32">
        <f t="shared" si="231"/>
        <v>2.2999999999999998</v>
      </c>
      <c r="L1271" s="32">
        <f>J1271-G1271</f>
        <v>0.22999999999999998</v>
      </c>
      <c r="M1271" s="32">
        <f>K1271-H1271</f>
        <v>0.97999999999999976</v>
      </c>
      <c r="N1271" s="33">
        <f t="shared" si="232"/>
        <v>4</v>
      </c>
      <c r="O1271" s="34">
        <f t="shared" si="233"/>
        <v>7.6666666666666661E-2</v>
      </c>
      <c r="P1271" s="35">
        <f t="shared" si="233"/>
        <v>0.32666666666666661</v>
      </c>
      <c r="Q1271" s="33"/>
      <c r="R1271" s="33">
        <f t="shared" si="234"/>
        <v>7.6666666666666661E-2</v>
      </c>
      <c r="S1271" s="33">
        <f t="shared" si="234"/>
        <v>0.32666666666666661</v>
      </c>
      <c r="T1271" s="33"/>
      <c r="U1271" s="33">
        <f t="shared" si="235"/>
        <v>7.6666666666666661E-2</v>
      </c>
      <c r="V1271" s="33">
        <f t="shared" si="235"/>
        <v>0.32666666666666661</v>
      </c>
      <c r="W1271" s="36"/>
    </row>
    <row r="1272" spans="1:23" ht="19.5">
      <c r="A1272" s="112">
        <v>29</v>
      </c>
      <c r="B1272" s="27" t="s">
        <v>1772</v>
      </c>
      <c r="C1272" s="113" t="s">
        <v>1664</v>
      </c>
      <c r="D1272" s="113"/>
      <c r="E1272" s="113" t="s">
        <v>1818</v>
      </c>
      <c r="F1272" s="114">
        <v>172</v>
      </c>
      <c r="G1272" s="102"/>
      <c r="H1272" s="102"/>
      <c r="I1272" s="31">
        <f t="shared" si="229"/>
        <v>4.7</v>
      </c>
      <c r="J1272" s="32">
        <f t="shared" si="230"/>
        <v>1.3</v>
      </c>
      <c r="K1272" s="32">
        <f t="shared" si="231"/>
        <v>3.3</v>
      </c>
      <c r="L1272" s="32">
        <f>J1272-G1272</f>
        <v>1.3</v>
      </c>
      <c r="M1272" s="32">
        <f>K1272-H1272</f>
        <v>3.3</v>
      </c>
      <c r="N1272" s="33">
        <f t="shared" si="232"/>
        <v>6</v>
      </c>
      <c r="O1272" s="34">
        <f t="shared" si="233"/>
        <v>0.43333333333333335</v>
      </c>
      <c r="P1272" s="35">
        <f t="shared" si="233"/>
        <v>1.0999999999999999</v>
      </c>
      <c r="Q1272" s="33"/>
      <c r="R1272" s="33">
        <f t="shared" si="234"/>
        <v>0.43333333333333335</v>
      </c>
      <c r="S1272" s="33">
        <f t="shared" si="234"/>
        <v>1.0999999999999999</v>
      </c>
      <c r="T1272" s="33"/>
      <c r="U1272" s="33">
        <f t="shared" si="235"/>
        <v>0.43333333333333335</v>
      </c>
      <c r="V1272" s="33">
        <f t="shared" si="235"/>
        <v>1.0999999999999999</v>
      </c>
      <c r="W1272" s="36"/>
    </row>
    <row r="1273" spans="1:23" ht="19.5">
      <c r="A1273" s="112">
        <v>30</v>
      </c>
      <c r="B1273" s="27" t="s">
        <v>1772</v>
      </c>
      <c r="C1273" s="113" t="s">
        <v>728</v>
      </c>
      <c r="D1273" s="113"/>
      <c r="E1273" s="113" t="s">
        <v>729</v>
      </c>
      <c r="F1273" s="114">
        <v>108</v>
      </c>
      <c r="G1273" s="102">
        <v>1.23</v>
      </c>
      <c r="H1273" s="102">
        <v>2.83</v>
      </c>
      <c r="I1273" s="31">
        <f t="shared" si="229"/>
        <v>3</v>
      </c>
      <c r="J1273" s="32">
        <f t="shared" si="230"/>
        <v>0.9</v>
      </c>
      <c r="K1273" s="32">
        <f t="shared" si="231"/>
        <v>2.1</v>
      </c>
      <c r="L1273" s="32">
        <v>0</v>
      </c>
      <c r="M1273" s="32">
        <v>0</v>
      </c>
      <c r="N1273" s="33">
        <f t="shared" si="232"/>
        <v>4</v>
      </c>
      <c r="O1273" s="34">
        <f t="shared" si="233"/>
        <v>0</v>
      </c>
      <c r="P1273" s="35">
        <f t="shared" si="233"/>
        <v>0</v>
      </c>
      <c r="Q1273" s="33"/>
      <c r="R1273" s="33">
        <f t="shared" si="234"/>
        <v>0</v>
      </c>
      <c r="S1273" s="33">
        <f t="shared" si="234"/>
        <v>0</v>
      </c>
      <c r="T1273" s="33"/>
      <c r="U1273" s="33">
        <f t="shared" si="235"/>
        <v>0</v>
      </c>
      <c r="V1273" s="33">
        <f t="shared" si="235"/>
        <v>0</v>
      </c>
      <c r="W1273" s="36"/>
    </row>
    <row r="1274" spans="1:23" ht="19.5">
      <c r="A1274" s="112">
        <v>31</v>
      </c>
      <c r="B1274" s="27" t="s">
        <v>1772</v>
      </c>
      <c r="C1274" s="113" t="s">
        <v>813</v>
      </c>
      <c r="D1274" s="113"/>
      <c r="E1274" s="113" t="s">
        <v>814</v>
      </c>
      <c r="F1274" s="114">
        <v>196</v>
      </c>
      <c r="G1274" s="102">
        <v>1.43</v>
      </c>
      <c r="H1274" s="102"/>
      <c r="I1274" s="31">
        <f t="shared" si="229"/>
        <v>5.4</v>
      </c>
      <c r="J1274" s="32">
        <f t="shared" si="230"/>
        <v>1.5</v>
      </c>
      <c r="K1274" s="32">
        <f t="shared" si="231"/>
        <v>3.8</v>
      </c>
      <c r="L1274" s="32">
        <f>J1274-G1274</f>
        <v>7.0000000000000062E-2</v>
      </c>
      <c r="M1274" s="32">
        <f>K1274-H1274</f>
        <v>3.8</v>
      </c>
      <c r="N1274" s="33">
        <f t="shared" si="232"/>
        <v>7</v>
      </c>
      <c r="O1274" s="34">
        <f t="shared" si="233"/>
        <v>2.3333333333333355E-2</v>
      </c>
      <c r="P1274" s="35">
        <f t="shared" si="233"/>
        <v>1.2666666666666666</v>
      </c>
      <c r="Q1274" s="33"/>
      <c r="R1274" s="33">
        <f t="shared" si="234"/>
        <v>2.3333333333333355E-2</v>
      </c>
      <c r="S1274" s="33">
        <f t="shared" si="234"/>
        <v>1.2666666666666666</v>
      </c>
      <c r="T1274" s="33"/>
      <c r="U1274" s="33">
        <f t="shared" si="235"/>
        <v>2.3333333333333355E-2</v>
      </c>
      <c r="V1274" s="33">
        <f t="shared" si="235"/>
        <v>1.2666666666666666</v>
      </c>
      <c r="W1274" s="36"/>
    </row>
    <row r="1275" spans="1:23" ht="19.5">
      <c r="A1275" s="112">
        <v>32</v>
      </c>
      <c r="B1275" s="27" t="s">
        <v>1772</v>
      </c>
      <c r="C1275" s="113" t="s">
        <v>1819</v>
      </c>
      <c r="D1275" s="113"/>
      <c r="E1275" s="113" t="s">
        <v>1820</v>
      </c>
      <c r="F1275" s="114">
        <v>106</v>
      </c>
      <c r="G1275" s="102">
        <v>0.03</v>
      </c>
      <c r="H1275" s="102">
        <v>2.35</v>
      </c>
      <c r="I1275" s="31">
        <f t="shared" si="229"/>
        <v>2.9</v>
      </c>
      <c r="J1275" s="32">
        <f t="shared" si="230"/>
        <v>0.8</v>
      </c>
      <c r="K1275" s="32">
        <f t="shared" si="231"/>
        <v>2</v>
      </c>
      <c r="L1275" s="32">
        <f>J1275-G1275</f>
        <v>0.77</v>
      </c>
      <c r="M1275" s="32">
        <v>0</v>
      </c>
      <c r="N1275" s="33">
        <f t="shared" si="232"/>
        <v>4</v>
      </c>
      <c r="O1275" s="34">
        <f t="shared" si="233"/>
        <v>0.25666666666666665</v>
      </c>
      <c r="P1275" s="35">
        <f t="shared" si="233"/>
        <v>0</v>
      </c>
      <c r="Q1275" s="33"/>
      <c r="R1275" s="33">
        <f t="shared" si="234"/>
        <v>0.25666666666666665</v>
      </c>
      <c r="S1275" s="33">
        <f t="shared" si="234"/>
        <v>0</v>
      </c>
      <c r="T1275" s="33"/>
      <c r="U1275" s="33">
        <f t="shared" si="235"/>
        <v>0.25666666666666665</v>
      </c>
      <c r="V1275" s="33">
        <f t="shared" si="235"/>
        <v>0</v>
      </c>
      <c r="W1275" s="36"/>
    </row>
    <row r="1276" spans="1:23" ht="19.5">
      <c r="A1276" s="112">
        <v>33</v>
      </c>
      <c r="B1276" s="27" t="s">
        <v>1772</v>
      </c>
      <c r="C1276" s="113" t="s">
        <v>1821</v>
      </c>
      <c r="D1276" s="113"/>
      <c r="E1276" s="113" t="s">
        <v>1822</v>
      </c>
      <c r="F1276" s="114">
        <v>151</v>
      </c>
      <c r="G1276" s="102">
        <v>2.52</v>
      </c>
      <c r="H1276" s="102">
        <v>0.43</v>
      </c>
      <c r="I1276" s="31">
        <f t="shared" si="229"/>
        <v>4.2</v>
      </c>
      <c r="J1276" s="32">
        <f t="shared" si="230"/>
        <v>1.2</v>
      </c>
      <c r="K1276" s="32">
        <f t="shared" si="231"/>
        <v>2.9</v>
      </c>
      <c r="L1276" s="32">
        <v>0</v>
      </c>
      <c r="M1276" s="32">
        <f t="shared" ref="M1276:M1282" si="237">K1276-H1276</f>
        <v>2.4699999999999998</v>
      </c>
      <c r="N1276" s="33">
        <f t="shared" si="232"/>
        <v>5</v>
      </c>
      <c r="O1276" s="34">
        <f t="shared" si="233"/>
        <v>0</v>
      </c>
      <c r="P1276" s="35">
        <f t="shared" si="233"/>
        <v>0.82333333333333325</v>
      </c>
      <c r="Q1276" s="33"/>
      <c r="R1276" s="33">
        <f t="shared" si="234"/>
        <v>0</v>
      </c>
      <c r="S1276" s="33">
        <f t="shared" si="234"/>
        <v>0.82333333333333325</v>
      </c>
      <c r="T1276" s="33"/>
      <c r="U1276" s="33">
        <f t="shared" si="235"/>
        <v>0</v>
      </c>
      <c r="V1276" s="33">
        <f t="shared" si="235"/>
        <v>0.82333333333333325</v>
      </c>
      <c r="W1276" s="36"/>
    </row>
    <row r="1277" spans="1:23" ht="19.5">
      <c r="A1277" s="112">
        <v>34</v>
      </c>
      <c r="B1277" s="27" t="s">
        <v>1772</v>
      </c>
      <c r="C1277" s="113" t="s">
        <v>1823</v>
      </c>
      <c r="D1277" s="113"/>
      <c r="E1277" s="113" t="s">
        <v>1824</v>
      </c>
      <c r="F1277" s="114">
        <v>126</v>
      </c>
      <c r="G1277" s="102">
        <v>3.65</v>
      </c>
      <c r="H1277" s="102">
        <v>1.66</v>
      </c>
      <c r="I1277" s="31">
        <f t="shared" si="229"/>
        <v>3.5</v>
      </c>
      <c r="J1277" s="32">
        <f t="shared" si="230"/>
        <v>1</v>
      </c>
      <c r="K1277" s="32">
        <f t="shared" si="231"/>
        <v>2.5</v>
      </c>
      <c r="L1277" s="32">
        <v>0</v>
      </c>
      <c r="M1277" s="32">
        <f t="shared" si="237"/>
        <v>0.84000000000000008</v>
      </c>
      <c r="N1277" s="33">
        <f t="shared" si="232"/>
        <v>5</v>
      </c>
      <c r="O1277" s="34">
        <f t="shared" si="233"/>
        <v>0</v>
      </c>
      <c r="P1277" s="35">
        <f t="shared" si="233"/>
        <v>0.28000000000000003</v>
      </c>
      <c r="Q1277" s="33"/>
      <c r="R1277" s="33">
        <f t="shared" si="234"/>
        <v>0</v>
      </c>
      <c r="S1277" s="33">
        <f t="shared" si="234"/>
        <v>0.28000000000000003</v>
      </c>
      <c r="T1277" s="33"/>
      <c r="U1277" s="33">
        <f t="shared" si="235"/>
        <v>0</v>
      </c>
      <c r="V1277" s="33">
        <f t="shared" si="235"/>
        <v>0.28000000000000003</v>
      </c>
      <c r="W1277" s="36"/>
    </row>
    <row r="1278" spans="1:23" ht="19.5">
      <c r="A1278" s="112">
        <v>35</v>
      </c>
      <c r="B1278" s="27" t="s">
        <v>1772</v>
      </c>
      <c r="C1278" s="113" t="s">
        <v>1823</v>
      </c>
      <c r="D1278" s="113"/>
      <c r="E1278" s="113" t="s">
        <v>1825</v>
      </c>
      <c r="F1278" s="114">
        <v>122</v>
      </c>
      <c r="G1278" s="102">
        <v>5.0000000000000001E-3</v>
      </c>
      <c r="H1278" s="102">
        <v>2.2400000000000002</v>
      </c>
      <c r="I1278" s="31">
        <f t="shared" si="229"/>
        <v>3.4</v>
      </c>
      <c r="J1278" s="32">
        <f t="shared" si="230"/>
        <v>1</v>
      </c>
      <c r="K1278" s="32">
        <f t="shared" si="231"/>
        <v>2.4</v>
      </c>
      <c r="L1278" s="32">
        <f>J1278-G1278</f>
        <v>0.995</v>
      </c>
      <c r="M1278" s="32">
        <f t="shared" si="237"/>
        <v>0.1599999999999997</v>
      </c>
      <c r="N1278" s="33">
        <f t="shared" si="232"/>
        <v>4</v>
      </c>
      <c r="O1278" s="34">
        <f t="shared" si="233"/>
        <v>0.33166666666666667</v>
      </c>
      <c r="P1278" s="35">
        <f t="shared" si="233"/>
        <v>5.3333333333333233E-2</v>
      </c>
      <c r="Q1278" s="33"/>
      <c r="R1278" s="33">
        <f t="shared" si="234"/>
        <v>0.33166666666666667</v>
      </c>
      <c r="S1278" s="33">
        <f t="shared" si="234"/>
        <v>5.3333333333333233E-2</v>
      </c>
      <c r="T1278" s="33"/>
      <c r="U1278" s="33">
        <f t="shared" si="235"/>
        <v>0.33166666666666667</v>
      </c>
      <c r="V1278" s="33">
        <f t="shared" si="235"/>
        <v>5.3333333333333233E-2</v>
      </c>
      <c r="W1278" s="36"/>
    </row>
    <row r="1279" spans="1:23" ht="19.5">
      <c r="A1279" s="112">
        <v>36</v>
      </c>
      <c r="B1279" s="27" t="s">
        <v>1772</v>
      </c>
      <c r="C1279" s="113" t="s">
        <v>1826</v>
      </c>
      <c r="D1279" s="113"/>
      <c r="E1279" s="113" t="s">
        <v>1827</v>
      </c>
      <c r="F1279" s="114">
        <v>144</v>
      </c>
      <c r="G1279" s="102"/>
      <c r="H1279" s="102">
        <v>1.51</v>
      </c>
      <c r="I1279" s="31">
        <f t="shared" si="229"/>
        <v>4</v>
      </c>
      <c r="J1279" s="32">
        <f t="shared" si="230"/>
        <v>1.1000000000000001</v>
      </c>
      <c r="K1279" s="32">
        <f t="shared" si="231"/>
        <v>2.8</v>
      </c>
      <c r="L1279" s="32">
        <f>J1279-G1279</f>
        <v>1.1000000000000001</v>
      </c>
      <c r="M1279" s="32">
        <f t="shared" si="237"/>
        <v>1.2899999999999998</v>
      </c>
      <c r="N1279" s="33">
        <f t="shared" si="232"/>
        <v>5</v>
      </c>
      <c r="O1279" s="34">
        <f t="shared" si="233"/>
        <v>0.3666666666666667</v>
      </c>
      <c r="P1279" s="35">
        <f t="shared" si="233"/>
        <v>0.42999999999999994</v>
      </c>
      <c r="Q1279" s="33"/>
      <c r="R1279" s="33">
        <f t="shared" si="234"/>
        <v>0.3666666666666667</v>
      </c>
      <c r="S1279" s="33">
        <f t="shared" si="234"/>
        <v>0.42999999999999994</v>
      </c>
      <c r="T1279" s="33"/>
      <c r="U1279" s="33">
        <f t="shared" si="235"/>
        <v>0.3666666666666667</v>
      </c>
      <c r="V1279" s="33">
        <f t="shared" si="235"/>
        <v>0.42999999999999994</v>
      </c>
      <c r="W1279" s="36"/>
    </row>
    <row r="1280" spans="1:23" ht="19.5">
      <c r="A1280" s="112">
        <v>37</v>
      </c>
      <c r="B1280" s="27" t="s">
        <v>1772</v>
      </c>
      <c r="C1280" s="113" t="s">
        <v>1828</v>
      </c>
      <c r="D1280" s="113"/>
      <c r="E1280" s="113" t="s">
        <v>1829</v>
      </c>
      <c r="F1280" s="114">
        <v>147</v>
      </c>
      <c r="G1280" s="102"/>
      <c r="H1280" s="102"/>
      <c r="I1280" s="31">
        <f t="shared" si="229"/>
        <v>4</v>
      </c>
      <c r="J1280" s="32">
        <v>1.2</v>
      </c>
      <c r="K1280" s="32">
        <f t="shared" si="231"/>
        <v>2.8</v>
      </c>
      <c r="L1280" s="32">
        <f>J1280-G1280</f>
        <v>1.2</v>
      </c>
      <c r="M1280" s="32">
        <f t="shared" si="237"/>
        <v>2.8</v>
      </c>
      <c r="N1280" s="33">
        <f t="shared" si="232"/>
        <v>5</v>
      </c>
      <c r="O1280" s="34">
        <f t="shared" si="233"/>
        <v>0.39999999999999997</v>
      </c>
      <c r="P1280" s="35">
        <f t="shared" si="233"/>
        <v>0.93333333333333324</v>
      </c>
      <c r="Q1280" s="33"/>
      <c r="R1280" s="33">
        <f t="shared" si="234"/>
        <v>0.39999999999999997</v>
      </c>
      <c r="S1280" s="33">
        <f t="shared" si="234"/>
        <v>0.93333333333333324</v>
      </c>
      <c r="T1280" s="33"/>
      <c r="U1280" s="33">
        <f t="shared" si="235"/>
        <v>0.39999999999999997</v>
      </c>
      <c r="V1280" s="33">
        <f t="shared" si="235"/>
        <v>0.93333333333333324</v>
      </c>
      <c r="W1280" s="36"/>
    </row>
    <row r="1281" spans="1:23" ht="19.5">
      <c r="A1281" s="112">
        <v>38</v>
      </c>
      <c r="B1281" s="27" t="s">
        <v>1772</v>
      </c>
      <c r="C1281" s="113" t="s">
        <v>1828</v>
      </c>
      <c r="D1281" s="113"/>
      <c r="E1281" s="113" t="s">
        <v>1830</v>
      </c>
      <c r="F1281" s="114">
        <v>132</v>
      </c>
      <c r="G1281" s="102">
        <v>1</v>
      </c>
      <c r="H1281" s="102"/>
      <c r="I1281" s="31">
        <f t="shared" si="229"/>
        <v>3.6</v>
      </c>
      <c r="J1281" s="32">
        <f t="shared" si="230"/>
        <v>1</v>
      </c>
      <c r="K1281" s="32">
        <f t="shared" si="231"/>
        <v>2.5</v>
      </c>
      <c r="L1281" s="32">
        <f>J1281-G1281</f>
        <v>0</v>
      </c>
      <c r="M1281" s="32">
        <f t="shared" si="237"/>
        <v>2.5</v>
      </c>
      <c r="N1281" s="33">
        <f t="shared" si="232"/>
        <v>5</v>
      </c>
      <c r="O1281" s="34">
        <f t="shared" si="233"/>
        <v>0</v>
      </c>
      <c r="P1281" s="35">
        <f t="shared" si="233"/>
        <v>0.83333333333333337</v>
      </c>
      <c r="Q1281" s="33"/>
      <c r="R1281" s="33">
        <f t="shared" si="234"/>
        <v>0</v>
      </c>
      <c r="S1281" s="33">
        <f t="shared" si="234"/>
        <v>0.83333333333333337</v>
      </c>
      <c r="T1281" s="33"/>
      <c r="U1281" s="33">
        <f t="shared" si="235"/>
        <v>0</v>
      </c>
      <c r="V1281" s="33">
        <f t="shared" si="235"/>
        <v>0.83333333333333337</v>
      </c>
      <c r="W1281" s="36"/>
    </row>
    <row r="1282" spans="1:23" ht="19.5">
      <c r="A1282" s="112">
        <v>39</v>
      </c>
      <c r="B1282" s="27" t="s">
        <v>1772</v>
      </c>
      <c r="C1282" s="113" t="s">
        <v>1831</v>
      </c>
      <c r="D1282" s="113"/>
      <c r="E1282" s="113" t="s">
        <v>1832</v>
      </c>
      <c r="F1282" s="114">
        <v>117</v>
      </c>
      <c r="G1282" s="102">
        <v>1.21</v>
      </c>
      <c r="H1282" s="102"/>
      <c r="I1282" s="31">
        <f t="shared" si="229"/>
        <v>3.2</v>
      </c>
      <c r="J1282" s="32">
        <f t="shared" si="230"/>
        <v>0.9</v>
      </c>
      <c r="K1282" s="32">
        <f t="shared" si="231"/>
        <v>2.2000000000000002</v>
      </c>
      <c r="L1282" s="32">
        <v>0</v>
      </c>
      <c r="M1282" s="32">
        <f t="shared" si="237"/>
        <v>2.2000000000000002</v>
      </c>
      <c r="N1282" s="33">
        <f t="shared" si="232"/>
        <v>4</v>
      </c>
      <c r="O1282" s="34">
        <f t="shared" si="233"/>
        <v>0</v>
      </c>
      <c r="P1282" s="35">
        <f t="shared" si="233"/>
        <v>0.73333333333333339</v>
      </c>
      <c r="Q1282" s="33"/>
      <c r="R1282" s="33">
        <f t="shared" si="234"/>
        <v>0</v>
      </c>
      <c r="S1282" s="33">
        <f t="shared" si="234"/>
        <v>0.73333333333333339</v>
      </c>
      <c r="T1282" s="33"/>
      <c r="U1282" s="33">
        <f t="shared" si="235"/>
        <v>0</v>
      </c>
      <c r="V1282" s="33">
        <f t="shared" si="235"/>
        <v>0.73333333333333339</v>
      </c>
      <c r="W1282" s="36"/>
    </row>
    <row r="1283" spans="1:23" ht="19.5">
      <c r="A1283" s="112">
        <v>40</v>
      </c>
      <c r="B1283" s="27" t="s">
        <v>1772</v>
      </c>
      <c r="C1283" s="113" t="s">
        <v>1833</v>
      </c>
      <c r="D1283" s="113"/>
      <c r="E1283" s="113" t="s">
        <v>1834</v>
      </c>
      <c r="F1283" s="114">
        <v>138</v>
      </c>
      <c r="G1283" s="102">
        <v>0.2</v>
      </c>
      <c r="H1283" s="102">
        <v>3.39</v>
      </c>
      <c r="I1283" s="31">
        <f t="shared" si="229"/>
        <v>3.8</v>
      </c>
      <c r="J1283" s="32">
        <f t="shared" si="230"/>
        <v>1.1000000000000001</v>
      </c>
      <c r="K1283" s="32">
        <f t="shared" si="231"/>
        <v>2.7</v>
      </c>
      <c r="L1283" s="32">
        <f>J1283-G1283</f>
        <v>0.90000000000000013</v>
      </c>
      <c r="M1283" s="32">
        <v>0</v>
      </c>
      <c r="N1283" s="33">
        <f t="shared" si="232"/>
        <v>5</v>
      </c>
      <c r="O1283" s="34">
        <f t="shared" si="233"/>
        <v>0.30000000000000004</v>
      </c>
      <c r="P1283" s="35">
        <f t="shared" si="233"/>
        <v>0</v>
      </c>
      <c r="Q1283" s="33"/>
      <c r="R1283" s="33">
        <f t="shared" si="234"/>
        <v>0.30000000000000004</v>
      </c>
      <c r="S1283" s="33">
        <f t="shared" si="234"/>
        <v>0</v>
      </c>
      <c r="T1283" s="33"/>
      <c r="U1283" s="33">
        <f t="shared" si="235"/>
        <v>0.30000000000000004</v>
      </c>
      <c r="V1283" s="33">
        <f t="shared" si="235"/>
        <v>0</v>
      </c>
      <c r="W1283" s="36"/>
    </row>
    <row r="1284" spans="1:23" ht="19.5">
      <c r="A1284" s="112">
        <v>41</v>
      </c>
      <c r="B1284" s="27" t="s">
        <v>1772</v>
      </c>
      <c r="C1284" s="113" t="s">
        <v>1835</v>
      </c>
      <c r="D1284" s="113"/>
      <c r="E1284" s="113" t="s">
        <v>1836</v>
      </c>
      <c r="F1284" s="114">
        <v>98</v>
      </c>
      <c r="G1284" s="102">
        <v>3.95</v>
      </c>
      <c r="H1284" s="102"/>
      <c r="I1284" s="31">
        <f t="shared" si="229"/>
        <v>2.7</v>
      </c>
      <c r="J1284" s="32">
        <f t="shared" si="230"/>
        <v>0.8</v>
      </c>
      <c r="K1284" s="32">
        <f t="shared" si="231"/>
        <v>1.9</v>
      </c>
      <c r="L1284" s="32">
        <v>0</v>
      </c>
      <c r="M1284" s="32">
        <f t="shared" ref="M1284:M1291" si="238">K1284-H1284</f>
        <v>1.9</v>
      </c>
      <c r="N1284" s="33">
        <f t="shared" si="232"/>
        <v>4</v>
      </c>
      <c r="O1284" s="34">
        <f t="shared" si="233"/>
        <v>0</v>
      </c>
      <c r="P1284" s="35">
        <f t="shared" si="233"/>
        <v>0.6333333333333333</v>
      </c>
      <c r="Q1284" s="33"/>
      <c r="R1284" s="33">
        <f t="shared" si="234"/>
        <v>0</v>
      </c>
      <c r="S1284" s="33">
        <f t="shared" si="234"/>
        <v>0.6333333333333333</v>
      </c>
      <c r="T1284" s="33"/>
      <c r="U1284" s="33">
        <f t="shared" si="235"/>
        <v>0</v>
      </c>
      <c r="V1284" s="33">
        <f t="shared" si="235"/>
        <v>0.6333333333333333</v>
      </c>
      <c r="W1284" s="36"/>
    </row>
    <row r="1285" spans="1:23" ht="19.5">
      <c r="A1285" s="112">
        <v>42</v>
      </c>
      <c r="B1285" s="27" t="s">
        <v>1772</v>
      </c>
      <c r="C1285" s="113" t="s">
        <v>1837</v>
      </c>
      <c r="D1285" s="113"/>
      <c r="E1285" s="113" t="s">
        <v>282</v>
      </c>
      <c r="F1285" s="114">
        <v>114</v>
      </c>
      <c r="G1285" s="102">
        <v>0.73</v>
      </c>
      <c r="H1285" s="102">
        <v>1.1200000000000001</v>
      </c>
      <c r="I1285" s="31">
        <f t="shared" si="229"/>
        <v>3.1</v>
      </c>
      <c r="J1285" s="32">
        <f t="shared" si="230"/>
        <v>0.9</v>
      </c>
      <c r="K1285" s="32">
        <f t="shared" si="231"/>
        <v>2.2000000000000002</v>
      </c>
      <c r="L1285" s="32">
        <f>J1285-G1285</f>
        <v>0.17000000000000004</v>
      </c>
      <c r="M1285" s="32">
        <f t="shared" si="238"/>
        <v>1.08</v>
      </c>
      <c r="N1285" s="33">
        <f t="shared" si="232"/>
        <v>4</v>
      </c>
      <c r="O1285" s="34">
        <f t="shared" si="233"/>
        <v>5.6666666666666678E-2</v>
      </c>
      <c r="P1285" s="35">
        <f t="shared" si="233"/>
        <v>0.36000000000000004</v>
      </c>
      <c r="Q1285" s="33"/>
      <c r="R1285" s="33">
        <f t="shared" si="234"/>
        <v>5.6666666666666678E-2</v>
      </c>
      <c r="S1285" s="33">
        <f t="shared" si="234"/>
        <v>0.36000000000000004</v>
      </c>
      <c r="T1285" s="33"/>
      <c r="U1285" s="33">
        <f t="shared" si="235"/>
        <v>5.6666666666666678E-2</v>
      </c>
      <c r="V1285" s="33">
        <f t="shared" si="235"/>
        <v>0.36000000000000004</v>
      </c>
      <c r="W1285" s="36"/>
    </row>
    <row r="1286" spans="1:23" ht="19.5">
      <c r="A1286" s="112">
        <v>43</v>
      </c>
      <c r="B1286" s="27" t="s">
        <v>1772</v>
      </c>
      <c r="C1286" s="113" t="s">
        <v>1838</v>
      </c>
      <c r="D1286" s="113"/>
      <c r="E1286" s="113" t="s">
        <v>1839</v>
      </c>
      <c r="F1286" s="114">
        <v>152</v>
      </c>
      <c r="G1286" s="102"/>
      <c r="H1286" s="102">
        <v>2.31</v>
      </c>
      <c r="I1286" s="31">
        <f t="shared" si="229"/>
        <v>4.2</v>
      </c>
      <c r="J1286" s="32">
        <f t="shared" si="230"/>
        <v>1.2</v>
      </c>
      <c r="K1286" s="32">
        <f t="shared" si="231"/>
        <v>2.9</v>
      </c>
      <c r="L1286" s="32">
        <f>J1286-G1286</f>
        <v>1.2</v>
      </c>
      <c r="M1286" s="32">
        <f t="shared" si="238"/>
        <v>0.58999999999999986</v>
      </c>
      <c r="N1286" s="33">
        <f t="shared" si="232"/>
        <v>5</v>
      </c>
      <c r="O1286" s="34">
        <f t="shared" si="233"/>
        <v>0.39999999999999997</v>
      </c>
      <c r="P1286" s="35">
        <f t="shared" si="233"/>
        <v>0.19666666666666663</v>
      </c>
      <c r="Q1286" s="33"/>
      <c r="R1286" s="33">
        <f t="shared" si="234"/>
        <v>0.39999999999999997</v>
      </c>
      <c r="S1286" s="33">
        <f t="shared" si="234"/>
        <v>0.19666666666666663</v>
      </c>
      <c r="T1286" s="33"/>
      <c r="U1286" s="33">
        <f t="shared" si="235"/>
        <v>0.39999999999999997</v>
      </c>
      <c r="V1286" s="33">
        <f t="shared" si="235"/>
        <v>0.19666666666666663</v>
      </c>
      <c r="W1286" s="36"/>
    </row>
    <row r="1287" spans="1:23" ht="19.5">
      <c r="A1287" s="112">
        <v>44</v>
      </c>
      <c r="B1287" s="27" t="s">
        <v>1772</v>
      </c>
      <c r="C1287" s="113" t="s">
        <v>1840</v>
      </c>
      <c r="D1287" s="113"/>
      <c r="E1287" s="113" t="s">
        <v>1841</v>
      </c>
      <c r="F1287" s="114">
        <v>170</v>
      </c>
      <c r="G1287" s="102">
        <v>1.7</v>
      </c>
      <c r="H1287" s="102"/>
      <c r="I1287" s="31">
        <f t="shared" si="229"/>
        <v>4.7</v>
      </c>
      <c r="J1287" s="32">
        <f t="shared" si="230"/>
        <v>1.3</v>
      </c>
      <c r="K1287" s="32">
        <f t="shared" si="231"/>
        <v>3.3</v>
      </c>
      <c r="L1287" s="32">
        <v>0</v>
      </c>
      <c r="M1287" s="32">
        <f t="shared" si="238"/>
        <v>3.3</v>
      </c>
      <c r="N1287" s="33">
        <f t="shared" si="232"/>
        <v>6</v>
      </c>
      <c r="O1287" s="34">
        <f t="shared" si="233"/>
        <v>0</v>
      </c>
      <c r="P1287" s="35">
        <f t="shared" si="233"/>
        <v>1.0999999999999999</v>
      </c>
      <c r="Q1287" s="33"/>
      <c r="R1287" s="33">
        <f t="shared" si="234"/>
        <v>0</v>
      </c>
      <c r="S1287" s="33">
        <f t="shared" si="234"/>
        <v>1.0999999999999999</v>
      </c>
      <c r="T1287" s="33"/>
      <c r="U1287" s="33">
        <f t="shared" si="235"/>
        <v>0</v>
      </c>
      <c r="V1287" s="33">
        <f t="shared" si="235"/>
        <v>1.0999999999999999</v>
      </c>
      <c r="W1287" s="36"/>
    </row>
    <row r="1288" spans="1:23" ht="37.5">
      <c r="A1288" s="112">
        <v>45</v>
      </c>
      <c r="B1288" s="27" t="s">
        <v>1772</v>
      </c>
      <c r="C1288" s="113" t="s">
        <v>1842</v>
      </c>
      <c r="D1288" s="113"/>
      <c r="E1288" s="113" t="s">
        <v>1843</v>
      </c>
      <c r="F1288" s="114">
        <v>137</v>
      </c>
      <c r="G1288" s="102">
        <v>0.19</v>
      </c>
      <c r="H1288" s="102"/>
      <c r="I1288" s="31">
        <f t="shared" si="229"/>
        <v>3.8</v>
      </c>
      <c r="J1288" s="32">
        <f t="shared" si="230"/>
        <v>1.1000000000000001</v>
      </c>
      <c r="K1288" s="32">
        <f t="shared" si="231"/>
        <v>2.7</v>
      </c>
      <c r="L1288" s="32">
        <f>J1288-G1288</f>
        <v>0.91000000000000014</v>
      </c>
      <c r="M1288" s="32">
        <f t="shared" si="238"/>
        <v>2.7</v>
      </c>
      <c r="N1288" s="33">
        <f t="shared" si="232"/>
        <v>5</v>
      </c>
      <c r="O1288" s="34">
        <f t="shared" si="233"/>
        <v>0.3033333333333334</v>
      </c>
      <c r="P1288" s="35">
        <f t="shared" si="233"/>
        <v>0.9</v>
      </c>
      <c r="Q1288" s="33"/>
      <c r="R1288" s="33">
        <f t="shared" si="234"/>
        <v>0.3033333333333334</v>
      </c>
      <c r="S1288" s="33">
        <f t="shared" si="234"/>
        <v>0.9</v>
      </c>
      <c r="T1288" s="33"/>
      <c r="U1288" s="33">
        <f t="shared" si="235"/>
        <v>0.3033333333333334</v>
      </c>
      <c r="V1288" s="33">
        <f t="shared" si="235"/>
        <v>0.9</v>
      </c>
      <c r="W1288" s="36"/>
    </row>
    <row r="1289" spans="1:23" ht="19.5">
      <c r="A1289" s="112">
        <v>46</v>
      </c>
      <c r="B1289" s="27" t="s">
        <v>1772</v>
      </c>
      <c r="C1289" s="113" t="s">
        <v>1844</v>
      </c>
      <c r="D1289" s="113"/>
      <c r="E1289" s="113" t="s">
        <v>1845</v>
      </c>
      <c r="F1289" s="114">
        <v>156</v>
      </c>
      <c r="G1289" s="102">
        <v>0.71</v>
      </c>
      <c r="H1289" s="102">
        <v>1.78</v>
      </c>
      <c r="I1289" s="31">
        <f t="shared" si="229"/>
        <v>4.3</v>
      </c>
      <c r="J1289" s="32">
        <f t="shared" si="230"/>
        <v>1.2</v>
      </c>
      <c r="K1289" s="32">
        <f t="shared" si="231"/>
        <v>3</v>
      </c>
      <c r="L1289" s="32">
        <f>J1289-G1289</f>
        <v>0.49</v>
      </c>
      <c r="M1289" s="32">
        <f t="shared" si="238"/>
        <v>1.22</v>
      </c>
      <c r="N1289" s="33">
        <f t="shared" si="232"/>
        <v>6</v>
      </c>
      <c r="O1289" s="34">
        <f t="shared" si="233"/>
        <v>0.16333333333333333</v>
      </c>
      <c r="P1289" s="35">
        <f t="shared" si="233"/>
        <v>0.40666666666666668</v>
      </c>
      <c r="Q1289" s="33"/>
      <c r="R1289" s="33">
        <f t="shared" si="234"/>
        <v>0.16333333333333333</v>
      </c>
      <c r="S1289" s="33">
        <f t="shared" si="234"/>
        <v>0.40666666666666668</v>
      </c>
      <c r="T1289" s="33"/>
      <c r="U1289" s="33">
        <f t="shared" si="235"/>
        <v>0.16333333333333333</v>
      </c>
      <c r="V1289" s="33">
        <f t="shared" si="235"/>
        <v>0.40666666666666668</v>
      </c>
      <c r="W1289" s="36"/>
    </row>
    <row r="1290" spans="1:23" ht="19.5">
      <c r="A1290" s="112">
        <v>47</v>
      </c>
      <c r="B1290" s="27" t="s">
        <v>1772</v>
      </c>
      <c r="C1290" s="113" t="s">
        <v>1844</v>
      </c>
      <c r="D1290" s="113"/>
      <c r="E1290" s="113" t="s">
        <v>1846</v>
      </c>
      <c r="F1290" s="114">
        <v>115</v>
      </c>
      <c r="G1290" s="102">
        <v>0.46</v>
      </c>
      <c r="H1290" s="102">
        <v>1.39</v>
      </c>
      <c r="I1290" s="31">
        <f t="shared" si="229"/>
        <v>3.2</v>
      </c>
      <c r="J1290" s="32">
        <f t="shared" si="230"/>
        <v>0.9</v>
      </c>
      <c r="K1290" s="32">
        <f t="shared" si="231"/>
        <v>2.2000000000000002</v>
      </c>
      <c r="L1290" s="32">
        <f>J1290-G1290</f>
        <v>0.44</v>
      </c>
      <c r="M1290" s="32">
        <f t="shared" si="238"/>
        <v>0.81000000000000028</v>
      </c>
      <c r="N1290" s="33">
        <f t="shared" si="232"/>
        <v>4</v>
      </c>
      <c r="O1290" s="34">
        <f t="shared" si="233"/>
        <v>0.14666666666666667</v>
      </c>
      <c r="P1290" s="35">
        <f t="shared" si="233"/>
        <v>0.27000000000000007</v>
      </c>
      <c r="Q1290" s="33"/>
      <c r="R1290" s="33">
        <f t="shared" si="234"/>
        <v>0.14666666666666667</v>
      </c>
      <c r="S1290" s="33">
        <f t="shared" si="234"/>
        <v>0.27000000000000007</v>
      </c>
      <c r="T1290" s="33"/>
      <c r="U1290" s="33">
        <f t="shared" si="235"/>
        <v>0.14666666666666667</v>
      </c>
      <c r="V1290" s="33">
        <f t="shared" si="235"/>
        <v>0.27000000000000007</v>
      </c>
      <c r="W1290" s="36"/>
    </row>
    <row r="1291" spans="1:23" ht="19.5">
      <c r="A1291" s="112">
        <v>48</v>
      </c>
      <c r="B1291" s="27" t="s">
        <v>1772</v>
      </c>
      <c r="C1291" s="113" t="s">
        <v>1046</v>
      </c>
      <c r="D1291" s="113"/>
      <c r="E1291" s="113" t="s">
        <v>1047</v>
      </c>
      <c r="F1291" s="114">
        <v>161</v>
      </c>
      <c r="G1291" s="102">
        <v>0.46</v>
      </c>
      <c r="H1291" s="102">
        <v>1.37</v>
      </c>
      <c r="I1291" s="31">
        <f t="shared" si="229"/>
        <v>4.4000000000000004</v>
      </c>
      <c r="J1291" s="32">
        <f t="shared" si="230"/>
        <v>1.3</v>
      </c>
      <c r="K1291" s="32">
        <f t="shared" si="231"/>
        <v>3.1</v>
      </c>
      <c r="L1291" s="32">
        <f>J1291-G1291</f>
        <v>0.84000000000000008</v>
      </c>
      <c r="M1291" s="32">
        <f t="shared" si="238"/>
        <v>1.73</v>
      </c>
      <c r="N1291" s="33">
        <f t="shared" si="232"/>
        <v>6</v>
      </c>
      <c r="O1291" s="34">
        <f t="shared" si="233"/>
        <v>0.28000000000000003</v>
      </c>
      <c r="P1291" s="35">
        <f t="shared" si="233"/>
        <v>0.57666666666666666</v>
      </c>
      <c r="Q1291" s="33"/>
      <c r="R1291" s="33">
        <f t="shared" si="234"/>
        <v>0.28000000000000003</v>
      </c>
      <c r="S1291" s="33">
        <f t="shared" si="234"/>
        <v>0.57666666666666666</v>
      </c>
      <c r="T1291" s="33"/>
      <c r="U1291" s="33">
        <f t="shared" si="235"/>
        <v>0.28000000000000003</v>
      </c>
      <c r="V1291" s="33">
        <f t="shared" si="235"/>
        <v>0.57666666666666666</v>
      </c>
      <c r="W1291" s="36"/>
    </row>
    <row r="1292" spans="1:23" ht="19.5">
      <c r="A1292" s="112">
        <v>49</v>
      </c>
      <c r="B1292" s="27" t="s">
        <v>1772</v>
      </c>
      <c r="C1292" s="113" t="s">
        <v>1046</v>
      </c>
      <c r="D1292" s="113"/>
      <c r="E1292" s="113" t="s">
        <v>1847</v>
      </c>
      <c r="F1292" s="114">
        <v>46</v>
      </c>
      <c r="G1292" s="102"/>
      <c r="H1292" s="102">
        <v>2.9</v>
      </c>
      <c r="I1292" s="31">
        <f t="shared" si="229"/>
        <v>1.3</v>
      </c>
      <c r="J1292" s="32">
        <f t="shared" si="230"/>
        <v>0.4</v>
      </c>
      <c r="K1292" s="32">
        <f t="shared" si="231"/>
        <v>0.9</v>
      </c>
      <c r="L1292" s="32">
        <f>J1292-G1292</f>
        <v>0.4</v>
      </c>
      <c r="M1292" s="32">
        <v>0</v>
      </c>
      <c r="N1292" s="33">
        <f t="shared" si="232"/>
        <v>2</v>
      </c>
      <c r="O1292" s="34">
        <f t="shared" si="233"/>
        <v>0.13333333333333333</v>
      </c>
      <c r="P1292" s="35">
        <f t="shared" si="233"/>
        <v>0</v>
      </c>
      <c r="Q1292" s="33"/>
      <c r="R1292" s="33">
        <f t="shared" si="234"/>
        <v>0.13333333333333333</v>
      </c>
      <c r="S1292" s="33">
        <f t="shared" si="234"/>
        <v>0</v>
      </c>
      <c r="T1292" s="33"/>
      <c r="U1292" s="33">
        <f t="shared" si="235"/>
        <v>0.13333333333333333</v>
      </c>
      <c r="V1292" s="33">
        <f t="shared" si="235"/>
        <v>0</v>
      </c>
      <c r="W1292" s="36"/>
    </row>
    <row r="1293" spans="1:23" ht="19.5">
      <c r="A1293" s="112">
        <v>50</v>
      </c>
      <c r="B1293" s="27" t="s">
        <v>1772</v>
      </c>
      <c r="C1293" s="113" t="s">
        <v>1848</v>
      </c>
      <c r="D1293" s="113"/>
      <c r="E1293" s="113" t="s">
        <v>1849</v>
      </c>
      <c r="F1293" s="114">
        <v>132</v>
      </c>
      <c r="G1293" s="102">
        <v>2.2200000000000002</v>
      </c>
      <c r="H1293" s="102"/>
      <c r="I1293" s="31">
        <f t="shared" si="229"/>
        <v>3.6</v>
      </c>
      <c r="J1293" s="32">
        <f t="shared" si="230"/>
        <v>1</v>
      </c>
      <c r="K1293" s="32">
        <f t="shared" si="231"/>
        <v>2.5</v>
      </c>
      <c r="L1293" s="32">
        <v>0</v>
      </c>
      <c r="M1293" s="32">
        <f>K1293-H1293</f>
        <v>2.5</v>
      </c>
      <c r="N1293" s="33">
        <f t="shared" si="232"/>
        <v>5</v>
      </c>
      <c r="O1293" s="34">
        <f t="shared" si="233"/>
        <v>0</v>
      </c>
      <c r="P1293" s="35">
        <f t="shared" si="233"/>
        <v>0.83333333333333337</v>
      </c>
      <c r="Q1293" s="33"/>
      <c r="R1293" s="33">
        <f t="shared" si="234"/>
        <v>0</v>
      </c>
      <c r="S1293" s="33">
        <f t="shared" si="234"/>
        <v>0.83333333333333337</v>
      </c>
      <c r="T1293" s="33"/>
      <c r="U1293" s="33">
        <f t="shared" si="235"/>
        <v>0</v>
      </c>
      <c r="V1293" s="33">
        <f t="shared" si="235"/>
        <v>0.83333333333333337</v>
      </c>
      <c r="W1293" s="36"/>
    </row>
    <row r="1294" spans="1:23" ht="19.5">
      <c r="A1294" s="112">
        <v>51</v>
      </c>
      <c r="B1294" s="27" t="s">
        <v>1772</v>
      </c>
      <c r="C1294" s="113" t="s">
        <v>1850</v>
      </c>
      <c r="D1294" s="113"/>
      <c r="E1294" s="113" t="s">
        <v>1851</v>
      </c>
      <c r="F1294" s="114">
        <v>149</v>
      </c>
      <c r="G1294" s="102"/>
      <c r="H1294" s="102">
        <v>1.45</v>
      </c>
      <c r="I1294" s="31">
        <f t="shared" si="229"/>
        <v>4.0999999999999996</v>
      </c>
      <c r="J1294" s="32">
        <f t="shared" si="230"/>
        <v>1.2</v>
      </c>
      <c r="K1294" s="32">
        <f t="shared" si="231"/>
        <v>2.9</v>
      </c>
      <c r="L1294" s="32">
        <f>J1294-G1294</f>
        <v>1.2</v>
      </c>
      <c r="M1294" s="32">
        <f>K1294-H1294</f>
        <v>1.45</v>
      </c>
      <c r="N1294" s="33">
        <f t="shared" si="232"/>
        <v>5</v>
      </c>
      <c r="O1294" s="34">
        <f t="shared" si="233"/>
        <v>0.39999999999999997</v>
      </c>
      <c r="P1294" s="35">
        <f t="shared" si="233"/>
        <v>0.48333333333333334</v>
      </c>
      <c r="Q1294" s="33"/>
      <c r="R1294" s="33">
        <f t="shared" si="234"/>
        <v>0.39999999999999997</v>
      </c>
      <c r="S1294" s="33">
        <f t="shared" si="234"/>
        <v>0.48333333333333334</v>
      </c>
      <c r="T1294" s="33"/>
      <c r="U1294" s="33">
        <f t="shared" si="235"/>
        <v>0.39999999999999997</v>
      </c>
      <c r="V1294" s="33">
        <f t="shared" si="235"/>
        <v>0.48333333333333334</v>
      </c>
      <c r="W1294" s="36"/>
    </row>
    <row r="1295" spans="1:23" ht="19.5">
      <c r="A1295" s="112">
        <v>52</v>
      </c>
      <c r="B1295" s="27" t="s">
        <v>1772</v>
      </c>
      <c r="C1295" s="113" t="s">
        <v>1852</v>
      </c>
      <c r="D1295" s="113"/>
      <c r="E1295" s="113" t="s">
        <v>1853</v>
      </c>
      <c r="F1295" s="114">
        <v>83</v>
      </c>
      <c r="G1295" s="102">
        <v>0.06</v>
      </c>
      <c r="H1295" s="102"/>
      <c r="I1295" s="31">
        <f t="shared" si="229"/>
        <v>2.2999999999999998</v>
      </c>
      <c r="J1295" s="32">
        <f t="shared" si="230"/>
        <v>0.7</v>
      </c>
      <c r="K1295" s="32">
        <f t="shared" si="231"/>
        <v>1.6</v>
      </c>
      <c r="L1295" s="32">
        <f>J1295-G1295</f>
        <v>0.6399999999999999</v>
      </c>
      <c r="M1295" s="32">
        <f>K1295-H1295</f>
        <v>1.6</v>
      </c>
      <c r="N1295" s="33">
        <f t="shared" si="232"/>
        <v>3</v>
      </c>
      <c r="O1295" s="34">
        <f t="shared" si="233"/>
        <v>0.21333333333333329</v>
      </c>
      <c r="P1295" s="35">
        <f t="shared" si="233"/>
        <v>0.53333333333333333</v>
      </c>
      <c r="Q1295" s="33"/>
      <c r="R1295" s="33">
        <f t="shared" si="234"/>
        <v>0.21333333333333329</v>
      </c>
      <c r="S1295" s="33">
        <f t="shared" si="234"/>
        <v>0.53333333333333333</v>
      </c>
      <c r="T1295" s="33"/>
      <c r="U1295" s="33">
        <f t="shared" si="235"/>
        <v>0.21333333333333329</v>
      </c>
      <c r="V1295" s="33">
        <f t="shared" si="235"/>
        <v>0.53333333333333333</v>
      </c>
      <c r="W1295" s="36"/>
    </row>
    <row r="1296" spans="1:23" ht="19.5">
      <c r="A1296" s="112">
        <v>53</v>
      </c>
      <c r="B1296" s="27" t="s">
        <v>1772</v>
      </c>
      <c r="C1296" s="113" t="s">
        <v>1854</v>
      </c>
      <c r="D1296" s="113"/>
      <c r="E1296" s="113" t="s">
        <v>1855</v>
      </c>
      <c r="F1296" s="114">
        <v>122</v>
      </c>
      <c r="G1296" s="102">
        <v>4.29</v>
      </c>
      <c r="H1296" s="102">
        <v>1.19</v>
      </c>
      <c r="I1296" s="31">
        <f t="shared" si="229"/>
        <v>3.4</v>
      </c>
      <c r="J1296" s="32">
        <f t="shared" si="230"/>
        <v>1</v>
      </c>
      <c r="K1296" s="32">
        <f t="shared" si="231"/>
        <v>2.4</v>
      </c>
      <c r="L1296" s="32">
        <v>0</v>
      </c>
      <c r="M1296" s="32">
        <f>K1296-H1296</f>
        <v>1.21</v>
      </c>
      <c r="N1296" s="33">
        <f t="shared" si="232"/>
        <v>4</v>
      </c>
      <c r="O1296" s="34">
        <f t="shared" si="233"/>
        <v>0</v>
      </c>
      <c r="P1296" s="35">
        <f t="shared" si="233"/>
        <v>0.40333333333333332</v>
      </c>
      <c r="Q1296" s="33"/>
      <c r="R1296" s="33">
        <f t="shared" si="234"/>
        <v>0</v>
      </c>
      <c r="S1296" s="33">
        <f t="shared" si="234"/>
        <v>0.40333333333333332</v>
      </c>
      <c r="T1296" s="33"/>
      <c r="U1296" s="33">
        <f t="shared" si="235"/>
        <v>0</v>
      </c>
      <c r="V1296" s="33">
        <f t="shared" si="235"/>
        <v>0.40333333333333332</v>
      </c>
      <c r="W1296" s="36"/>
    </row>
    <row r="1297" spans="1:23" ht="19.5">
      <c r="A1297" s="112">
        <v>54</v>
      </c>
      <c r="B1297" s="27" t="s">
        <v>1772</v>
      </c>
      <c r="C1297" s="113" t="s">
        <v>1856</v>
      </c>
      <c r="D1297" s="113"/>
      <c r="E1297" s="113" t="s">
        <v>1857</v>
      </c>
      <c r="F1297" s="114">
        <v>132</v>
      </c>
      <c r="G1297" s="102"/>
      <c r="H1297" s="102">
        <v>2.57</v>
      </c>
      <c r="I1297" s="31">
        <f t="shared" si="229"/>
        <v>3.6</v>
      </c>
      <c r="J1297" s="32">
        <f t="shared" si="230"/>
        <v>1</v>
      </c>
      <c r="K1297" s="32">
        <f t="shared" si="231"/>
        <v>2.5</v>
      </c>
      <c r="L1297" s="32">
        <f>J1297-G1297</f>
        <v>1</v>
      </c>
      <c r="M1297" s="32">
        <v>0</v>
      </c>
      <c r="N1297" s="33">
        <f t="shared" si="232"/>
        <v>5</v>
      </c>
      <c r="O1297" s="34">
        <f t="shared" si="233"/>
        <v>0.33333333333333331</v>
      </c>
      <c r="P1297" s="35">
        <f t="shared" si="233"/>
        <v>0</v>
      </c>
      <c r="Q1297" s="33"/>
      <c r="R1297" s="33">
        <f t="shared" si="234"/>
        <v>0.33333333333333331</v>
      </c>
      <c r="S1297" s="33">
        <f t="shared" si="234"/>
        <v>0</v>
      </c>
      <c r="T1297" s="33"/>
      <c r="U1297" s="33">
        <f t="shared" si="235"/>
        <v>0.33333333333333331</v>
      </c>
      <c r="V1297" s="33">
        <f t="shared" si="235"/>
        <v>0</v>
      </c>
      <c r="W1297" s="36"/>
    </row>
    <row r="1298" spans="1:23" ht="19.5">
      <c r="A1298" s="112">
        <v>55</v>
      </c>
      <c r="B1298" s="27" t="s">
        <v>1772</v>
      </c>
      <c r="C1298" s="113" t="s">
        <v>1858</v>
      </c>
      <c r="D1298" s="113"/>
      <c r="E1298" s="113" t="s">
        <v>640</v>
      </c>
      <c r="F1298" s="114">
        <v>159</v>
      </c>
      <c r="G1298" s="102">
        <v>0.23</v>
      </c>
      <c r="H1298" s="102"/>
      <c r="I1298" s="31">
        <f t="shared" si="229"/>
        <v>4.4000000000000004</v>
      </c>
      <c r="J1298" s="32">
        <f t="shared" si="230"/>
        <v>1.3</v>
      </c>
      <c r="K1298" s="32">
        <f t="shared" si="231"/>
        <v>3.1</v>
      </c>
      <c r="L1298" s="32">
        <f>J1298-G1298</f>
        <v>1.07</v>
      </c>
      <c r="M1298" s="32">
        <f t="shared" ref="M1298:M1303" si="239">K1298-H1298</f>
        <v>3.1</v>
      </c>
      <c r="N1298" s="33">
        <f t="shared" si="232"/>
        <v>6</v>
      </c>
      <c r="O1298" s="34">
        <f t="shared" si="233"/>
        <v>0.35666666666666669</v>
      </c>
      <c r="P1298" s="35">
        <f t="shared" si="233"/>
        <v>1.0333333333333334</v>
      </c>
      <c r="Q1298" s="33"/>
      <c r="R1298" s="33">
        <f t="shared" si="234"/>
        <v>0.35666666666666669</v>
      </c>
      <c r="S1298" s="33">
        <f t="shared" si="234"/>
        <v>1.0333333333333334</v>
      </c>
      <c r="T1298" s="33"/>
      <c r="U1298" s="33">
        <f t="shared" si="235"/>
        <v>0.35666666666666669</v>
      </c>
      <c r="V1298" s="33">
        <f t="shared" si="235"/>
        <v>1.0333333333333334</v>
      </c>
      <c r="W1298" s="36"/>
    </row>
    <row r="1299" spans="1:23" ht="19.5">
      <c r="A1299" s="112">
        <v>56</v>
      </c>
      <c r="B1299" s="27" t="s">
        <v>1772</v>
      </c>
      <c r="C1299" s="113" t="s">
        <v>1859</v>
      </c>
      <c r="D1299" s="113"/>
      <c r="E1299" s="113" t="s">
        <v>1860</v>
      </c>
      <c r="F1299" s="114">
        <v>178</v>
      </c>
      <c r="G1299" s="102">
        <v>1.94</v>
      </c>
      <c r="H1299" s="102">
        <v>0.71</v>
      </c>
      <c r="I1299" s="31">
        <f t="shared" si="229"/>
        <v>4.9000000000000004</v>
      </c>
      <c r="J1299" s="32">
        <f t="shared" si="230"/>
        <v>1.4</v>
      </c>
      <c r="K1299" s="32">
        <f t="shared" si="231"/>
        <v>3.4</v>
      </c>
      <c r="L1299" s="32">
        <v>0</v>
      </c>
      <c r="M1299" s="32">
        <f t="shared" si="239"/>
        <v>2.69</v>
      </c>
      <c r="N1299" s="33">
        <f t="shared" si="232"/>
        <v>6</v>
      </c>
      <c r="O1299" s="34">
        <f t="shared" si="233"/>
        <v>0</v>
      </c>
      <c r="P1299" s="35">
        <f t="shared" si="233"/>
        <v>0.89666666666666661</v>
      </c>
      <c r="Q1299" s="33"/>
      <c r="R1299" s="33">
        <f t="shared" si="234"/>
        <v>0</v>
      </c>
      <c r="S1299" s="33">
        <f t="shared" si="234"/>
        <v>0.89666666666666661</v>
      </c>
      <c r="T1299" s="33"/>
      <c r="U1299" s="33">
        <f t="shared" si="235"/>
        <v>0</v>
      </c>
      <c r="V1299" s="33">
        <f t="shared" si="235"/>
        <v>0.89666666666666661</v>
      </c>
      <c r="W1299" s="36"/>
    </row>
    <row r="1300" spans="1:23" ht="19.5">
      <c r="A1300" s="112">
        <v>57</v>
      </c>
      <c r="B1300" s="27" t="s">
        <v>1772</v>
      </c>
      <c r="C1300" s="113" t="s">
        <v>1859</v>
      </c>
      <c r="D1300" s="113"/>
      <c r="E1300" s="113" t="s">
        <v>1861</v>
      </c>
      <c r="F1300" s="114">
        <v>105</v>
      </c>
      <c r="G1300" s="102">
        <v>0.48</v>
      </c>
      <c r="H1300" s="102">
        <v>1.63</v>
      </c>
      <c r="I1300" s="31">
        <f t="shared" si="229"/>
        <v>2.9</v>
      </c>
      <c r="J1300" s="32">
        <f t="shared" si="230"/>
        <v>0.8</v>
      </c>
      <c r="K1300" s="32">
        <f t="shared" si="231"/>
        <v>2</v>
      </c>
      <c r="L1300" s="32">
        <f>J1300-G1300</f>
        <v>0.32000000000000006</v>
      </c>
      <c r="M1300" s="32">
        <f t="shared" si="239"/>
        <v>0.37000000000000011</v>
      </c>
      <c r="N1300" s="33">
        <f t="shared" si="232"/>
        <v>4</v>
      </c>
      <c r="O1300" s="34">
        <f t="shared" si="233"/>
        <v>0.10666666666666669</v>
      </c>
      <c r="P1300" s="35">
        <f t="shared" si="233"/>
        <v>0.12333333333333336</v>
      </c>
      <c r="Q1300" s="33"/>
      <c r="R1300" s="33">
        <f t="shared" si="234"/>
        <v>0.10666666666666669</v>
      </c>
      <c r="S1300" s="33">
        <f t="shared" si="234"/>
        <v>0.12333333333333336</v>
      </c>
      <c r="T1300" s="33"/>
      <c r="U1300" s="33">
        <f t="shared" si="235"/>
        <v>0.10666666666666669</v>
      </c>
      <c r="V1300" s="33">
        <f t="shared" si="235"/>
        <v>0.12333333333333336</v>
      </c>
      <c r="W1300" s="36"/>
    </row>
    <row r="1301" spans="1:23" ht="19.5">
      <c r="A1301" s="112">
        <v>58</v>
      </c>
      <c r="B1301" s="27" t="s">
        <v>1772</v>
      </c>
      <c r="C1301" s="113" t="s">
        <v>1862</v>
      </c>
      <c r="D1301" s="113"/>
      <c r="E1301" s="113" t="s">
        <v>1863</v>
      </c>
      <c r="F1301" s="114">
        <v>118</v>
      </c>
      <c r="G1301" s="102">
        <v>0.38</v>
      </c>
      <c r="H1301" s="102">
        <v>0.92</v>
      </c>
      <c r="I1301" s="31">
        <f t="shared" si="229"/>
        <v>3.2</v>
      </c>
      <c r="J1301" s="32">
        <f t="shared" si="230"/>
        <v>0.9</v>
      </c>
      <c r="K1301" s="32">
        <f t="shared" si="231"/>
        <v>2.2000000000000002</v>
      </c>
      <c r="L1301" s="32">
        <f>J1301-G1301</f>
        <v>0.52</v>
      </c>
      <c r="M1301" s="32">
        <f t="shared" si="239"/>
        <v>1.2800000000000002</v>
      </c>
      <c r="N1301" s="33">
        <f t="shared" si="232"/>
        <v>4</v>
      </c>
      <c r="O1301" s="34">
        <f t="shared" si="233"/>
        <v>0.17333333333333334</v>
      </c>
      <c r="P1301" s="35">
        <f t="shared" si="233"/>
        <v>0.42666666666666675</v>
      </c>
      <c r="Q1301" s="33"/>
      <c r="R1301" s="33">
        <f t="shared" si="234"/>
        <v>0.17333333333333334</v>
      </c>
      <c r="S1301" s="33">
        <f t="shared" si="234"/>
        <v>0.42666666666666675</v>
      </c>
      <c r="T1301" s="33"/>
      <c r="U1301" s="33">
        <f t="shared" si="235"/>
        <v>0.17333333333333334</v>
      </c>
      <c r="V1301" s="33">
        <f t="shared" si="235"/>
        <v>0.42666666666666675</v>
      </c>
      <c r="W1301" s="36"/>
    </row>
    <row r="1302" spans="1:23" ht="19.5">
      <c r="A1302" s="112">
        <v>59</v>
      </c>
      <c r="B1302" s="27" t="s">
        <v>1772</v>
      </c>
      <c r="C1302" s="113" t="s">
        <v>175</v>
      </c>
      <c r="D1302" s="113"/>
      <c r="E1302" s="113" t="s">
        <v>1864</v>
      </c>
      <c r="F1302" s="114">
        <v>187</v>
      </c>
      <c r="G1302" s="102">
        <v>0.67</v>
      </c>
      <c r="H1302" s="102">
        <v>1.54</v>
      </c>
      <c r="I1302" s="31">
        <f t="shared" si="229"/>
        <v>5.0999999999999996</v>
      </c>
      <c r="J1302" s="32">
        <f t="shared" si="230"/>
        <v>1.5</v>
      </c>
      <c r="K1302" s="32">
        <f t="shared" si="231"/>
        <v>3.6</v>
      </c>
      <c r="L1302" s="32">
        <f>J1302-G1302</f>
        <v>0.83</v>
      </c>
      <c r="M1302" s="32">
        <f t="shared" si="239"/>
        <v>2.06</v>
      </c>
      <c r="N1302" s="33">
        <f t="shared" si="232"/>
        <v>7</v>
      </c>
      <c r="O1302" s="34">
        <f t="shared" si="233"/>
        <v>0.27666666666666667</v>
      </c>
      <c r="P1302" s="35">
        <f t="shared" si="233"/>
        <v>0.68666666666666665</v>
      </c>
      <c r="Q1302" s="33"/>
      <c r="R1302" s="33">
        <f t="shared" si="234"/>
        <v>0.27666666666666667</v>
      </c>
      <c r="S1302" s="33">
        <f t="shared" si="234"/>
        <v>0.68666666666666665</v>
      </c>
      <c r="T1302" s="33"/>
      <c r="U1302" s="33">
        <f t="shared" si="235"/>
        <v>0.27666666666666667</v>
      </c>
      <c r="V1302" s="33">
        <f t="shared" si="235"/>
        <v>0.68666666666666665</v>
      </c>
      <c r="W1302" s="36"/>
    </row>
    <row r="1303" spans="1:23" ht="37.5">
      <c r="A1303" s="112">
        <v>60</v>
      </c>
      <c r="B1303" s="27" t="s">
        <v>1772</v>
      </c>
      <c r="C1303" s="113" t="s">
        <v>1865</v>
      </c>
      <c r="D1303" s="113"/>
      <c r="E1303" s="113" t="s">
        <v>1866</v>
      </c>
      <c r="F1303" s="114">
        <v>121</v>
      </c>
      <c r="G1303" s="102">
        <v>3.87</v>
      </c>
      <c r="H1303" s="102"/>
      <c r="I1303" s="31">
        <f t="shared" si="229"/>
        <v>3.3</v>
      </c>
      <c r="J1303" s="32">
        <f t="shared" si="230"/>
        <v>0.9</v>
      </c>
      <c r="K1303" s="32">
        <f t="shared" si="231"/>
        <v>2.2999999999999998</v>
      </c>
      <c r="L1303" s="32">
        <v>0</v>
      </c>
      <c r="M1303" s="32">
        <f t="shared" si="239"/>
        <v>2.2999999999999998</v>
      </c>
      <c r="N1303" s="33">
        <f t="shared" si="232"/>
        <v>4</v>
      </c>
      <c r="O1303" s="34">
        <f t="shared" si="233"/>
        <v>0</v>
      </c>
      <c r="P1303" s="35">
        <f t="shared" si="233"/>
        <v>0.76666666666666661</v>
      </c>
      <c r="Q1303" s="33"/>
      <c r="R1303" s="33">
        <f t="shared" si="234"/>
        <v>0</v>
      </c>
      <c r="S1303" s="33">
        <f t="shared" si="234"/>
        <v>0.76666666666666661</v>
      </c>
      <c r="T1303" s="33"/>
      <c r="U1303" s="33">
        <f t="shared" si="235"/>
        <v>0</v>
      </c>
      <c r="V1303" s="33">
        <f t="shared" si="235"/>
        <v>0.76666666666666661</v>
      </c>
      <c r="W1303" s="36"/>
    </row>
    <row r="1304" spans="1:23" ht="19.5">
      <c r="A1304" s="112">
        <v>61</v>
      </c>
      <c r="B1304" s="27" t="s">
        <v>1772</v>
      </c>
      <c r="C1304" s="113" t="s">
        <v>1867</v>
      </c>
      <c r="D1304" s="113"/>
      <c r="E1304" s="113" t="s">
        <v>1084</v>
      </c>
      <c r="F1304" s="114">
        <v>90</v>
      </c>
      <c r="G1304" s="102">
        <v>0.67</v>
      </c>
      <c r="H1304" s="102">
        <v>2.36</v>
      </c>
      <c r="I1304" s="31">
        <f t="shared" si="229"/>
        <v>2.5</v>
      </c>
      <c r="J1304" s="32">
        <f t="shared" si="230"/>
        <v>0.7</v>
      </c>
      <c r="K1304" s="32">
        <f t="shared" si="231"/>
        <v>1.8</v>
      </c>
      <c r="L1304" s="32">
        <f>J1304-G1304</f>
        <v>2.9999999999999916E-2</v>
      </c>
      <c r="M1304" s="32">
        <v>0</v>
      </c>
      <c r="N1304" s="33">
        <f t="shared" si="232"/>
        <v>3</v>
      </c>
      <c r="O1304" s="34">
        <f t="shared" si="233"/>
        <v>9.9999999999999725E-3</v>
      </c>
      <c r="P1304" s="35">
        <f t="shared" si="233"/>
        <v>0</v>
      </c>
      <c r="Q1304" s="33"/>
      <c r="R1304" s="33">
        <f t="shared" si="234"/>
        <v>9.9999999999999725E-3</v>
      </c>
      <c r="S1304" s="33">
        <f t="shared" si="234"/>
        <v>0</v>
      </c>
      <c r="T1304" s="33"/>
      <c r="U1304" s="33">
        <f t="shared" si="235"/>
        <v>9.9999999999999725E-3</v>
      </c>
      <c r="V1304" s="33">
        <f t="shared" si="235"/>
        <v>0</v>
      </c>
      <c r="W1304" s="36"/>
    </row>
    <row r="1305" spans="1:23" ht="19.5">
      <c r="A1305" s="112">
        <v>62</v>
      </c>
      <c r="B1305" s="27" t="s">
        <v>1772</v>
      </c>
      <c r="C1305" s="113" t="s">
        <v>1867</v>
      </c>
      <c r="D1305" s="113"/>
      <c r="E1305" s="113" t="s">
        <v>1868</v>
      </c>
      <c r="F1305" s="114">
        <v>118</v>
      </c>
      <c r="G1305" s="102">
        <v>3.1</v>
      </c>
      <c r="H1305" s="102"/>
      <c r="I1305" s="31">
        <f t="shared" si="229"/>
        <v>3.2</v>
      </c>
      <c r="J1305" s="32">
        <f t="shared" si="230"/>
        <v>0.9</v>
      </c>
      <c r="K1305" s="32">
        <f t="shared" si="231"/>
        <v>2.2000000000000002</v>
      </c>
      <c r="L1305" s="32">
        <v>0</v>
      </c>
      <c r="M1305" s="32">
        <f>K1305-H1305</f>
        <v>2.2000000000000002</v>
      </c>
      <c r="N1305" s="33">
        <f t="shared" si="232"/>
        <v>4</v>
      </c>
      <c r="O1305" s="34">
        <f t="shared" si="233"/>
        <v>0</v>
      </c>
      <c r="P1305" s="35">
        <f t="shared" si="233"/>
        <v>0.73333333333333339</v>
      </c>
      <c r="Q1305" s="33"/>
      <c r="R1305" s="33">
        <f t="shared" si="234"/>
        <v>0</v>
      </c>
      <c r="S1305" s="33">
        <f t="shared" si="234"/>
        <v>0.73333333333333339</v>
      </c>
      <c r="T1305" s="33"/>
      <c r="U1305" s="33">
        <f t="shared" si="235"/>
        <v>0</v>
      </c>
      <c r="V1305" s="33">
        <f t="shared" si="235"/>
        <v>0.73333333333333339</v>
      </c>
      <c r="W1305" s="36"/>
    </row>
    <row r="1306" spans="1:23" ht="19.5">
      <c r="A1306" s="112">
        <v>63</v>
      </c>
      <c r="B1306" s="27" t="s">
        <v>1772</v>
      </c>
      <c r="C1306" s="113" t="s">
        <v>1869</v>
      </c>
      <c r="D1306" s="113"/>
      <c r="E1306" s="113" t="s">
        <v>1870</v>
      </c>
      <c r="F1306" s="114">
        <v>119</v>
      </c>
      <c r="G1306" s="102"/>
      <c r="H1306" s="102"/>
      <c r="I1306" s="31">
        <f t="shared" si="229"/>
        <v>3.3</v>
      </c>
      <c r="J1306" s="32">
        <f t="shared" si="230"/>
        <v>0.9</v>
      </c>
      <c r="K1306" s="32">
        <f t="shared" si="231"/>
        <v>2.2999999999999998</v>
      </c>
      <c r="L1306" s="32">
        <f>J1306-G1306</f>
        <v>0.9</v>
      </c>
      <c r="M1306" s="32">
        <f>K1306-H1306</f>
        <v>2.2999999999999998</v>
      </c>
      <c r="N1306" s="33">
        <f t="shared" si="232"/>
        <v>4</v>
      </c>
      <c r="O1306" s="34">
        <f t="shared" si="233"/>
        <v>0.3</v>
      </c>
      <c r="P1306" s="35">
        <f t="shared" si="233"/>
        <v>0.76666666666666661</v>
      </c>
      <c r="Q1306" s="33"/>
      <c r="R1306" s="33">
        <f t="shared" si="234"/>
        <v>0.3</v>
      </c>
      <c r="S1306" s="33">
        <f t="shared" si="234"/>
        <v>0.76666666666666661</v>
      </c>
      <c r="T1306" s="33"/>
      <c r="U1306" s="33">
        <f t="shared" si="235"/>
        <v>0.3</v>
      </c>
      <c r="V1306" s="33">
        <f t="shared" si="235"/>
        <v>0.76666666666666661</v>
      </c>
      <c r="W1306" s="36"/>
    </row>
    <row r="1307" spans="1:23" ht="19.5">
      <c r="A1307" s="112">
        <v>64</v>
      </c>
      <c r="B1307" s="27" t="s">
        <v>1772</v>
      </c>
      <c r="C1307" s="113" t="s">
        <v>1871</v>
      </c>
      <c r="D1307" s="113"/>
      <c r="E1307" s="113" t="s">
        <v>1872</v>
      </c>
      <c r="F1307" s="114">
        <v>148</v>
      </c>
      <c r="G1307" s="102">
        <v>0.18</v>
      </c>
      <c r="H1307" s="102"/>
      <c r="I1307" s="31">
        <f t="shared" si="229"/>
        <v>4.0999999999999996</v>
      </c>
      <c r="J1307" s="32">
        <f t="shared" si="230"/>
        <v>1.2</v>
      </c>
      <c r="K1307" s="32">
        <f t="shared" si="231"/>
        <v>2.9</v>
      </c>
      <c r="L1307" s="32">
        <f>J1307-G1307</f>
        <v>1.02</v>
      </c>
      <c r="M1307" s="32">
        <f>K1307-H1307</f>
        <v>2.9</v>
      </c>
      <c r="N1307" s="33">
        <f t="shared" si="232"/>
        <v>5</v>
      </c>
      <c r="O1307" s="34">
        <f t="shared" si="233"/>
        <v>0.34</v>
      </c>
      <c r="P1307" s="35">
        <f t="shared" si="233"/>
        <v>0.96666666666666667</v>
      </c>
      <c r="Q1307" s="33"/>
      <c r="R1307" s="33">
        <f t="shared" si="234"/>
        <v>0.34</v>
      </c>
      <c r="S1307" s="33">
        <f t="shared" si="234"/>
        <v>0.96666666666666667</v>
      </c>
      <c r="T1307" s="33"/>
      <c r="U1307" s="33">
        <f t="shared" si="235"/>
        <v>0.34</v>
      </c>
      <c r="V1307" s="33">
        <f t="shared" si="235"/>
        <v>0.96666666666666667</v>
      </c>
      <c r="W1307" s="36"/>
    </row>
    <row r="1308" spans="1:23" ht="19.5">
      <c r="A1308" s="112">
        <v>65</v>
      </c>
      <c r="B1308" s="27" t="s">
        <v>1772</v>
      </c>
      <c r="C1308" s="113" t="s">
        <v>1873</v>
      </c>
      <c r="D1308" s="113"/>
      <c r="E1308" s="113" t="s">
        <v>1874</v>
      </c>
      <c r="F1308" s="114">
        <v>134</v>
      </c>
      <c r="G1308" s="102">
        <v>7.22</v>
      </c>
      <c r="H1308" s="102">
        <v>13.39</v>
      </c>
      <c r="I1308" s="31">
        <f t="shared" ref="I1308:I1354" si="240">ROUND(F1308*55/100*50*0.001,1)</f>
        <v>3.7</v>
      </c>
      <c r="J1308" s="32">
        <f t="shared" ref="J1308:J1354" si="241">ROUND(I1308*1/3.5,1)</f>
        <v>1.1000000000000001</v>
      </c>
      <c r="K1308" s="32">
        <f t="shared" ref="K1308:K1354" si="242">ROUND(I1308*2/2.85,1)</f>
        <v>2.6</v>
      </c>
      <c r="L1308" s="32">
        <v>0</v>
      </c>
      <c r="M1308" s="32">
        <v>0</v>
      </c>
      <c r="N1308" s="33">
        <f t="shared" ref="N1308:N1354" si="243">ROUND(F1308*60/100*60*0.001,0)</f>
        <v>5</v>
      </c>
      <c r="O1308" s="34">
        <f t="shared" ref="O1308:P1354" si="244">L1308/3</f>
        <v>0</v>
      </c>
      <c r="P1308" s="35">
        <f t="shared" si="244"/>
        <v>0</v>
      </c>
      <c r="Q1308" s="33"/>
      <c r="R1308" s="33">
        <f t="shared" ref="R1308:S1354" si="245">L1308/3</f>
        <v>0</v>
      </c>
      <c r="S1308" s="33">
        <f t="shared" si="245"/>
        <v>0</v>
      </c>
      <c r="T1308" s="33"/>
      <c r="U1308" s="33">
        <f t="shared" ref="U1308:V1354" si="246">L1308/3</f>
        <v>0</v>
      </c>
      <c r="V1308" s="33">
        <f t="shared" si="246"/>
        <v>0</v>
      </c>
      <c r="W1308" s="36"/>
    </row>
    <row r="1309" spans="1:23" ht="19.5">
      <c r="A1309" s="112">
        <v>66</v>
      </c>
      <c r="B1309" s="27" t="s">
        <v>1772</v>
      </c>
      <c r="C1309" s="113" t="s">
        <v>1875</v>
      </c>
      <c r="D1309" s="113"/>
      <c r="E1309" s="113" t="s">
        <v>1876</v>
      </c>
      <c r="F1309" s="114">
        <v>166</v>
      </c>
      <c r="G1309" s="102">
        <v>0.27</v>
      </c>
      <c r="H1309" s="102"/>
      <c r="I1309" s="31">
        <f t="shared" si="240"/>
        <v>4.5999999999999996</v>
      </c>
      <c r="J1309" s="32">
        <f t="shared" si="241"/>
        <v>1.3</v>
      </c>
      <c r="K1309" s="32">
        <f t="shared" si="242"/>
        <v>3.2</v>
      </c>
      <c r="L1309" s="32">
        <f>J1309-G1309</f>
        <v>1.03</v>
      </c>
      <c r="M1309" s="32">
        <f>K1309-H1309</f>
        <v>3.2</v>
      </c>
      <c r="N1309" s="33">
        <f t="shared" si="243"/>
        <v>6</v>
      </c>
      <c r="O1309" s="34">
        <f t="shared" si="244"/>
        <v>0.34333333333333332</v>
      </c>
      <c r="P1309" s="35">
        <f t="shared" si="244"/>
        <v>1.0666666666666667</v>
      </c>
      <c r="Q1309" s="33"/>
      <c r="R1309" s="33">
        <f t="shared" si="245"/>
        <v>0.34333333333333332</v>
      </c>
      <c r="S1309" s="33">
        <f t="shared" si="245"/>
        <v>1.0666666666666667</v>
      </c>
      <c r="T1309" s="33"/>
      <c r="U1309" s="33">
        <f t="shared" si="246"/>
        <v>0.34333333333333332</v>
      </c>
      <c r="V1309" s="33">
        <f t="shared" si="246"/>
        <v>1.0666666666666667</v>
      </c>
      <c r="W1309" s="36"/>
    </row>
    <row r="1310" spans="1:23" ht="19.5">
      <c r="A1310" s="112">
        <v>67</v>
      </c>
      <c r="B1310" s="27" t="s">
        <v>1772</v>
      </c>
      <c r="C1310" s="113" t="s">
        <v>1877</v>
      </c>
      <c r="D1310" s="113"/>
      <c r="E1310" s="113" t="s">
        <v>1878</v>
      </c>
      <c r="F1310" s="114">
        <v>286</v>
      </c>
      <c r="G1310" s="102">
        <v>4.13</v>
      </c>
      <c r="H1310" s="102">
        <v>4.47</v>
      </c>
      <c r="I1310" s="31">
        <f t="shared" si="240"/>
        <v>7.9</v>
      </c>
      <c r="J1310" s="32">
        <f t="shared" si="241"/>
        <v>2.2999999999999998</v>
      </c>
      <c r="K1310" s="32">
        <f t="shared" si="242"/>
        <v>5.5</v>
      </c>
      <c r="L1310" s="32">
        <v>0</v>
      </c>
      <c r="M1310" s="32">
        <f t="shared" ref="M1310:M1319" si="247">K1310-H1310</f>
        <v>1.0300000000000002</v>
      </c>
      <c r="N1310" s="33">
        <f t="shared" si="243"/>
        <v>10</v>
      </c>
      <c r="O1310" s="34">
        <f t="shared" si="244"/>
        <v>0</v>
      </c>
      <c r="P1310" s="35">
        <f t="shared" si="244"/>
        <v>0.34333333333333343</v>
      </c>
      <c r="Q1310" s="33"/>
      <c r="R1310" s="33">
        <f t="shared" si="245"/>
        <v>0</v>
      </c>
      <c r="S1310" s="33">
        <f t="shared" si="245"/>
        <v>0.34333333333333343</v>
      </c>
      <c r="T1310" s="33"/>
      <c r="U1310" s="33">
        <f t="shared" si="246"/>
        <v>0</v>
      </c>
      <c r="V1310" s="33">
        <f t="shared" si="246"/>
        <v>0.34333333333333343</v>
      </c>
      <c r="W1310" s="36"/>
    </row>
    <row r="1311" spans="1:23" ht="19.5">
      <c r="A1311" s="112">
        <v>68</v>
      </c>
      <c r="B1311" s="27" t="s">
        <v>1772</v>
      </c>
      <c r="C1311" s="113" t="s">
        <v>1877</v>
      </c>
      <c r="D1311" s="113"/>
      <c r="E1311" s="113" t="s">
        <v>1879</v>
      </c>
      <c r="F1311" s="114">
        <v>156</v>
      </c>
      <c r="G1311" s="102"/>
      <c r="H1311" s="102"/>
      <c r="I1311" s="31">
        <f t="shared" si="240"/>
        <v>4.3</v>
      </c>
      <c r="J1311" s="32">
        <f t="shared" si="241"/>
        <v>1.2</v>
      </c>
      <c r="K1311" s="32">
        <f t="shared" si="242"/>
        <v>3</v>
      </c>
      <c r="L1311" s="32">
        <f t="shared" ref="L1311:L1316" si="248">J1311-G1311</f>
        <v>1.2</v>
      </c>
      <c r="M1311" s="32">
        <f t="shared" si="247"/>
        <v>3</v>
      </c>
      <c r="N1311" s="33">
        <f t="shared" si="243"/>
        <v>6</v>
      </c>
      <c r="O1311" s="34">
        <f t="shared" si="244"/>
        <v>0.39999999999999997</v>
      </c>
      <c r="P1311" s="35">
        <f t="shared" si="244"/>
        <v>1</v>
      </c>
      <c r="Q1311" s="33"/>
      <c r="R1311" s="33">
        <f t="shared" si="245"/>
        <v>0.39999999999999997</v>
      </c>
      <c r="S1311" s="33">
        <f t="shared" si="245"/>
        <v>1</v>
      </c>
      <c r="T1311" s="33"/>
      <c r="U1311" s="33">
        <f t="shared" si="246"/>
        <v>0.39999999999999997</v>
      </c>
      <c r="V1311" s="33">
        <f t="shared" si="246"/>
        <v>1</v>
      </c>
      <c r="W1311" s="36"/>
    </row>
    <row r="1312" spans="1:23" ht="19.5">
      <c r="A1312" s="112">
        <v>69</v>
      </c>
      <c r="B1312" s="27" t="s">
        <v>1772</v>
      </c>
      <c r="C1312" s="113" t="s">
        <v>1880</v>
      </c>
      <c r="D1312" s="113"/>
      <c r="E1312" s="113" t="s">
        <v>1881</v>
      </c>
      <c r="F1312" s="114">
        <v>164</v>
      </c>
      <c r="G1312" s="102"/>
      <c r="H1312" s="102"/>
      <c r="I1312" s="31">
        <f t="shared" si="240"/>
        <v>4.5</v>
      </c>
      <c r="J1312" s="32">
        <f t="shared" si="241"/>
        <v>1.3</v>
      </c>
      <c r="K1312" s="32">
        <f t="shared" si="242"/>
        <v>3.2</v>
      </c>
      <c r="L1312" s="32">
        <f t="shared" si="248"/>
        <v>1.3</v>
      </c>
      <c r="M1312" s="32">
        <f t="shared" si="247"/>
        <v>3.2</v>
      </c>
      <c r="N1312" s="33">
        <f t="shared" si="243"/>
        <v>6</v>
      </c>
      <c r="O1312" s="34">
        <f t="shared" si="244"/>
        <v>0.43333333333333335</v>
      </c>
      <c r="P1312" s="35">
        <f t="shared" si="244"/>
        <v>1.0666666666666667</v>
      </c>
      <c r="Q1312" s="33"/>
      <c r="R1312" s="33">
        <f t="shared" si="245"/>
        <v>0.43333333333333335</v>
      </c>
      <c r="S1312" s="33">
        <f t="shared" si="245"/>
        <v>1.0666666666666667</v>
      </c>
      <c r="T1312" s="33"/>
      <c r="U1312" s="33">
        <f t="shared" si="246"/>
        <v>0.43333333333333335</v>
      </c>
      <c r="V1312" s="33">
        <f t="shared" si="246"/>
        <v>1.0666666666666667</v>
      </c>
      <c r="W1312" s="36"/>
    </row>
    <row r="1313" spans="1:23" ht="19.5">
      <c r="A1313" s="112">
        <v>70</v>
      </c>
      <c r="B1313" s="27" t="s">
        <v>1772</v>
      </c>
      <c r="C1313" s="113" t="s">
        <v>1880</v>
      </c>
      <c r="D1313" s="113"/>
      <c r="E1313" s="113" t="s">
        <v>1882</v>
      </c>
      <c r="F1313" s="114">
        <v>98</v>
      </c>
      <c r="G1313" s="102">
        <v>0.37</v>
      </c>
      <c r="H1313" s="102">
        <v>1.21</v>
      </c>
      <c r="I1313" s="31">
        <f t="shared" si="240"/>
        <v>2.7</v>
      </c>
      <c r="J1313" s="32">
        <f t="shared" si="241"/>
        <v>0.8</v>
      </c>
      <c r="K1313" s="32">
        <f t="shared" si="242"/>
        <v>1.9</v>
      </c>
      <c r="L1313" s="32">
        <f t="shared" si="248"/>
        <v>0.43000000000000005</v>
      </c>
      <c r="M1313" s="32">
        <f t="shared" si="247"/>
        <v>0.69</v>
      </c>
      <c r="N1313" s="33">
        <f t="shared" si="243"/>
        <v>4</v>
      </c>
      <c r="O1313" s="34">
        <f t="shared" si="244"/>
        <v>0.14333333333333334</v>
      </c>
      <c r="P1313" s="35">
        <f t="shared" si="244"/>
        <v>0.22999999999999998</v>
      </c>
      <c r="Q1313" s="33"/>
      <c r="R1313" s="33">
        <f t="shared" si="245"/>
        <v>0.14333333333333334</v>
      </c>
      <c r="S1313" s="33">
        <f t="shared" si="245"/>
        <v>0.22999999999999998</v>
      </c>
      <c r="T1313" s="33"/>
      <c r="U1313" s="33">
        <f t="shared" si="246"/>
        <v>0.14333333333333334</v>
      </c>
      <c r="V1313" s="33">
        <f t="shared" si="246"/>
        <v>0.22999999999999998</v>
      </c>
      <c r="W1313" s="36"/>
    </row>
    <row r="1314" spans="1:23" ht="19.5">
      <c r="A1314" s="112">
        <v>71</v>
      </c>
      <c r="B1314" s="27" t="s">
        <v>1772</v>
      </c>
      <c r="C1314" s="113" t="s">
        <v>1883</v>
      </c>
      <c r="D1314" s="113"/>
      <c r="E1314" s="113" t="s">
        <v>1884</v>
      </c>
      <c r="F1314" s="114">
        <v>92</v>
      </c>
      <c r="G1314" s="102"/>
      <c r="H1314" s="102">
        <v>0.16</v>
      </c>
      <c r="I1314" s="31">
        <f t="shared" si="240"/>
        <v>2.5</v>
      </c>
      <c r="J1314" s="32">
        <f t="shared" si="241"/>
        <v>0.7</v>
      </c>
      <c r="K1314" s="32">
        <f t="shared" si="242"/>
        <v>1.8</v>
      </c>
      <c r="L1314" s="32">
        <f t="shared" si="248"/>
        <v>0.7</v>
      </c>
      <c r="M1314" s="32">
        <f t="shared" si="247"/>
        <v>1.6400000000000001</v>
      </c>
      <c r="N1314" s="33">
        <f t="shared" si="243"/>
        <v>3</v>
      </c>
      <c r="O1314" s="34">
        <f t="shared" si="244"/>
        <v>0.23333333333333331</v>
      </c>
      <c r="P1314" s="35">
        <f t="shared" si="244"/>
        <v>0.54666666666666675</v>
      </c>
      <c r="Q1314" s="33"/>
      <c r="R1314" s="33">
        <f t="shared" si="245"/>
        <v>0.23333333333333331</v>
      </c>
      <c r="S1314" s="33">
        <f t="shared" si="245"/>
        <v>0.54666666666666675</v>
      </c>
      <c r="T1314" s="33"/>
      <c r="U1314" s="33">
        <f t="shared" si="246"/>
        <v>0.23333333333333331</v>
      </c>
      <c r="V1314" s="33">
        <f t="shared" si="246"/>
        <v>0.54666666666666675</v>
      </c>
      <c r="W1314" s="36"/>
    </row>
    <row r="1315" spans="1:23" ht="19.5">
      <c r="A1315" s="112">
        <v>72</v>
      </c>
      <c r="B1315" s="27" t="s">
        <v>1772</v>
      </c>
      <c r="C1315" s="113" t="s">
        <v>1883</v>
      </c>
      <c r="D1315" s="113"/>
      <c r="E1315" s="113" t="s">
        <v>1885</v>
      </c>
      <c r="F1315" s="114">
        <v>92</v>
      </c>
      <c r="G1315" s="102">
        <v>0.32</v>
      </c>
      <c r="H1315" s="102">
        <v>1.02</v>
      </c>
      <c r="I1315" s="31">
        <f t="shared" si="240"/>
        <v>2.5</v>
      </c>
      <c r="J1315" s="32">
        <f t="shared" si="241"/>
        <v>0.7</v>
      </c>
      <c r="K1315" s="32">
        <f t="shared" si="242"/>
        <v>1.8</v>
      </c>
      <c r="L1315" s="32">
        <f t="shared" si="248"/>
        <v>0.37999999999999995</v>
      </c>
      <c r="M1315" s="32">
        <f t="shared" si="247"/>
        <v>0.78</v>
      </c>
      <c r="N1315" s="33">
        <f t="shared" si="243"/>
        <v>3</v>
      </c>
      <c r="O1315" s="34">
        <f t="shared" si="244"/>
        <v>0.12666666666666665</v>
      </c>
      <c r="P1315" s="35">
        <f t="shared" si="244"/>
        <v>0.26</v>
      </c>
      <c r="Q1315" s="33"/>
      <c r="R1315" s="33">
        <f t="shared" si="245"/>
        <v>0.12666666666666665</v>
      </c>
      <c r="S1315" s="33">
        <f t="shared" si="245"/>
        <v>0.26</v>
      </c>
      <c r="T1315" s="33"/>
      <c r="U1315" s="33">
        <f t="shared" si="246"/>
        <v>0.12666666666666665</v>
      </c>
      <c r="V1315" s="33">
        <f t="shared" si="246"/>
        <v>0.26</v>
      </c>
      <c r="W1315" s="36"/>
    </row>
    <row r="1316" spans="1:23" ht="19.5">
      <c r="A1316" s="112">
        <v>73</v>
      </c>
      <c r="B1316" s="27" t="s">
        <v>1772</v>
      </c>
      <c r="C1316" s="113" t="s">
        <v>1886</v>
      </c>
      <c r="D1316" s="113"/>
      <c r="E1316" s="113" t="s">
        <v>1887</v>
      </c>
      <c r="F1316" s="114">
        <v>133</v>
      </c>
      <c r="G1316" s="102">
        <v>0.75</v>
      </c>
      <c r="H1316" s="102">
        <v>2.39</v>
      </c>
      <c r="I1316" s="31">
        <f t="shared" si="240"/>
        <v>3.7</v>
      </c>
      <c r="J1316" s="32">
        <f t="shared" si="241"/>
        <v>1.1000000000000001</v>
      </c>
      <c r="K1316" s="32">
        <f t="shared" si="242"/>
        <v>2.6</v>
      </c>
      <c r="L1316" s="32">
        <f t="shared" si="248"/>
        <v>0.35000000000000009</v>
      </c>
      <c r="M1316" s="32">
        <f t="shared" si="247"/>
        <v>0.20999999999999996</v>
      </c>
      <c r="N1316" s="33">
        <f t="shared" si="243"/>
        <v>5</v>
      </c>
      <c r="O1316" s="34">
        <f t="shared" si="244"/>
        <v>0.1166666666666667</v>
      </c>
      <c r="P1316" s="35">
        <f t="shared" si="244"/>
        <v>6.9999999999999993E-2</v>
      </c>
      <c r="Q1316" s="33"/>
      <c r="R1316" s="33">
        <f t="shared" si="245"/>
        <v>0.1166666666666667</v>
      </c>
      <c r="S1316" s="33">
        <f t="shared" si="245"/>
        <v>6.9999999999999993E-2</v>
      </c>
      <c r="T1316" s="33"/>
      <c r="U1316" s="33">
        <f t="shared" si="246"/>
        <v>0.1166666666666667</v>
      </c>
      <c r="V1316" s="33">
        <f t="shared" si="246"/>
        <v>6.9999999999999993E-2</v>
      </c>
      <c r="W1316" s="36"/>
    </row>
    <row r="1317" spans="1:23" ht="19.5">
      <c r="A1317" s="112">
        <v>74</v>
      </c>
      <c r="B1317" s="27" t="s">
        <v>1772</v>
      </c>
      <c r="C1317" s="113" t="s">
        <v>1888</v>
      </c>
      <c r="D1317" s="113"/>
      <c r="E1317" s="113" t="s">
        <v>1889</v>
      </c>
      <c r="F1317" s="114">
        <v>73</v>
      </c>
      <c r="G1317" s="102">
        <v>0.73</v>
      </c>
      <c r="H1317" s="102"/>
      <c r="I1317" s="31">
        <f t="shared" si="240"/>
        <v>2</v>
      </c>
      <c r="J1317" s="32">
        <f t="shared" si="241"/>
        <v>0.6</v>
      </c>
      <c r="K1317" s="32">
        <f t="shared" si="242"/>
        <v>1.4</v>
      </c>
      <c r="L1317" s="32">
        <v>0</v>
      </c>
      <c r="M1317" s="32">
        <f t="shared" si="247"/>
        <v>1.4</v>
      </c>
      <c r="N1317" s="33">
        <f t="shared" si="243"/>
        <v>3</v>
      </c>
      <c r="O1317" s="34">
        <f t="shared" si="244"/>
        <v>0</v>
      </c>
      <c r="P1317" s="35">
        <f t="shared" si="244"/>
        <v>0.46666666666666662</v>
      </c>
      <c r="Q1317" s="33"/>
      <c r="R1317" s="33">
        <f t="shared" si="245"/>
        <v>0</v>
      </c>
      <c r="S1317" s="33">
        <f t="shared" si="245"/>
        <v>0.46666666666666662</v>
      </c>
      <c r="T1317" s="33"/>
      <c r="U1317" s="33">
        <f t="shared" si="246"/>
        <v>0</v>
      </c>
      <c r="V1317" s="33">
        <f t="shared" si="246"/>
        <v>0.46666666666666662</v>
      </c>
      <c r="W1317" s="36"/>
    </row>
    <row r="1318" spans="1:23" ht="19.5">
      <c r="A1318" s="112">
        <v>75</v>
      </c>
      <c r="B1318" s="27" t="s">
        <v>1772</v>
      </c>
      <c r="C1318" s="113" t="s">
        <v>1890</v>
      </c>
      <c r="D1318" s="113"/>
      <c r="E1318" s="113" t="s">
        <v>1891</v>
      </c>
      <c r="F1318" s="114">
        <v>160</v>
      </c>
      <c r="G1318" s="102">
        <v>2.0299999999999998</v>
      </c>
      <c r="H1318" s="102">
        <v>2.2400000000000002</v>
      </c>
      <c r="I1318" s="31">
        <f t="shared" si="240"/>
        <v>4.4000000000000004</v>
      </c>
      <c r="J1318" s="32">
        <f t="shared" si="241"/>
        <v>1.3</v>
      </c>
      <c r="K1318" s="32">
        <f t="shared" si="242"/>
        <v>3.1</v>
      </c>
      <c r="L1318" s="32">
        <v>0</v>
      </c>
      <c r="M1318" s="32">
        <f t="shared" si="247"/>
        <v>0.85999999999999988</v>
      </c>
      <c r="N1318" s="33">
        <f t="shared" si="243"/>
        <v>6</v>
      </c>
      <c r="O1318" s="34">
        <f t="shared" si="244"/>
        <v>0</v>
      </c>
      <c r="P1318" s="35">
        <f t="shared" si="244"/>
        <v>0.28666666666666663</v>
      </c>
      <c r="Q1318" s="33"/>
      <c r="R1318" s="33">
        <f t="shared" si="245"/>
        <v>0</v>
      </c>
      <c r="S1318" s="33">
        <f t="shared" si="245"/>
        <v>0.28666666666666663</v>
      </c>
      <c r="T1318" s="33"/>
      <c r="U1318" s="33">
        <f t="shared" si="246"/>
        <v>0</v>
      </c>
      <c r="V1318" s="33">
        <f t="shared" si="246"/>
        <v>0.28666666666666663</v>
      </c>
      <c r="W1318" s="36"/>
    </row>
    <row r="1319" spans="1:23" ht="19.5">
      <c r="A1319" s="112">
        <v>76</v>
      </c>
      <c r="B1319" s="27" t="s">
        <v>1772</v>
      </c>
      <c r="C1319" s="113" t="s">
        <v>1892</v>
      </c>
      <c r="D1319" s="113"/>
      <c r="E1319" s="113" t="s">
        <v>1893</v>
      </c>
      <c r="F1319" s="114">
        <v>125</v>
      </c>
      <c r="G1319" s="102">
        <v>7.45</v>
      </c>
      <c r="H1319" s="102"/>
      <c r="I1319" s="31">
        <f t="shared" si="240"/>
        <v>3.4</v>
      </c>
      <c r="J1319" s="32">
        <f t="shared" si="241"/>
        <v>1</v>
      </c>
      <c r="K1319" s="32">
        <f t="shared" si="242"/>
        <v>2.4</v>
      </c>
      <c r="L1319" s="32">
        <v>0</v>
      </c>
      <c r="M1319" s="32">
        <f t="shared" si="247"/>
        <v>2.4</v>
      </c>
      <c r="N1319" s="33">
        <f t="shared" si="243"/>
        <v>5</v>
      </c>
      <c r="O1319" s="34">
        <f t="shared" si="244"/>
        <v>0</v>
      </c>
      <c r="P1319" s="35">
        <f t="shared" si="244"/>
        <v>0.79999999999999993</v>
      </c>
      <c r="Q1319" s="33"/>
      <c r="R1319" s="33">
        <f t="shared" si="245"/>
        <v>0</v>
      </c>
      <c r="S1319" s="33">
        <f t="shared" si="245"/>
        <v>0.79999999999999993</v>
      </c>
      <c r="T1319" s="33"/>
      <c r="U1319" s="33">
        <f t="shared" si="246"/>
        <v>0</v>
      </c>
      <c r="V1319" s="33">
        <f t="shared" si="246"/>
        <v>0.79999999999999993</v>
      </c>
      <c r="W1319" s="36"/>
    </row>
    <row r="1320" spans="1:23" ht="19.5">
      <c r="A1320" s="112">
        <v>77</v>
      </c>
      <c r="B1320" s="27" t="s">
        <v>1772</v>
      </c>
      <c r="C1320" s="113" t="s">
        <v>1892</v>
      </c>
      <c r="D1320" s="113"/>
      <c r="E1320" s="113" t="s">
        <v>1894</v>
      </c>
      <c r="F1320" s="114">
        <v>90</v>
      </c>
      <c r="G1320" s="102">
        <v>1.01</v>
      </c>
      <c r="H1320" s="102">
        <v>2.0699999999999998</v>
      </c>
      <c r="I1320" s="31">
        <f t="shared" si="240"/>
        <v>2.5</v>
      </c>
      <c r="J1320" s="32">
        <f t="shared" si="241"/>
        <v>0.7</v>
      </c>
      <c r="K1320" s="32">
        <f t="shared" si="242"/>
        <v>1.8</v>
      </c>
      <c r="L1320" s="32">
        <v>0</v>
      </c>
      <c r="M1320" s="32">
        <v>0</v>
      </c>
      <c r="N1320" s="33">
        <f t="shared" si="243"/>
        <v>3</v>
      </c>
      <c r="O1320" s="34">
        <f t="shared" si="244"/>
        <v>0</v>
      </c>
      <c r="P1320" s="35">
        <f t="shared" si="244"/>
        <v>0</v>
      </c>
      <c r="Q1320" s="33"/>
      <c r="R1320" s="33">
        <f t="shared" si="245"/>
        <v>0</v>
      </c>
      <c r="S1320" s="33">
        <f t="shared" si="245"/>
        <v>0</v>
      </c>
      <c r="T1320" s="33"/>
      <c r="U1320" s="33">
        <f t="shared" si="246"/>
        <v>0</v>
      </c>
      <c r="V1320" s="33">
        <f t="shared" si="246"/>
        <v>0</v>
      </c>
      <c r="W1320" s="36"/>
    </row>
    <row r="1321" spans="1:23" ht="19.5">
      <c r="A1321" s="112">
        <v>78</v>
      </c>
      <c r="B1321" s="27" t="s">
        <v>1772</v>
      </c>
      <c r="C1321" s="113" t="s">
        <v>1895</v>
      </c>
      <c r="D1321" s="113"/>
      <c r="E1321" s="113" t="s">
        <v>349</v>
      </c>
      <c r="F1321" s="114">
        <v>66</v>
      </c>
      <c r="G1321" s="102">
        <v>1.66</v>
      </c>
      <c r="H1321" s="102">
        <v>1.01</v>
      </c>
      <c r="I1321" s="31">
        <f t="shared" si="240"/>
        <v>1.8</v>
      </c>
      <c r="J1321" s="32">
        <f t="shared" si="241"/>
        <v>0.5</v>
      </c>
      <c r="K1321" s="32">
        <f t="shared" si="242"/>
        <v>1.3</v>
      </c>
      <c r="L1321" s="32">
        <v>0</v>
      </c>
      <c r="M1321" s="32">
        <f>K1321-H1321</f>
        <v>0.29000000000000004</v>
      </c>
      <c r="N1321" s="33">
        <f t="shared" si="243"/>
        <v>2</v>
      </c>
      <c r="O1321" s="34">
        <f t="shared" si="244"/>
        <v>0</v>
      </c>
      <c r="P1321" s="35">
        <f t="shared" si="244"/>
        <v>9.6666666666666679E-2</v>
      </c>
      <c r="Q1321" s="33"/>
      <c r="R1321" s="33">
        <f t="shared" si="245"/>
        <v>0</v>
      </c>
      <c r="S1321" s="33">
        <f t="shared" si="245"/>
        <v>9.6666666666666679E-2</v>
      </c>
      <c r="T1321" s="33"/>
      <c r="U1321" s="33">
        <f t="shared" si="246"/>
        <v>0</v>
      </c>
      <c r="V1321" s="33">
        <f t="shared" si="246"/>
        <v>9.6666666666666679E-2</v>
      </c>
      <c r="W1321" s="36"/>
    </row>
    <row r="1322" spans="1:23" ht="19.5">
      <c r="A1322" s="112">
        <v>79</v>
      </c>
      <c r="B1322" s="27" t="s">
        <v>1772</v>
      </c>
      <c r="C1322" s="113" t="s">
        <v>1896</v>
      </c>
      <c r="D1322" s="113"/>
      <c r="E1322" s="113" t="s">
        <v>1897</v>
      </c>
      <c r="F1322" s="114">
        <v>108</v>
      </c>
      <c r="G1322" s="102">
        <v>0.39</v>
      </c>
      <c r="H1322" s="102">
        <v>0.74</v>
      </c>
      <c r="I1322" s="31">
        <f t="shared" si="240"/>
        <v>3</v>
      </c>
      <c r="J1322" s="32">
        <f t="shared" si="241"/>
        <v>0.9</v>
      </c>
      <c r="K1322" s="32">
        <f t="shared" si="242"/>
        <v>2.1</v>
      </c>
      <c r="L1322" s="32">
        <f>J1322-G1322</f>
        <v>0.51</v>
      </c>
      <c r="M1322" s="32">
        <f>K1322-H1322</f>
        <v>1.36</v>
      </c>
      <c r="N1322" s="33">
        <f t="shared" si="243"/>
        <v>4</v>
      </c>
      <c r="O1322" s="34">
        <f t="shared" si="244"/>
        <v>0.17</v>
      </c>
      <c r="P1322" s="35">
        <f t="shared" si="244"/>
        <v>0.45333333333333337</v>
      </c>
      <c r="Q1322" s="33"/>
      <c r="R1322" s="33">
        <f t="shared" si="245"/>
        <v>0.17</v>
      </c>
      <c r="S1322" s="33">
        <f t="shared" si="245"/>
        <v>0.45333333333333337</v>
      </c>
      <c r="T1322" s="33"/>
      <c r="U1322" s="33">
        <f t="shared" si="246"/>
        <v>0.17</v>
      </c>
      <c r="V1322" s="33">
        <f t="shared" si="246"/>
        <v>0.45333333333333337</v>
      </c>
      <c r="W1322" s="36"/>
    </row>
    <row r="1323" spans="1:23" ht="19.5">
      <c r="A1323" s="112">
        <v>80</v>
      </c>
      <c r="B1323" s="27" t="s">
        <v>1772</v>
      </c>
      <c r="C1323" s="113" t="s">
        <v>1896</v>
      </c>
      <c r="D1323" s="113"/>
      <c r="E1323" s="113" t="s">
        <v>1898</v>
      </c>
      <c r="F1323" s="114">
        <v>100</v>
      </c>
      <c r="G1323" s="102"/>
      <c r="H1323" s="102"/>
      <c r="I1323" s="31">
        <f t="shared" si="240"/>
        <v>2.8</v>
      </c>
      <c r="J1323" s="32">
        <f t="shared" si="241"/>
        <v>0.8</v>
      </c>
      <c r="K1323" s="32">
        <f t="shared" si="242"/>
        <v>2</v>
      </c>
      <c r="L1323" s="32">
        <f>J1323-G1323</f>
        <v>0.8</v>
      </c>
      <c r="M1323" s="32">
        <f>K1323-H1323</f>
        <v>2</v>
      </c>
      <c r="N1323" s="33">
        <f t="shared" si="243"/>
        <v>4</v>
      </c>
      <c r="O1323" s="34">
        <f t="shared" si="244"/>
        <v>0.26666666666666666</v>
      </c>
      <c r="P1323" s="35">
        <f t="shared" si="244"/>
        <v>0.66666666666666663</v>
      </c>
      <c r="Q1323" s="33"/>
      <c r="R1323" s="33">
        <f t="shared" si="245"/>
        <v>0.26666666666666666</v>
      </c>
      <c r="S1323" s="33">
        <f t="shared" si="245"/>
        <v>0.66666666666666663</v>
      </c>
      <c r="T1323" s="33"/>
      <c r="U1323" s="33">
        <f t="shared" si="246"/>
        <v>0.26666666666666666</v>
      </c>
      <c r="V1323" s="33">
        <f t="shared" si="246"/>
        <v>0.66666666666666663</v>
      </c>
      <c r="W1323" s="36"/>
    </row>
    <row r="1324" spans="1:23" ht="19.5">
      <c r="A1324" s="112">
        <v>81</v>
      </c>
      <c r="B1324" s="27" t="s">
        <v>1772</v>
      </c>
      <c r="C1324" s="113" t="s">
        <v>1896</v>
      </c>
      <c r="D1324" s="113"/>
      <c r="E1324" s="113" t="s">
        <v>1899</v>
      </c>
      <c r="F1324" s="114">
        <v>96</v>
      </c>
      <c r="G1324" s="102">
        <v>1.05</v>
      </c>
      <c r="H1324" s="102">
        <v>1.53</v>
      </c>
      <c r="I1324" s="31">
        <f t="shared" si="240"/>
        <v>2.6</v>
      </c>
      <c r="J1324" s="32">
        <f t="shared" si="241"/>
        <v>0.7</v>
      </c>
      <c r="K1324" s="32">
        <f t="shared" si="242"/>
        <v>1.8</v>
      </c>
      <c r="L1324" s="32">
        <v>0</v>
      </c>
      <c r="M1324" s="32">
        <f>K1324-H1324</f>
        <v>0.27</v>
      </c>
      <c r="N1324" s="33">
        <f t="shared" si="243"/>
        <v>3</v>
      </c>
      <c r="O1324" s="34">
        <f t="shared" si="244"/>
        <v>0</v>
      </c>
      <c r="P1324" s="35">
        <f t="shared" si="244"/>
        <v>9.0000000000000011E-2</v>
      </c>
      <c r="Q1324" s="33"/>
      <c r="R1324" s="33">
        <f t="shared" si="245"/>
        <v>0</v>
      </c>
      <c r="S1324" s="33">
        <f t="shared" si="245"/>
        <v>9.0000000000000011E-2</v>
      </c>
      <c r="T1324" s="33"/>
      <c r="U1324" s="33">
        <f t="shared" si="246"/>
        <v>0</v>
      </c>
      <c r="V1324" s="33">
        <f t="shared" si="246"/>
        <v>9.0000000000000011E-2</v>
      </c>
      <c r="W1324" s="36"/>
    </row>
    <row r="1325" spans="1:23" ht="19.5">
      <c r="A1325" s="112">
        <v>82</v>
      </c>
      <c r="B1325" s="27" t="s">
        <v>1772</v>
      </c>
      <c r="C1325" s="113" t="s">
        <v>1900</v>
      </c>
      <c r="D1325" s="113"/>
      <c r="E1325" s="113" t="s">
        <v>1901</v>
      </c>
      <c r="F1325" s="114">
        <v>195</v>
      </c>
      <c r="G1325" s="102">
        <v>0.32</v>
      </c>
      <c r="H1325" s="102">
        <v>1.1299999999999999</v>
      </c>
      <c r="I1325" s="31">
        <f t="shared" si="240"/>
        <v>5.4</v>
      </c>
      <c r="J1325" s="32">
        <f t="shared" si="241"/>
        <v>1.5</v>
      </c>
      <c r="K1325" s="32">
        <f t="shared" si="242"/>
        <v>3.8</v>
      </c>
      <c r="L1325" s="32">
        <f>J1325-G1325</f>
        <v>1.18</v>
      </c>
      <c r="M1325" s="32">
        <f>K1325-H1325</f>
        <v>2.67</v>
      </c>
      <c r="N1325" s="33">
        <f t="shared" si="243"/>
        <v>7</v>
      </c>
      <c r="O1325" s="34">
        <f t="shared" si="244"/>
        <v>0.39333333333333331</v>
      </c>
      <c r="P1325" s="35">
        <f t="shared" si="244"/>
        <v>0.89</v>
      </c>
      <c r="Q1325" s="33"/>
      <c r="R1325" s="33">
        <f t="shared" si="245"/>
        <v>0.39333333333333331</v>
      </c>
      <c r="S1325" s="33">
        <f t="shared" si="245"/>
        <v>0.89</v>
      </c>
      <c r="T1325" s="33"/>
      <c r="U1325" s="33">
        <f t="shared" si="246"/>
        <v>0.39333333333333331</v>
      </c>
      <c r="V1325" s="33">
        <f t="shared" si="246"/>
        <v>0.89</v>
      </c>
      <c r="W1325" s="36"/>
    </row>
    <row r="1326" spans="1:23" ht="19.5">
      <c r="A1326" s="112">
        <v>83</v>
      </c>
      <c r="B1326" s="27" t="s">
        <v>1772</v>
      </c>
      <c r="C1326" s="113" t="s">
        <v>1900</v>
      </c>
      <c r="D1326" s="113"/>
      <c r="E1326" s="113" t="s">
        <v>1902</v>
      </c>
      <c r="F1326" s="114">
        <v>85</v>
      </c>
      <c r="G1326" s="147">
        <v>2.5</v>
      </c>
      <c r="H1326" s="102">
        <v>3.07</v>
      </c>
      <c r="I1326" s="31">
        <f t="shared" si="240"/>
        <v>2.2999999999999998</v>
      </c>
      <c r="J1326" s="32">
        <f t="shared" si="241"/>
        <v>0.7</v>
      </c>
      <c r="K1326" s="32">
        <f t="shared" si="242"/>
        <v>1.6</v>
      </c>
      <c r="L1326" s="32">
        <v>0</v>
      </c>
      <c r="M1326" s="32">
        <v>0</v>
      </c>
      <c r="N1326" s="33">
        <f t="shared" si="243"/>
        <v>3</v>
      </c>
      <c r="O1326" s="34">
        <f t="shared" si="244"/>
        <v>0</v>
      </c>
      <c r="P1326" s="35">
        <f t="shared" si="244"/>
        <v>0</v>
      </c>
      <c r="Q1326" s="33"/>
      <c r="R1326" s="33">
        <f t="shared" si="245"/>
        <v>0</v>
      </c>
      <c r="S1326" s="33">
        <f t="shared" si="245"/>
        <v>0</v>
      </c>
      <c r="T1326" s="33"/>
      <c r="U1326" s="33">
        <f t="shared" si="246"/>
        <v>0</v>
      </c>
      <c r="V1326" s="33">
        <f t="shared" si="246"/>
        <v>0</v>
      </c>
      <c r="W1326" s="36"/>
    </row>
    <row r="1327" spans="1:23" ht="19.5">
      <c r="A1327" s="112">
        <v>84</v>
      </c>
      <c r="B1327" s="27" t="s">
        <v>1772</v>
      </c>
      <c r="C1327" s="113" t="s">
        <v>1903</v>
      </c>
      <c r="D1327" s="113"/>
      <c r="E1327" s="113" t="s">
        <v>1904</v>
      </c>
      <c r="F1327" s="114">
        <v>165</v>
      </c>
      <c r="G1327" s="102">
        <v>1.45</v>
      </c>
      <c r="H1327" s="102">
        <v>0</v>
      </c>
      <c r="I1327" s="31">
        <f t="shared" si="240"/>
        <v>4.5</v>
      </c>
      <c r="J1327" s="32">
        <f t="shared" si="241"/>
        <v>1.3</v>
      </c>
      <c r="K1327" s="32">
        <f t="shared" si="242"/>
        <v>3.2</v>
      </c>
      <c r="L1327" s="32">
        <v>0</v>
      </c>
      <c r="M1327" s="32">
        <f t="shared" ref="M1327:M1342" si="249">K1327-H1327</f>
        <v>3.2</v>
      </c>
      <c r="N1327" s="33">
        <f t="shared" si="243"/>
        <v>6</v>
      </c>
      <c r="O1327" s="34">
        <f t="shared" si="244"/>
        <v>0</v>
      </c>
      <c r="P1327" s="35">
        <f t="shared" si="244"/>
        <v>1.0666666666666667</v>
      </c>
      <c r="Q1327" s="33"/>
      <c r="R1327" s="33">
        <f t="shared" si="245"/>
        <v>0</v>
      </c>
      <c r="S1327" s="33">
        <f t="shared" si="245"/>
        <v>1.0666666666666667</v>
      </c>
      <c r="T1327" s="33"/>
      <c r="U1327" s="33">
        <f t="shared" si="246"/>
        <v>0</v>
      </c>
      <c r="V1327" s="33">
        <f t="shared" si="246"/>
        <v>1.0666666666666667</v>
      </c>
      <c r="W1327" s="36"/>
    </row>
    <row r="1328" spans="1:23" ht="19.5">
      <c r="A1328" s="112">
        <v>85</v>
      </c>
      <c r="B1328" s="27" t="s">
        <v>1772</v>
      </c>
      <c r="C1328" s="113" t="s">
        <v>1903</v>
      </c>
      <c r="D1328" s="113"/>
      <c r="E1328" s="113" t="s">
        <v>1905</v>
      </c>
      <c r="F1328" s="114">
        <v>86</v>
      </c>
      <c r="G1328" s="102">
        <v>1.36</v>
      </c>
      <c r="H1328" s="102">
        <v>1.28</v>
      </c>
      <c r="I1328" s="31">
        <f t="shared" si="240"/>
        <v>2.4</v>
      </c>
      <c r="J1328" s="32">
        <f t="shared" si="241"/>
        <v>0.7</v>
      </c>
      <c r="K1328" s="32">
        <f t="shared" si="242"/>
        <v>1.7</v>
      </c>
      <c r="L1328" s="32">
        <v>0</v>
      </c>
      <c r="M1328" s="32">
        <f t="shared" si="249"/>
        <v>0.41999999999999993</v>
      </c>
      <c r="N1328" s="33">
        <f t="shared" si="243"/>
        <v>3</v>
      </c>
      <c r="O1328" s="34">
        <f t="shared" si="244"/>
        <v>0</v>
      </c>
      <c r="P1328" s="35">
        <f t="shared" si="244"/>
        <v>0.13999999999999999</v>
      </c>
      <c r="Q1328" s="33"/>
      <c r="R1328" s="33">
        <f t="shared" si="245"/>
        <v>0</v>
      </c>
      <c r="S1328" s="33">
        <f t="shared" si="245"/>
        <v>0.13999999999999999</v>
      </c>
      <c r="T1328" s="33"/>
      <c r="U1328" s="33">
        <f t="shared" si="246"/>
        <v>0</v>
      </c>
      <c r="V1328" s="33">
        <f t="shared" si="246"/>
        <v>0.13999999999999999</v>
      </c>
      <c r="W1328" s="36"/>
    </row>
    <row r="1329" spans="1:23" ht="19.5">
      <c r="A1329" s="112">
        <v>86</v>
      </c>
      <c r="B1329" s="27" t="s">
        <v>1772</v>
      </c>
      <c r="C1329" s="113" t="s">
        <v>1906</v>
      </c>
      <c r="D1329" s="113"/>
      <c r="E1329" s="113" t="s">
        <v>1907</v>
      </c>
      <c r="F1329" s="114">
        <v>202</v>
      </c>
      <c r="G1329" s="102">
        <v>0.57999999999999996</v>
      </c>
      <c r="H1329" s="102">
        <v>1.26</v>
      </c>
      <c r="I1329" s="31">
        <f t="shared" si="240"/>
        <v>5.6</v>
      </c>
      <c r="J1329" s="32">
        <f t="shared" si="241"/>
        <v>1.6</v>
      </c>
      <c r="K1329" s="32">
        <f t="shared" si="242"/>
        <v>3.9</v>
      </c>
      <c r="L1329" s="32">
        <f>J1329-G1329</f>
        <v>1.02</v>
      </c>
      <c r="M1329" s="32">
        <f t="shared" si="249"/>
        <v>2.6399999999999997</v>
      </c>
      <c r="N1329" s="33">
        <f t="shared" si="243"/>
        <v>7</v>
      </c>
      <c r="O1329" s="34">
        <f t="shared" si="244"/>
        <v>0.34</v>
      </c>
      <c r="P1329" s="35">
        <f t="shared" si="244"/>
        <v>0.87999999999999989</v>
      </c>
      <c r="Q1329" s="33"/>
      <c r="R1329" s="33">
        <f t="shared" si="245"/>
        <v>0.34</v>
      </c>
      <c r="S1329" s="33">
        <f t="shared" si="245"/>
        <v>0.87999999999999989</v>
      </c>
      <c r="T1329" s="33"/>
      <c r="U1329" s="33">
        <f t="shared" si="246"/>
        <v>0.34</v>
      </c>
      <c r="V1329" s="33">
        <f t="shared" si="246"/>
        <v>0.87999999999999989</v>
      </c>
      <c r="W1329" s="36"/>
    </row>
    <row r="1330" spans="1:23" ht="19.5">
      <c r="A1330" s="112">
        <v>87</v>
      </c>
      <c r="B1330" s="27" t="s">
        <v>1772</v>
      </c>
      <c r="C1330" s="113" t="s">
        <v>1908</v>
      </c>
      <c r="D1330" s="113"/>
      <c r="E1330" s="113" t="s">
        <v>1909</v>
      </c>
      <c r="F1330" s="114">
        <v>153</v>
      </c>
      <c r="G1330" s="102"/>
      <c r="H1330" s="102"/>
      <c r="I1330" s="31">
        <f t="shared" si="240"/>
        <v>4.2</v>
      </c>
      <c r="J1330" s="32">
        <f t="shared" si="241"/>
        <v>1.2</v>
      </c>
      <c r="K1330" s="32">
        <f t="shared" si="242"/>
        <v>2.9</v>
      </c>
      <c r="L1330" s="32">
        <f>J1330-G1330</f>
        <v>1.2</v>
      </c>
      <c r="M1330" s="32">
        <f t="shared" si="249"/>
        <v>2.9</v>
      </c>
      <c r="N1330" s="33">
        <f t="shared" si="243"/>
        <v>6</v>
      </c>
      <c r="O1330" s="34">
        <f t="shared" si="244"/>
        <v>0.39999999999999997</v>
      </c>
      <c r="P1330" s="35">
        <f t="shared" si="244"/>
        <v>0.96666666666666667</v>
      </c>
      <c r="Q1330" s="33"/>
      <c r="R1330" s="33">
        <f t="shared" si="245"/>
        <v>0.39999999999999997</v>
      </c>
      <c r="S1330" s="33">
        <f t="shared" si="245"/>
        <v>0.96666666666666667</v>
      </c>
      <c r="T1330" s="33"/>
      <c r="U1330" s="33">
        <f t="shared" si="246"/>
        <v>0.39999999999999997</v>
      </c>
      <c r="V1330" s="33">
        <f t="shared" si="246"/>
        <v>0.96666666666666667</v>
      </c>
      <c r="W1330" s="36"/>
    </row>
    <row r="1331" spans="1:23" ht="19.5">
      <c r="A1331" s="112">
        <v>88</v>
      </c>
      <c r="B1331" s="27" t="s">
        <v>1772</v>
      </c>
      <c r="C1331" s="113" t="s">
        <v>1910</v>
      </c>
      <c r="D1331" s="113"/>
      <c r="E1331" s="113" t="s">
        <v>1911</v>
      </c>
      <c r="F1331" s="114">
        <v>189</v>
      </c>
      <c r="G1331" s="102"/>
      <c r="H1331" s="102"/>
      <c r="I1331" s="31">
        <f t="shared" si="240"/>
        <v>5.2</v>
      </c>
      <c r="J1331" s="32">
        <f t="shared" si="241"/>
        <v>1.5</v>
      </c>
      <c r="K1331" s="32">
        <f t="shared" si="242"/>
        <v>3.6</v>
      </c>
      <c r="L1331" s="32">
        <f>J1331-G1331</f>
        <v>1.5</v>
      </c>
      <c r="M1331" s="32">
        <f t="shared" si="249"/>
        <v>3.6</v>
      </c>
      <c r="N1331" s="33">
        <f t="shared" si="243"/>
        <v>7</v>
      </c>
      <c r="O1331" s="34">
        <f t="shared" si="244"/>
        <v>0.5</v>
      </c>
      <c r="P1331" s="35">
        <f t="shared" si="244"/>
        <v>1.2</v>
      </c>
      <c r="Q1331" s="33"/>
      <c r="R1331" s="33">
        <f t="shared" si="245"/>
        <v>0.5</v>
      </c>
      <c r="S1331" s="33">
        <f t="shared" si="245"/>
        <v>1.2</v>
      </c>
      <c r="T1331" s="33"/>
      <c r="U1331" s="33">
        <f t="shared" si="246"/>
        <v>0.5</v>
      </c>
      <c r="V1331" s="33">
        <f t="shared" si="246"/>
        <v>1.2</v>
      </c>
      <c r="W1331" s="36"/>
    </row>
    <row r="1332" spans="1:23" ht="19.5">
      <c r="A1332" s="112">
        <v>89</v>
      </c>
      <c r="B1332" s="27" t="s">
        <v>1772</v>
      </c>
      <c r="C1332" s="113" t="s">
        <v>1912</v>
      </c>
      <c r="D1332" s="113"/>
      <c r="E1332" s="113" t="s">
        <v>1913</v>
      </c>
      <c r="F1332" s="114">
        <v>84</v>
      </c>
      <c r="G1332" s="102"/>
      <c r="H1332" s="102"/>
      <c r="I1332" s="31">
        <f t="shared" si="240"/>
        <v>2.2999999999999998</v>
      </c>
      <c r="J1332" s="32">
        <f t="shared" si="241"/>
        <v>0.7</v>
      </c>
      <c r="K1332" s="32">
        <f t="shared" si="242"/>
        <v>1.6</v>
      </c>
      <c r="L1332" s="32">
        <f>J1332-G1332</f>
        <v>0.7</v>
      </c>
      <c r="M1332" s="32">
        <f t="shared" si="249"/>
        <v>1.6</v>
      </c>
      <c r="N1332" s="33">
        <f t="shared" si="243"/>
        <v>3</v>
      </c>
      <c r="O1332" s="34">
        <f t="shared" si="244"/>
        <v>0.23333333333333331</v>
      </c>
      <c r="P1332" s="35">
        <f t="shared" si="244"/>
        <v>0.53333333333333333</v>
      </c>
      <c r="Q1332" s="33"/>
      <c r="R1332" s="33">
        <f t="shared" si="245"/>
        <v>0.23333333333333331</v>
      </c>
      <c r="S1332" s="33">
        <f t="shared" si="245"/>
        <v>0.53333333333333333</v>
      </c>
      <c r="T1332" s="33"/>
      <c r="U1332" s="33">
        <f t="shared" si="246"/>
        <v>0.23333333333333331</v>
      </c>
      <c r="V1332" s="33">
        <f t="shared" si="246"/>
        <v>0.53333333333333333</v>
      </c>
      <c r="W1332" s="36"/>
    </row>
    <row r="1333" spans="1:23" ht="19.5">
      <c r="A1333" s="112">
        <v>90</v>
      </c>
      <c r="B1333" s="27" t="s">
        <v>1772</v>
      </c>
      <c r="C1333" s="113" t="s">
        <v>1914</v>
      </c>
      <c r="D1333" s="113"/>
      <c r="E1333" s="113" t="s">
        <v>1915</v>
      </c>
      <c r="F1333" s="114">
        <v>125</v>
      </c>
      <c r="G1333" s="102"/>
      <c r="H1333" s="102"/>
      <c r="I1333" s="31">
        <f t="shared" si="240"/>
        <v>3.4</v>
      </c>
      <c r="J1333" s="32">
        <f t="shared" si="241"/>
        <v>1</v>
      </c>
      <c r="K1333" s="32">
        <f t="shared" si="242"/>
        <v>2.4</v>
      </c>
      <c r="L1333" s="32">
        <f>J1333-G1333</f>
        <v>1</v>
      </c>
      <c r="M1333" s="32">
        <f t="shared" si="249"/>
        <v>2.4</v>
      </c>
      <c r="N1333" s="33">
        <f t="shared" si="243"/>
        <v>5</v>
      </c>
      <c r="O1333" s="34">
        <f t="shared" si="244"/>
        <v>0.33333333333333331</v>
      </c>
      <c r="P1333" s="35">
        <f t="shared" si="244"/>
        <v>0.79999999999999993</v>
      </c>
      <c r="Q1333" s="33"/>
      <c r="R1333" s="33">
        <f t="shared" si="245"/>
        <v>0.33333333333333331</v>
      </c>
      <c r="S1333" s="33">
        <f t="shared" si="245"/>
        <v>0.79999999999999993</v>
      </c>
      <c r="T1333" s="33"/>
      <c r="U1333" s="33">
        <f t="shared" si="246"/>
        <v>0.33333333333333331</v>
      </c>
      <c r="V1333" s="33">
        <f t="shared" si="246"/>
        <v>0.79999999999999993</v>
      </c>
      <c r="W1333" s="36"/>
    </row>
    <row r="1334" spans="1:23" ht="19.5">
      <c r="A1334" s="112">
        <v>91</v>
      </c>
      <c r="B1334" s="27" t="s">
        <v>1772</v>
      </c>
      <c r="C1334" s="113" t="s">
        <v>1916</v>
      </c>
      <c r="D1334" s="113"/>
      <c r="E1334" s="113" t="s">
        <v>1917</v>
      </c>
      <c r="F1334" s="114">
        <v>107</v>
      </c>
      <c r="G1334" s="102">
        <v>3.11</v>
      </c>
      <c r="H1334" s="102"/>
      <c r="I1334" s="31">
        <f t="shared" si="240"/>
        <v>2.9</v>
      </c>
      <c r="J1334" s="32">
        <f t="shared" si="241"/>
        <v>0.8</v>
      </c>
      <c r="K1334" s="32">
        <f t="shared" si="242"/>
        <v>2</v>
      </c>
      <c r="L1334" s="32">
        <v>0</v>
      </c>
      <c r="M1334" s="32">
        <f t="shared" si="249"/>
        <v>2</v>
      </c>
      <c r="N1334" s="33">
        <f t="shared" si="243"/>
        <v>4</v>
      </c>
      <c r="O1334" s="34">
        <f t="shared" si="244"/>
        <v>0</v>
      </c>
      <c r="P1334" s="35">
        <f t="shared" si="244"/>
        <v>0.66666666666666663</v>
      </c>
      <c r="Q1334" s="33"/>
      <c r="R1334" s="33">
        <f t="shared" si="245"/>
        <v>0</v>
      </c>
      <c r="S1334" s="33">
        <f t="shared" si="245"/>
        <v>0.66666666666666663</v>
      </c>
      <c r="T1334" s="33"/>
      <c r="U1334" s="33">
        <f t="shared" si="246"/>
        <v>0</v>
      </c>
      <c r="V1334" s="33">
        <f t="shared" si="246"/>
        <v>0.66666666666666663</v>
      </c>
      <c r="W1334" s="36"/>
    </row>
    <row r="1335" spans="1:23" ht="19.5">
      <c r="A1335" s="112">
        <v>92</v>
      </c>
      <c r="B1335" s="27" t="s">
        <v>1772</v>
      </c>
      <c r="C1335" s="113" t="s">
        <v>1916</v>
      </c>
      <c r="D1335" s="113"/>
      <c r="E1335" s="113" t="s">
        <v>1918</v>
      </c>
      <c r="F1335" s="114">
        <v>102</v>
      </c>
      <c r="G1335" s="102">
        <v>3.98</v>
      </c>
      <c r="H1335" s="102"/>
      <c r="I1335" s="31">
        <f t="shared" si="240"/>
        <v>2.8</v>
      </c>
      <c r="J1335" s="32">
        <f t="shared" si="241"/>
        <v>0.8</v>
      </c>
      <c r="K1335" s="32">
        <f t="shared" si="242"/>
        <v>2</v>
      </c>
      <c r="L1335" s="32">
        <v>0</v>
      </c>
      <c r="M1335" s="32">
        <f t="shared" si="249"/>
        <v>2</v>
      </c>
      <c r="N1335" s="33">
        <f t="shared" si="243"/>
        <v>4</v>
      </c>
      <c r="O1335" s="34">
        <f t="shared" si="244"/>
        <v>0</v>
      </c>
      <c r="P1335" s="35">
        <f t="shared" si="244"/>
        <v>0.66666666666666663</v>
      </c>
      <c r="Q1335" s="33"/>
      <c r="R1335" s="33">
        <f t="shared" si="245"/>
        <v>0</v>
      </c>
      <c r="S1335" s="33">
        <f t="shared" si="245"/>
        <v>0.66666666666666663</v>
      </c>
      <c r="T1335" s="33"/>
      <c r="U1335" s="33">
        <f t="shared" si="246"/>
        <v>0</v>
      </c>
      <c r="V1335" s="33">
        <f t="shared" si="246"/>
        <v>0.66666666666666663</v>
      </c>
      <c r="W1335" s="36"/>
    </row>
    <row r="1336" spans="1:23" ht="19.5">
      <c r="A1336" s="112">
        <v>93</v>
      </c>
      <c r="B1336" s="27" t="s">
        <v>1772</v>
      </c>
      <c r="C1336" s="113" t="s">
        <v>1919</v>
      </c>
      <c r="D1336" s="113"/>
      <c r="E1336" s="113" t="s">
        <v>1920</v>
      </c>
      <c r="F1336" s="114">
        <v>87</v>
      </c>
      <c r="G1336" s="102">
        <v>1.52</v>
      </c>
      <c r="H1336" s="102"/>
      <c r="I1336" s="31">
        <f t="shared" si="240"/>
        <v>2.4</v>
      </c>
      <c r="J1336" s="32">
        <f t="shared" si="241"/>
        <v>0.7</v>
      </c>
      <c r="K1336" s="32">
        <f t="shared" si="242"/>
        <v>1.7</v>
      </c>
      <c r="L1336" s="32">
        <v>0</v>
      </c>
      <c r="M1336" s="32">
        <f t="shared" si="249"/>
        <v>1.7</v>
      </c>
      <c r="N1336" s="33">
        <f t="shared" si="243"/>
        <v>3</v>
      </c>
      <c r="O1336" s="34">
        <f t="shared" si="244"/>
        <v>0</v>
      </c>
      <c r="P1336" s="35">
        <f t="shared" si="244"/>
        <v>0.56666666666666665</v>
      </c>
      <c r="Q1336" s="33"/>
      <c r="R1336" s="33">
        <f t="shared" si="245"/>
        <v>0</v>
      </c>
      <c r="S1336" s="33">
        <f t="shared" si="245"/>
        <v>0.56666666666666665</v>
      </c>
      <c r="T1336" s="33"/>
      <c r="U1336" s="33">
        <f t="shared" si="246"/>
        <v>0</v>
      </c>
      <c r="V1336" s="33">
        <f t="shared" si="246"/>
        <v>0.56666666666666665</v>
      </c>
      <c r="W1336" s="36"/>
    </row>
    <row r="1337" spans="1:23" ht="19.5">
      <c r="A1337" s="112">
        <v>94</v>
      </c>
      <c r="B1337" s="27" t="s">
        <v>1772</v>
      </c>
      <c r="C1337" s="113" t="s">
        <v>1921</v>
      </c>
      <c r="D1337" s="113"/>
      <c r="E1337" s="113" t="s">
        <v>1922</v>
      </c>
      <c r="F1337" s="114">
        <v>152</v>
      </c>
      <c r="G1337" s="102"/>
      <c r="H1337" s="102">
        <v>0.63</v>
      </c>
      <c r="I1337" s="31">
        <f t="shared" si="240"/>
        <v>4.2</v>
      </c>
      <c r="J1337" s="32">
        <f t="shared" si="241"/>
        <v>1.2</v>
      </c>
      <c r="K1337" s="32">
        <f t="shared" si="242"/>
        <v>2.9</v>
      </c>
      <c r="L1337" s="32">
        <f>J1337-G1337</f>
        <v>1.2</v>
      </c>
      <c r="M1337" s="32">
        <f t="shared" si="249"/>
        <v>2.27</v>
      </c>
      <c r="N1337" s="33">
        <f t="shared" si="243"/>
        <v>5</v>
      </c>
      <c r="O1337" s="34">
        <f t="shared" si="244"/>
        <v>0.39999999999999997</v>
      </c>
      <c r="P1337" s="35">
        <f t="shared" si="244"/>
        <v>0.75666666666666671</v>
      </c>
      <c r="Q1337" s="33"/>
      <c r="R1337" s="33">
        <f t="shared" si="245"/>
        <v>0.39999999999999997</v>
      </c>
      <c r="S1337" s="33">
        <f t="shared" si="245"/>
        <v>0.75666666666666671</v>
      </c>
      <c r="T1337" s="33"/>
      <c r="U1337" s="33">
        <f t="shared" si="246"/>
        <v>0.39999999999999997</v>
      </c>
      <c r="V1337" s="33">
        <f t="shared" si="246"/>
        <v>0.75666666666666671</v>
      </c>
      <c r="W1337" s="36"/>
    </row>
    <row r="1338" spans="1:23" ht="19.5">
      <c r="A1338" s="112">
        <v>95</v>
      </c>
      <c r="B1338" s="27" t="s">
        <v>1772</v>
      </c>
      <c r="C1338" s="113" t="s">
        <v>1789</v>
      </c>
      <c r="D1338" s="113"/>
      <c r="E1338" s="113" t="s">
        <v>1923</v>
      </c>
      <c r="F1338" s="114">
        <v>280</v>
      </c>
      <c r="G1338" s="102"/>
      <c r="H1338" s="102"/>
      <c r="I1338" s="31">
        <f t="shared" si="240"/>
        <v>7.7</v>
      </c>
      <c r="J1338" s="32">
        <f t="shared" si="241"/>
        <v>2.2000000000000002</v>
      </c>
      <c r="K1338" s="32">
        <f t="shared" si="242"/>
        <v>5.4</v>
      </c>
      <c r="L1338" s="32">
        <f>J1338-G1338</f>
        <v>2.2000000000000002</v>
      </c>
      <c r="M1338" s="32">
        <f t="shared" si="249"/>
        <v>5.4</v>
      </c>
      <c r="N1338" s="33">
        <f t="shared" si="243"/>
        <v>10</v>
      </c>
      <c r="O1338" s="34">
        <f t="shared" si="244"/>
        <v>0.73333333333333339</v>
      </c>
      <c r="P1338" s="35">
        <f t="shared" si="244"/>
        <v>1.8</v>
      </c>
      <c r="Q1338" s="33"/>
      <c r="R1338" s="33">
        <f t="shared" si="245"/>
        <v>0.73333333333333339</v>
      </c>
      <c r="S1338" s="33">
        <f t="shared" si="245"/>
        <v>1.8</v>
      </c>
      <c r="T1338" s="33"/>
      <c r="U1338" s="33">
        <f t="shared" si="246"/>
        <v>0.73333333333333339</v>
      </c>
      <c r="V1338" s="33">
        <f t="shared" si="246"/>
        <v>1.8</v>
      </c>
      <c r="W1338" s="36"/>
    </row>
    <row r="1339" spans="1:23" ht="19.5">
      <c r="A1339" s="112">
        <v>96</v>
      </c>
      <c r="B1339" s="27" t="s">
        <v>1772</v>
      </c>
      <c r="C1339" s="113" t="s">
        <v>1924</v>
      </c>
      <c r="D1339" s="113"/>
      <c r="E1339" s="113" t="s">
        <v>1925</v>
      </c>
      <c r="F1339" s="114">
        <v>143</v>
      </c>
      <c r="G1339" s="102">
        <v>1.6</v>
      </c>
      <c r="H1339" s="102">
        <v>1.3</v>
      </c>
      <c r="I1339" s="31">
        <f t="shared" si="240"/>
        <v>3.9</v>
      </c>
      <c r="J1339" s="32">
        <f t="shared" si="241"/>
        <v>1.1000000000000001</v>
      </c>
      <c r="K1339" s="32">
        <f t="shared" si="242"/>
        <v>2.7</v>
      </c>
      <c r="L1339" s="32">
        <v>0</v>
      </c>
      <c r="M1339" s="32">
        <f t="shared" si="249"/>
        <v>1.4000000000000001</v>
      </c>
      <c r="N1339" s="33">
        <f t="shared" si="243"/>
        <v>5</v>
      </c>
      <c r="O1339" s="34">
        <f t="shared" si="244"/>
        <v>0</v>
      </c>
      <c r="P1339" s="35">
        <f t="shared" si="244"/>
        <v>0.46666666666666673</v>
      </c>
      <c r="Q1339" s="33"/>
      <c r="R1339" s="33">
        <f t="shared" si="245"/>
        <v>0</v>
      </c>
      <c r="S1339" s="33">
        <f t="shared" si="245"/>
        <v>0.46666666666666673</v>
      </c>
      <c r="T1339" s="33"/>
      <c r="U1339" s="33">
        <f t="shared" si="246"/>
        <v>0</v>
      </c>
      <c r="V1339" s="33">
        <f t="shared" si="246"/>
        <v>0.46666666666666673</v>
      </c>
      <c r="W1339" s="36"/>
    </row>
    <row r="1340" spans="1:23" ht="19.5">
      <c r="A1340" s="112">
        <v>97</v>
      </c>
      <c r="B1340" s="27" t="s">
        <v>1772</v>
      </c>
      <c r="C1340" s="113" t="s">
        <v>1924</v>
      </c>
      <c r="D1340" s="113"/>
      <c r="E1340" s="113" t="s">
        <v>1926</v>
      </c>
      <c r="F1340" s="114">
        <v>160</v>
      </c>
      <c r="G1340" s="102">
        <v>1.1100000000000001</v>
      </c>
      <c r="H1340" s="102">
        <v>1.03</v>
      </c>
      <c r="I1340" s="31">
        <f t="shared" si="240"/>
        <v>4.4000000000000004</v>
      </c>
      <c r="J1340" s="32">
        <f t="shared" si="241"/>
        <v>1.3</v>
      </c>
      <c r="K1340" s="32">
        <f t="shared" si="242"/>
        <v>3.1</v>
      </c>
      <c r="L1340" s="32">
        <f>J1340-G1340</f>
        <v>0.18999999999999995</v>
      </c>
      <c r="M1340" s="32">
        <f t="shared" si="249"/>
        <v>2.0700000000000003</v>
      </c>
      <c r="N1340" s="33">
        <f t="shared" si="243"/>
        <v>6</v>
      </c>
      <c r="O1340" s="34">
        <f t="shared" si="244"/>
        <v>6.3333333333333311E-2</v>
      </c>
      <c r="P1340" s="35">
        <f t="shared" si="244"/>
        <v>0.69000000000000006</v>
      </c>
      <c r="Q1340" s="33"/>
      <c r="R1340" s="33">
        <f t="shared" si="245"/>
        <v>6.3333333333333311E-2</v>
      </c>
      <c r="S1340" s="33">
        <f t="shared" si="245"/>
        <v>0.69000000000000006</v>
      </c>
      <c r="T1340" s="33"/>
      <c r="U1340" s="33">
        <f t="shared" si="246"/>
        <v>6.3333333333333311E-2</v>
      </c>
      <c r="V1340" s="33">
        <f t="shared" si="246"/>
        <v>0.69000000000000006</v>
      </c>
      <c r="W1340" s="36"/>
    </row>
    <row r="1341" spans="1:23" ht="19.5">
      <c r="A1341" s="112">
        <v>98</v>
      </c>
      <c r="B1341" s="27" t="s">
        <v>1772</v>
      </c>
      <c r="C1341" s="113" t="s">
        <v>1927</v>
      </c>
      <c r="D1341" s="113"/>
      <c r="E1341" s="113" t="s">
        <v>1928</v>
      </c>
      <c r="F1341" s="114">
        <v>128</v>
      </c>
      <c r="G1341" s="102"/>
      <c r="H1341" s="102">
        <v>1.77</v>
      </c>
      <c r="I1341" s="31">
        <f t="shared" si="240"/>
        <v>3.5</v>
      </c>
      <c r="J1341" s="32">
        <f t="shared" si="241"/>
        <v>1</v>
      </c>
      <c r="K1341" s="32">
        <f t="shared" si="242"/>
        <v>2.5</v>
      </c>
      <c r="L1341" s="32">
        <f>J1341-G1341</f>
        <v>1</v>
      </c>
      <c r="M1341" s="32">
        <f t="shared" si="249"/>
        <v>0.73</v>
      </c>
      <c r="N1341" s="33">
        <f t="shared" si="243"/>
        <v>5</v>
      </c>
      <c r="O1341" s="34">
        <f t="shared" si="244"/>
        <v>0.33333333333333331</v>
      </c>
      <c r="P1341" s="35">
        <f t="shared" si="244"/>
        <v>0.24333333333333332</v>
      </c>
      <c r="Q1341" s="33"/>
      <c r="R1341" s="33">
        <f t="shared" si="245"/>
        <v>0.33333333333333331</v>
      </c>
      <c r="S1341" s="33">
        <f t="shared" si="245"/>
        <v>0.24333333333333332</v>
      </c>
      <c r="T1341" s="33"/>
      <c r="U1341" s="33">
        <f t="shared" si="246"/>
        <v>0.33333333333333331</v>
      </c>
      <c r="V1341" s="33">
        <f t="shared" si="246"/>
        <v>0.24333333333333332</v>
      </c>
      <c r="W1341" s="36"/>
    </row>
    <row r="1342" spans="1:23" ht="19.5">
      <c r="A1342" s="112">
        <v>99</v>
      </c>
      <c r="B1342" s="27" t="s">
        <v>1772</v>
      </c>
      <c r="C1342" s="113" t="s">
        <v>1927</v>
      </c>
      <c r="D1342" s="113"/>
      <c r="E1342" s="113" t="s">
        <v>1929</v>
      </c>
      <c r="F1342" s="114">
        <v>156</v>
      </c>
      <c r="G1342" s="102">
        <v>0.09</v>
      </c>
      <c r="H1342" s="102"/>
      <c r="I1342" s="31">
        <f t="shared" si="240"/>
        <v>4.3</v>
      </c>
      <c r="J1342" s="32">
        <f t="shared" si="241"/>
        <v>1.2</v>
      </c>
      <c r="K1342" s="32">
        <f t="shared" si="242"/>
        <v>3</v>
      </c>
      <c r="L1342" s="32">
        <f>J1342-G1342</f>
        <v>1.1099999999999999</v>
      </c>
      <c r="M1342" s="32">
        <f t="shared" si="249"/>
        <v>3</v>
      </c>
      <c r="N1342" s="33">
        <f t="shared" si="243"/>
        <v>6</v>
      </c>
      <c r="O1342" s="34">
        <f t="shared" si="244"/>
        <v>0.36999999999999994</v>
      </c>
      <c r="P1342" s="35">
        <f t="shared" si="244"/>
        <v>1</v>
      </c>
      <c r="Q1342" s="33"/>
      <c r="R1342" s="33">
        <f t="shared" si="245"/>
        <v>0.36999999999999994</v>
      </c>
      <c r="S1342" s="33">
        <f t="shared" si="245"/>
        <v>1</v>
      </c>
      <c r="T1342" s="33"/>
      <c r="U1342" s="33">
        <f t="shared" si="246"/>
        <v>0.36999999999999994</v>
      </c>
      <c r="V1342" s="33">
        <f t="shared" si="246"/>
        <v>1</v>
      </c>
      <c r="W1342" s="36"/>
    </row>
    <row r="1343" spans="1:23" ht="19.5">
      <c r="A1343" s="112">
        <v>100</v>
      </c>
      <c r="B1343" s="27" t="s">
        <v>1772</v>
      </c>
      <c r="C1343" s="113" t="s">
        <v>1930</v>
      </c>
      <c r="D1343" s="113"/>
      <c r="E1343" s="113" t="s">
        <v>1931</v>
      </c>
      <c r="F1343" s="114">
        <v>128</v>
      </c>
      <c r="G1343" s="102">
        <v>1.1399999999999999</v>
      </c>
      <c r="H1343" s="102">
        <v>3.12</v>
      </c>
      <c r="I1343" s="31">
        <f t="shared" si="240"/>
        <v>3.5</v>
      </c>
      <c r="J1343" s="32">
        <f t="shared" si="241"/>
        <v>1</v>
      </c>
      <c r="K1343" s="32">
        <f t="shared" si="242"/>
        <v>2.5</v>
      </c>
      <c r="L1343" s="32">
        <v>0</v>
      </c>
      <c r="M1343" s="32">
        <v>0</v>
      </c>
      <c r="N1343" s="33">
        <f t="shared" si="243"/>
        <v>5</v>
      </c>
      <c r="O1343" s="34">
        <f t="shared" si="244"/>
        <v>0</v>
      </c>
      <c r="P1343" s="35">
        <f t="shared" si="244"/>
        <v>0</v>
      </c>
      <c r="Q1343" s="33"/>
      <c r="R1343" s="33">
        <f t="shared" si="245"/>
        <v>0</v>
      </c>
      <c r="S1343" s="33">
        <f t="shared" si="245"/>
        <v>0</v>
      </c>
      <c r="T1343" s="33"/>
      <c r="U1343" s="33">
        <f t="shared" si="246"/>
        <v>0</v>
      </c>
      <c r="V1343" s="33">
        <f t="shared" si="246"/>
        <v>0</v>
      </c>
      <c r="W1343" s="36"/>
    </row>
    <row r="1344" spans="1:23" ht="19.5">
      <c r="A1344" s="112">
        <v>101</v>
      </c>
      <c r="B1344" s="27" t="s">
        <v>1772</v>
      </c>
      <c r="C1344" s="113" t="s">
        <v>1932</v>
      </c>
      <c r="D1344" s="113"/>
      <c r="E1344" s="113" t="s">
        <v>1933</v>
      </c>
      <c r="F1344" s="114">
        <v>167</v>
      </c>
      <c r="G1344" s="102">
        <v>0.5</v>
      </c>
      <c r="H1344" s="102">
        <v>1.74</v>
      </c>
      <c r="I1344" s="31">
        <f t="shared" si="240"/>
        <v>4.5999999999999996</v>
      </c>
      <c r="J1344" s="32">
        <f t="shared" si="241"/>
        <v>1.3</v>
      </c>
      <c r="K1344" s="32">
        <f t="shared" si="242"/>
        <v>3.2</v>
      </c>
      <c r="L1344" s="32">
        <f t="shared" ref="L1344:M1350" si="250">J1344-G1344</f>
        <v>0.8</v>
      </c>
      <c r="M1344" s="32">
        <f t="shared" si="250"/>
        <v>1.4600000000000002</v>
      </c>
      <c r="N1344" s="33">
        <f t="shared" si="243"/>
        <v>6</v>
      </c>
      <c r="O1344" s="34">
        <f t="shared" si="244"/>
        <v>0.26666666666666666</v>
      </c>
      <c r="P1344" s="35">
        <f t="shared" si="244"/>
        <v>0.48666666666666675</v>
      </c>
      <c r="Q1344" s="33"/>
      <c r="R1344" s="33">
        <f t="shared" si="245"/>
        <v>0.26666666666666666</v>
      </c>
      <c r="S1344" s="33">
        <f t="shared" si="245"/>
        <v>0.48666666666666675</v>
      </c>
      <c r="T1344" s="33"/>
      <c r="U1344" s="33">
        <f t="shared" si="246"/>
        <v>0.26666666666666666</v>
      </c>
      <c r="V1344" s="33">
        <f t="shared" si="246"/>
        <v>0.48666666666666675</v>
      </c>
      <c r="W1344" s="36"/>
    </row>
    <row r="1345" spans="1:23" ht="19.5">
      <c r="A1345" s="112">
        <v>102</v>
      </c>
      <c r="B1345" s="27" t="s">
        <v>1772</v>
      </c>
      <c r="C1345" s="113" t="s">
        <v>1934</v>
      </c>
      <c r="D1345" s="113"/>
      <c r="E1345" s="113" t="s">
        <v>1935</v>
      </c>
      <c r="F1345" s="114">
        <v>90</v>
      </c>
      <c r="G1345" s="102">
        <v>0.06</v>
      </c>
      <c r="H1345" s="102">
        <v>1.17</v>
      </c>
      <c r="I1345" s="31">
        <f t="shared" si="240"/>
        <v>2.5</v>
      </c>
      <c r="J1345" s="32">
        <f t="shared" si="241"/>
        <v>0.7</v>
      </c>
      <c r="K1345" s="32">
        <f t="shared" si="242"/>
        <v>1.8</v>
      </c>
      <c r="L1345" s="32">
        <f t="shared" si="250"/>
        <v>0.6399999999999999</v>
      </c>
      <c r="M1345" s="32">
        <f t="shared" si="250"/>
        <v>0.63000000000000012</v>
      </c>
      <c r="N1345" s="33">
        <f t="shared" si="243"/>
        <v>3</v>
      </c>
      <c r="O1345" s="34">
        <f t="shared" si="244"/>
        <v>0.21333333333333329</v>
      </c>
      <c r="P1345" s="35">
        <f t="shared" si="244"/>
        <v>0.21000000000000005</v>
      </c>
      <c r="Q1345" s="33"/>
      <c r="R1345" s="33">
        <f t="shared" si="245"/>
        <v>0.21333333333333329</v>
      </c>
      <c r="S1345" s="33">
        <f t="shared" si="245"/>
        <v>0.21000000000000005</v>
      </c>
      <c r="T1345" s="33"/>
      <c r="U1345" s="33">
        <f t="shared" si="246"/>
        <v>0.21333333333333329</v>
      </c>
      <c r="V1345" s="33">
        <f t="shared" si="246"/>
        <v>0.21000000000000005</v>
      </c>
      <c r="W1345" s="36"/>
    </row>
    <row r="1346" spans="1:23" ht="19.5">
      <c r="A1346" s="112">
        <v>103</v>
      </c>
      <c r="B1346" s="27" t="s">
        <v>1772</v>
      </c>
      <c r="C1346" s="113" t="s">
        <v>1936</v>
      </c>
      <c r="D1346" s="113"/>
      <c r="E1346" s="113" t="s">
        <v>1937</v>
      </c>
      <c r="F1346" s="114">
        <v>69</v>
      </c>
      <c r="G1346" s="102"/>
      <c r="H1346" s="102"/>
      <c r="I1346" s="31">
        <f t="shared" si="240"/>
        <v>1.9</v>
      </c>
      <c r="J1346" s="32">
        <f t="shared" si="241"/>
        <v>0.5</v>
      </c>
      <c r="K1346" s="32">
        <f t="shared" si="242"/>
        <v>1.3</v>
      </c>
      <c r="L1346" s="32">
        <f t="shared" si="250"/>
        <v>0.5</v>
      </c>
      <c r="M1346" s="32">
        <f t="shared" si="250"/>
        <v>1.3</v>
      </c>
      <c r="N1346" s="33">
        <f t="shared" si="243"/>
        <v>2</v>
      </c>
      <c r="O1346" s="34">
        <f t="shared" si="244"/>
        <v>0.16666666666666666</v>
      </c>
      <c r="P1346" s="35">
        <f t="shared" si="244"/>
        <v>0.43333333333333335</v>
      </c>
      <c r="Q1346" s="33"/>
      <c r="R1346" s="33">
        <f t="shared" si="245"/>
        <v>0.16666666666666666</v>
      </c>
      <c r="S1346" s="33">
        <f t="shared" si="245"/>
        <v>0.43333333333333335</v>
      </c>
      <c r="T1346" s="33"/>
      <c r="U1346" s="33">
        <f t="shared" si="246"/>
        <v>0.16666666666666666</v>
      </c>
      <c r="V1346" s="33">
        <f t="shared" si="246"/>
        <v>0.43333333333333335</v>
      </c>
      <c r="W1346" s="36"/>
    </row>
    <row r="1347" spans="1:23" ht="19.5">
      <c r="A1347" s="112">
        <v>104</v>
      </c>
      <c r="B1347" s="27" t="s">
        <v>1772</v>
      </c>
      <c r="C1347" s="113" t="s">
        <v>1789</v>
      </c>
      <c r="D1347" s="113"/>
      <c r="E1347" s="113" t="s">
        <v>1938</v>
      </c>
      <c r="F1347" s="114">
        <v>122</v>
      </c>
      <c r="G1347" s="102">
        <v>0.14000000000000001</v>
      </c>
      <c r="H1347" s="102">
        <v>0.87</v>
      </c>
      <c r="I1347" s="31">
        <f t="shared" si="240"/>
        <v>3.4</v>
      </c>
      <c r="J1347" s="32">
        <f t="shared" si="241"/>
        <v>1</v>
      </c>
      <c r="K1347" s="32">
        <f t="shared" si="242"/>
        <v>2.4</v>
      </c>
      <c r="L1347" s="32">
        <f t="shared" si="250"/>
        <v>0.86</v>
      </c>
      <c r="M1347" s="32">
        <f t="shared" si="250"/>
        <v>1.5299999999999998</v>
      </c>
      <c r="N1347" s="33">
        <f t="shared" si="243"/>
        <v>4</v>
      </c>
      <c r="O1347" s="34">
        <f t="shared" si="244"/>
        <v>0.28666666666666668</v>
      </c>
      <c r="P1347" s="35">
        <f t="shared" si="244"/>
        <v>0.5099999999999999</v>
      </c>
      <c r="Q1347" s="33"/>
      <c r="R1347" s="33">
        <f t="shared" si="245"/>
        <v>0.28666666666666668</v>
      </c>
      <c r="S1347" s="33">
        <f t="shared" si="245"/>
        <v>0.5099999999999999</v>
      </c>
      <c r="T1347" s="33"/>
      <c r="U1347" s="33">
        <f t="shared" si="246"/>
        <v>0.28666666666666668</v>
      </c>
      <c r="V1347" s="33">
        <f t="shared" si="246"/>
        <v>0.5099999999999999</v>
      </c>
      <c r="W1347" s="36"/>
    </row>
    <row r="1348" spans="1:23" ht="19.5">
      <c r="A1348" s="112">
        <v>105</v>
      </c>
      <c r="B1348" s="27" t="s">
        <v>1772</v>
      </c>
      <c r="C1348" s="113" t="s">
        <v>1844</v>
      </c>
      <c r="D1348" s="113"/>
      <c r="E1348" s="113" t="s">
        <v>1939</v>
      </c>
      <c r="F1348" s="114">
        <v>34</v>
      </c>
      <c r="G1348" s="102"/>
      <c r="H1348" s="102"/>
      <c r="I1348" s="31">
        <f t="shared" si="240"/>
        <v>0.9</v>
      </c>
      <c r="J1348" s="32">
        <f t="shared" si="241"/>
        <v>0.3</v>
      </c>
      <c r="K1348" s="32">
        <f t="shared" si="242"/>
        <v>0.6</v>
      </c>
      <c r="L1348" s="32">
        <f t="shared" si="250"/>
        <v>0.3</v>
      </c>
      <c r="M1348" s="32">
        <f t="shared" si="250"/>
        <v>0.6</v>
      </c>
      <c r="N1348" s="33">
        <f t="shared" si="243"/>
        <v>1</v>
      </c>
      <c r="O1348" s="34">
        <f t="shared" si="244"/>
        <v>9.9999999999999992E-2</v>
      </c>
      <c r="P1348" s="35">
        <f t="shared" si="244"/>
        <v>0.19999999999999998</v>
      </c>
      <c r="Q1348" s="33"/>
      <c r="R1348" s="33">
        <f t="shared" si="245"/>
        <v>9.9999999999999992E-2</v>
      </c>
      <c r="S1348" s="33">
        <f t="shared" si="245"/>
        <v>0.19999999999999998</v>
      </c>
      <c r="T1348" s="33"/>
      <c r="U1348" s="33">
        <f t="shared" si="246"/>
        <v>9.9999999999999992E-2</v>
      </c>
      <c r="V1348" s="33">
        <f t="shared" si="246"/>
        <v>0.19999999999999998</v>
      </c>
      <c r="W1348" s="36"/>
    </row>
    <row r="1349" spans="1:23" ht="19.5">
      <c r="A1349" s="112">
        <v>106</v>
      </c>
      <c r="B1349" s="27" t="s">
        <v>1772</v>
      </c>
      <c r="C1349" s="113" t="s">
        <v>1838</v>
      </c>
      <c r="D1349" s="113"/>
      <c r="E1349" s="113" t="s">
        <v>1940</v>
      </c>
      <c r="F1349" s="114">
        <v>82</v>
      </c>
      <c r="G1349" s="102">
        <v>0.03</v>
      </c>
      <c r="H1349" s="102">
        <v>0.75</v>
      </c>
      <c r="I1349" s="31">
        <f t="shared" si="240"/>
        <v>2.2999999999999998</v>
      </c>
      <c r="J1349" s="32">
        <f t="shared" si="241"/>
        <v>0.7</v>
      </c>
      <c r="K1349" s="32">
        <f t="shared" si="242"/>
        <v>1.6</v>
      </c>
      <c r="L1349" s="32">
        <f t="shared" si="250"/>
        <v>0.66999999999999993</v>
      </c>
      <c r="M1349" s="32">
        <f t="shared" si="250"/>
        <v>0.85000000000000009</v>
      </c>
      <c r="N1349" s="33">
        <f t="shared" si="243"/>
        <v>3</v>
      </c>
      <c r="O1349" s="34">
        <f t="shared" si="244"/>
        <v>0.2233333333333333</v>
      </c>
      <c r="P1349" s="35">
        <f t="shared" si="244"/>
        <v>0.28333333333333338</v>
      </c>
      <c r="Q1349" s="33"/>
      <c r="R1349" s="33">
        <f t="shared" si="245"/>
        <v>0.2233333333333333</v>
      </c>
      <c r="S1349" s="33">
        <f t="shared" si="245"/>
        <v>0.28333333333333338</v>
      </c>
      <c r="T1349" s="33"/>
      <c r="U1349" s="33">
        <f t="shared" si="246"/>
        <v>0.2233333333333333</v>
      </c>
      <c r="V1349" s="33">
        <f t="shared" si="246"/>
        <v>0.28333333333333338</v>
      </c>
      <c r="W1349" s="36"/>
    </row>
    <row r="1350" spans="1:23" ht="19.5">
      <c r="A1350" s="112">
        <v>107</v>
      </c>
      <c r="B1350" s="27" t="s">
        <v>1772</v>
      </c>
      <c r="C1350" s="113" t="s">
        <v>1941</v>
      </c>
      <c r="D1350" s="113"/>
      <c r="E1350" s="113" t="s">
        <v>1942</v>
      </c>
      <c r="F1350" s="114">
        <v>97</v>
      </c>
      <c r="G1350" s="102"/>
      <c r="H1350" s="102"/>
      <c r="I1350" s="31">
        <f t="shared" si="240"/>
        <v>2.7</v>
      </c>
      <c r="J1350" s="32">
        <f t="shared" si="241"/>
        <v>0.8</v>
      </c>
      <c r="K1350" s="32">
        <f t="shared" si="242"/>
        <v>1.9</v>
      </c>
      <c r="L1350" s="32">
        <f t="shared" si="250"/>
        <v>0.8</v>
      </c>
      <c r="M1350" s="32">
        <f t="shared" si="250"/>
        <v>1.9</v>
      </c>
      <c r="N1350" s="33">
        <f t="shared" si="243"/>
        <v>3</v>
      </c>
      <c r="O1350" s="34">
        <f t="shared" si="244"/>
        <v>0.26666666666666666</v>
      </c>
      <c r="P1350" s="35">
        <f t="shared" si="244"/>
        <v>0.6333333333333333</v>
      </c>
      <c r="Q1350" s="33"/>
      <c r="R1350" s="33">
        <f t="shared" si="245"/>
        <v>0.26666666666666666</v>
      </c>
      <c r="S1350" s="33">
        <f t="shared" si="245"/>
        <v>0.6333333333333333</v>
      </c>
      <c r="T1350" s="33"/>
      <c r="U1350" s="33">
        <f t="shared" si="246"/>
        <v>0.26666666666666666</v>
      </c>
      <c r="V1350" s="33">
        <f t="shared" si="246"/>
        <v>0.6333333333333333</v>
      </c>
      <c r="W1350" s="36"/>
    </row>
    <row r="1351" spans="1:23" ht="19.5">
      <c r="A1351" s="112">
        <v>108</v>
      </c>
      <c r="B1351" s="27" t="s">
        <v>1772</v>
      </c>
      <c r="C1351" s="113" t="s">
        <v>1943</v>
      </c>
      <c r="D1351" s="113"/>
      <c r="E1351" s="113" t="s">
        <v>1944</v>
      </c>
      <c r="F1351" s="114">
        <v>61</v>
      </c>
      <c r="G1351" s="102">
        <v>0.34</v>
      </c>
      <c r="H1351" s="102">
        <v>1.22</v>
      </c>
      <c r="I1351" s="31">
        <f t="shared" si="240"/>
        <v>1.7</v>
      </c>
      <c r="J1351" s="32">
        <f t="shared" si="241"/>
        <v>0.5</v>
      </c>
      <c r="K1351" s="32">
        <f t="shared" si="242"/>
        <v>1.2</v>
      </c>
      <c r="L1351" s="32">
        <f>J1351-G1351</f>
        <v>0.15999999999999998</v>
      </c>
      <c r="M1351" s="32">
        <v>0</v>
      </c>
      <c r="N1351" s="33">
        <f t="shared" si="243"/>
        <v>2</v>
      </c>
      <c r="O1351" s="34">
        <f t="shared" si="244"/>
        <v>5.3333333333333323E-2</v>
      </c>
      <c r="P1351" s="35">
        <f t="shared" si="244"/>
        <v>0</v>
      </c>
      <c r="Q1351" s="33"/>
      <c r="R1351" s="33">
        <f t="shared" si="245"/>
        <v>5.3333333333333323E-2</v>
      </c>
      <c r="S1351" s="33">
        <f t="shared" si="245"/>
        <v>0</v>
      </c>
      <c r="T1351" s="33"/>
      <c r="U1351" s="33">
        <f t="shared" si="246"/>
        <v>5.3333333333333323E-2</v>
      </c>
      <c r="V1351" s="33">
        <f t="shared" si="246"/>
        <v>0</v>
      </c>
      <c r="W1351" s="36"/>
    </row>
    <row r="1352" spans="1:23" ht="19.5">
      <c r="A1352" s="112">
        <v>109</v>
      </c>
      <c r="B1352" s="27" t="s">
        <v>1772</v>
      </c>
      <c r="C1352" s="113" t="s">
        <v>1945</v>
      </c>
      <c r="D1352" s="113"/>
      <c r="E1352" s="113" t="s">
        <v>1946</v>
      </c>
      <c r="F1352" s="114">
        <v>82</v>
      </c>
      <c r="G1352" s="102">
        <v>0.27</v>
      </c>
      <c r="H1352" s="102">
        <v>0.62</v>
      </c>
      <c r="I1352" s="31">
        <f t="shared" si="240"/>
        <v>2.2999999999999998</v>
      </c>
      <c r="J1352" s="32">
        <f t="shared" si="241"/>
        <v>0.7</v>
      </c>
      <c r="K1352" s="32">
        <f t="shared" si="242"/>
        <v>1.6</v>
      </c>
      <c r="L1352" s="32">
        <f>J1352-G1352</f>
        <v>0.42999999999999994</v>
      </c>
      <c r="M1352" s="32">
        <f>K1352-H1352</f>
        <v>0.98000000000000009</v>
      </c>
      <c r="N1352" s="33">
        <f t="shared" si="243"/>
        <v>3</v>
      </c>
      <c r="O1352" s="34">
        <f t="shared" si="244"/>
        <v>0.14333333333333331</v>
      </c>
      <c r="P1352" s="35">
        <f t="shared" si="244"/>
        <v>0.32666666666666672</v>
      </c>
      <c r="Q1352" s="33"/>
      <c r="R1352" s="33">
        <f t="shared" si="245"/>
        <v>0.14333333333333331</v>
      </c>
      <c r="S1352" s="33">
        <f t="shared" si="245"/>
        <v>0.32666666666666672</v>
      </c>
      <c r="T1352" s="33"/>
      <c r="U1352" s="33">
        <f t="shared" si="246"/>
        <v>0.14333333333333331</v>
      </c>
      <c r="V1352" s="33">
        <f t="shared" si="246"/>
        <v>0.32666666666666672</v>
      </c>
      <c r="W1352" s="36"/>
    </row>
    <row r="1353" spans="1:23" ht="19.5">
      <c r="A1353" s="112">
        <v>110</v>
      </c>
      <c r="B1353" s="27" t="s">
        <v>1772</v>
      </c>
      <c r="C1353" s="113" t="s">
        <v>1914</v>
      </c>
      <c r="D1353" s="113"/>
      <c r="E1353" s="113" t="s">
        <v>1947</v>
      </c>
      <c r="F1353" s="114">
        <v>86</v>
      </c>
      <c r="G1353" s="102">
        <v>0.82</v>
      </c>
      <c r="H1353" s="102">
        <v>2.6</v>
      </c>
      <c r="I1353" s="31">
        <f t="shared" si="240"/>
        <v>2.4</v>
      </c>
      <c r="J1353" s="32">
        <f t="shared" si="241"/>
        <v>0.7</v>
      </c>
      <c r="K1353" s="32">
        <f t="shared" si="242"/>
        <v>1.7</v>
      </c>
      <c r="L1353" s="32">
        <v>0</v>
      </c>
      <c r="M1353" s="32">
        <v>0</v>
      </c>
      <c r="N1353" s="33">
        <f t="shared" si="243"/>
        <v>3</v>
      </c>
      <c r="O1353" s="34">
        <f t="shared" si="244"/>
        <v>0</v>
      </c>
      <c r="P1353" s="35">
        <f t="shared" si="244"/>
        <v>0</v>
      </c>
      <c r="Q1353" s="33"/>
      <c r="R1353" s="33">
        <f t="shared" si="245"/>
        <v>0</v>
      </c>
      <c r="S1353" s="33">
        <f t="shared" si="245"/>
        <v>0</v>
      </c>
      <c r="T1353" s="33"/>
      <c r="U1353" s="33">
        <f t="shared" si="246"/>
        <v>0</v>
      </c>
      <c r="V1353" s="33">
        <f t="shared" si="246"/>
        <v>0</v>
      </c>
      <c r="W1353" s="36"/>
    </row>
    <row r="1354" spans="1:23" ht="19.5">
      <c r="A1354" s="112">
        <v>111</v>
      </c>
      <c r="B1354" s="27" t="s">
        <v>1772</v>
      </c>
      <c r="C1354" s="113" t="s">
        <v>1948</v>
      </c>
      <c r="D1354" s="113"/>
      <c r="E1354" s="113" t="s">
        <v>347</v>
      </c>
      <c r="F1354" s="114">
        <v>37</v>
      </c>
      <c r="G1354" s="102">
        <v>1.0900000000000001</v>
      </c>
      <c r="H1354" s="102">
        <v>0.05</v>
      </c>
      <c r="I1354" s="31">
        <f t="shared" si="240"/>
        <v>1</v>
      </c>
      <c r="J1354" s="32">
        <f t="shared" si="241"/>
        <v>0.3</v>
      </c>
      <c r="K1354" s="32">
        <f t="shared" si="242"/>
        <v>0.7</v>
      </c>
      <c r="L1354" s="32">
        <v>0</v>
      </c>
      <c r="M1354" s="32">
        <f>K1354-H1354</f>
        <v>0.64999999999999991</v>
      </c>
      <c r="N1354" s="33">
        <f t="shared" si="243"/>
        <v>1</v>
      </c>
      <c r="O1354" s="34">
        <f t="shared" si="244"/>
        <v>0</v>
      </c>
      <c r="P1354" s="35">
        <f t="shared" si="244"/>
        <v>0.21666666666666665</v>
      </c>
      <c r="Q1354" s="33"/>
      <c r="R1354" s="33">
        <f t="shared" si="245"/>
        <v>0</v>
      </c>
      <c r="S1354" s="33">
        <f t="shared" si="245"/>
        <v>0.21666666666666665</v>
      </c>
      <c r="T1354" s="33"/>
      <c r="U1354" s="33">
        <f t="shared" si="246"/>
        <v>0</v>
      </c>
      <c r="V1354" s="33">
        <f t="shared" si="246"/>
        <v>0.21666666666666665</v>
      </c>
      <c r="W1354" s="36"/>
    </row>
    <row r="1355" spans="1:23" ht="18.75">
      <c r="A1355" s="70"/>
      <c r="B1355" s="71"/>
      <c r="C1355" s="71"/>
      <c r="D1355" s="71"/>
      <c r="E1355" s="72" t="s">
        <v>225</v>
      </c>
      <c r="F1355" s="148">
        <f>SUM(F1244:F1354)</f>
        <v>14928</v>
      </c>
      <c r="G1355" s="76">
        <f t="shared" ref="G1355:H1355" si="251">SUM(G1244:G1354)</f>
        <v>141.26500000000001</v>
      </c>
      <c r="H1355" s="76">
        <f t="shared" si="251"/>
        <v>191.04000000000005</v>
      </c>
      <c r="I1355" s="76">
        <f>SUM(I1244:I1354)</f>
        <v>410.99999999999977</v>
      </c>
      <c r="J1355" s="76">
        <f>SUM(J1244:J1354)</f>
        <v>117.50000000000001</v>
      </c>
      <c r="K1355" s="76">
        <f>SUM(K1244:K1354)</f>
        <v>288.10000000000002</v>
      </c>
      <c r="L1355" s="149">
        <f>SUM(L1244:L1354)</f>
        <v>59.555000000000007</v>
      </c>
      <c r="M1355" s="149">
        <f>SUM(M1244:M1354)</f>
        <v>180.17</v>
      </c>
      <c r="N1355" s="80">
        <f t="shared" ref="N1355" si="252">SUM(N1244:N1354)</f>
        <v>536</v>
      </c>
      <c r="O1355" s="150">
        <f>SUM(O1244:O1354)</f>
        <v>19.85166666666667</v>
      </c>
      <c r="P1355" s="150">
        <f>SUM(P1244:P1354)</f>
        <v>60.056666666666679</v>
      </c>
      <c r="Q1355" s="151"/>
      <c r="R1355" s="151">
        <f>SUM(R1244:R1354)</f>
        <v>19.85166666666667</v>
      </c>
      <c r="S1355" s="151">
        <f>SUM(S1244:S1354)</f>
        <v>60.056666666666679</v>
      </c>
      <c r="T1355" s="151"/>
      <c r="U1355" s="151">
        <f>SUM(U1244:U1354)</f>
        <v>19.85166666666667</v>
      </c>
      <c r="V1355" s="151">
        <f>SUM(V1244:V1354)</f>
        <v>60.056666666666679</v>
      </c>
      <c r="W1355" s="142"/>
    </row>
    <row r="1356" spans="1:23" ht="19.5">
      <c r="A1356" s="112">
        <v>1</v>
      </c>
      <c r="B1356" s="27" t="s">
        <v>1949</v>
      </c>
      <c r="C1356" s="113" t="s">
        <v>1950</v>
      </c>
      <c r="D1356" s="113"/>
      <c r="E1356" s="113" t="s">
        <v>1951</v>
      </c>
      <c r="F1356" s="114">
        <v>92</v>
      </c>
      <c r="G1356" s="102"/>
      <c r="H1356" s="102"/>
      <c r="I1356" s="31">
        <f t="shared" ref="I1356:I1419" si="253">ROUND(F1356*55/100*50*0.001,1)</f>
        <v>2.5</v>
      </c>
      <c r="J1356" s="32">
        <f t="shared" ref="J1356:J1419" si="254">ROUND(I1356*1/3.5,1)</f>
        <v>0.7</v>
      </c>
      <c r="K1356" s="32">
        <f t="shared" ref="K1356:K1418" si="255">ROUND(I1356*2/2.85,1)</f>
        <v>1.8</v>
      </c>
      <c r="L1356" s="32">
        <f>J1356-G1356</f>
        <v>0.7</v>
      </c>
      <c r="M1356" s="32">
        <f>K1356-H1356</f>
        <v>1.8</v>
      </c>
      <c r="N1356" s="33">
        <f t="shared" ref="N1356:N1419" si="256">ROUND(F1356*60/100*60*0.001,0)</f>
        <v>3</v>
      </c>
      <c r="O1356" s="34">
        <f t="shared" ref="O1356:P1419" si="257">L1356/3</f>
        <v>0.23333333333333331</v>
      </c>
      <c r="P1356" s="35">
        <f t="shared" si="257"/>
        <v>0.6</v>
      </c>
      <c r="Q1356" s="33"/>
      <c r="R1356" s="33">
        <v>0.22</v>
      </c>
      <c r="S1356" s="33">
        <f t="shared" ref="S1356:S1419" si="258">M1356/3</f>
        <v>0.6</v>
      </c>
      <c r="T1356" s="33"/>
      <c r="U1356" s="33">
        <v>0.22</v>
      </c>
      <c r="V1356" s="33">
        <f t="shared" ref="V1356:V1419" si="259">M1356/3</f>
        <v>0.6</v>
      </c>
      <c r="W1356" s="36"/>
    </row>
    <row r="1357" spans="1:23" ht="19.5">
      <c r="A1357" s="112">
        <v>2</v>
      </c>
      <c r="B1357" s="27" t="s">
        <v>1949</v>
      </c>
      <c r="C1357" s="113" t="s">
        <v>1950</v>
      </c>
      <c r="D1357" s="113"/>
      <c r="E1357" s="113" t="s">
        <v>1952</v>
      </c>
      <c r="F1357" s="114">
        <v>130</v>
      </c>
      <c r="G1357" s="102"/>
      <c r="H1357" s="102"/>
      <c r="I1357" s="31">
        <f t="shared" si="253"/>
        <v>3.6</v>
      </c>
      <c r="J1357" s="32">
        <f t="shared" si="254"/>
        <v>1</v>
      </c>
      <c r="K1357" s="32">
        <f t="shared" si="255"/>
        <v>2.5</v>
      </c>
      <c r="L1357" s="32">
        <f>J1357-G1357</f>
        <v>1</v>
      </c>
      <c r="M1357" s="32">
        <f>K1357-H1357</f>
        <v>2.5</v>
      </c>
      <c r="N1357" s="33">
        <f t="shared" si="256"/>
        <v>5</v>
      </c>
      <c r="O1357" s="34">
        <f t="shared" si="257"/>
        <v>0.33333333333333331</v>
      </c>
      <c r="P1357" s="35">
        <f t="shared" si="257"/>
        <v>0.83333333333333337</v>
      </c>
      <c r="Q1357" s="33"/>
      <c r="R1357" s="33">
        <v>0.31</v>
      </c>
      <c r="S1357" s="33">
        <f t="shared" si="258"/>
        <v>0.83333333333333337</v>
      </c>
      <c r="T1357" s="33"/>
      <c r="U1357" s="33">
        <v>0.31</v>
      </c>
      <c r="V1357" s="33">
        <f t="shared" si="259"/>
        <v>0.83333333333333337</v>
      </c>
      <c r="W1357" s="36"/>
    </row>
    <row r="1358" spans="1:23" ht="19.5">
      <c r="A1358" s="112">
        <v>3</v>
      </c>
      <c r="B1358" s="27" t="s">
        <v>1949</v>
      </c>
      <c r="C1358" s="113" t="s">
        <v>1950</v>
      </c>
      <c r="D1358" s="113"/>
      <c r="E1358" s="113" t="s">
        <v>1953</v>
      </c>
      <c r="F1358" s="114">
        <v>52</v>
      </c>
      <c r="G1358" s="102">
        <v>0.44200000000000017</v>
      </c>
      <c r="H1358" s="102"/>
      <c r="I1358" s="31">
        <f t="shared" si="253"/>
        <v>1.4</v>
      </c>
      <c r="J1358" s="32">
        <f t="shared" si="254"/>
        <v>0.4</v>
      </c>
      <c r="K1358" s="32">
        <f t="shared" si="255"/>
        <v>1</v>
      </c>
      <c r="L1358" s="32">
        <v>0</v>
      </c>
      <c r="M1358" s="32">
        <f t="shared" ref="M1358:M1377" si="260">K1358-H1358</f>
        <v>1</v>
      </c>
      <c r="N1358" s="33">
        <f t="shared" si="256"/>
        <v>2</v>
      </c>
      <c r="O1358" s="34">
        <f t="shared" si="257"/>
        <v>0</v>
      </c>
      <c r="P1358" s="35">
        <f t="shared" si="257"/>
        <v>0.33333333333333331</v>
      </c>
      <c r="Q1358" s="33"/>
      <c r="R1358" s="33">
        <f t="shared" ref="R1358:R1417" si="261">L1358/3</f>
        <v>0</v>
      </c>
      <c r="S1358" s="33">
        <f t="shared" si="258"/>
        <v>0.33333333333333331</v>
      </c>
      <c r="T1358" s="33"/>
      <c r="U1358" s="33">
        <f t="shared" ref="U1358:U1417" si="262">L1358/3</f>
        <v>0</v>
      </c>
      <c r="V1358" s="33">
        <f t="shared" si="259"/>
        <v>0.33333333333333331</v>
      </c>
      <c r="W1358" s="36"/>
    </row>
    <row r="1359" spans="1:23" ht="37.5">
      <c r="A1359" s="112">
        <v>4</v>
      </c>
      <c r="B1359" s="27" t="s">
        <v>1949</v>
      </c>
      <c r="C1359" s="113" t="s">
        <v>1954</v>
      </c>
      <c r="D1359" s="113"/>
      <c r="E1359" s="113" t="s">
        <v>1955</v>
      </c>
      <c r="F1359" s="114">
        <v>115</v>
      </c>
      <c r="G1359" s="102">
        <v>1.091</v>
      </c>
      <c r="H1359" s="102">
        <v>0.53600000000000048</v>
      </c>
      <c r="I1359" s="31">
        <f t="shared" si="253"/>
        <v>3.2</v>
      </c>
      <c r="J1359" s="32">
        <f t="shared" si="254"/>
        <v>0.9</v>
      </c>
      <c r="K1359" s="32">
        <f t="shared" si="255"/>
        <v>2.2000000000000002</v>
      </c>
      <c r="L1359" s="32">
        <v>0</v>
      </c>
      <c r="M1359" s="32">
        <f t="shared" si="260"/>
        <v>1.6639999999999997</v>
      </c>
      <c r="N1359" s="33">
        <f t="shared" si="256"/>
        <v>4</v>
      </c>
      <c r="O1359" s="34">
        <f t="shared" si="257"/>
        <v>0</v>
      </c>
      <c r="P1359" s="35">
        <f t="shared" si="257"/>
        <v>0.55466666666666653</v>
      </c>
      <c r="Q1359" s="33"/>
      <c r="R1359" s="33">
        <f t="shared" si="261"/>
        <v>0</v>
      </c>
      <c r="S1359" s="33">
        <f t="shared" si="258"/>
        <v>0.55466666666666653</v>
      </c>
      <c r="T1359" s="33"/>
      <c r="U1359" s="33">
        <f t="shared" si="262"/>
        <v>0</v>
      </c>
      <c r="V1359" s="33">
        <f t="shared" si="259"/>
        <v>0.55466666666666653</v>
      </c>
      <c r="W1359" s="36"/>
    </row>
    <row r="1360" spans="1:23" ht="37.5">
      <c r="A1360" s="112">
        <v>5</v>
      </c>
      <c r="B1360" s="27" t="s">
        <v>1949</v>
      </c>
      <c r="C1360" s="113" t="s">
        <v>1954</v>
      </c>
      <c r="D1360" s="113"/>
      <c r="E1360" s="113" t="s">
        <v>1956</v>
      </c>
      <c r="F1360" s="114">
        <v>117</v>
      </c>
      <c r="G1360" s="102">
        <v>0.33899999999999991</v>
      </c>
      <c r="H1360" s="102"/>
      <c r="I1360" s="31">
        <f t="shared" si="253"/>
        <v>3.2</v>
      </c>
      <c r="J1360" s="32">
        <f t="shared" si="254"/>
        <v>0.9</v>
      </c>
      <c r="K1360" s="32">
        <f t="shared" si="255"/>
        <v>2.2000000000000002</v>
      </c>
      <c r="L1360" s="32">
        <f>J1360-G1360</f>
        <v>0.56100000000000017</v>
      </c>
      <c r="M1360" s="32">
        <f t="shared" si="260"/>
        <v>2.2000000000000002</v>
      </c>
      <c r="N1360" s="33">
        <f t="shared" si="256"/>
        <v>4</v>
      </c>
      <c r="O1360" s="34">
        <f t="shared" si="257"/>
        <v>0.18700000000000006</v>
      </c>
      <c r="P1360" s="35">
        <f t="shared" si="257"/>
        <v>0.73333333333333339</v>
      </c>
      <c r="Q1360" s="33"/>
      <c r="R1360" s="33">
        <f t="shared" si="261"/>
        <v>0.18700000000000006</v>
      </c>
      <c r="S1360" s="33">
        <f t="shared" si="258"/>
        <v>0.73333333333333339</v>
      </c>
      <c r="T1360" s="33"/>
      <c r="U1360" s="33">
        <f t="shared" si="262"/>
        <v>0.18700000000000006</v>
      </c>
      <c r="V1360" s="33">
        <f t="shared" si="259"/>
        <v>0.73333333333333339</v>
      </c>
      <c r="W1360" s="36"/>
    </row>
    <row r="1361" spans="1:23" ht="37.5">
      <c r="A1361" s="112">
        <v>6</v>
      </c>
      <c r="B1361" s="27" t="s">
        <v>1949</v>
      </c>
      <c r="C1361" s="113" t="s">
        <v>1954</v>
      </c>
      <c r="D1361" s="113"/>
      <c r="E1361" s="113" t="s">
        <v>1957</v>
      </c>
      <c r="F1361" s="114">
        <v>48</v>
      </c>
      <c r="G1361" s="102"/>
      <c r="H1361" s="102">
        <v>0.3279999999999999</v>
      </c>
      <c r="I1361" s="31">
        <f t="shared" si="253"/>
        <v>1.3</v>
      </c>
      <c r="J1361" s="32">
        <f t="shared" si="254"/>
        <v>0.4</v>
      </c>
      <c r="K1361" s="32">
        <f t="shared" si="255"/>
        <v>0.9</v>
      </c>
      <c r="L1361" s="32">
        <f>J1361-G1361</f>
        <v>0.4</v>
      </c>
      <c r="M1361" s="32">
        <f t="shared" si="260"/>
        <v>0.57200000000000006</v>
      </c>
      <c r="N1361" s="33">
        <f t="shared" si="256"/>
        <v>2</v>
      </c>
      <c r="O1361" s="34">
        <f t="shared" si="257"/>
        <v>0.13333333333333333</v>
      </c>
      <c r="P1361" s="35">
        <f t="shared" si="257"/>
        <v>0.19066666666666668</v>
      </c>
      <c r="Q1361" s="33"/>
      <c r="R1361" s="33">
        <f t="shared" si="261"/>
        <v>0.13333333333333333</v>
      </c>
      <c r="S1361" s="33">
        <f t="shared" si="258"/>
        <v>0.19066666666666668</v>
      </c>
      <c r="T1361" s="33"/>
      <c r="U1361" s="33">
        <f t="shared" si="262"/>
        <v>0.13333333333333333</v>
      </c>
      <c r="V1361" s="33">
        <f t="shared" si="259"/>
        <v>0.19066666666666668</v>
      </c>
      <c r="W1361" s="36"/>
    </row>
    <row r="1362" spans="1:23" ht="19.5">
      <c r="A1362" s="112">
        <v>7</v>
      </c>
      <c r="B1362" s="27" t="s">
        <v>1949</v>
      </c>
      <c r="C1362" s="113" t="s">
        <v>1958</v>
      </c>
      <c r="D1362" s="113"/>
      <c r="E1362" s="113" t="s">
        <v>1959</v>
      </c>
      <c r="F1362" s="114">
        <v>206</v>
      </c>
      <c r="G1362" s="102"/>
      <c r="H1362" s="102">
        <v>0.82300000000000095</v>
      </c>
      <c r="I1362" s="31">
        <f t="shared" si="253"/>
        <v>5.7</v>
      </c>
      <c r="J1362" s="32">
        <f t="shared" si="254"/>
        <v>1.6</v>
      </c>
      <c r="K1362" s="32">
        <f t="shared" si="255"/>
        <v>4</v>
      </c>
      <c r="L1362" s="32">
        <f>J1362-G1362</f>
        <v>1.6</v>
      </c>
      <c r="M1362" s="32">
        <f t="shared" si="260"/>
        <v>3.1769999999999992</v>
      </c>
      <c r="N1362" s="33">
        <f t="shared" si="256"/>
        <v>7</v>
      </c>
      <c r="O1362" s="34">
        <f t="shared" si="257"/>
        <v>0.53333333333333333</v>
      </c>
      <c r="P1362" s="35">
        <f t="shared" si="257"/>
        <v>1.0589999999999997</v>
      </c>
      <c r="Q1362" s="33"/>
      <c r="R1362" s="33">
        <v>0.5</v>
      </c>
      <c r="S1362" s="33">
        <f t="shared" si="258"/>
        <v>1.0589999999999997</v>
      </c>
      <c r="T1362" s="33"/>
      <c r="U1362" s="33">
        <v>0.5</v>
      </c>
      <c r="V1362" s="33">
        <f t="shared" si="259"/>
        <v>1.0589999999999997</v>
      </c>
      <c r="W1362" s="36"/>
    </row>
    <row r="1363" spans="1:23" ht="19.5">
      <c r="A1363" s="112">
        <v>8</v>
      </c>
      <c r="B1363" s="27" t="s">
        <v>1949</v>
      </c>
      <c r="C1363" s="113" t="s">
        <v>1958</v>
      </c>
      <c r="D1363" s="113"/>
      <c r="E1363" s="113" t="s">
        <v>1960</v>
      </c>
      <c r="F1363" s="114">
        <v>215</v>
      </c>
      <c r="G1363" s="102"/>
      <c r="H1363" s="102">
        <v>0.95000000000000062</v>
      </c>
      <c r="I1363" s="31">
        <f t="shared" si="253"/>
        <v>5.9</v>
      </c>
      <c r="J1363" s="32">
        <f t="shared" si="254"/>
        <v>1.7</v>
      </c>
      <c r="K1363" s="32">
        <f t="shared" si="255"/>
        <v>4.0999999999999996</v>
      </c>
      <c r="L1363" s="32">
        <f>J1363-G1363</f>
        <v>1.7</v>
      </c>
      <c r="M1363" s="32">
        <f t="shared" si="260"/>
        <v>3.149999999999999</v>
      </c>
      <c r="N1363" s="33">
        <f t="shared" si="256"/>
        <v>8</v>
      </c>
      <c r="O1363" s="34">
        <f t="shared" si="257"/>
        <v>0.56666666666666665</v>
      </c>
      <c r="P1363" s="35">
        <f t="shared" si="257"/>
        <v>1.0499999999999996</v>
      </c>
      <c r="Q1363" s="33"/>
      <c r="R1363" s="33">
        <v>0.55000000000000004</v>
      </c>
      <c r="S1363" s="33">
        <f t="shared" si="258"/>
        <v>1.0499999999999996</v>
      </c>
      <c r="T1363" s="33"/>
      <c r="U1363" s="33">
        <v>0.55000000000000004</v>
      </c>
      <c r="V1363" s="33">
        <f t="shared" si="259"/>
        <v>1.0499999999999996</v>
      </c>
      <c r="W1363" s="36"/>
    </row>
    <row r="1364" spans="1:23" ht="19.5">
      <c r="A1364" s="112">
        <v>9</v>
      </c>
      <c r="B1364" s="27" t="s">
        <v>1949</v>
      </c>
      <c r="C1364" s="113" t="s">
        <v>1961</v>
      </c>
      <c r="D1364" s="113"/>
      <c r="E1364" s="113" t="s">
        <v>1962</v>
      </c>
      <c r="F1364" s="114">
        <v>192</v>
      </c>
      <c r="G1364" s="102">
        <v>4.1900000000000013</v>
      </c>
      <c r="H1364" s="102">
        <v>2.8370000000000006</v>
      </c>
      <c r="I1364" s="31">
        <f t="shared" si="253"/>
        <v>5.3</v>
      </c>
      <c r="J1364" s="32">
        <f t="shared" si="254"/>
        <v>1.5</v>
      </c>
      <c r="K1364" s="32">
        <f t="shared" si="255"/>
        <v>3.7</v>
      </c>
      <c r="L1364" s="32">
        <v>0</v>
      </c>
      <c r="M1364" s="32">
        <f t="shared" si="260"/>
        <v>0.86299999999999955</v>
      </c>
      <c r="N1364" s="33">
        <f t="shared" si="256"/>
        <v>7</v>
      </c>
      <c r="O1364" s="34">
        <f t="shared" si="257"/>
        <v>0</v>
      </c>
      <c r="P1364" s="35">
        <f t="shared" si="257"/>
        <v>0.28766666666666652</v>
      </c>
      <c r="Q1364" s="33"/>
      <c r="R1364" s="33">
        <f t="shared" si="261"/>
        <v>0</v>
      </c>
      <c r="S1364" s="33">
        <f t="shared" si="258"/>
        <v>0.28766666666666652</v>
      </c>
      <c r="T1364" s="33"/>
      <c r="U1364" s="33">
        <f t="shared" si="262"/>
        <v>0</v>
      </c>
      <c r="V1364" s="33">
        <f t="shared" si="259"/>
        <v>0.28766666666666652</v>
      </c>
      <c r="W1364" s="36"/>
    </row>
    <row r="1365" spans="1:23" ht="19.5">
      <c r="A1365" s="112">
        <v>10</v>
      </c>
      <c r="B1365" s="27" t="s">
        <v>1949</v>
      </c>
      <c r="C1365" s="113" t="s">
        <v>1963</v>
      </c>
      <c r="D1365" s="113"/>
      <c r="E1365" s="113" t="s">
        <v>1964</v>
      </c>
      <c r="F1365" s="114">
        <v>130</v>
      </c>
      <c r="G1365" s="102">
        <v>0.48100000000000004</v>
      </c>
      <c r="H1365" s="102">
        <v>0.78099999999999947</v>
      </c>
      <c r="I1365" s="31">
        <f t="shared" si="253"/>
        <v>3.6</v>
      </c>
      <c r="J1365" s="32">
        <f t="shared" si="254"/>
        <v>1</v>
      </c>
      <c r="K1365" s="32">
        <f t="shared" si="255"/>
        <v>2.5</v>
      </c>
      <c r="L1365" s="32">
        <f>J1365-G1365</f>
        <v>0.51899999999999991</v>
      </c>
      <c r="M1365" s="32">
        <f t="shared" si="260"/>
        <v>1.7190000000000005</v>
      </c>
      <c r="N1365" s="33">
        <f t="shared" si="256"/>
        <v>5</v>
      </c>
      <c r="O1365" s="34">
        <f t="shared" si="257"/>
        <v>0.17299999999999996</v>
      </c>
      <c r="P1365" s="35">
        <f t="shared" si="257"/>
        <v>0.57300000000000018</v>
      </c>
      <c r="Q1365" s="33"/>
      <c r="R1365" s="33">
        <f t="shared" si="261"/>
        <v>0.17299999999999996</v>
      </c>
      <c r="S1365" s="33">
        <f t="shared" si="258"/>
        <v>0.57300000000000018</v>
      </c>
      <c r="T1365" s="33"/>
      <c r="U1365" s="33">
        <f t="shared" si="262"/>
        <v>0.17299999999999996</v>
      </c>
      <c r="V1365" s="33">
        <f t="shared" si="259"/>
        <v>0.57300000000000018</v>
      </c>
      <c r="W1365" s="36"/>
    </row>
    <row r="1366" spans="1:23" ht="19.5">
      <c r="A1366" s="112">
        <v>11</v>
      </c>
      <c r="B1366" s="27" t="s">
        <v>1949</v>
      </c>
      <c r="C1366" s="113" t="s">
        <v>1965</v>
      </c>
      <c r="D1366" s="113"/>
      <c r="E1366" s="113" t="s">
        <v>1966</v>
      </c>
      <c r="F1366" s="114">
        <v>173</v>
      </c>
      <c r="G1366" s="102">
        <v>10.250999999999999</v>
      </c>
      <c r="H1366" s="102"/>
      <c r="I1366" s="31">
        <f t="shared" si="253"/>
        <v>4.8</v>
      </c>
      <c r="J1366" s="32">
        <f t="shared" si="254"/>
        <v>1.4</v>
      </c>
      <c r="K1366" s="32">
        <f t="shared" si="255"/>
        <v>3.4</v>
      </c>
      <c r="L1366" s="32">
        <v>0</v>
      </c>
      <c r="M1366" s="32">
        <f t="shared" si="260"/>
        <v>3.4</v>
      </c>
      <c r="N1366" s="33">
        <f t="shared" si="256"/>
        <v>6</v>
      </c>
      <c r="O1366" s="34">
        <f t="shared" si="257"/>
        <v>0</v>
      </c>
      <c r="P1366" s="35">
        <f t="shared" si="257"/>
        <v>1.1333333333333333</v>
      </c>
      <c r="Q1366" s="33"/>
      <c r="R1366" s="33">
        <f t="shared" si="261"/>
        <v>0</v>
      </c>
      <c r="S1366" s="33">
        <f t="shared" si="258"/>
        <v>1.1333333333333333</v>
      </c>
      <c r="T1366" s="33"/>
      <c r="U1366" s="33">
        <f t="shared" si="262"/>
        <v>0</v>
      </c>
      <c r="V1366" s="33">
        <f t="shared" si="259"/>
        <v>1.1333333333333333</v>
      </c>
      <c r="W1366" s="36"/>
    </row>
    <row r="1367" spans="1:23" ht="19.5">
      <c r="A1367" s="112">
        <v>12</v>
      </c>
      <c r="B1367" s="27" t="s">
        <v>1949</v>
      </c>
      <c r="C1367" s="113" t="s">
        <v>1967</v>
      </c>
      <c r="D1367" s="113"/>
      <c r="E1367" s="113" t="s">
        <v>1968</v>
      </c>
      <c r="F1367" s="114">
        <v>155</v>
      </c>
      <c r="G1367" s="102">
        <v>0.42200000000000015</v>
      </c>
      <c r="H1367" s="102">
        <v>2.625</v>
      </c>
      <c r="I1367" s="31">
        <f t="shared" si="253"/>
        <v>4.3</v>
      </c>
      <c r="J1367" s="32">
        <f t="shared" si="254"/>
        <v>1.2</v>
      </c>
      <c r="K1367" s="32">
        <f t="shared" si="255"/>
        <v>3</v>
      </c>
      <c r="L1367" s="32">
        <f t="shared" ref="L1367:L1377" si="263">J1367-G1367</f>
        <v>0.7779999999999998</v>
      </c>
      <c r="M1367" s="32">
        <f t="shared" si="260"/>
        <v>0.375</v>
      </c>
      <c r="N1367" s="33">
        <f t="shared" si="256"/>
        <v>6</v>
      </c>
      <c r="O1367" s="34">
        <f t="shared" si="257"/>
        <v>0.25933333333333325</v>
      </c>
      <c r="P1367" s="35">
        <f t="shared" si="257"/>
        <v>0.125</v>
      </c>
      <c r="Q1367" s="33"/>
      <c r="R1367" s="33">
        <f t="shared" si="261"/>
        <v>0.25933333333333325</v>
      </c>
      <c r="S1367" s="33">
        <f t="shared" si="258"/>
        <v>0.125</v>
      </c>
      <c r="T1367" s="33"/>
      <c r="U1367" s="33">
        <f t="shared" si="262"/>
        <v>0.25933333333333325</v>
      </c>
      <c r="V1367" s="33">
        <f t="shared" si="259"/>
        <v>0.125</v>
      </c>
      <c r="W1367" s="36"/>
    </row>
    <row r="1368" spans="1:23" ht="19.5">
      <c r="A1368" s="112">
        <v>13</v>
      </c>
      <c r="B1368" s="27" t="s">
        <v>1949</v>
      </c>
      <c r="C1368" s="113" t="s">
        <v>1969</v>
      </c>
      <c r="D1368" s="113"/>
      <c r="E1368" s="113" t="s">
        <v>1970</v>
      </c>
      <c r="F1368" s="114">
        <v>93</v>
      </c>
      <c r="G1368" s="102"/>
      <c r="H1368" s="102">
        <v>1.3320000000000007</v>
      </c>
      <c r="I1368" s="31">
        <f t="shared" si="253"/>
        <v>2.6</v>
      </c>
      <c r="J1368" s="32">
        <f t="shared" si="254"/>
        <v>0.7</v>
      </c>
      <c r="K1368" s="32">
        <f t="shared" si="255"/>
        <v>1.8</v>
      </c>
      <c r="L1368" s="32">
        <f t="shared" si="263"/>
        <v>0.7</v>
      </c>
      <c r="M1368" s="32">
        <f t="shared" si="260"/>
        <v>0.46799999999999931</v>
      </c>
      <c r="N1368" s="33">
        <f t="shared" si="256"/>
        <v>3</v>
      </c>
      <c r="O1368" s="34">
        <f t="shared" si="257"/>
        <v>0.23333333333333331</v>
      </c>
      <c r="P1368" s="35">
        <f t="shared" si="257"/>
        <v>0.15599999999999978</v>
      </c>
      <c r="Q1368" s="33"/>
      <c r="R1368" s="33">
        <f t="shared" si="261"/>
        <v>0.23333333333333331</v>
      </c>
      <c r="S1368" s="33">
        <f t="shared" si="258"/>
        <v>0.15599999999999978</v>
      </c>
      <c r="T1368" s="33"/>
      <c r="U1368" s="33">
        <f t="shared" si="262"/>
        <v>0.23333333333333331</v>
      </c>
      <c r="V1368" s="33">
        <f t="shared" si="259"/>
        <v>0.15599999999999978</v>
      </c>
      <c r="W1368" s="36"/>
    </row>
    <row r="1369" spans="1:23" ht="19.5">
      <c r="A1369" s="112">
        <v>14</v>
      </c>
      <c r="B1369" s="27" t="s">
        <v>1949</v>
      </c>
      <c r="C1369" s="113" t="s">
        <v>1971</v>
      </c>
      <c r="D1369" s="113"/>
      <c r="E1369" s="113" t="s">
        <v>1972</v>
      </c>
      <c r="F1369" s="114">
        <v>285</v>
      </c>
      <c r="G1369" s="102">
        <v>0.33999999999999914</v>
      </c>
      <c r="H1369" s="102"/>
      <c r="I1369" s="31">
        <f t="shared" si="253"/>
        <v>7.8</v>
      </c>
      <c r="J1369" s="32">
        <f t="shared" si="254"/>
        <v>2.2000000000000002</v>
      </c>
      <c r="K1369" s="32">
        <f t="shared" si="255"/>
        <v>5.5</v>
      </c>
      <c r="L1369" s="32">
        <f t="shared" si="263"/>
        <v>1.860000000000001</v>
      </c>
      <c r="M1369" s="32">
        <f t="shared" si="260"/>
        <v>5.5</v>
      </c>
      <c r="N1369" s="33">
        <f t="shared" si="256"/>
        <v>10</v>
      </c>
      <c r="O1369" s="34">
        <f t="shared" si="257"/>
        <v>0.62000000000000033</v>
      </c>
      <c r="P1369" s="35">
        <f t="shared" si="257"/>
        <v>1.8333333333333333</v>
      </c>
      <c r="Q1369" s="33"/>
      <c r="R1369" s="33">
        <v>0.59</v>
      </c>
      <c r="S1369" s="33">
        <f t="shared" si="258"/>
        <v>1.8333333333333333</v>
      </c>
      <c r="T1369" s="33"/>
      <c r="U1369" s="33">
        <v>0.59</v>
      </c>
      <c r="V1369" s="33">
        <f t="shared" si="259"/>
        <v>1.8333333333333333</v>
      </c>
      <c r="W1369" s="36"/>
    </row>
    <row r="1370" spans="1:23" ht="19.5">
      <c r="A1370" s="112">
        <v>15</v>
      </c>
      <c r="B1370" s="27" t="s">
        <v>1949</v>
      </c>
      <c r="C1370" s="113" t="s">
        <v>1971</v>
      </c>
      <c r="D1370" s="113"/>
      <c r="E1370" s="113" t="s">
        <v>1973</v>
      </c>
      <c r="F1370" s="114">
        <v>229</v>
      </c>
      <c r="G1370" s="102"/>
      <c r="H1370" s="102"/>
      <c r="I1370" s="31">
        <f t="shared" si="253"/>
        <v>6.3</v>
      </c>
      <c r="J1370" s="32">
        <f t="shared" si="254"/>
        <v>1.8</v>
      </c>
      <c r="K1370" s="32">
        <f t="shared" si="255"/>
        <v>4.4000000000000004</v>
      </c>
      <c r="L1370" s="32">
        <f t="shared" si="263"/>
        <v>1.8</v>
      </c>
      <c r="M1370" s="32">
        <f t="shared" si="260"/>
        <v>4.4000000000000004</v>
      </c>
      <c r="N1370" s="33">
        <f t="shared" si="256"/>
        <v>8</v>
      </c>
      <c r="O1370" s="34">
        <f t="shared" si="257"/>
        <v>0.6</v>
      </c>
      <c r="P1370" s="35">
        <f t="shared" si="257"/>
        <v>1.4666666666666668</v>
      </c>
      <c r="Q1370" s="33"/>
      <c r="R1370" s="33">
        <v>0.57999999999999996</v>
      </c>
      <c r="S1370" s="33">
        <f t="shared" si="258"/>
        <v>1.4666666666666668</v>
      </c>
      <c r="T1370" s="33"/>
      <c r="U1370" s="33">
        <v>0.57999999999999996</v>
      </c>
      <c r="V1370" s="33">
        <f t="shared" si="259"/>
        <v>1.4666666666666668</v>
      </c>
      <c r="W1370" s="36"/>
    </row>
    <row r="1371" spans="1:23" ht="19.5">
      <c r="A1371" s="112">
        <v>16</v>
      </c>
      <c r="B1371" s="27" t="s">
        <v>1949</v>
      </c>
      <c r="C1371" s="113" t="s">
        <v>1949</v>
      </c>
      <c r="D1371" s="113"/>
      <c r="E1371" s="113" t="s">
        <v>1974</v>
      </c>
      <c r="F1371" s="114">
        <v>176</v>
      </c>
      <c r="G1371" s="102"/>
      <c r="H1371" s="102"/>
      <c r="I1371" s="31">
        <f t="shared" si="253"/>
        <v>4.8</v>
      </c>
      <c r="J1371" s="32">
        <f t="shared" si="254"/>
        <v>1.4</v>
      </c>
      <c r="K1371" s="32">
        <f t="shared" si="255"/>
        <v>3.4</v>
      </c>
      <c r="L1371" s="32">
        <f t="shared" si="263"/>
        <v>1.4</v>
      </c>
      <c r="M1371" s="32">
        <f t="shared" si="260"/>
        <v>3.4</v>
      </c>
      <c r="N1371" s="33">
        <f t="shared" si="256"/>
        <v>6</v>
      </c>
      <c r="O1371" s="34">
        <f t="shared" si="257"/>
        <v>0.46666666666666662</v>
      </c>
      <c r="P1371" s="35">
        <f t="shared" si="257"/>
        <v>1.1333333333333333</v>
      </c>
      <c r="Q1371" s="33"/>
      <c r="R1371" s="33">
        <f t="shared" si="261"/>
        <v>0.46666666666666662</v>
      </c>
      <c r="S1371" s="33">
        <f t="shared" si="258"/>
        <v>1.1333333333333333</v>
      </c>
      <c r="T1371" s="33"/>
      <c r="U1371" s="33">
        <f t="shared" si="262"/>
        <v>0.46666666666666662</v>
      </c>
      <c r="V1371" s="33">
        <f t="shared" si="259"/>
        <v>1.1333333333333333</v>
      </c>
      <c r="W1371" s="36"/>
    </row>
    <row r="1372" spans="1:23" ht="19.5">
      <c r="A1372" s="112">
        <v>17</v>
      </c>
      <c r="B1372" s="27" t="s">
        <v>1949</v>
      </c>
      <c r="C1372" s="113" t="s">
        <v>1949</v>
      </c>
      <c r="D1372" s="113"/>
      <c r="E1372" s="113" t="s">
        <v>1975</v>
      </c>
      <c r="F1372" s="114">
        <v>185</v>
      </c>
      <c r="G1372" s="102"/>
      <c r="H1372" s="102"/>
      <c r="I1372" s="31">
        <f t="shared" si="253"/>
        <v>5.0999999999999996</v>
      </c>
      <c r="J1372" s="32">
        <f t="shared" si="254"/>
        <v>1.5</v>
      </c>
      <c r="K1372" s="32">
        <f t="shared" si="255"/>
        <v>3.6</v>
      </c>
      <c r="L1372" s="32">
        <f t="shared" si="263"/>
        <v>1.5</v>
      </c>
      <c r="M1372" s="32">
        <f t="shared" si="260"/>
        <v>3.6</v>
      </c>
      <c r="N1372" s="33">
        <f t="shared" si="256"/>
        <v>7</v>
      </c>
      <c r="O1372" s="34">
        <f t="shared" si="257"/>
        <v>0.5</v>
      </c>
      <c r="P1372" s="35">
        <f t="shared" si="257"/>
        <v>1.2</v>
      </c>
      <c r="Q1372" s="33"/>
      <c r="R1372" s="33">
        <f t="shared" si="261"/>
        <v>0.5</v>
      </c>
      <c r="S1372" s="33">
        <f t="shared" si="258"/>
        <v>1.2</v>
      </c>
      <c r="T1372" s="33"/>
      <c r="U1372" s="33">
        <f t="shared" si="262"/>
        <v>0.5</v>
      </c>
      <c r="V1372" s="33">
        <f t="shared" si="259"/>
        <v>1.2</v>
      </c>
      <c r="W1372" s="36"/>
    </row>
    <row r="1373" spans="1:23" ht="19.5">
      <c r="A1373" s="112">
        <v>18</v>
      </c>
      <c r="B1373" s="27" t="s">
        <v>1949</v>
      </c>
      <c r="C1373" s="113" t="s">
        <v>1949</v>
      </c>
      <c r="D1373" s="113"/>
      <c r="E1373" s="113" t="s">
        <v>1976</v>
      </c>
      <c r="F1373" s="114">
        <v>214</v>
      </c>
      <c r="G1373" s="102"/>
      <c r="H1373" s="102">
        <v>2.3760000000000003</v>
      </c>
      <c r="I1373" s="31">
        <f t="shared" si="253"/>
        <v>5.9</v>
      </c>
      <c r="J1373" s="32">
        <f t="shared" si="254"/>
        <v>1.7</v>
      </c>
      <c r="K1373" s="32">
        <f t="shared" si="255"/>
        <v>4.0999999999999996</v>
      </c>
      <c r="L1373" s="32">
        <f t="shared" si="263"/>
        <v>1.7</v>
      </c>
      <c r="M1373" s="32">
        <f t="shared" si="260"/>
        <v>1.7239999999999993</v>
      </c>
      <c r="N1373" s="33">
        <f t="shared" si="256"/>
        <v>8</v>
      </c>
      <c r="O1373" s="34">
        <f t="shared" si="257"/>
        <v>0.56666666666666665</v>
      </c>
      <c r="P1373" s="35">
        <f t="shared" si="257"/>
        <v>0.57466666666666644</v>
      </c>
      <c r="Q1373" s="33"/>
      <c r="R1373" s="33">
        <f t="shared" si="261"/>
        <v>0.56666666666666665</v>
      </c>
      <c r="S1373" s="33">
        <f t="shared" si="258"/>
        <v>0.57466666666666644</v>
      </c>
      <c r="T1373" s="33"/>
      <c r="U1373" s="33">
        <f t="shared" si="262"/>
        <v>0.56666666666666665</v>
      </c>
      <c r="V1373" s="33">
        <f t="shared" si="259"/>
        <v>0.57466666666666644</v>
      </c>
      <c r="W1373" s="36"/>
    </row>
    <row r="1374" spans="1:23" ht="19.5">
      <c r="A1374" s="112">
        <v>19</v>
      </c>
      <c r="B1374" s="27" t="s">
        <v>1949</v>
      </c>
      <c r="C1374" s="113" t="s">
        <v>1977</v>
      </c>
      <c r="D1374" s="113"/>
      <c r="E1374" s="113" t="s">
        <v>1978</v>
      </c>
      <c r="F1374" s="114">
        <v>137</v>
      </c>
      <c r="G1374" s="102"/>
      <c r="H1374" s="102"/>
      <c r="I1374" s="31">
        <f t="shared" si="253"/>
        <v>3.8</v>
      </c>
      <c r="J1374" s="32">
        <f t="shared" si="254"/>
        <v>1.1000000000000001</v>
      </c>
      <c r="K1374" s="32">
        <f t="shared" si="255"/>
        <v>2.7</v>
      </c>
      <c r="L1374" s="32">
        <f t="shared" si="263"/>
        <v>1.1000000000000001</v>
      </c>
      <c r="M1374" s="32">
        <f t="shared" si="260"/>
        <v>2.7</v>
      </c>
      <c r="N1374" s="33">
        <f t="shared" si="256"/>
        <v>5</v>
      </c>
      <c r="O1374" s="34">
        <f t="shared" si="257"/>
        <v>0.3666666666666667</v>
      </c>
      <c r="P1374" s="35">
        <f t="shared" si="257"/>
        <v>0.9</v>
      </c>
      <c r="Q1374" s="33"/>
      <c r="R1374" s="33">
        <f t="shared" si="261"/>
        <v>0.3666666666666667</v>
      </c>
      <c r="S1374" s="33">
        <f t="shared" si="258"/>
        <v>0.9</v>
      </c>
      <c r="T1374" s="33"/>
      <c r="U1374" s="33">
        <f t="shared" si="262"/>
        <v>0.3666666666666667</v>
      </c>
      <c r="V1374" s="33">
        <f t="shared" si="259"/>
        <v>0.9</v>
      </c>
      <c r="W1374" s="36"/>
    </row>
    <row r="1375" spans="1:23" ht="19.5">
      <c r="A1375" s="112">
        <v>20</v>
      </c>
      <c r="B1375" s="27" t="s">
        <v>1949</v>
      </c>
      <c r="C1375" s="113" t="s">
        <v>1979</v>
      </c>
      <c r="D1375" s="113"/>
      <c r="E1375" s="113" t="s">
        <v>170</v>
      </c>
      <c r="F1375" s="114">
        <v>100</v>
      </c>
      <c r="G1375" s="102">
        <v>0.30599999999999994</v>
      </c>
      <c r="H1375" s="102">
        <v>0.86700000000000021</v>
      </c>
      <c r="I1375" s="31">
        <f t="shared" si="253"/>
        <v>2.8</v>
      </c>
      <c r="J1375" s="32">
        <f t="shared" si="254"/>
        <v>0.8</v>
      </c>
      <c r="K1375" s="32">
        <f t="shared" si="255"/>
        <v>2</v>
      </c>
      <c r="L1375" s="32">
        <f t="shared" si="263"/>
        <v>0.49400000000000011</v>
      </c>
      <c r="M1375" s="32">
        <f t="shared" si="260"/>
        <v>1.1329999999999998</v>
      </c>
      <c r="N1375" s="33">
        <f t="shared" si="256"/>
        <v>4</v>
      </c>
      <c r="O1375" s="34">
        <f t="shared" si="257"/>
        <v>0.16466666666666671</v>
      </c>
      <c r="P1375" s="35">
        <f t="shared" si="257"/>
        <v>0.3776666666666666</v>
      </c>
      <c r="Q1375" s="33"/>
      <c r="R1375" s="33">
        <f t="shared" si="261"/>
        <v>0.16466666666666671</v>
      </c>
      <c r="S1375" s="33">
        <f t="shared" si="258"/>
        <v>0.3776666666666666</v>
      </c>
      <c r="T1375" s="33"/>
      <c r="U1375" s="33">
        <f t="shared" si="262"/>
        <v>0.16466666666666671</v>
      </c>
      <c r="V1375" s="33">
        <f t="shared" si="259"/>
        <v>0.3776666666666666</v>
      </c>
      <c r="W1375" s="36"/>
    </row>
    <row r="1376" spans="1:23" ht="19.5">
      <c r="A1376" s="112">
        <v>21</v>
      </c>
      <c r="B1376" s="27" t="s">
        <v>1949</v>
      </c>
      <c r="C1376" s="113" t="s">
        <v>1979</v>
      </c>
      <c r="D1376" s="113"/>
      <c r="E1376" s="113" t="s">
        <v>1980</v>
      </c>
      <c r="F1376" s="114">
        <v>100</v>
      </c>
      <c r="G1376" s="102">
        <v>0.10500000000000007</v>
      </c>
      <c r="H1376" s="102">
        <v>0.72999999999999987</v>
      </c>
      <c r="I1376" s="31">
        <f t="shared" si="253"/>
        <v>2.8</v>
      </c>
      <c r="J1376" s="32">
        <f t="shared" si="254"/>
        <v>0.8</v>
      </c>
      <c r="K1376" s="32">
        <f t="shared" si="255"/>
        <v>2</v>
      </c>
      <c r="L1376" s="32">
        <f t="shared" si="263"/>
        <v>0.69499999999999995</v>
      </c>
      <c r="M1376" s="32">
        <f t="shared" si="260"/>
        <v>1.27</v>
      </c>
      <c r="N1376" s="33">
        <f t="shared" si="256"/>
        <v>4</v>
      </c>
      <c r="O1376" s="34">
        <f t="shared" si="257"/>
        <v>0.23166666666666666</v>
      </c>
      <c r="P1376" s="35">
        <f t="shared" si="257"/>
        <v>0.42333333333333334</v>
      </c>
      <c r="Q1376" s="33"/>
      <c r="R1376" s="33">
        <f t="shared" si="261"/>
        <v>0.23166666666666666</v>
      </c>
      <c r="S1376" s="33">
        <f t="shared" si="258"/>
        <v>0.42333333333333334</v>
      </c>
      <c r="T1376" s="33"/>
      <c r="U1376" s="33">
        <f t="shared" si="262"/>
        <v>0.23166666666666666</v>
      </c>
      <c r="V1376" s="33">
        <f t="shared" si="259"/>
        <v>0.42333333333333334</v>
      </c>
      <c r="W1376" s="36"/>
    </row>
    <row r="1377" spans="1:23" ht="19.5">
      <c r="A1377" s="112">
        <v>22</v>
      </c>
      <c r="B1377" s="27" t="s">
        <v>1949</v>
      </c>
      <c r="C1377" s="113" t="s">
        <v>1981</v>
      </c>
      <c r="D1377" s="113"/>
      <c r="E1377" s="113" t="s">
        <v>854</v>
      </c>
      <c r="F1377" s="114">
        <v>128</v>
      </c>
      <c r="G1377" s="102">
        <v>0.86900000000000011</v>
      </c>
      <c r="H1377" s="102">
        <v>0.91299999999999981</v>
      </c>
      <c r="I1377" s="31">
        <f t="shared" si="253"/>
        <v>3.5</v>
      </c>
      <c r="J1377" s="32">
        <f t="shared" si="254"/>
        <v>1</v>
      </c>
      <c r="K1377" s="32">
        <f t="shared" si="255"/>
        <v>2.5</v>
      </c>
      <c r="L1377" s="32">
        <f t="shared" si="263"/>
        <v>0.13099999999999989</v>
      </c>
      <c r="M1377" s="32">
        <f t="shared" si="260"/>
        <v>1.5870000000000002</v>
      </c>
      <c r="N1377" s="33">
        <f t="shared" si="256"/>
        <v>5</v>
      </c>
      <c r="O1377" s="34">
        <f t="shared" si="257"/>
        <v>4.3666666666666631E-2</v>
      </c>
      <c r="P1377" s="35">
        <f t="shared" si="257"/>
        <v>0.52900000000000003</v>
      </c>
      <c r="Q1377" s="33"/>
      <c r="R1377" s="33">
        <f t="shared" si="261"/>
        <v>4.3666666666666631E-2</v>
      </c>
      <c r="S1377" s="33">
        <f t="shared" si="258"/>
        <v>0.52900000000000003</v>
      </c>
      <c r="T1377" s="33"/>
      <c r="U1377" s="33">
        <f t="shared" si="262"/>
        <v>4.3666666666666631E-2</v>
      </c>
      <c r="V1377" s="33">
        <f t="shared" si="259"/>
        <v>0.52900000000000003</v>
      </c>
      <c r="W1377" s="36"/>
    </row>
    <row r="1378" spans="1:23" ht="19.5">
      <c r="A1378" s="112">
        <v>23</v>
      </c>
      <c r="B1378" s="27" t="s">
        <v>1949</v>
      </c>
      <c r="C1378" s="113" t="s">
        <v>1982</v>
      </c>
      <c r="D1378" s="113"/>
      <c r="E1378" s="113" t="s">
        <v>1983</v>
      </c>
      <c r="F1378" s="114">
        <v>180</v>
      </c>
      <c r="G1378" s="102">
        <v>2.169</v>
      </c>
      <c r="H1378" s="102">
        <v>5.931</v>
      </c>
      <c r="I1378" s="31">
        <f t="shared" si="253"/>
        <v>5</v>
      </c>
      <c r="J1378" s="32">
        <f t="shared" si="254"/>
        <v>1.4</v>
      </c>
      <c r="K1378" s="32">
        <f t="shared" si="255"/>
        <v>3.5</v>
      </c>
      <c r="L1378" s="32">
        <v>0</v>
      </c>
      <c r="M1378" s="32">
        <v>0</v>
      </c>
      <c r="N1378" s="33">
        <f t="shared" si="256"/>
        <v>6</v>
      </c>
      <c r="O1378" s="34">
        <f t="shared" si="257"/>
        <v>0</v>
      </c>
      <c r="P1378" s="35">
        <f t="shared" si="257"/>
        <v>0</v>
      </c>
      <c r="Q1378" s="33"/>
      <c r="R1378" s="33">
        <f t="shared" si="261"/>
        <v>0</v>
      </c>
      <c r="S1378" s="33">
        <f t="shared" si="258"/>
        <v>0</v>
      </c>
      <c r="T1378" s="33"/>
      <c r="U1378" s="33">
        <f t="shared" si="262"/>
        <v>0</v>
      </c>
      <c r="V1378" s="33">
        <f t="shared" si="259"/>
        <v>0</v>
      </c>
      <c r="W1378" s="36"/>
    </row>
    <row r="1379" spans="1:23" ht="19.5">
      <c r="A1379" s="112">
        <v>24</v>
      </c>
      <c r="B1379" s="27" t="s">
        <v>1949</v>
      </c>
      <c r="C1379" s="113" t="s">
        <v>1984</v>
      </c>
      <c r="D1379" s="113"/>
      <c r="E1379" s="113" t="s">
        <v>1985</v>
      </c>
      <c r="F1379" s="114">
        <v>122</v>
      </c>
      <c r="G1379" s="102">
        <v>1.6569999999999991</v>
      </c>
      <c r="H1379" s="102">
        <v>3.0650000000000013</v>
      </c>
      <c r="I1379" s="31">
        <f t="shared" si="253"/>
        <v>3.4</v>
      </c>
      <c r="J1379" s="32">
        <f t="shared" si="254"/>
        <v>1</v>
      </c>
      <c r="K1379" s="32">
        <f t="shared" si="255"/>
        <v>2.4</v>
      </c>
      <c r="L1379" s="32">
        <v>0</v>
      </c>
      <c r="M1379" s="32">
        <v>0</v>
      </c>
      <c r="N1379" s="33">
        <f t="shared" si="256"/>
        <v>4</v>
      </c>
      <c r="O1379" s="34">
        <f t="shared" si="257"/>
        <v>0</v>
      </c>
      <c r="P1379" s="35">
        <f t="shared" si="257"/>
        <v>0</v>
      </c>
      <c r="Q1379" s="33"/>
      <c r="R1379" s="33">
        <f t="shared" si="261"/>
        <v>0</v>
      </c>
      <c r="S1379" s="33">
        <f t="shared" si="258"/>
        <v>0</v>
      </c>
      <c r="T1379" s="33"/>
      <c r="U1379" s="33">
        <f t="shared" si="262"/>
        <v>0</v>
      </c>
      <c r="V1379" s="33">
        <f t="shared" si="259"/>
        <v>0</v>
      </c>
      <c r="W1379" s="36"/>
    </row>
    <row r="1380" spans="1:23" ht="19.5">
      <c r="A1380" s="112">
        <v>25</v>
      </c>
      <c r="B1380" s="27" t="s">
        <v>1949</v>
      </c>
      <c r="C1380" s="113" t="s">
        <v>1984</v>
      </c>
      <c r="D1380" s="113"/>
      <c r="E1380" s="113" t="s">
        <v>1986</v>
      </c>
      <c r="F1380" s="114">
        <v>118</v>
      </c>
      <c r="G1380" s="102">
        <v>0.7200000000000002</v>
      </c>
      <c r="H1380" s="102">
        <v>1.2240000000000013</v>
      </c>
      <c r="I1380" s="31">
        <f t="shared" si="253"/>
        <v>3.2</v>
      </c>
      <c r="J1380" s="32">
        <f t="shared" si="254"/>
        <v>0.9</v>
      </c>
      <c r="K1380" s="32">
        <f t="shared" si="255"/>
        <v>2.2000000000000002</v>
      </c>
      <c r="L1380" s="32">
        <f>J1380-G1380</f>
        <v>0.17999999999999983</v>
      </c>
      <c r="M1380" s="32">
        <f>K1380-H1380</f>
        <v>0.97599999999999887</v>
      </c>
      <c r="N1380" s="33">
        <f t="shared" si="256"/>
        <v>4</v>
      </c>
      <c r="O1380" s="34">
        <f t="shared" si="257"/>
        <v>5.9999999999999942E-2</v>
      </c>
      <c r="P1380" s="35">
        <f t="shared" si="257"/>
        <v>0.32533333333333297</v>
      </c>
      <c r="Q1380" s="33"/>
      <c r="R1380" s="33">
        <f t="shared" si="261"/>
        <v>5.9999999999999942E-2</v>
      </c>
      <c r="S1380" s="33">
        <f t="shared" si="258"/>
        <v>0.32533333333333297</v>
      </c>
      <c r="T1380" s="33"/>
      <c r="U1380" s="33">
        <f t="shared" si="262"/>
        <v>5.9999999999999942E-2</v>
      </c>
      <c r="V1380" s="33">
        <f t="shared" si="259"/>
        <v>0.32533333333333297</v>
      </c>
      <c r="W1380" s="36"/>
    </row>
    <row r="1381" spans="1:23" ht="19.5">
      <c r="A1381" s="112">
        <v>26</v>
      </c>
      <c r="B1381" s="27" t="s">
        <v>1949</v>
      </c>
      <c r="C1381" s="113" t="s">
        <v>1987</v>
      </c>
      <c r="D1381" s="113"/>
      <c r="E1381" s="113" t="s">
        <v>1988</v>
      </c>
      <c r="F1381" s="114">
        <v>164</v>
      </c>
      <c r="G1381" s="102">
        <v>0.44500000000000001</v>
      </c>
      <c r="H1381" s="102">
        <v>2.0700000000000012</v>
      </c>
      <c r="I1381" s="31">
        <f t="shared" si="253"/>
        <v>4.5</v>
      </c>
      <c r="J1381" s="32">
        <f t="shared" si="254"/>
        <v>1.3</v>
      </c>
      <c r="K1381" s="32">
        <f t="shared" si="255"/>
        <v>3.2</v>
      </c>
      <c r="L1381" s="32">
        <f>J1381-G1381</f>
        <v>0.85499999999999998</v>
      </c>
      <c r="M1381" s="32">
        <f>K1381-H1381</f>
        <v>1.129999999999999</v>
      </c>
      <c r="N1381" s="33">
        <f t="shared" si="256"/>
        <v>6</v>
      </c>
      <c r="O1381" s="34">
        <f t="shared" si="257"/>
        <v>0.28499999999999998</v>
      </c>
      <c r="P1381" s="35">
        <f t="shared" si="257"/>
        <v>0.37666666666666632</v>
      </c>
      <c r="Q1381" s="33"/>
      <c r="R1381" s="33">
        <f t="shared" si="261"/>
        <v>0.28499999999999998</v>
      </c>
      <c r="S1381" s="33">
        <f t="shared" si="258"/>
        <v>0.37666666666666632</v>
      </c>
      <c r="T1381" s="33"/>
      <c r="U1381" s="33">
        <f t="shared" si="262"/>
        <v>0.28499999999999998</v>
      </c>
      <c r="V1381" s="33">
        <f t="shared" si="259"/>
        <v>0.37666666666666632</v>
      </c>
      <c r="W1381" s="36"/>
    </row>
    <row r="1382" spans="1:23" ht="19.5">
      <c r="A1382" s="112">
        <v>27</v>
      </c>
      <c r="B1382" s="27" t="s">
        <v>1949</v>
      </c>
      <c r="C1382" s="113" t="s">
        <v>1989</v>
      </c>
      <c r="D1382" s="113"/>
      <c r="E1382" s="113" t="s">
        <v>1990</v>
      </c>
      <c r="F1382" s="114">
        <v>217</v>
      </c>
      <c r="G1382" s="102">
        <v>5.7250000000000014</v>
      </c>
      <c r="H1382" s="102">
        <v>0.4089999999999992</v>
      </c>
      <c r="I1382" s="31">
        <f t="shared" si="253"/>
        <v>6</v>
      </c>
      <c r="J1382" s="32">
        <f t="shared" si="254"/>
        <v>1.7</v>
      </c>
      <c r="K1382" s="32">
        <f t="shared" si="255"/>
        <v>4.2</v>
      </c>
      <c r="L1382" s="32">
        <v>0</v>
      </c>
      <c r="M1382" s="32">
        <f>K1382-H1382</f>
        <v>3.7910000000000008</v>
      </c>
      <c r="N1382" s="33">
        <f t="shared" si="256"/>
        <v>8</v>
      </c>
      <c r="O1382" s="34">
        <f t="shared" si="257"/>
        <v>0</v>
      </c>
      <c r="P1382" s="35">
        <f t="shared" si="257"/>
        <v>1.2636666666666669</v>
      </c>
      <c r="Q1382" s="33"/>
      <c r="R1382" s="33">
        <f t="shared" si="261"/>
        <v>0</v>
      </c>
      <c r="S1382" s="33">
        <f t="shared" si="258"/>
        <v>1.2636666666666669</v>
      </c>
      <c r="T1382" s="33"/>
      <c r="U1382" s="33">
        <f t="shared" si="262"/>
        <v>0</v>
      </c>
      <c r="V1382" s="33">
        <f t="shared" si="259"/>
        <v>1.2636666666666669</v>
      </c>
      <c r="W1382" s="36"/>
    </row>
    <row r="1383" spans="1:23" ht="19.5">
      <c r="A1383" s="112">
        <v>28</v>
      </c>
      <c r="B1383" s="27" t="s">
        <v>1949</v>
      </c>
      <c r="C1383" s="113" t="s">
        <v>1991</v>
      </c>
      <c r="D1383" s="113"/>
      <c r="E1383" s="113" t="s">
        <v>1992</v>
      </c>
      <c r="F1383" s="114">
        <v>94</v>
      </c>
      <c r="G1383" s="102">
        <v>0.53</v>
      </c>
      <c r="H1383" s="102"/>
      <c r="I1383" s="31">
        <f t="shared" si="253"/>
        <v>2.6</v>
      </c>
      <c r="J1383" s="32">
        <f t="shared" si="254"/>
        <v>0.7</v>
      </c>
      <c r="K1383" s="32">
        <f t="shared" si="255"/>
        <v>1.8</v>
      </c>
      <c r="L1383" s="32">
        <f>J1383-G1383</f>
        <v>0.16999999999999993</v>
      </c>
      <c r="M1383" s="32">
        <f>K1383-H1383</f>
        <v>1.8</v>
      </c>
      <c r="N1383" s="33">
        <f t="shared" si="256"/>
        <v>3</v>
      </c>
      <c r="O1383" s="34">
        <f t="shared" si="257"/>
        <v>5.6666666666666643E-2</v>
      </c>
      <c r="P1383" s="35">
        <f t="shared" si="257"/>
        <v>0.6</v>
      </c>
      <c r="Q1383" s="33"/>
      <c r="R1383" s="33">
        <f t="shared" si="261"/>
        <v>5.6666666666666643E-2</v>
      </c>
      <c r="S1383" s="33">
        <f t="shared" si="258"/>
        <v>0.6</v>
      </c>
      <c r="T1383" s="33"/>
      <c r="U1383" s="33">
        <f t="shared" si="262"/>
        <v>5.6666666666666643E-2</v>
      </c>
      <c r="V1383" s="33">
        <f t="shared" si="259"/>
        <v>0.6</v>
      </c>
      <c r="W1383" s="36"/>
    </row>
    <row r="1384" spans="1:23" ht="19.5">
      <c r="A1384" s="112">
        <v>29</v>
      </c>
      <c r="B1384" s="27" t="s">
        <v>1949</v>
      </c>
      <c r="C1384" s="113" t="s">
        <v>1993</v>
      </c>
      <c r="D1384" s="113"/>
      <c r="E1384" s="113" t="s">
        <v>1994</v>
      </c>
      <c r="F1384" s="114">
        <v>155</v>
      </c>
      <c r="G1384" s="102">
        <v>2.1719999999999997</v>
      </c>
      <c r="H1384" s="102">
        <v>0.67300000000000071</v>
      </c>
      <c r="I1384" s="31">
        <f t="shared" si="253"/>
        <v>4.3</v>
      </c>
      <c r="J1384" s="32">
        <f t="shared" si="254"/>
        <v>1.2</v>
      </c>
      <c r="K1384" s="32">
        <f t="shared" si="255"/>
        <v>3</v>
      </c>
      <c r="L1384" s="32">
        <v>0</v>
      </c>
      <c r="M1384" s="32">
        <f>K1384-H1384</f>
        <v>2.3269999999999991</v>
      </c>
      <c r="N1384" s="33">
        <f t="shared" si="256"/>
        <v>6</v>
      </c>
      <c r="O1384" s="34">
        <f t="shared" si="257"/>
        <v>0</v>
      </c>
      <c r="P1384" s="35">
        <f t="shared" si="257"/>
        <v>0.77566666666666639</v>
      </c>
      <c r="Q1384" s="33"/>
      <c r="R1384" s="33">
        <f t="shared" si="261"/>
        <v>0</v>
      </c>
      <c r="S1384" s="33">
        <f t="shared" si="258"/>
        <v>0.77566666666666639</v>
      </c>
      <c r="T1384" s="33"/>
      <c r="U1384" s="33">
        <f t="shared" si="262"/>
        <v>0</v>
      </c>
      <c r="V1384" s="33">
        <f t="shared" si="259"/>
        <v>0.77566666666666639</v>
      </c>
      <c r="W1384" s="36"/>
    </row>
    <row r="1385" spans="1:23" ht="19.5">
      <c r="A1385" s="112">
        <v>30</v>
      </c>
      <c r="B1385" s="27" t="s">
        <v>1949</v>
      </c>
      <c r="C1385" s="113" t="s">
        <v>1995</v>
      </c>
      <c r="D1385" s="113"/>
      <c r="E1385" s="113" t="s">
        <v>1996</v>
      </c>
      <c r="F1385" s="114">
        <v>170</v>
      </c>
      <c r="G1385" s="102"/>
      <c r="H1385" s="102"/>
      <c r="I1385" s="31">
        <f t="shared" si="253"/>
        <v>4.7</v>
      </c>
      <c r="J1385" s="32">
        <f t="shared" si="254"/>
        <v>1.3</v>
      </c>
      <c r="K1385" s="32">
        <f t="shared" si="255"/>
        <v>3.3</v>
      </c>
      <c r="L1385" s="32">
        <f>J1385-G1385</f>
        <v>1.3</v>
      </c>
      <c r="M1385" s="32">
        <f>K1385-H1385</f>
        <v>3.3</v>
      </c>
      <c r="N1385" s="33">
        <f t="shared" si="256"/>
        <v>6</v>
      </c>
      <c r="O1385" s="34">
        <f t="shared" si="257"/>
        <v>0.43333333333333335</v>
      </c>
      <c r="P1385" s="35">
        <f t="shared" si="257"/>
        <v>1.0999999999999999</v>
      </c>
      <c r="Q1385" s="33"/>
      <c r="R1385" s="33">
        <f t="shared" si="261"/>
        <v>0.43333333333333335</v>
      </c>
      <c r="S1385" s="33">
        <f t="shared" si="258"/>
        <v>1.0999999999999999</v>
      </c>
      <c r="T1385" s="33"/>
      <c r="U1385" s="33">
        <f t="shared" si="262"/>
        <v>0.43333333333333335</v>
      </c>
      <c r="V1385" s="33">
        <f t="shared" si="259"/>
        <v>1.0999999999999999</v>
      </c>
      <c r="W1385" s="36"/>
    </row>
    <row r="1386" spans="1:23" ht="19.5">
      <c r="A1386" s="112">
        <v>31</v>
      </c>
      <c r="B1386" s="27" t="s">
        <v>1949</v>
      </c>
      <c r="C1386" s="113" t="s">
        <v>1997</v>
      </c>
      <c r="D1386" s="113"/>
      <c r="E1386" s="113" t="s">
        <v>1260</v>
      </c>
      <c r="F1386" s="114">
        <v>115</v>
      </c>
      <c r="G1386" s="102">
        <v>2.9260000000000002</v>
      </c>
      <c r="H1386" s="102">
        <v>0.5890000000000003</v>
      </c>
      <c r="I1386" s="31">
        <f t="shared" si="253"/>
        <v>3.2</v>
      </c>
      <c r="J1386" s="32">
        <f t="shared" si="254"/>
        <v>0.9</v>
      </c>
      <c r="K1386" s="32">
        <f t="shared" si="255"/>
        <v>2.2000000000000002</v>
      </c>
      <c r="L1386" s="32">
        <v>0</v>
      </c>
      <c r="M1386" s="32">
        <f>K1386-H1386</f>
        <v>1.6109999999999998</v>
      </c>
      <c r="N1386" s="33">
        <f t="shared" si="256"/>
        <v>4</v>
      </c>
      <c r="O1386" s="34">
        <f t="shared" si="257"/>
        <v>0</v>
      </c>
      <c r="P1386" s="35">
        <f t="shared" si="257"/>
        <v>0.53699999999999992</v>
      </c>
      <c r="Q1386" s="33"/>
      <c r="R1386" s="33">
        <f t="shared" si="261"/>
        <v>0</v>
      </c>
      <c r="S1386" s="33">
        <f t="shared" si="258"/>
        <v>0.53699999999999992</v>
      </c>
      <c r="T1386" s="33"/>
      <c r="U1386" s="33">
        <f t="shared" si="262"/>
        <v>0</v>
      </c>
      <c r="V1386" s="33">
        <f t="shared" si="259"/>
        <v>0.53699999999999992</v>
      </c>
      <c r="W1386" s="36"/>
    </row>
    <row r="1387" spans="1:23" ht="19.5">
      <c r="A1387" s="112">
        <v>32</v>
      </c>
      <c r="B1387" s="27" t="s">
        <v>1949</v>
      </c>
      <c r="C1387" s="113" t="s">
        <v>1998</v>
      </c>
      <c r="D1387" s="113"/>
      <c r="E1387" s="113" t="s">
        <v>1999</v>
      </c>
      <c r="F1387" s="114">
        <v>187</v>
      </c>
      <c r="G1387" s="102">
        <v>2.1439999999999992</v>
      </c>
      <c r="H1387" s="102">
        <v>5.4189999999999996</v>
      </c>
      <c r="I1387" s="31">
        <f t="shared" si="253"/>
        <v>5.0999999999999996</v>
      </c>
      <c r="J1387" s="32">
        <f t="shared" si="254"/>
        <v>1.5</v>
      </c>
      <c r="K1387" s="32">
        <f t="shared" si="255"/>
        <v>3.6</v>
      </c>
      <c r="L1387" s="32">
        <v>0</v>
      </c>
      <c r="M1387" s="32">
        <v>0</v>
      </c>
      <c r="N1387" s="33">
        <f t="shared" si="256"/>
        <v>7</v>
      </c>
      <c r="O1387" s="34">
        <f t="shared" si="257"/>
        <v>0</v>
      </c>
      <c r="P1387" s="35">
        <f t="shared" si="257"/>
        <v>0</v>
      </c>
      <c r="Q1387" s="33"/>
      <c r="R1387" s="33">
        <f t="shared" si="261"/>
        <v>0</v>
      </c>
      <c r="S1387" s="33">
        <f t="shared" si="258"/>
        <v>0</v>
      </c>
      <c r="T1387" s="33"/>
      <c r="U1387" s="33">
        <f t="shared" si="262"/>
        <v>0</v>
      </c>
      <c r="V1387" s="33">
        <f t="shared" si="259"/>
        <v>0</v>
      </c>
      <c r="W1387" s="36"/>
    </row>
    <row r="1388" spans="1:23" ht="19.5">
      <c r="A1388" s="112">
        <v>33</v>
      </c>
      <c r="B1388" s="27" t="s">
        <v>1949</v>
      </c>
      <c r="C1388" s="113" t="s">
        <v>1074</v>
      </c>
      <c r="D1388" s="113"/>
      <c r="E1388" s="113" t="s">
        <v>2000</v>
      </c>
      <c r="F1388" s="114">
        <v>184</v>
      </c>
      <c r="G1388" s="102">
        <v>6.7810000000000015</v>
      </c>
      <c r="H1388" s="102">
        <v>4.4119999999999999</v>
      </c>
      <c r="I1388" s="31">
        <f t="shared" si="253"/>
        <v>5.0999999999999996</v>
      </c>
      <c r="J1388" s="32">
        <f t="shared" si="254"/>
        <v>1.5</v>
      </c>
      <c r="K1388" s="32">
        <f t="shared" si="255"/>
        <v>3.6</v>
      </c>
      <c r="L1388" s="32">
        <v>0</v>
      </c>
      <c r="M1388" s="32">
        <v>0</v>
      </c>
      <c r="N1388" s="33">
        <f t="shared" si="256"/>
        <v>7</v>
      </c>
      <c r="O1388" s="34">
        <f t="shared" si="257"/>
        <v>0</v>
      </c>
      <c r="P1388" s="35">
        <f t="shared" si="257"/>
        <v>0</v>
      </c>
      <c r="Q1388" s="33"/>
      <c r="R1388" s="33">
        <f t="shared" si="261"/>
        <v>0</v>
      </c>
      <c r="S1388" s="33">
        <f t="shared" si="258"/>
        <v>0</v>
      </c>
      <c r="T1388" s="33"/>
      <c r="U1388" s="33">
        <f t="shared" si="262"/>
        <v>0</v>
      </c>
      <c r="V1388" s="33">
        <f t="shared" si="259"/>
        <v>0</v>
      </c>
      <c r="W1388" s="36"/>
    </row>
    <row r="1389" spans="1:23" ht="19.5">
      <c r="A1389" s="112">
        <v>34</v>
      </c>
      <c r="B1389" s="27" t="s">
        <v>1949</v>
      </c>
      <c r="C1389" s="113" t="s">
        <v>2001</v>
      </c>
      <c r="D1389" s="113"/>
      <c r="E1389" s="113" t="s">
        <v>2002</v>
      </c>
      <c r="F1389" s="114">
        <v>129</v>
      </c>
      <c r="G1389" s="102">
        <v>0.34100000000000003</v>
      </c>
      <c r="H1389" s="102">
        <v>2.3190000000000004</v>
      </c>
      <c r="I1389" s="31">
        <f t="shared" si="253"/>
        <v>3.5</v>
      </c>
      <c r="J1389" s="32">
        <f t="shared" si="254"/>
        <v>1</v>
      </c>
      <c r="K1389" s="32">
        <f t="shared" si="255"/>
        <v>2.5</v>
      </c>
      <c r="L1389" s="32">
        <f t="shared" ref="L1389:M1396" si="264">J1389-G1389</f>
        <v>0.65900000000000003</v>
      </c>
      <c r="M1389" s="32">
        <f t="shared" si="264"/>
        <v>0.18099999999999961</v>
      </c>
      <c r="N1389" s="33">
        <f t="shared" si="256"/>
        <v>5</v>
      </c>
      <c r="O1389" s="34">
        <f t="shared" si="257"/>
        <v>0.21966666666666668</v>
      </c>
      <c r="P1389" s="35">
        <f t="shared" si="257"/>
        <v>6.0333333333333204E-2</v>
      </c>
      <c r="Q1389" s="33"/>
      <c r="R1389" s="33">
        <f t="shared" si="261"/>
        <v>0.21966666666666668</v>
      </c>
      <c r="S1389" s="33">
        <f t="shared" si="258"/>
        <v>6.0333333333333204E-2</v>
      </c>
      <c r="T1389" s="33"/>
      <c r="U1389" s="33">
        <f t="shared" si="262"/>
        <v>0.21966666666666668</v>
      </c>
      <c r="V1389" s="33">
        <f t="shared" si="259"/>
        <v>6.0333333333333204E-2</v>
      </c>
      <c r="W1389" s="36"/>
    </row>
    <row r="1390" spans="1:23" ht="19.5">
      <c r="A1390" s="112">
        <v>35</v>
      </c>
      <c r="B1390" s="27" t="s">
        <v>1949</v>
      </c>
      <c r="C1390" s="113" t="s">
        <v>2001</v>
      </c>
      <c r="D1390" s="113"/>
      <c r="E1390" s="113" t="s">
        <v>2003</v>
      </c>
      <c r="F1390" s="114">
        <v>84</v>
      </c>
      <c r="G1390" s="102"/>
      <c r="H1390" s="102"/>
      <c r="I1390" s="31">
        <f t="shared" si="253"/>
        <v>2.2999999999999998</v>
      </c>
      <c r="J1390" s="32">
        <f t="shared" si="254"/>
        <v>0.7</v>
      </c>
      <c r="K1390" s="32">
        <f t="shared" si="255"/>
        <v>1.6</v>
      </c>
      <c r="L1390" s="32">
        <f t="shared" si="264"/>
        <v>0.7</v>
      </c>
      <c r="M1390" s="32">
        <f t="shared" si="264"/>
        <v>1.6</v>
      </c>
      <c r="N1390" s="33">
        <f t="shared" si="256"/>
        <v>3</v>
      </c>
      <c r="O1390" s="34">
        <f t="shared" si="257"/>
        <v>0.23333333333333331</v>
      </c>
      <c r="P1390" s="35">
        <f t="shared" si="257"/>
        <v>0.53333333333333333</v>
      </c>
      <c r="Q1390" s="33"/>
      <c r="R1390" s="33">
        <f t="shared" si="261"/>
        <v>0.23333333333333331</v>
      </c>
      <c r="S1390" s="33">
        <f t="shared" si="258"/>
        <v>0.53333333333333333</v>
      </c>
      <c r="T1390" s="33"/>
      <c r="U1390" s="33">
        <f t="shared" si="262"/>
        <v>0.23333333333333331</v>
      </c>
      <c r="V1390" s="33">
        <f t="shared" si="259"/>
        <v>0.53333333333333333</v>
      </c>
      <c r="W1390" s="36"/>
    </row>
    <row r="1391" spans="1:23" ht="19.5">
      <c r="A1391" s="112">
        <v>36</v>
      </c>
      <c r="B1391" s="27" t="s">
        <v>1949</v>
      </c>
      <c r="C1391" s="113" t="s">
        <v>2004</v>
      </c>
      <c r="D1391" s="113"/>
      <c r="E1391" s="113" t="s">
        <v>2005</v>
      </c>
      <c r="F1391" s="114">
        <v>138</v>
      </c>
      <c r="G1391" s="102">
        <v>0.69300000000000006</v>
      </c>
      <c r="H1391" s="102"/>
      <c r="I1391" s="31">
        <f t="shared" si="253"/>
        <v>3.8</v>
      </c>
      <c r="J1391" s="32">
        <f t="shared" si="254"/>
        <v>1.1000000000000001</v>
      </c>
      <c r="K1391" s="32">
        <f t="shared" si="255"/>
        <v>2.7</v>
      </c>
      <c r="L1391" s="32">
        <f t="shared" si="264"/>
        <v>0.40700000000000003</v>
      </c>
      <c r="M1391" s="32">
        <f t="shared" si="264"/>
        <v>2.7</v>
      </c>
      <c r="N1391" s="33">
        <f t="shared" si="256"/>
        <v>5</v>
      </c>
      <c r="O1391" s="34">
        <f t="shared" si="257"/>
        <v>0.13566666666666669</v>
      </c>
      <c r="P1391" s="35">
        <f t="shared" si="257"/>
        <v>0.9</v>
      </c>
      <c r="Q1391" s="33"/>
      <c r="R1391" s="33">
        <f t="shared" si="261"/>
        <v>0.13566666666666669</v>
      </c>
      <c r="S1391" s="33">
        <f t="shared" si="258"/>
        <v>0.9</v>
      </c>
      <c r="T1391" s="33"/>
      <c r="U1391" s="33">
        <f t="shared" si="262"/>
        <v>0.13566666666666669</v>
      </c>
      <c r="V1391" s="33">
        <f t="shared" si="259"/>
        <v>0.9</v>
      </c>
      <c r="W1391" s="36"/>
    </row>
    <row r="1392" spans="1:23" ht="19.5">
      <c r="A1392" s="112">
        <v>37</v>
      </c>
      <c r="B1392" s="27" t="s">
        <v>1949</v>
      </c>
      <c r="C1392" s="113" t="s">
        <v>2004</v>
      </c>
      <c r="D1392" s="113"/>
      <c r="E1392" s="113" t="s">
        <v>2006</v>
      </c>
      <c r="F1392" s="114">
        <v>60</v>
      </c>
      <c r="G1392" s="102">
        <v>0.12399999999999999</v>
      </c>
      <c r="H1392" s="102">
        <v>0.99799999999999967</v>
      </c>
      <c r="I1392" s="31">
        <f t="shared" si="253"/>
        <v>1.7</v>
      </c>
      <c r="J1392" s="32">
        <f t="shared" si="254"/>
        <v>0.5</v>
      </c>
      <c r="K1392" s="32">
        <f t="shared" si="255"/>
        <v>1.2</v>
      </c>
      <c r="L1392" s="32">
        <f t="shared" si="264"/>
        <v>0.376</v>
      </c>
      <c r="M1392" s="32">
        <f t="shared" si="264"/>
        <v>0.20200000000000029</v>
      </c>
      <c r="N1392" s="33">
        <f t="shared" si="256"/>
        <v>2</v>
      </c>
      <c r="O1392" s="34">
        <f t="shared" si="257"/>
        <v>0.12533333333333332</v>
      </c>
      <c r="P1392" s="35">
        <f t="shared" si="257"/>
        <v>6.7333333333333426E-2</v>
      </c>
      <c r="Q1392" s="33"/>
      <c r="R1392" s="33">
        <f t="shared" si="261"/>
        <v>0.12533333333333332</v>
      </c>
      <c r="S1392" s="33">
        <f t="shared" si="258"/>
        <v>6.7333333333333426E-2</v>
      </c>
      <c r="T1392" s="33"/>
      <c r="U1392" s="33">
        <f t="shared" si="262"/>
        <v>0.12533333333333332</v>
      </c>
      <c r="V1392" s="33">
        <f t="shared" si="259"/>
        <v>6.7333333333333426E-2</v>
      </c>
      <c r="W1392" s="36"/>
    </row>
    <row r="1393" spans="1:23" ht="19.5">
      <c r="A1393" s="112">
        <v>38</v>
      </c>
      <c r="B1393" s="27" t="s">
        <v>1949</v>
      </c>
      <c r="C1393" s="113" t="s">
        <v>2004</v>
      </c>
      <c r="D1393" s="113"/>
      <c r="E1393" s="113" t="s">
        <v>2007</v>
      </c>
      <c r="F1393" s="114">
        <v>135</v>
      </c>
      <c r="G1393" s="102">
        <v>0.26200000000000001</v>
      </c>
      <c r="H1393" s="102">
        <v>1.8570000000000011</v>
      </c>
      <c r="I1393" s="31">
        <f t="shared" si="253"/>
        <v>3.7</v>
      </c>
      <c r="J1393" s="32">
        <f t="shared" si="254"/>
        <v>1.1000000000000001</v>
      </c>
      <c r="K1393" s="32">
        <f t="shared" si="255"/>
        <v>2.6</v>
      </c>
      <c r="L1393" s="32">
        <f t="shared" si="264"/>
        <v>0.83800000000000008</v>
      </c>
      <c r="M1393" s="32">
        <f t="shared" si="264"/>
        <v>0.74299999999999899</v>
      </c>
      <c r="N1393" s="33">
        <f t="shared" si="256"/>
        <v>5</v>
      </c>
      <c r="O1393" s="34">
        <f t="shared" si="257"/>
        <v>0.27933333333333338</v>
      </c>
      <c r="P1393" s="35">
        <f t="shared" si="257"/>
        <v>0.24766666666666634</v>
      </c>
      <c r="Q1393" s="33"/>
      <c r="R1393" s="33">
        <f t="shared" si="261"/>
        <v>0.27933333333333338</v>
      </c>
      <c r="S1393" s="33">
        <f t="shared" si="258"/>
        <v>0.24766666666666634</v>
      </c>
      <c r="T1393" s="33"/>
      <c r="U1393" s="33">
        <f t="shared" si="262"/>
        <v>0.27933333333333338</v>
      </c>
      <c r="V1393" s="33">
        <f t="shared" si="259"/>
        <v>0.24766666666666634</v>
      </c>
      <c r="W1393" s="36"/>
    </row>
    <row r="1394" spans="1:23" ht="19.5">
      <c r="A1394" s="112">
        <v>39</v>
      </c>
      <c r="B1394" s="27" t="s">
        <v>1949</v>
      </c>
      <c r="C1394" s="113" t="s">
        <v>2008</v>
      </c>
      <c r="D1394" s="113"/>
      <c r="E1394" s="113" t="s">
        <v>2009</v>
      </c>
      <c r="F1394" s="114">
        <v>136</v>
      </c>
      <c r="G1394" s="102"/>
      <c r="H1394" s="102"/>
      <c r="I1394" s="31">
        <f t="shared" si="253"/>
        <v>3.7</v>
      </c>
      <c r="J1394" s="32">
        <f t="shared" si="254"/>
        <v>1.1000000000000001</v>
      </c>
      <c r="K1394" s="32">
        <f t="shared" si="255"/>
        <v>2.6</v>
      </c>
      <c r="L1394" s="32">
        <f t="shared" si="264"/>
        <v>1.1000000000000001</v>
      </c>
      <c r="M1394" s="32">
        <f t="shared" si="264"/>
        <v>2.6</v>
      </c>
      <c r="N1394" s="33">
        <f t="shared" si="256"/>
        <v>5</v>
      </c>
      <c r="O1394" s="34">
        <f t="shared" si="257"/>
        <v>0.3666666666666667</v>
      </c>
      <c r="P1394" s="35">
        <f t="shared" si="257"/>
        <v>0.8666666666666667</v>
      </c>
      <c r="Q1394" s="33"/>
      <c r="R1394" s="33">
        <v>0.35</v>
      </c>
      <c r="S1394" s="33">
        <f t="shared" si="258"/>
        <v>0.8666666666666667</v>
      </c>
      <c r="T1394" s="33"/>
      <c r="U1394" s="33">
        <v>0.35</v>
      </c>
      <c r="V1394" s="33">
        <f t="shared" si="259"/>
        <v>0.8666666666666667</v>
      </c>
      <c r="W1394" s="36"/>
    </row>
    <row r="1395" spans="1:23" ht="19.5">
      <c r="A1395" s="112">
        <v>40</v>
      </c>
      <c r="B1395" s="27" t="s">
        <v>1949</v>
      </c>
      <c r="C1395" s="113" t="s">
        <v>2010</v>
      </c>
      <c r="D1395" s="113"/>
      <c r="E1395" s="113" t="s">
        <v>2011</v>
      </c>
      <c r="F1395" s="114">
        <v>110</v>
      </c>
      <c r="G1395" s="102"/>
      <c r="H1395" s="102"/>
      <c r="I1395" s="31">
        <f t="shared" si="253"/>
        <v>3</v>
      </c>
      <c r="J1395" s="32">
        <f t="shared" si="254"/>
        <v>0.9</v>
      </c>
      <c r="K1395" s="32">
        <f t="shared" si="255"/>
        <v>2.1</v>
      </c>
      <c r="L1395" s="32">
        <f t="shared" si="264"/>
        <v>0.9</v>
      </c>
      <c r="M1395" s="32">
        <f t="shared" si="264"/>
        <v>2.1</v>
      </c>
      <c r="N1395" s="33">
        <f t="shared" si="256"/>
        <v>4</v>
      </c>
      <c r="O1395" s="34">
        <f t="shared" si="257"/>
        <v>0.3</v>
      </c>
      <c r="P1395" s="35">
        <f t="shared" si="257"/>
        <v>0.70000000000000007</v>
      </c>
      <c r="Q1395" s="33"/>
      <c r="R1395" s="33">
        <v>0.31</v>
      </c>
      <c r="S1395" s="33">
        <f t="shared" si="258"/>
        <v>0.70000000000000007</v>
      </c>
      <c r="T1395" s="33"/>
      <c r="U1395" s="33">
        <v>0.31</v>
      </c>
      <c r="V1395" s="33">
        <f t="shared" si="259"/>
        <v>0.70000000000000007</v>
      </c>
      <c r="W1395" s="36"/>
    </row>
    <row r="1396" spans="1:23" ht="19.5">
      <c r="A1396" s="112">
        <v>41</v>
      </c>
      <c r="B1396" s="27" t="s">
        <v>1949</v>
      </c>
      <c r="C1396" s="113" t="s">
        <v>2012</v>
      </c>
      <c r="D1396" s="113"/>
      <c r="E1396" s="113" t="s">
        <v>2013</v>
      </c>
      <c r="F1396" s="114">
        <v>117</v>
      </c>
      <c r="G1396" s="102">
        <v>0.1</v>
      </c>
      <c r="H1396" s="102">
        <v>1.4009999999999996</v>
      </c>
      <c r="I1396" s="31">
        <f t="shared" si="253"/>
        <v>3.2</v>
      </c>
      <c r="J1396" s="32">
        <f t="shared" si="254"/>
        <v>0.9</v>
      </c>
      <c r="K1396" s="32">
        <f t="shared" si="255"/>
        <v>2.2000000000000002</v>
      </c>
      <c r="L1396" s="32">
        <f t="shared" si="264"/>
        <v>0.8</v>
      </c>
      <c r="M1396" s="32">
        <f t="shared" si="264"/>
        <v>0.7990000000000006</v>
      </c>
      <c r="N1396" s="33">
        <f t="shared" si="256"/>
        <v>4</v>
      </c>
      <c r="O1396" s="34">
        <f t="shared" si="257"/>
        <v>0.26666666666666666</v>
      </c>
      <c r="P1396" s="35">
        <f t="shared" si="257"/>
        <v>0.26633333333333353</v>
      </c>
      <c r="Q1396" s="33"/>
      <c r="R1396" s="33">
        <f t="shared" si="261"/>
        <v>0.26666666666666666</v>
      </c>
      <c r="S1396" s="33">
        <f t="shared" si="258"/>
        <v>0.26633333333333353</v>
      </c>
      <c r="T1396" s="33"/>
      <c r="U1396" s="33">
        <f t="shared" si="262"/>
        <v>0.26666666666666666</v>
      </c>
      <c r="V1396" s="33">
        <f t="shared" si="259"/>
        <v>0.26633333333333353</v>
      </c>
      <c r="W1396" s="36"/>
    </row>
    <row r="1397" spans="1:23" ht="19.5">
      <c r="A1397" s="112">
        <v>42</v>
      </c>
      <c r="B1397" s="27" t="s">
        <v>1949</v>
      </c>
      <c r="C1397" s="113" t="s">
        <v>646</v>
      </c>
      <c r="D1397" s="113"/>
      <c r="E1397" s="113" t="s">
        <v>647</v>
      </c>
      <c r="F1397" s="114">
        <v>56</v>
      </c>
      <c r="G1397" s="102">
        <v>7.7050000000000018</v>
      </c>
      <c r="H1397" s="102">
        <v>14.000000000000002</v>
      </c>
      <c r="I1397" s="31">
        <f t="shared" si="253"/>
        <v>1.5</v>
      </c>
      <c r="J1397" s="32">
        <f t="shared" si="254"/>
        <v>0.4</v>
      </c>
      <c r="K1397" s="32">
        <f t="shared" si="255"/>
        <v>1.1000000000000001</v>
      </c>
      <c r="L1397" s="32">
        <v>0</v>
      </c>
      <c r="M1397" s="32">
        <v>0</v>
      </c>
      <c r="N1397" s="33">
        <f t="shared" si="256"/>
        <v>2</v>
      </c>
      <c r="O1397" s="34">
        <f t="shared" si="257"/>
        <v>0</v>
      </c>
      <c r="P1397" s="35">
        <f t="shared" si="257"/>
        <v>0</v>
      </c>
      <c r="Q1397" s="33"/>
      <c r="R1397" s="33">
        <f t="shared" si="261"/>
        <v>0</v>
      </c>
      <c r="S1397" s="33">
        <f t="shared" si="258"/>
        <v>0</v>
      </c>
      <c r="T1397" s="33"/>
      <c r="U1397" s="33">
        <f t="shared" si="262"/>
        <v>0</v>
      </c>
      <c r="V1397" s="33">
        <f t="shared" si="259"/>
        <v>0</v>
      </c>
      <c r="W1397" s="36"/>
    </row>
    <row r="1398" spans="1:23" ht="19.5">
      <c r="A1398" s="112">
        <v>43</v>
      </c>
      <c r="B1398" s="27" t="s">
        <v>1949</v>
      </c>
      <c r="C1398" s="113" t="s">
        <v>2014</v>
      </c>
      <c r="D1398" s="113"/>
      <c r="E1398" s="113" t="s">
        <v>2015</v>
      </c>
      <c r="F1398" s="114">
        <v>86</v>
      </c>
      <c r="G1398" s="102">
        <v>0.3630000000000001</v>
      </c>
      <c r="H1398" s="102"/>
      <c r="I1398" s="31">
        <f t="shared" si="253"/>
        <v>2.4</v>
      </c>
      <c r="J1398" s="32">
        <f t="shared" si="254"/>
        <v>0.7</v>
      </c>
      <c r="K1398" s="32">
        <f t="shared" si="255"/>
        <v>1.7</v>
      </c>
      <c r="L1398" s="32">
        <f>J1398-G1398</f>
        <v>0.33699999999999986</v>
      </c>
      <c r="M1398" s="32">
        <f>K1398-H1398</f>
        <v>1.7</v>
      </c>
      <c r="N1398" s="33">
        <f t="shared" si="256"/>
        <v>3</v>
      </c>
      <c r="O1398" s="34">
        <f t="shared" si="257"/>
        <v>0.11233333333333329</v>
      </c>
      <c r="P1398" s="35">
        <f t="shared" si="257"/>
        <v>0.56666666666666665</v>
      </c>
      <c r="Q1398" s="33"/>
      <c r="R1398" s="33">
        <f t="shared" si="261"/>
        <v>0.11233333333333329</v>
      </c>
      <c r="S1398" s="33">
        <f t="shared" si="258"/>
        <v>0.56666666666666665</v>
      </c>
      <c r="T1398" s="33"/>
      <c r="U1398" s="33">
        <f t="shared" si="262"/>
        <v>0.11233333333333329</v>
      </c>
      <c r="V1398" s="33">
        <f t="shared" si="259"/>
        <v>0.56666666666666665</v>
      </c>
      <c r="W1398" s="36"/>
    </row>
    <row r="1399" spans="1:23" ht="19.5">
      <c r="A1399" s="112">
        <v>44</v>
      </c>
      <c r="B1399" s="27" t="s">
        <v>1949</v>
      </c>
      <c r="C1399" s="116" t="s">
        <v>908</v>
      </c>
      <c r="D1399" s="116"/>
      <c r="E1399" s="113" t="s">
        <v>38</v>
      </c>
      <c r="F1399" s="114">
        <v>45</v>
      </c>
      <c r="G1399" s="102">
        <v>1.9600000000000011</v>
      </c>
      <c r="H1399" s="102">
        <v>1.2470000000000001</v>
      </c>
      <c r="I1399" s="31">
        <f t="shared" si="253"/>
        <v>1.2</v>
      </c>
      <c r="J1399" s="32">
        <f t="shared" si="254"/>
        <v>0.3</v>
      </c>
      <c r="K1399" s="32">
        <f t="shared" si="255"/>
        <v>0.8</v>
      </c>
      <c r="L1399" s="32">
        <v>0</v>
      </c>
      <c r="M1399" s="32">
        <v>0</v>
      </c>
      <c r="N1399" s="33">
        <f t="shared" si="256"/>
        <v>2</v>
      </c>
      <c r="O1399" s="34">
        <f t="shared" si="257"/>
        <v>0</v>
      </c>
      <c r="P1399" s="35">
        <f t="shared" si="257"/>
        <v>0</v>
      </c>
      <c r="Q1399" s="33"/>
      <c r="R1399" s="33">
        <f t="shared" si="261"/>
        <v>0</v>
      </c>
      <c r="S1399" s="33">
        <f t="shared" si="258"/>
        <v>0</v>
      </c>
      <c r="T1399" s="33"/>
      <c r="U1399" s="33">
        <f t="shared" si="262"/>
        <v>0</v>
      </c>
      <c r="V1399" s="33">
        <f t="shared" si="259"/>
        <v>0</v>
      </c>
      <c r="W1399" s="36"/>
    </row>
    <row r="1400" spans="1:23" ht="19.5">
      <c r="A1400" s="112">
        <v>45</v>
      </c>
      <c r="B1400" s="27" t="s">
        <v>1949</v>
      </c>
      <c r="C1400" s="113" t="s">
        <v>2016</v>
      </c>
      <c r="D1400" s="113"/>
      <c r="E1400" s="113" t="s">
        <v>2017</v>
      </c>
      <c r="F1400" s="114">
        <v>85</v>
      </c>
      <c r="G1400" s="102"/>
      <c r="H1400" s="102"/>
      <c r="I1400" s="31">
        <f t="shared" si="253"/>
        <v>2.2999999999999998</v>
      </c>
      <c r="J1400" s="32">
        <f t="shared" si="254"/>
        <v>0.7</v>
      </c>
      <c r="K1400" s="32">
        <f t="shared" si="255"/>
        <v>1.6</v>
      </c>
      <c r="L1400" s="32">
        <f t="shared" ref="L1400:M1402" si="265">J1400-G1400</f>
        <v>0.7</v>
      </c>
      <c r="M1400" s="32">
        <f t="shared" si="265"/>
        <v>1.6</v>
      </c>
      <c r="N1400" s="33">
        <f t="shared" si="256"/>
        <v>3</v>
      </c>
      <c r="O1400" s="34">
        <f t="shared" si="257"/>
        <v>0.23333333333333331</v>
      </c>
      <c r="P1400" s="35">
        <f t="shared" si="257"/>
        <v>0.53333333333333333</v>
      </c>
      <c r="Q1400" s="33"/>
      <c r="R1400" s="33">
        <f t="shared" si="261"/>
        <v>0.23333333333333331</v>
      </c>
      <c r="S1400" s="33">
        <f t="shared" si="258"/>
        <v>0.53333333333333333</v>
      </c>
      <c r="T1400" s="33"/>
      <c r="U1400" s="33">
        <f t="shared" si="262"/>
        <v>0.23333333333333331</v>
      </c>
      <c r="V1400" s="33">
        <f t="shared" si="259"/>
        <v>0.53333333333333333</v>
      </c>
      <c r="W1400" s="36"/>
    </row>
    <row r="1401" spans="1:23" ht="19.5">
      <c r="A1401" s="112">
        <v>46</v>
      </c>
      <c r="B1401" s="27" t="s">
        <v>1949</v>
      </c>
      <c r="C1401" s="113" t="s">
        <v>2018</v>
      </c>
      <c r="D1401" s="113"/>
      <c r="E1401" s="113" t="s">
        <v>2019</v>
      </c>
      <c r="F1401" s="114">
        <v>124</v>
      </c>
      <c r="G1401" s="102"/>
      <c r="H1401" s="102"/>
      <c r="I1401" s="31">
        <f t="shared" si="253"/>
        <v>3.4</v>
      </c>
      <c r="J1401" s="32">
        <f t="shared" si="254"/>
        <v>1</v>
      </c>
      <c r="K1401" s="32">
        <f t="shared" si="255"/>
        <v>2.4</v>
      </c>
      <c r="L1401" s="32">
        <f t="shared" si="265"/>
        <v>1</v>
      </c>
      <c r="M1401" s="32">
        <f t="shared" si="265"/>
        <v>2.4</v>
      </c>
      <c r="N1401" s="33">
        <f t="shared" si="256"/>
        <v>4</v>
      </c>
      <c r="O1401" s="34">
        <f t="shared" si="257"/>
        <v>0.33333333333333331</v>
      </c>
      <c r="P1401" s="35">
        <f t="shared" si="257"/>
        <v>0.79999999999999993</v>
      </c>
      <c r="Q1401" s="33"/>
      <c r="R1401" s="33">
        <v>0.35</v>
      </c>
      <c r="S1401" s="33">
        <f t="shared" si="258"/>
        <v>0.79999999999999993</v>
      </c>
      <c r="T1401" s="33"/>
      <c r="U1401" s="33">
        <v>0.35</v>
      </c>
      <c r="V1401" s="33">
        <f t="shared" si="259"/>
        <v>0.79999999999999993</v>
      </c>
      <c r="W1401" s="36"/>
    </row>
    <row r="1402" spans="1:23" ht="19.5">
      <c r="A1402" s="112">
        <v>47</v>
      </c>
      <c r="B1402" s="27" t="s">
        <v>1949</v>
      </c>
      <c r="C1402" s="113" t="s">
        <v>2020</v>
      </c>
      <c r="D1402" s="113"/>
      <c r="E1402" s="113" t="s">
        <v>2021</v>
      </c>
      <c r="F1402" s="114">
        <v>199</v>
      </c>
      <c r="G1402" s="102"/>
      <c r="H1402" s="102"/>
      <c r="I1402" s="31">
        <f t="shared" si="253"/>
        <v>5.5</v>
      </c>
      <c r="J1402" s="32">
        <f t="shared" si="254"/>
        <v>1.6</v>
      </c>
      <c r="K1402" s="32">
        <f t="shared" si="255"/>
        <v>3.9</v>
      </c>
      <c r="L1402" s="32">
        <f t="shared" si="265"/>
        <v>1.6</v>
      </c>
      <c r="M1402" s="32">
        <f t="shared" si="265"/>
        <v>3.9</v>
      </c>
      <c r="N1402" s="33">
        <f t="shared" si="256"/>
        <v>7</v>
      </c>
      <c r="O1402" s="34">
        <f t="shared" si="257"/>
        <v>0.53333333333333333</v>
      </c>
      <c r="P1402" s="35">
        <f t="shared" si="257"/>
        <v>1.3</v>
      </c>
      <c r="Q1402" s="33"/>
      <c r="R1402" s="33">
        <v>0.51</v>
      </c>
      <c r="S1402" s="33">
        <f t="shared" si="258"/>
        <v>1.3</v>
      </c>
      <c r="T1402" s="33"/>
      <c r="U1402" s="33">
        <v>0.51</v>
      </c>
      <c r="V1402" s="33">
        <f t="shared" si="259"/>
        <v>1.3</v>
      </c>
      <c r="W1402" s="36"/>
    </row>
    <row r="1403" spans="1:23" ht="19.5">
      <c r="A1403" s="112">
        <v>48</v>
      </c>
      <c r="B1403" s="27" t="s">
        <v>1949</v>
      </c>
      <c r="C1403" s="113" t="s">
        <v>2022</v>
      </c>
      <c r="D1403" s="113"/>
      <c r="E1403" s="113" t="s">
        <v>2023</v>
      </c>
      <c r="F1403" s="114">
        <v>77</v>
      </c>
      <c r="G1403" s="102">
        <v>1.8869999999999996</v>
      </c>
      <c r="H1403" s="102">
        <v>4.1509999999999998</v>
      </c>
      <c r="I1403" s="31">
        <f t="shared" si="253"/>
        <v>2.1</v>
      </c>
      <c r="J1403" s="32">
        <f t="shared" si="254"/>
        <v>0.6</v>
      </c>
      <c r="K1403" s="32">
        <f t="shared" si="255"/>
        <v>1.5</v>
      </c>
      <c r="L1403" s="32">
        <v>0</v>
      </c>
      <c r="M1403" s="32">
        <v>0</v>
      </c>
      <c r="N1403" s="33">
        <f t="shared" si="256"/>
        <v>3</v>
      </c>
      <c r="O1403" s="34">
        <f t="shared" si="257"/>
        <v>0</v>
      </c>
      <c r="P1403" s="35">
        <f t="shared" si="257"/>
        <v>0</v>
      </c>
      <c r="Q1403" s="33"/>
      <c r="R1403" s="33">
        <f t="shared" si="261"/>
        <v>0</v>
      </c>
      <c r="S1403" s="33">
        <f t="shared" si="258"/>
        <v>0</v>
      </c>
      <c r="T1403" s="33"/>
      <c r="U1403" s="33">
        <f t="shared" si="262"/>
        <v>0</v>
      </c>
      <c r="V1403" s="33">
        <f t="shared" si="259"/>
        <v>0</v>
      </c>
      <c r="W1403" s="36"/>
    </row>
    <row r="1404" spans="1:23" ht="19.5">
      <c r="A1404" s="112">
        <v>49</v>
      </c>
      <c r="B1404" s="27" t="s">
        <v>1949</v>
      </c>
      <c r="C1404" s="113" t="s">
        <v>68</v>
      </c>
      <c r="D1404" s="113"/>
      <c r="E1404" s="113" t="s">
        <v>2024</v>
      </c>
      <c r="F1404" s="114">
        <v>102</v>
      </c>
      <c r="G1404" s="102"/>
      <c r="H1404" s="102"/>
      <c r="I1404" s="31">
        <f t="shared" si="253"/>
        <v>2.8</v>
      </c>
      <c r="J1404" s="32">
        <f t="shared" si="254"/>
        <v>0.8</v>
      </c>
      <c r="K1404" s="32">
        <f t="shared" si="255"/>
        <v>2</v>
      </c>
      <c r="L1404" s="32">
        <f t="shared" ref="L1404:M1414" si="266">J1404-G1404</f>
        <v>0.8</v>
      </c>
      <c r="M1404" s="32">
        <f t="shared" si="266"/>
        <v>2</v>
      </c>
      <c r="N1404" s="33">
        <f t="shared" si="256"/>
        <v>4</v>
      </c>
      <c r="O1404" s="34">
        <f t="shared" si="257"/>
        <v>0.26666666666666666</v>
      </c>
      <c r="P1404" s="35">
        <f t="shared" si="257"/>
        <v>0.66666666666666663</v>
      </c>
      <c r="Q1404" s="33"/>
      <c r="R1404" s="33">
        <f t="shared" si="261"/>
        <v>0.26666666666666666</v>
      </c>
      <c r="S1404" s="33">
        <f t="shared" si="258"/>
        <v>0.66666666666666663</v>
      </c>
      <c r="T1404" s="33"/>
      <c r="U1404" s="33">
        <f t="shared" si="262"/>
        <v>0.26666666666666666</v>
      </c>
      <c r="V1404" s="33">
        <f t="shared" si="259"/>
        <v>0.66666666666666663</v>
      </c>
      <c r="W1404" s="36"/>
    </row>
    <row r="1405" spans="1:23" ht="19.5">
      <c r="A1405" s="112">
        <v>50</v>
      </c>
      <c r="B1405" s="27" t="s">
        <v>1949</v>
      </c>
      <c r="C1405" s="113" t="s">
        <v>68</v>
      </c>
      <c r="D1405" s="113"/>
      <c r="E1405" s="113" t="s">
        <v>2025</v>
      </c>
      <c r="F1405" s="114">
        <v>70</v>
      </c>
      <c r="G1405" s="102"/>
      <c r="H1405" s="102"/>
      <c r="I1405" s="31">
        <f t="shared" si="253"/>
        <v>1.9</v>
      </c>
      <c r="J1405" s="32">
        <f t="shared" si="254"/>
        <v>0.5</v>
      </c>
      <c r="K1405" s="32">
        <f t="shared" si="255"/>
        <v>1.3</v>
      </c>
      <c r="L1405" s="32">
        <f t="shared" si="266"/>
        <v>0.5</v>
      </c>
      <c r="M1405" s="32">
        <f t="shared" si="266"/>
        <v>1.3</v>
      </c>
      <c r="N1405" s="33">
        <f t="shared" si="256"/>
        <v>3</v>
      </c>
      <c r="O1405" s="34">
        <f t="shared" si="257"/>
        <v>0.16666666666666666</v>
      </c>
      <c r="P1405" s="35">
        <f t="shared" si="257"/>
        <v>0.43333333333333335</v>
      </c>
      <c r="Q1405" s="33"/>
      <c r="R1405" s="33">
        <f t="shared" si="261"/>
        <v>0.16666666666666666</v>
      </c>
      <c r="S1405" s="33">
        <f t="shared" si="258"/>
        <v>0.43333333333333335</v>
      </c>
      <c r="T1405" s="33"/>
      <c r="U1405" s="33">
        <f t="shared" si="262"/>
        <v>0.16666666666666666</v>
      </c>
      <c r="V1405" s="33">
        <f t="shared" si="259"/>
        <v>0.43333333333333335</v>
      </c>
      <c r="W1405" s="36"/>
    </row>
    <row r="1406" spans="1:23" ht="19.5">
      <c r="A1406" s="112">
        <v>51</v>
      </c>
      <c r="B1406" s="27" t="s">
        <v>1949</v>
      </c>
      <c r="C1406" s="113" t="s">
        <v>68</v>
      </c>
      <c r="D1406" s="113"/>
      <c r="E1406" s="113" t="s">
        <v>2026</v>
      </c>
      <c r="F1406" s="114">
        <v>99</v>
      </c>
      <c r="G1406" s="102"/>
      <c r="H1406" s="102">
        <v>3.9999999999997728E-3</v>
      </c>
      <c r="I1406" s="31">
        <f t="shared" si="253"/>
        <v>2.7</v>
      </c>
      <c r="J1406" s="32">
        <f t="shared" si="254"/>
        <v>0.8</v>
      </c>
      <c r="K1406" s="32">
        <f t="shared" si="255"/>
        <v>1.9</v>
      </c>
      <c r="L1406" s="32">
        <f t="shared" si="266"/>
        <v>0.8</v>
      </c>
      <c r="M1406" s="32">
        <f t="shared" si="266"/>
        <v>1.8960000000000001</v>
      </c>
      <c r="N1406" s="33">
        <f t="shared" si="256"/>
        <v>4</v>
      </c>
      <c r="O1406" s="34">
        <f t="shared" si="257"/>
        <v>0.26666666666666666</v>
      </c>
      <c r="P1406" s="35">
        <f t="shared" si="257"/>
        <v>0.63200000000000001</v>
      </c>
      <c r="Q1406" s="33"/>
      <c r="R1406" s="33">
        <f t="shared" si="261"/>
        <v>0.26666666666666666</v>
      </c>
      <c r="S1406" s="33">
        <f t="shared" si="258"/>
        <v>0.63200000000000001</v>
      </c>
      <c r="T1406" s="33"/>
      <c r="U1406" s="33">
        <f t="shared" si="262"/>
        <v>0.26666666666666666</v>
      </c>
      <c r="V1406" s="33">
        <f t="shared" si="259"/>
        <v>0.63200000000000001</v>
      </c>
      <c r="W1406" s="36"/>
    </row>
    <row r="1407" spans="1:23" ht="19.5">
      <c r="A1407" s="112">
        <v>52</v>
      </c>
      <c r="B1407" s="27" t="s">
        <v>1949</v>
      </c>
      <c r="C1407" s="113" t="s">
        <v>2027</v>
      </c>
      <c r="D1407" s="113"/>
      <c r="E1407" s="113" t="s">
        <v>2028</v>
      </c>
      <c r="F1407" s="114">
        <v>198</v>
      </c>
      <c r="G1407" s="102"/>
      <c r="H1407" s="102"/>
      <c r="I1407" s="31">
        <f t="shared" si="253"/>
        <v>5.4</v>
      </c>
      <c r="J1407" s="32">
        <f t="shared" si="254"/>
        <v>1.5</v>
      </c>
      <c r="K1407" s="32">
        <f t="shared" si="255"/>
        <v>3.8</v>
      </c>
      <c r="L1407" s="32">
        <f t="shared" si="266"/>
        <v>1.5</v>
      </c>
      <c r="M1407" s="32">
        <f t="shared" si="266"/>
        <v>3.8</v>
      </c>
      <c r="N1407" s="33">
        <f t="shared" si="256"/>
        <v>7</v>
      </c>
      <c r="O1407" s="34">
        <f t="shared" si="257"/>
        <v>0.5</v>
      </c>
      <c r="P1407" s="35">
        <f t="shared" si="257"/>
        <v>1.2666666666666666</v>
      </c>
      <c r="Q1407" s="33"/>
      <c r="R1407" s="33">
        <v>0.51</v>
      </c>
      <c r="S1407" s="33">
        <f t="shared" si="258"/>
        <v>1.2666666666666666</v>
      </c>
      <c r="T1407" s="33"/>
      <c r="U1407" s="33">
        <v>0.51</v>
      </c>
      <c r="V1407" s="33">
        <f t="shared" si="259"/>
        <v>1.2666666666666666</v>
      </c>
      <c r="W1407" s="36"/>
    </row>
    <row r="1408" spans="1:23" ht="19.5">
      <c r="A1408" s="112">
        <v>53</v>
      </c>
      <c r="B1408" s="27" t="s">
        <v>1949</v>
      </c>
      <c r="C1408" s="113" t="s">
        <v>2027</v>
      </c>
      <c r="D1408" s="113"/>
      <c r="E1408" s="113" t="s">
        <v>2029</v>
      </c>
      <c r="F1408" s="114">
        <v>107</v>
      </c>
      <c r="G1408" s="102"/>
      <c r="H1408" s="102"/>
      <c r="I1408" s="31">
        <f t="shared" si="253"/>
        <v>2.9</v>
      </c>
      <c r="J1408" s="32">
        <f t="shared" si="254"/>
        <v>0.8</v>
      </c>
      <c r="K1408" s="32">
        <f t="shared" si="255"/>
        <v>2</v>
      </c>
      <c r="L1408" s="32">
        <f t="shared" si="266"/>
        <v>0.8</v>
      </c>
      <c r="M1408" s="32">
        <f t="shared" si="266"/>
        <v>2</v>
      </c>
      <c r="N1408" s="33">
        <f t="shared" si="256"/>
        <v>4</v>
      </c>
      <c r="O1408" s="34">
        <f t="shared" si="257"/>
        <v>0.26666666666666666</v>
      </c>
      <c r="P1408" s="35">
        <f t="shared" si="257"/>
        <v>0.66666666666666663</v>
      </c>
      <c r="Q1408" s="33"/>
      <c r="R1408" s="33">
        <f t="shared" si="261"/>
        <v>0.26666666666666666</v>
      </c>
      <c r="S1408" s="33">
        <f t="shared" si="258"/>
        <v>0.66666666666666663</v>
      </c>
      <c r="T1408" s="33"/>
      <c r="U1408" s="33">
        <f t="shared" si="262"/>
        <v>0.26666666666666666</v>
      </c>
      <c r="V1408" s="33">
        <f t="shared" si="259"/>
        <v>0.66666666666666663</v>
      </c>
      <c r="W1408" s="36"/>
    </row>
    <row r="1409" spans="1:23" ht="19.5">
      <c r="A1409" s="112">
        <v>54</v>
      </c>
      <c r="B1409" s="27" t="s">
        <v>1949</v>
      </c>
      <c r="C1409" s="113" t="s">
        <v>2030</v>
      </c>
      <c r="D1409" s="113"/>
      <c r="E1409" s="113" t="s">
        <v>2031</v>
      </c>
      <c r="F1409" s="114">
        <v>97</v>
      </c>
      <c r="G1409" s="102"/>
      <c r="H1409" s="102"/>
      <c r="I1409" s="31">
        <f t="shared" si="253"/>
        <v>2.7</v>
      </c>
      <c r="J1409" s="32">
        <f t="shared" si="254"/>
        <v>0.8</v>
      </c>
      <c r="K1409" s="32">
        <f t="shared" si="255"/>
        <v>1.9</v>
      </c>
      <c r="L1409" s="32">
        <f t="shared" si="266"/>
        <v>0.8</v>
      </c>
      <c r="M1409" s="32">
        <f t="shared" si="266"/>
        <v>1.9</v>
      </c>
      <c r="N1409" s="33">
        <f t="shared" si="256"/>
        <v>3</v>
      </c>
      <c r="O1409" s="34">
        <f t="shared" si="257"/>
        <v>0.26666666666666666</v>
      </c>
      <c r="P1409" s="35">
        <f t="shared" si="257"/>
        <v>0.6333333333333333</v>
      </c>
      <c r="Q1409" s="33"/>
      <c r="R1409" s="33">
        <f t="shared" si="261"/>
        <v>0.26666666666666666</v>
      </c>
      <c r="S1409" s="33">
        <f t="shared" si="258"/>
        <v>0.6333333333333333</v>
      </c>
      <c r="T1409" s="33"/>
      <c r="U1409" s="33">
        <f t="shared" si="262"/>
        <v>0.26666666666666666</v>
      </c>
      <c r="V1409" s="33">
        <f t="shared" si="259"/>
        <v>0.6333333333333333</v>
      </c>
      <c r="W1409" s="36"/>
    </row>
    <row r="1410" spans="1:23" ht="19.5">
      <c r="A1410" s="112">
        <v>55</v>
      </c>
      <c r="B1410" s="27" t="s">
        <v>1949</v>
      </c>
      <c r="C1410" s="113" t="s">
        <v>2032</v>
      </c>
      <c r="D1410" s="113"/>
      <c r="E1410" s="113" t="s">
        <v>2033</v>
      </c>
      <c r="F1410" s="114">
        <v>104</v>
      </c>
      <c r="G1410" s="102">
        <v>9.6000000000000085E-2</v>
      </c>
      <c r="H1410" s="102"/>
      <c r="I1410" s="31">
        <f t="shared" si="253"/>
        <v>2.9</v>
      </c>
      <c r="J1410" s="32">
        <f t="shared" si="254"/>
        <v>0.8</v>
      </c>
      <c r="K1410" s="32">
        <f t="shared" si="255"/>
        <v>2</v>
      </c>
      <c r="L1410" s="32">
        <f t="shared" si="266"/>
        <v>0.70399999999999996</v>
      </c>
      <c r="M1410" s="32">
        <f t="shared" si="266"/>
        <v>2</v>
      </c>
      <c r="N1410" s="33">
        <f t="shared" si="256"/>
        <v>4</v>
      </c>
      <c r="O1410" s="34">
        <f t="shared" si="257"/>
        <v>0.23466666666666666</v>
      </c>
      <c r="P1410" s="35">
        <f t="shared" si="257"/>
        <v>0.66666666666666663</v>
      </c>
      <c r="Q1410" s="33"/>
      <c r="R1410" s="33">
        <f t="shared" si="261"/>
        <v>0.23466666666666666</v>
      </c>
      <c r="S1410" s="33">
        <f t="shared" si="258"/>
        <v>0.66666666666666663</v>
      </c>
      <c r="T1410" s="33"/>
      <c r="U1410" s="33">
        <f t="shared" si="262"/>
        <v>0.23466666666666666</v>
      </c>
      <c r="V1410" s="33">
        <f t="shared" si="259"/>
        <v>0.66666666666666663</v>
      </c>
      <c r="W1410" s="36"/>
    </row>
    <row r="1411" spans="1:23" ht="19.5">
      <c r="A1411" s="112">
        <v>56</v>
      </c>
      <c r="B1411" s="27" t="s">
        <v>1949</v>
      </c>
      <c r="C1411" s="113" t="s">
        <v>2034</v>
      </c>
      <c r="D1411" s="113"/>
      <c r="E1411" s="113" t="s">
        <v>2035</v>
      </c>
      <c r="F1411" s="114">
        <v>70</v>
      </c>
      <c r="G1411" s="102"/>
      <c r="H1411" s="102"/>
      <c r="I1411" s="31">
        <f t="shared" si="253"/>
        <v>1.9</v>
      </c>
      <c r="J1411" s="32">
        <f t="shared" si="254"/>
        <v>0.5</v>
      </c>
      <c r="K1411" s="32">
        <f t="shared" si="255"/>
        <v>1.3</v>
      </c>
      <c r="L1411" s="32">
        <f t="shared" si="266"/>
        <v>0.5</v>
      </c>
      <c r="M1411" s="32">
        <f t="shared" si="266"/>
        <v>1.3</v>
      </c>
      <c r="N1411" s="33">
        <f t="shared" si="256"/>
        <v>3</v>
      </c>
      <c r="O1411" s="34">
        <f t="shared" si="257"/>
        <v>0.16666666666666666</v>
      </c>
      <c r="P1411" s="35">
        <f t="shared" si="257"/>
        <v>0.43333333333333335</v>
      </c>
      <c r="Q1411" s="33"/>
      <c r="R1411" s="33">
        <f t="shared" si="261"/>
        <v>0.16666666666666666</v>
      </c>
      <c r="S1411" s="33">
        <f t="shared" si="258"/>
        <v>0.43333333333333335</v>
      </c>
      <c r="T1411" s="33"/>
      <c r="U1411" s="33">
        <f t="shared" si="262"/>
        <v>0.16666666666666666</v>
      </c>
      <c r="V1411" s="33">
        <f t="shared" si="259"/>
        <v>0.43333333333333335</v>
      </c>
      <c r="W1411" s="36"/>
    </row>
    <row r="1412" spans="1:23" ht="19.5">
      <c r="A1412" s="112">
        <v>57</v>
      </c>
      <c r="B1412" s="27" t="s">
        <v>1949</v>
      </c>
      <c r="C1412" s="113" t="s">
        <v>2034</v>
      </c>
      <c r="D1412" s="113"/>
      <c r="E1412" s="113" t="s">
        <v>2036</v>
      </c>
      <c r="F1412" s="114">
        <v>67</v>
      </c>
      <c r="G1412" s="102"/>
      <c r="H1412" s="102"/>
      <c r="I1412" s="31">
        <f t="shared" si="253"/>
        <v>1.8</v>
      </c>
      <c r="J1412" s="32">
        <f t="shared" si="254"/>
        <v>0.5</v>
      </c>
      <c r="K1412" s="32">
        <f t="shared" si="255"/>
        <v>1.3</v>
      </c>
      <c r="L1412" s="32">
        <f t="shared" si="266"/>
        <v>0.5</v>
      </c>
      <c r="M1412" s="32">
        <f t="shared" si="266"/>
        <v>1.3</v>
      </c>
      <c r="N1412" s="33">
        <f t="shared" si="256"/>
        <v>2</v>
      </c>
      <c r="O1412" s="34">
        <f t="shared" si="257"/>
        <v>0.16666666666666666</v>
      </c>
      <c r="P1412" s="35">
        <f t="shared" si="257"/>
        <v>0.43333333333333335</v>
      </c>
      <c r="Q1412" s="33"/>
      <c r="R1412" s="33">
        <f t="shared" si="261"/>
        <v>0.16666666666666666</v>
      </c>
      <c r="S1412" s="33">
        <f t="shared" si="258"/>
        <v>0.43333333333333335</v>
      </c>
      <c r="T1412" s="33"/>
      <c r="U1412" s="33">
        <f t="shared" si="262"/>
        <v>0.16666666666666666</v>
      </c>
      <c r="V1412" s="33">
        <f t="shared" si="259"/>
        <v>0.43333333333333335</v>
      </c>
      <c r="W1412" s="36"/>
    </row>
    <row r="1413" spans="1:23" ht="19.5">
      <c r="A1413" s="112">
        <v>58</v>
      </c>
      <c r="B1413" s="27" t="s">
        <v>1949</v>
      </c>
      <c r="C1413" s="113" t="s">
        <v>2037</v>
      </c>
      <c r="D1413" s="113"/>
      <c r="E1413" s="113" t="s">
        <v>2038</v>
      </c>
      <c r="F1413" s="114">
        <v>151</v>
      </c>
      <c r="G1413" s="102"/>
      <c r="H1413" s="102"/>
      <c r="I1413" s="31">
        <f t="shared" si="253"/>
        <v>4.2</v>
      </c>
      <c r="J1413" s="32">
        <f t="shared" si="254"/>
        <v>1.2</v>
      </c>
      <c r="K1413" s="32">
        <f t="shared" si="255"/>
        <v>2.9</v>
      </c>
      <c r="L1413" s="32">
        <f t="shared" si="266"/>
        <v>1.2</v>
      </c>
      <c r="M1413" s="32">
        <f t="shared" si="266"/>
        <v>2.9</v>
      </c>
      <c r="N1413" s="33">
        <f t="shared" si="256"/>
        <v>5</v>
      </c>
      <c r="O1413" s="34">
        <f t="shared" si="257"/>
        <v>0.39999999999999997</v>
      </c>
      <c r="P1413" s="35">
        <f t="shared" si="257"/>
        <v>0.96666666666666667</v>
      </c>
      <c r="Q1413" s="33"/>
      <c r="R1413" s="33">
        <f t="shared" si="261"/>
        <v>0.39999999999999997</v>
      </c>
      <c r="S1413" s="33">
        <f t="shared" si="258"/>
        <v>0.96666666666666667</v>
      </c>
      <c r="T1413" s="33"/>
      <c r="U1413" s="33">
        <f t="shared" si="262"/>
        <v>0.39999999999999997</v>
      </c>
      <c r="V1413" s="33">
        <f t="shared" si="259"/>
        <v>0.96666666666666667</v>
      </c>
      <c r="W1413" s="36"/>
    </row>
    <row r="1414" spans="1:23" ht="19.5">
      <c r="A1414" s="112">
        <v>59</v>
      </c>
      <c r="B1414" s="27" t="s">
        <v>1949</v>
      </c>
      <c r="C1414" s="113" t="s">
        <v>2039</v>
      </c>
      <c r="D1414" s="113"/>
      <c r="E1414" s="113" t="s">
        <v>2040</v>
      </c>
      <c r="F1414" s="114">
        <v>130</v>
      </c>
      <c r="G1414" s="102">
        <v>1.5779999999999996</v>
      </c>
      <c r="H1414" s="102">
        <v>2.2229999999999994</v>
      </c>
      <c r="I1414" s="31">
        <f t="shared" si="253"/>
        <v>3.6</v>
      </c>
      <c r="J1414" s="32">
        <f t="shared" si="254"/>
        <v>1</v>
      </c>
      <c r="K1414" s="32">
        <f t="shared" si="255"/>
        <v>2.5</v>
      </c>
      <c r="L1414" s="32">
        <f t="shared" si="266"/>
        <v>-0.57799999999999963</v>
      </c>
      <c r="M1414" s="32">
        <f t="shared" si="266"/>
        <v>0.27700000000000058</v>
      </c>
      <c r="N1414" s="33">
        <f t="shared" si="256"/>
        <v>5</v>
      </c>
      <c r="O1414" s="34">
        <f>L1414/3</f>
        <v>-0.19266666666666654</v>
      </c>
      <c r="P1414" s="35">
        <f t="shared" si="257"/>
        <v>9.2333333333333531E-2</v>
      </c>
      <c r="Q1414" s="33"/>
      <c r="R1414" s="33">
        <v>0</v>
      </c>
      <c r="S1414" s="33">
        <f t="shared" si="258"/>
        <v>9.2333333333333531E-2</v>
      </c>
      <c r="T1414" s="33"/>
      <c r="U1414" s="33">
        <v>0</v>
      </c>
      <c r="V1414" s="33">
        <f t="shared" si="259"/>
        <v>9.2333333333333531E-2</v>
      </c>
      <c r="W1414" s="36"/>
    </row>
    <row r="1415" spans="1:23" ht="19.5">
      <c r="A1415" s="112">
        <v>60</v>
      </c>
      <c r="B1415" s="27" t="s">
        <v>1949</v>
      </c>
      <c r="C1415" s="113" t="s">
        <v>2041</v>
      </c>
      <c r="D1415" s="113"/>
      <c r="E1415" s="113" t="s">
        <v>2042</v>
      </c>
      <c r="F1415" s="114">
        <v>69</v>
      </c>
      <c r="G1415" s="102">
        <v>3.8689999999999998</v>
      </c>
      <c r="H1415" s="102">
        <v>8.3300000000000036</v>
      </c>
      <c r="I1415" s="31">
        <f t="shared" si="253"/>
        <v>1.9</v>
      </c>
      <c r="J1415" s="32">
        <f t="shared" si="254"/>
        <v>0.5</v>
      </c>
      <c r="K1415" s="32">
        <f t="shared" si="255"/>
        <v>1.3</v>
      </c>
      <c r="L1415" s="32">
        <v>0</v>
      </c>
      <c r="M1415" s="32">
        <v>0</v>
      </c>
      <c r="N1415" s="33">
        <f t="shared" si="256"/>
        <v>2</v>
      </c>
      <c r="O1415" s="34">
        <f t="shared" si="257"/>
        <v>0</v>
      </c>
      <c r="P1415" s="35">
        <f t="shared" si="257"/>
        <v>0</v>
      </c>
      <c r="Q1415" s="33"/>
      <c r="R1415" s="33">
        <f t="shared" si="261"/>
        <v>0</v>
      </c>
      <c r="S1415" s="33">
        <f t="shared" si="258"/>
        <v>0</v>
      </c>
      <c r="T1415" s="33"/>
      <c r="U1415" s="33">
        <f t="shared" si="262"/>
        <v>0</v>
      </c>
      <c r="V1415" s="33">
        <f t="shared" si="259"/>
        <v>0</v>
      </c>
      <c r="W1415" s="36"/>
    </row>
    <row r="1416" spans="1:23" ht="19.5">
      <c r="A1416" s="112">
        <v>61</v>
      </c>
      <c r="B1416" s="27" t="s">
        <v>1949</v>
      </c>
      <c r="C1416" s="113" t="s">
        <v>2041</v>
      </c>
      <c r="D1416" s="113"/>
      <c r="E1416" s="113" t="s">
        <v>2043</v>
      </c>
      <c r="F1416" s="114">
        <v>64</v>
      </c>
      <c r="G1416" s="102"/>
      <c r="H1416" s="102"/>
      <c r="I1416" s="31">
        <f t="shared" si="253"/>
        <v>1.8</v>
      </c>
      <c r="J1416" s="32">
        <f t="shared" si="254"/>
        <v>0.5</v>
      </c>
      <c r="K1416" s="32">
        <f t="shared" si="255"/>
        <v>1.3</v>
      </c>
      <c r="L1416" s="32">
        <f t="shared" ref="L1416:M1427" si="267">J1416-G1416</f>
        <v>0.5</v>
      </c>
      <c r="M1416" s="32">
        <f t="shared" si="267"/>
        <v>1.3</v>
      </c>
      <c r="N1416" s="33">
        <f t="shared" si="256"/>
        <v>2</v>
      </c>
      <c r="O1416" s="34">
        <f t="shared" si="257"/>
        <v>0.16666666666666666</v>
      </c>
      <c r="P1416" s="35">
        <f t="shared" si="257"/>
        <v>0.43333333333333335</v>
      </c>
      <c r="Q1416" s="33"/>
      <c r="R1416" s="33">
        <f t="shared" si="261"/>
        <v>0.16666666666666666</v>
      </c>
      <c r="S1416" s="33">
        <f t="shared" si="258"/>
        <v>0.43333333333333335</v>
      </c>
      <c r="T1416" s="33"/>
      <c r="U1416" s="33">
        <f t="shared" si="262"/>
        <v>0.16666666666666666</v>
      </c>
      <c r="V1416" s="33">
        <f t="shared" si="259"/>
        <v>0.43333333333333335</v>
      </c>
      <c r="W1416" s="36"/>
    </row>
    <row r="1417" spans="1:23" ht="19.5">
      <c r="A1417" s="112">
        <v>62</v>
      </c>
      <c r="B1417" s="27" t="s">
        <v>1949</v>
      </c>
      <c r="C1417" s="113" t="s">
        <v>2044</v>
      </c>
      <c r="D1417" s="113"/>
      <c r="E1417" s="113" t="s">
        <v>2045</v>
      </c>
      <c r="F1417" s="114">
        <v>116</v>
      </c>
      <c r="G1417" s="102"/>
      <c r="H1417" s="102"/>
      <c r="I1417" s="31">
        <f t="shared" si="253"/>
        <v>3.2</v>
      </c>
      <c r="J1417" s="32">
        <f t="shared" si="254"/>
        <v>0.9</v>
      </c>
      <c r="K1417" s="32">
        <f t="shared" si="255"/>
        <v>2.2000000000000002</v>
      </c>
      <c r="L1417" s="32">
        <f t="shared" si="267"/>
        <v>0.9</v>
      </c>
      <c r="M1417" s="32">
        <f t="shared" si="267"/>
        <v>2.2000000000000002</v>
      </c>
      <c r="N1417" s="33">
        <f t="shared" si="256"/>
        <v>4</v>
      </c>
      <c r="O1417" s="34">
        <f t="shared" si="257"/>
        <v>0.3</v>
      </c>
      <c r="P1417" s="35">
        <f t="shared" si="257"/>
        <v>0.73333333333333339</v>
      </c>
      <c r="Q1417" s="33"/>
      <c r="R1417" s="33">
        <f t="shared" si="261"/>
        <v>0.3</v>
      </c>
      <c r="S1417" s="33">
        <f t="shared" si="258"/>
        <v>0.73333333333333339</v>
      </c>
      <c r="T1417" s="33"/>
      <c r="U1417" s="33">
        <f t="shared" si="262"/>
        <v>0.3</v>
      </c>
      <c r="V1417" s="33">
        <f t="shared" si="259"/>
        <v>0.73333333333333339</v>
      </c>
      <c r="W1417" s="36"/>
    </row>
    <row r="1418" spans="1:23" ht="19.5">
      <c r="A1418" s="112">
        <v>63</v>
      </c>
      <c r="B1418" s="27" t="s">
        <v>1949</v>
      </c>
      <c r="C1418" s="113" t="s">
        <v>2046</v>
      </c>
      <c r="D1418" s="113"/>
      <c r="E1418" s="113" t="s">
        <v>2047</v>
      </c>
      <c r="F1418" s="114">
        <v>220</v>
      </c>
      <c r="G1418" s="102"/>
      <c r="H1418" s="102"/>
      <c r="I1418" s="31">
        <f t="shared" si="253"/>
        <v>6.1</v>
      </c>
      <c r="J1418" s="32">
        <f t="shared" si="254"/>
        <v>1.7</v>
      </c>
      <c r="K1418" s="32">
        <f t="shared" si="255"/>
        <v>4.3</v>
      </c>
      <c r="L1418" s="32">
        <f t="shared" si="267"/>
        <v>1.7</v>
      </c>
      <c r="M1418" s="32">
        <f t="shared" si="267"/>
        <v>4.3</v>
      </c>
      <c r="N1418" s="33">
        <f t="shared" si="256"/>
        <v>8</v>
      </c>
      <c r="O1418" s="34">
        <f t="shared" si="257"/>
        <v>0.56666666666666665</v>
      </c>
      <c r="P1418" s="35">
        <f t="shared" si="257"/>
        <v>1.4333333333333333</v>
      </c>
      <c r="Q1418" s="33"/>
      <c r="R1418" s="33">
        <v>0.54</v>
      </c>
      <c r="S1418" s="33">
        <f t="shared" si="258"/>
        <v>1.4333333333333333</v>
      </c>
      <c r="T1418" s="33"/>
      <c r="U1418" s="33">
        <v>0.54</v>
      </c>
      <c r="V1418" s="33">
        <f t="shared" si="259"/>
        <v>1.4333333333333333</v>
      </c>
      <c r="W1418" s="36"/>
    </row>
    <row r="1419" spans="1:23" ht="19.5">
      <c r="A1419" s="112">
        <v>64</v>
      </c>
      <c r="B1419" s="27" t="s">
        <v>1949</v>
      </c>
      <c r="C1419" s="113" t="s">
        <v>2048</v>
      </c>
      <c r="D1419" s="113"/>
      <c r="E1419" s="113" t="s">
        <v>2049</v>
      </c>
      <c r="F1419" s="114">
        <v>249</v>
      </c>
      <c r="G1419" s="102"/>
      <c r="H1419" s="102"/>
      <c r="I1419" s="31">
        <f t="shared" si="253"/>
        <v>6.8</v>
      </c>
      <c r="J1419" s="32">
        <f t="shared" si="254"/>
        <v>1.9</v>
      </c>
      <c r="K1419" s="32">
        <v>4.72</v>
      </c>
      <c r="L1419" s="32">
        <f t="shared" si="267"/>
        <v>1.9</v>
      </c>
      <c r="M1419" s="32">
        <f t="shared" si="267"/>
        <v>4.72</v>
      </c>
      <c r="N1419" s="33">
        <f t="shared" si="256"/>
        <v>9</v>
      </c>
      <c r="O1419" s="34">
        <f t="shared" si="257"/>
        <v>0.6333333333333333</v>
      </c>
      <c r="P1419" s="35">
        <f t="shared" si="257"/>
        <v>1.5733333333333333</v>
      </c>
      <c r="Q1419" s="33"/>
      <c r="R1419" s="33">
        <v>0.61</v>
      </c>
      <c r="S1419" s="33">
        <f t="shared" si="258"/>
        <v>1.5733333333333333</v>
      </c>
      <c r="T1419" s="33"/>
      <c r="U1419" s="33">
        <v>0.61</v>
      </c>
      <c r="V1419" s="33">
        <f t="shared" si="259"/>
        <v>1.5733333333333333</v>
      </c>
      <c r="W1419" s="36"/>
    </row>
    <row r="1420" spans="1:23" ht="19.5">
      <c r="A1420" s="112">
        <v>65</v>
      </c>
      <c r="B1420" s="27" t="s">
        <v>1949</v>
      </c>
      <c r="C1420" s="113" t="s">
        <v>2048</v>
      </c>
      <c r="D1420" s="113"/>
      <c r="E1420" s="113" t="s">
        <v>2050</v>
      </c>
      <c r="F1420" s="114">
        <v>130</v>
      </c>
      <c r="G1420" s="102"/>
      <c r="H1420" s="102"/>
      <c r="I1420" s="31">
        <f t="shared" ref="I1420:I1477" si="268">ROUND(F1420*55/100*50*0.001,1)</f>
        <v>3.6</v>
      </c>
      <c r="J1420" s="32">
        <f t="shared" ref="J1420:J1477" si="269">ROUND(I1420*1/3.5,1)</f>
        <v>1</v>
      </c>
      <c r="K1420" s="32">
        <f t="shared" ref="K1420:K1477" si="270">ROUND(I1420*2/2.85,1)</f>
        <v>2.5</v>
      </c>
      <c r="L1420" s="32">
        <f t="shared" si="267"/>
        <v>1</v>
      </c>
      <c r="M1420" s="32">
        <f t="shared" si="267"/>
        <v>2.5</v>
      </c>
      <c r="N1420" s="33">
        <f t="shared" ref="N1420:N1477" si="271">ROUND(F1420*60/100*60*0.001,0)</f>
        <v>5</v>
      </c>
      <c r="O1420" s="34">
        <f t="shared" ref="O1420:P1478" si="272">L1420/3</f>
        <v>0.33333333333333331</v>
      </c>
      <c r="P1420" s="35">
        <f t="shared" si="272"/>
        <v>0.83333333333333337</v>
      </c>
      <c r="Q1420" s="33"/>
      <c r="R1420" s="33">
        <f t="shared" ref="R1420:S1477" si="273">L1420/3</f>
        <v>0.33333333333333331</v>
      </c>
      <c r="S1420" s="33">
        <f t="shared" si="273"/>
        <v>0.83333333333333337</v>
      </c>
      <c r="T1420" s="33"/>
      <c r="U1420" s="33">
        <f t="shared" ref="U1420:V1477" si="274">L1420/3</f>
        <v>0.33333333333333331</v>
      </c>
      <c r="V1420" s="33">
        <f t="shared" si="274"/>
        <v>0.83333333333333337</v>
      </c>
      <c r="W1420" s="36"/>
    </row>
    <row r="1421" spans="1:23" ht="19.5">
      <c r="A1421" s="112">
        <v>66</v>
      </c>
      <c r="B1421" s="27" t="s">
        <v>1949</v>
      </c>
      <c r="C1421" s="113" t="s">
        <v>2051</v>
      </c>
      <c r="D1421" s="113"/>
      <c r="E1421" s="113" t="s">
        <v>2052</v>
      </c>
      <c r="F1421" s="114">
        <v>176</v>
      </c>
      <c r="G1421" s="102"/>
      <c r="H1421" s="102"/>
      <c r="I1421" s="31">
        <f t="shared" si="268"/>
        <v>4.8</v>
      </c>
      <c r="J1421" s="32">
        <f t="shared" si="269"/>
        <v>1.4</v>
      </c>
      <c r="K1421" s="32">
        <f t="shared" si="270"/>
        <v>3.4</v>
      </c>
      <c r="L1421" s="32">
        <f t="shared" si="267"/>
        <v>1.4</v>
      </c>
      <c r="M1421" s="32">
        <f t="shared" si="267"/>
        <v>3.4</v>
      </c>
      <c r="N1421" s="33">
        <f t="shared" si="271"/>
        <v>6</v>
      </c>
      <c r="O1421" s="34">
        <f t="shared" si="272"/>
        <v>0.46666666666666662</v>
      </c>
      <c r="P1421" s="35">
        <f t="shared" si="272"/>
        <v>1.1333333333333333</v>
      </c>
      <c r="Q1421" s="33"/>
      <c r="R1421" s="33">
        <f t="shared" si="273"/>
        <v>0.46666666666666662</v>
      </c>
      <c r="S1421" s="33">
        <f t="shared" si="273"/>
        <v>1.1333333333333333</v>
      </c>
      <c r="T1421" s="33"/>
      <c r="U1421" s="33">
        <f t="shared" si="274"/>
        <v>0.46666666666666662</v>
      </c>
      <c r="V1421" s="33">
        <f t="shared" si="274"/>
        <v>1.1333333333333333</v>
      </c>
      <c r="W1421" s="36"/>
    </row>
    <row r="1422" spans="1:23" ht="19.5">
      <c r="A1422" s="112">
        <v>67</v>
      </c>
      <c r="B1422" s="27" t="s">
        <v>1949</v>
      </c>
      <c r="C1422" s="113" t="s">
        <v>2053</v>
      </c>
      <c r="D1422" s="113"/>
      <c r="E1422" s="113" t="s">
        <v>2054</v>
      </c>
      <c r="F1422" s="114">
        <v>131</v>
      </c>
      <c r="G1422" s="102"/>
      <c r="H1422" s="102"/>
      <c r="I1422" s="31">
        <f t="shared" si="268"/>
        <v>3.6</v>
      </c>
      <c r="J1422" s="32">
        <f t="shared" si="269"/>
        <v>1</v>
      </c>
      <c r="K1422" s="32">
        <f t="shared" si="270"/>
        <v>2.5</v>
      </c>
      <c r="L1422" s="32">
        <f t="shared" si="267"/>
        <v>1</v>
      </c>
      <c r="M1422" s="32">
        <f t="shared" si="267"/>
        <v>2.5</v>
      </c>
      <c r="N1422" s="33">
        <f t="shared" si="271"/>
        <v>5</v>
      </c>
      <c r="O1422" s="34">
        <f t="shared" si="272"/>
        <v>0.33333333333333331</v>
      </c>
      <c r="P1422" s="35">
        <f t="shared" si="272"/>
        <v>0.83333333333333337</v>
      </c>
      <c r="Q1422" s="33"/>
      <c r="R1422" s="33">
        <f t="shared" si="273"/>
        <v>0.33333333333333331</v>
      </c>
      <c r="S1422" s="33">
        <f t="shared" si="273"/>
        <v>0.83333333333333337</v>
      </c>
      <c r="T1422" s="33"/>
      <c r="U1422" s="33">
        <f t="shared" si="274"/>
        <v>0.33333333333333331</v>
      </c>
      <c r="V1422" s="33">
        <f t="shared" si="274"/>
        <v>0.83333333333333337</v>
      </c>
      <c r="W1422" s="36"/>
    </row>
    <row r="1423" spans="1:23" ht="19.5">
      <c r="A1423" s="112">
        <v>68</v>
      </c>
      <c r="B1423" s="27" t="s">
        <v>1949</v>
      </c>
      <c r="C1423" s="113" t="s">
        <v>2053</v>
      </c>
      <c r="D1423" s="113"/>
      <c r="E1423" s="113" t="s">
        <v>2055</v>
      </c>
      <c r="F1423" s="114">
        <v>85</v>
      </c>
      <c r="G1423" s="102"/>
      <c r="H1423" s="102">
        <v>1.0639999999999998</v>
      </c>
      <c r="I1423" s="31">
        <f t="shared" si="268"/>
        <v>2.2999999999999998</v>
      </c>
      <c r="J1423" s="32">
        <f t="shared" si="269"/>
        <v>0.7</v>
      </c>
      <c r="K1423" s="32">
        <f t="shared" si="270"/>
        <v>1.6</v>
      </c>
      <c r="L1423" s="32">
        <f t="shared" si="267"/>
        <v>0.7</v>
      </c>
      <c r="M1423" s="32">
        <f t="shared" si="267"/>
        <v>0.53600000000000025</v>
      </c>
      <c r="N1423" s="33">
        <f t="shared" si="271"/>
        <v>3</v>
      </c>
      <c r="O1423" s="34">
        <f t="shared" si="272"/>
        <v>0.23333333333333331</v>
      </c>
      <c r="P1423" s="35">
        <f t="shared" si="272"/>
        <v>0.17866666666666675</v>
      </c>
      <c r="Q1423" s="33"/>
      <c r="R1423" s="33">
        <f t="shared" si="273"/>
        <v>0.23333333333333331</v>
      </c>
      <c r="S1423" s="33">
        <f t="shared" si="273"/>
        <v>0.17866666666666675</v>
      </c>
      <c r="T1423" s="33"/>
      <c r="U1423" s="33">
        <f t="shared" si="274"/>
        <v>0.23333333333333331</v>
      </c>
      <c r="V1423" s="33">
        <f t="shared" si="274"/>
        <v>0.17866666666666675</v>
      </c>
      <c r="W1423" s="36"/>
    </row>
    <row r="1424" spans="1:23" ht="19.5">
      <c r="A1424" s="112">
        <v>69</v>
      </c>
      <c r="B1424" s="27" t="s">
        <v>1949</v>
      </c>
      <c r="C1424" s="113" t="s">
        <v>2056</v>
      </c>
      <c r="D1424" s="113"/>
      <c r="E1424" s="113" t="s">
        <v>2057</v>
      </c>
      <c r="F1424" s="114">
        <v>138</v>
      </c>
      <c r="G1424" s="102">
        <v>0.70500000000000029</v>
      </c>
      <c r="H1424" s="102"/>
      <c r="I1424" s="31">
        <f t="shared" si="268"/>
        <v>3.8</v>
      </c>
      <c r="J1424" s="32">
        <f t="shared" si="269"/>
        <v>1.1000000000000001</v>
      </c>
      <c r="K1424" s="32">
        <f t="shared" si="270"/>
        <v>2.7</v>
      </c>
      <c r="L1424" s="32">
        <f t="shared" si="267"/>
        <v>0.3949999999999998</v>
      </c>
      <c r="M1424" s="32">
        <f t="shared" si="267"/>
        <v>2.7</v>
      </c>
      <c r="N1424" s="33">
        <f t="shared" si="271"/>
        <v>5</v>
      </c>
      <c r="O1424" s="34">
        <f t="shared" si="272"/>
        <v>0.1316666666666666</v>
      </c>
      <c r="P1424" s="35">
        <f t="shared" si="272"/>
        <v>0.9</v>
      </c>
      <c r="Q1424" s="33"/>
      <c r="R1424" s="33">
        <f t="shared" si="273"/>
        <v>0.1316666666666666</v>
      </c>
      <c r="S1424" s="33">
        <f t="shared" si="273"/>
        <v>0.9</v>
      </c>
      <c r="T1424" s="33"/>
      <c r="U1424" s="33">
        <f t="shared" si="274"/>
        <v>0.1316666666666666</v>
      </c>
      <c r="V1424" s="33">
        <f t="shared" si="274"/>
        <v>0.9</v>
      </c>
      <c r="W1424" s="36"/>
    </row>
    <row r="1425" spans="1:23" ht="19.5">
      <c r="A1425" s="112">
        <v>70</v>
      </c>
      <c r="B1425" s="27" t="s">
        <v>1949</v>
      </c>
      <c r="C1425" s="113" t="s">
        <v>2058</v>
      </c>
      <c r="D1425" s="113"/>
      <c r="E1425" s="113" t="s">
        <v>2059</v>
      </c>
      <c r="F1425" s="114">
        <v>121</v>
      </c>
      <c r="G1425" s="102">
        <v>0.23700000000000024</v>
      </c>
      <c r="H1425" s="102">
        <v>1.5220000000000002</v>
      </c>
      <c r="I1425" s="31">
        <f t="shared" si="268"/>
        <v>3.3</v>
      </c>
      <c r="J1425" s="32">
        <f t="shared" si="269"/>
        <v>0.9</v>
      </c>
      <c r="K1425" s="32">
        <f t="shared" si="270"/>
        <v>2.2999999999999998</v>
      </c>
      <c r="L1425" s="32">
        <f t="shared" si="267"/>
        <v>0.66299999999999981</v>
      </c>
      <c r="M1425" s="32">
        <f t="shared" si="267"/>
        <v>0.77799999999999958</v>
      </c>
      <c r="N1425" s="33">
        <f t="shared" si="271"/>
        <v>4</v>
      </c>
      <c r="O1425" s="34">
        <f t="shared" si="272"/>
        <v>0.22099999999999995</v>
      </c>
      <c r="P1425" s="35">
        <f t="shared" si="272"/>
        <v>0.25933333333333319</v>
      </c>
      <c r="Q1425" s="33"/>
      <c r="R1425" s="33">
        <f t="shared" si="273"/>
        <v>0.22099999999999995</v>
      </c>
      <c r="S1425" s="33">
        <f t="shared" si="273"/>
        <v>0.25933333333333319</v>
      </c>
      <c r="T1425" s="33"/>
      <c r="U1425" s="33">
        <f t="shared" si="274"/>
        <v>0.22099999999999995</v>
      </c>
      <c r="V1425" s="33">
        <f t="shared" si="274"/>
        <v>0.25933333333333319</v>
      </c>
      <c r="W1425" s="36"/>
    </row>
    <row r="1426" spans="1:23" ht="19.5">
      <c r="A1426" s="112">
        <v>71</v>
      </c>
      <c r="B1426" s="27" t="s">
        <v>1949</v>
      </c>
      <c r="C1426" s="113" t="s">
        <v>2058</v>
      </c>
      <c r="D1426" s="113"/>
      <c r="E1426" s="113" t="s">
        <v>2060</v>
      </c>
      <c r="F1426" s="114">
        <v>110</v>
      </c>
      <c r="G1426" s="102">
        <v>0.30199999999999994</v>
      </c>
      <c r="H1426" s="102">
        <v>0.83300000000000041</v>
      </c>
      <c r="I1426" s="31">
        <f t="shared" si="268"/>
        <v>3</v>
      </c>
      <c r="J1426" s="32">
        <f t="shared" si="269"/>
        <v>0.9</v>
      </c>
      <c r="K1426" s="32">
        <f t="shared" si="270"/>
        <v>2.1</v>
      </c>
      <c r="L1426" s="32">
        <f t="shared" si="267"/>
        <v>0.59800000000000009</v>
      </c>
      <c r="M1426" s="32">
        <f t="shared" si="267"/>
        <v>1.2669999999999997</v>
      </c>
      <c r="N1426" s="33">
        <f t="shared" si="271"/>
        <v>4</v>
      </c>
      <c r="O1426" s="34">
        <f t="shared" si="272"/>
        <v>0.19933333333333336</v>
      </c>
      <c r="P1426" s="35">
        <f t="shared" si="272"/>
        <v>0.42233333333333323</v>
      </c>
      <c r="Q1426" s="33"/>
      <c r="R1426" s="33">
        <f t="shared" si="273"/>
        <v>0.19933333333333336</v>
      </c>
      <c r="S1426" s="33">
        <f t="shared" si="273"/>
        <v>0.42233333333333323</v>
      </c>
      <c r="T1426" s="33"/>
      <c r="U1426" s="33">
        <f t="shared" si="274"/>
        <v>0.19933333333333336</v>
      </c>
      <c r="V1426" s="33">
        <f t="shared" si="274"/>
        <v>0.42233333333333323</v>
      </c>
      <c r="W1426" s="36"/>
    </row>
    <row r="1427" spans="1:23" ht="19.5">
      <c r="A1427" s="112">
        <v>72</v>
      </c>
      <c r="B1427" s="27" t="s">
        <v>1949</v>
      </c>
      <c r="C1427" s="113" t="s">
        <v>2061</v>
      </c>
      <c r="D1427" s="113"/>
      <c r="E1427" s="113" t="s">
        <v>2062</v>
      </c>
      <c r="F1427" s="114">
        <v>219</v>
      </c>
      <c r="G1427" s="102">
        <v>0.69799999999999951</v>
      </c>
      <c r="H1427" s="102"/>
      <c r="I1427" s="31">
        <f t="shared" si="268"/>
        <v>6</v>
      </c>
      <c r="J1427" s="32">
        <f t="shared" si="269"/>
        <v>1.7</v>
      </c>
      <c r="K1427" s="32">
        <f t="shared" si="270"/>
        <v>4.2</v>
      </c>
      <c r="L1427" s="32">
        <f t="shared" si="267"/>
        <v>1.0020000000000004</v>
      </c>
      <c r="M1427" s="32">
        <f t="shared" si="267"/>
        <v>4.2</v>
      </c>
      <c r="N1427" s="33">
        <f t="shared" si="271"/>
        <v>8</v>
      </c>
      <c r="O1427" s="34">
        <f t="shared" si="272"/>
        <v>0.33400000000000013</v>
      </c>
      <c r="P1427" s="35">
        <f t="shared" si="272"/>
        <v>1.4000000000000001</v>
      </c>
      <c r="Q1427" s="33"/>
      <c r="R1427" s="33">
        <f t="shared" si="273"/>
        <v>0.33400000000000013</v>
      </c>
      <c r="S1427" s="33">
        <f t="shared" si="273"/>
        <v>1.4000000000000001</v>
      </c>
      <c r="T1427" s="33"/>
      <c r="U1427" s="33">
        <f t="shared" si="274"/>
        <v>0.33400000000000013</v>
      </c>
      <c r="V1427" s="33">
        <f t="shared" si="274"/>
        <v>1.4000000000000001</v>
      </c>
      <c r="W1427" s="36"/>
    </row>
    <row r="1428" spans="1:23" ht="19.5">
      <c r="A1428" s="112">
        <v>73</v>
      </c>
      <c r="B1428" s="27" t="s">
        <v>1949</v>
      </c>
      <c r="C1428" s="113" t="s">
        <v>2063</v>
      </c>
      <c r="D1428" s="113"/>
      <c r="E1428" s="113" t="s">
        <v>2064</v>
      </c>
      <c r="F1428" s="114">
        <v>128</v>
      </c>
      <c r="G1428" s="102">
        <v>2.3625999999999991</v>
      </c>
      <c r="H1428" s="102">
        <v>4.4140000000000006</v>
      </c>
      <c r="I1428" s="31">
        <f t="shared" si="268"/>
        <v>3.5</v>
      </c>
      <c r="J1428" s="32">
        <f t="shared" si="269"/>
        <v>1</v>
      </c>
      <c r="K1428" s="32">
        <f t="shared" si="270"/>
        <v>2.5</v>
      </c>
      <c r="L1428" s="32">
        <v>0</v>
      </c>
      <c r="M1428" s="32">
        <v>0</v>
      </c>
      <c r="N1428" s="33">
        <f t="shared" si="271"/>
        <v>5</v>
      </c>
      <c r="O1428" s="34">
        <f t="shared" si="272"/>
        <v>0</v>
      </c>
      <c r="P1428" s="35">
        <f t="shared" si="272"/>
        <v>0</v>
      </c>
      <c r="Q1428" s="33"/>
      <c r="R1428" s="33">
        <f t="shared" si="273"/>
        <v>0</v>
      </c>
      <c r="S1428" s="33">
        <f t="shared" si="273"/>
        <v>0</v>
      </c>
      <c r="T1428" s="33"/>
      <c r="U1428" s="33">
        <f t="shared" si="274"/>
        <v>0</v>
      </c>
      <c r="V1428" s="33">
        <f t="shared" si="274"/>
        <v>0</v>
      </c>
      <c r="W1428" s="36"/>
    </row>
    <row r="1429" spans="1:23" ht="19.5">
      <c r="A1429" s="112">
        <v>74</v>
      </c>
      <c r="B1429" s="27" t="s">
        <v>1949</v>
      </c>
      <c r="C1429" s="113" t="s">
        <v>2065</v>
      </c>
      <c r="D1429" s="113"/>
      <c r="E1429" s="113" t="s">
        <v>2066</v>
      </c>
      <c r="F1429" s="114">
        <v>102</v>
      </c>
      <c r="G1429" s="102">
        <v>2.0849999999999995</v>
      </c>
      <c r="H1429" s="102">
        <v>6.6009999999999991</v>
      </c>
      <c r="I1429" s="31">
        <f t="shared" si="268"/>
        <v>2.8</v>
      </c>
      <c r="J1429" s="32">
        <f t="shared" si="269"/>
        <v>0.8</v>
      </c>
      <c r="K1429" s="32">
        <f t="shared" si="270"/>
        <v>2</v>
      </c>
      <c r="L1429" s="32">
        <v>0</v>
      </c>
      <c r="M1429" s="32">
        <v>0</v>
      </c>
      <c r="N1429" s="33">
        <f t="shared" si="271"/>
        <v>4</v>
      </c>
      <c r="O1429" s="34">
        <f t="shared" si="272"/>
        <v>0</v>
      </c>
      <c r="P1429" s="35">
        <f t="shared" si="272"/>
        <v>0</v>
      </c>
      <c r="Q1429" s="33"/>
      <c r="R1429" s="33">
        <f t="shared" si="273"/>
        <v>0</v>
      </c>
      <c r="S1429" s="33">
        <f t="shared" si="273"/>
        <v>0</v>
      </c>
      <c r="T1429" s="33"/>
      <c r="U1429" s="33">
        <f t="shared" si="274"/>
        <v>0</v>
      </c>
      <c r="V1429" s="33">
        <f t="shared" si="274"/>
        <v>0</v>
      </c>
      <c r="W1429" s="36"/>
    </row>
    <row r="1430" spans="1:23" ht="19.5">
      <c r="A1430" s="112">
        <v>75</v>
      </c>
      <c r="B1430" s="27" t="s">
        <v>1949</v>
      </c>
      <c r="C1430" s="113" t="s">
        <v>1491</v>
      </c>
      <c r="D1430" s="113"/>
      <c r="E1430" s="113" t="s">
        <v>2067</v>
      </c>
      <c r="F1430" s="114">
        <v>245</v>
      </c>
      <c r="G1430" s="102">
        <v>2.5169999999999999</v>
      </c>
      <c r="H1430" s="102"/>
      <c r="I1430" s="31">
        <f t="shared" si="268"/>
        <v>6.7</v>
      </c>
      <c r="J1430" s="32">
        <f t="shared" si="269"/>
        <v>1.9</v>
      </c>
      <c r="K1430" s="32">
        <f t="shared" si="270"/>
        <v>4.7</v>
      </c>
      <c r="L1430" s="32">
        <v>0</v>
      </c>
      <c r="M1430" s="32">
        <f>K1430-H1430</f>
        <v>4.7</v>
      </c>
      <c r="N1430" s="33">
        <f t="shared" si="271"/>
        <v>9</v>
      </c>
      <c r="O1430" s="34">
        <f t="shared" si="272"/>
        <v>0</v>
      </c>
      <c r="P1430" s="35">
        <f t="shared" si="272"/>
        <v>1.5666666666666667</v>
      </c>
      <c r="Q1430" s="33"/>
      <c r="R1430" s="33">
        <f t="shared" si="273"/>
        <v>0</v>
      </c>
      <c r="S1430" s="33">
        <f t="shared" si="273"/>
        <v>1.5666666666666667</v>
      </c>
      <c r="T1430" s="33"/>
      <c r="U1430" s="33">
        <f t="shared" si="274"/>
        <v>0</v>
      </c>
      <c r="V1430" s="33">
        <f t="shared" si="274"/>
        <v>1.5666666666666667</v>
      </c>
      <c r="W1430" s="36"/>
    </row>
    <row r="1431" spans="1:23" ht="19.5">
      <c r="A1431" s="112">
        <v>76</v>
      </c>
      <c r="B1431" s="27" t="s">
        <v>1949</v>
      </c>
      <c r="C1431" s="113" t="s">
        <v>2068</v>
      </c>
      <c r="D1431" s="113"/>
      <c r="E1431" s="113" t="s">
        <v>2069</v>
      </c>
      <c r="F1431" s="114">
        <v>161</v>
      </c>
      <c r="G1431" s="102"/>
      <c r="H1431" s="102"/>
      <c r="I1431" s="31">
        <f t="shared" si="268"/>
        <v>4.4000000000000004</v>
      </c>
      <c r="J1431" s="32">
        <f t="shared" si="269"/>
        <v>1.3</v>
      </c>
      <c r="K1431" s="32">
        <f t="shared" si="270"/>
        <v>3.1</v>
      </c>
      <c r="L1431" s="32">
        <f>J1431-G1431</f>
        <v>1.3</v>
      </c>
      <c r="M1431" s="32">
        <f>K1431-H1431</f>
        <v>3.1</v>
      </c>
      <c r="N1431" s="33">
        <f t="shared" si="271"/>
        <v>6</v>
      </c>
      <c r="O1431" s="34">
        <f t="shared" si="272"/>
        <v>0.43333333333333335</v>
      </c>
      <c r="P1431" s="35">
        <f t="shared" si="272"/>
        <v>1.0333333333333334</v>
      </c>
      <c r="Q1431" s="33"/>
      <c r="R1431" s="33">
        <f t="shared" si="273"/>
        <v>0.43333333333333335</v>
      </c>
      <c r="S1431" s="33">
        <f t="shared" si="273"/>
        <v>1.0333333333333334</v>
      </c>
      <c r="T1431" s="33"/>
      <c r="U1431" s="33">
        <f t="shared" si="274"/>
        <v>0.43333333333333335</v>
      </c>
      <c r="V1431" s="33">
        <f t="shared" si="274"/>
        <v>1.0333333333333334</v>
      </c>
      <c r="W1431" s="36"/>
    </row>
    <row r="1432" spans="1:23" ht="19.5">
      <c r="A1432" s="112">
        <v>77</v>
      </c>
      <c r="B1432" s="27" t="s">
        <v>1949</v>
      </c>
      <c r="C1432" s="113" t="s">
        <v>2070</v>
      </c>
      <c r="D1432" s="113"/>
      <c r="E1432" s="113" t="s">
        <v>2071</v>
      </c>
      <c r="F1432" s="114">
        <v>156</v>
      </c>
      <c r="G1432" s="102"/>
      <c r="H1432" s="102">
        <v>1.1670000000000003</v>
      </c>
      <c r="I1432" s="31">
        <f t="shared" si="268"/>
        <v>4.3</v>
      </c>
      <c r="J1432" s="32">
        <f t="shared" si="269"/>
        <v>1.2</v>
      </c>
      <c r="K1432" s="32">
        <f t="shared" si="270"/>
        <v>3</v>
      </c>
      <c r="L1432" s="32">
        <f>J1432-G1432</f>
        <v>1.2</v>
      </c>
      <c r="M1432" s="32">
        <f>K1432-H1432</f>
        <v>1.8329999999999997</v>
      </c>
      <c r="N1432" s="33">
        <f t="shared" si="271"/>
        <v>6</v>
      </c>
      <c r="O1432" s="34">
        <f t="shared" si="272"/>
        <v>0.39999999999999997</v>
      </c>
      <c r="P1432" s="35">
        <f t="shared" si="272"/>
        <v>0.61099999999999988</v>
      </c>
      <c r="Q1432" s="33"/>
      <c r="R1432" s="33">
        <f t="shared" si="273"/>
        <v>0.39999999999999997</v>
      </c>
      <c r="S1432" s="33">
        <f t="shared" si="273"/>
        <v>0.61099999999999988</v>
      </c>
      <c r="T1432" s="33"/>
      <c r="U1432" s="33">
        <f t="shared" si="274"/>
        <v>0.39999999999999997</v>
      </c>
      <c r="V1432" s="33">
        <f t="shared" si="274"/>
        <v>0.61099999999999988</v>
      </c>
      <c r="W1432" s="36"/>
    </row>
    <row r="1433" spans="1:23" ht="19.5">
      <c r="A1433" s="112">
        <v>78</v>
      </c>
      <c r="B1433" s="27" t="s">
        <v>1949</v>
      </c>
      <c r="C1433" s="113" t="s">
        <v>2072</v>
      </c>
      <c r="D1433" s="113"/>
      <c r="E1433" s="113" t="s">
        <v>2073</v>
      </c>
      <c r="F1433" s="114">
        <v>237</v>
      </c>
      <c r="G1433" s="102"/>
      <c r="H1433" s="102"/>
      <c r="I1433" s="31">
        <f t="shared" si="268"/>
        <v>6.5</v>
      </c>
      <c r="J1433" s="32">
        <f t="shared" si="269"/>
        <v>1.9</v>
      </c>
      <c r="K1433" s="32">
        <f t="shared" si="270"/>
        <v>4.5999999999999996</v>
      </c>
      <c r="L1433" s="32">
        <f>J1433-G1433</f>
        <v>1.9</v>
      </c>
      <c r="M1433" s="32">
        <f>K1433-H1433</f>
        <v>4.5999999999999996</v>
      </c>
      <c r="N1433" s="33">
        <f t="shared" si="271"/>
        <v>9</v>
      </c>
      <c r="O1433" s="34">
        <f t="shared" si="272"/>
        <v>0.6333333333333333</v>
      </c>
      <c r="P1433" s="35">
        <f t="shared" si="272"/>
        <v>1.5333333333333332</v>
      </c>
      <c r="Q1433" s="33"/>
      <c r="R1433" s="33">
        <f t="shared" si="273"/>
        <v>0.6333333333333333</v>
      </c>
      <c r="S1433" s="33">
        <f t="shared" si="273"/>
        <v>1.5333333333333332</v>
      </c>
      <c r="T1433" s="33"/>
      <c r="U1433" s="33">
        <f t="shared" si="274"/>
        <v>0.6333333333333333</v>
      </c>
      <c r="V1433" s="33">
        <f t="shared" si="274"/>
        <v>1.5333333333333332</v>
      </c>
      <c r="W1433" s="36"/>
    </row>
    <row r="1434" spans="1:23" ht="19.5">
      <c r="A1434" s="112">
        <v>79</v>
      </c>
      <c r="B1434" s="27" t="s">
        <v>1949</v>
      </c>
      <c r="C1434" s="113" t="s">
        <v>2074</v>
      </c>
      <c r="D1434" s="113"/>
      <c r="E1434" s="113" t="s">
        <v>2075</v>
      </c>
      <c r="F1434" s="114">
        <v>122</v>
      </c>
      <c r="G1434" s="102">
        <v>0.87700000000000022</v>
      </c>
      <c r="H1434" s="102">
        <v>2.9799999999999986</v>
      </c>
      <c r="I1434" s="31">
        <f t="shared" si="268"/>
        <v>3.4</v>
      </c>
      <c r="J1434" s="32">
        <f t="shared" si="269"/>
        <v>1</v>
      </c>
      <c r="K1434" s="32">
        <f t="shared" si="270"/>
        <v>2.4</v>
      </c>
      <c r="L1434" s="32">
        <f>J1434-G1434</f>
        <v>0.12299999999999978</v>
      </c>
      <c r="M1434" s="32">
        <v>0</v>
      </c>
      <c r="N1434" s="33">
        <f t="shared" si="271"/>
        <v>4</v>
      </c>
      <c r="O1434" s="34">
        <f t="shared" si="272"/>
        <v>4.0999999999999925E-2</v>
      </c>
      <c r="P1434" s="35">
        <f t="shared" si="272"/>
        <v>0</v>
      </c>
      <c r="Q1434" s="33"/>
      <c r="R1434" s="33">
        <f t="shared" si="273"/>
        <v>4.0999999999999925E-2</v>
      </c>
      <c r="S1434" s="33">
        <f t="shared" si="273"/>
        <v>0</v>
      </c>
      <c r="T1434" s="33"/>
      <c r="U1434" s="33">
        <f t="shared" si="274"/>
        <v>4.0999999999999925E-2</v>
      </c>
      <c r="V1434" s="33">
        <f t="shared" si="274"/>
        <v>0</v>
      </c>
      <c r="W1434" s="36"/>
    </row>
    <row r="1435" spans="1:23" ht="19.5">
      <c r="A1435" s="112">
        <v>80</v>
      </c>
      <c r="B1435" s="27" t="s">
        <v>1949</v>
      </c>
      <c r="C1435" s="113" t="s">
        <v>2076</v>
      </c>
      <c r="D1435" s="113"/>
      <c r="E1435" s="113" t="s">
        <v>2077</v>
      </c>
      <c r="F1435" s="114">
        <v>125</v>
      </c>
      <c r="G1435" s="102">
        <v>2.742</v>
      </c>
      <c r="H1435" s="102">
        <v>2.8460000000000014</v>
      </c>
      <c r="I1435" s="31">
        <f t="shared" si="268"/>
        <v>3.4</v>
      </c>
      <c r="J1435" s="32">
        <f t="shared" si="269"/>
        <v>1</v>
      </c>
      <c r="K1435" s="32">
        <f t="shared" si="270"/>
        <v>2.4</v>
      </c>
      <c r="L1435" s="32">
        <v>0</v>
      </c>
      <c r="M1435" s="32">
        <v>0</v>
      </c>
      <c r="N1435" s="33">
        <f t="shared" si="271"/>
        <v>5</v>
      </c>
      <c r="O1435" s="34">
        <f t="shared" si="272"/>
        <v>0</v>
      </c>
      <c r="P1435" s="35">
        <f t="shared" si="272"/>
        <v>0</v>
      </c>
      <c r="Q1435" s="33"/>
      <c r="R1435" s="33">
        <f t="shared" si="273"/>
        <v>0</v>
      </c>
      <c r="S1435" s="33">
        <f t="shared" si="273"/>
        <v>0</v>
      </c>
      <c r="T1435" s="33"/>
      <c r="U1435" s="33">
        <f t="shared" si="274"/>
        <v>0</v>
      </c>
      <c r="V1435" s="33">
        <f t="shared" si="274"/>
        <v>0</v>
      </c>
      <c r="W1435" s="36"/>
    </row>
    <row r="1436" spans="1:23" ht="19.5">
      <c r="A1436" s="112">
        <v>81</v>
      </c>
      <c r="B1436" s="27" t="s">
        <v>1949</v>
      </c>
      <c r="C1436" s="113" t="s">
        <v>2078</v>
      </c>
      <c r="D1436" s="113"/>
      <c r="E1436" s="113" t="s">
        <v>2079</v>
      </c>
      <c r="F1436" s="114">
        <v>218</v>
      </c>
      <c r="G1436" s="102">
        <v>4.0369999999999981</v>
      </c>
      <c r="H1436" s="102">
        <v>6.0240000000000009</v>
      </c>
      <c r="I1436" s="31">
        <f t="shared" si="268"/>
        <v>6</v>
      </c>
      <c r="J1436" s="32">
        <f t="shared" si="269"/>
        <v>1.7</v>
      </c>
      <c r="K1436" s="32">
        <f t="shared" si="270"/>
        <v>4.2</v>
      </c>
      <c r="L1436" s="32">
        <v>0</v>
      </c>
      <c r="M1436" s="32">
        <v>0</v>
      </c>
      <c r="N1436" s="33">
        <f t="shared" si="271"/>
        <v>8</v>
      </c>
      <c r="O1436" s="34">
        <f t="shared" si="272"/>
        <v>0</v>
      </c>
      <c r="P1436" s="35">
        <f t="shared" si="272"/>
        <v>0</v>
      </c>
      <c r="Q1436" s="33"/>
      <c r="R1436" s="33">
        <f t="shared" si="273"/>
        <v>0</v>
      </c>
      <c r="S1436" s="33">
        <f t="shared" si="273"/>
        <v>0</v>
      </c>
      <c r="T1436" s="33"/>
      <c r="U1436" s="33">
        <f t="shared" si="274"/>
        <v>0</v>
      </c>
      <c r="V1436" s="33">
        <f t="shared" si="274"/>
        <v>0</v>
      </c>
      <c r="W1436" s="36"/>
    </row>
    <row r="1437" spans="1:23" ht="19.5">
      <c r="A1437" s="112">
        <v>82</v>
      </c>
      <c r="B1437" s="27" t="s">
        <v>1949</v>
      </c>
      <c r="C1437" s="113" t="s">
        <v>2080</v>
      </c>
      <c r="D1437" s="113"/>
      <c r="E1437" s="113" t="s">
        <v>2081</v>
      </c>
      <c r="F1437" s="114">
        <v>85</v>
      </c>
      <c r="G1437" s="102">
        <v>0.67699999999999971</v>
      </c>
      <c r="H1437" s="102">
        <v>2.3510000000000009</v>
      </c>
      <c r="I1437" s="31">
        <f t="shared" si="268"/>
        <v>2.2999999999999998</v>
      </c>
      <c r="J1437" s="32">
        <f t="shared" si="269"/>
        <v>0.7</v>
      </c>
      <c r="K1437" s="32">
        <f t="shared" si="270"/>
        <v>1.6</v>
      </c>
      <c r="L1437" s="32">
        <f>J1437-G1437</f>
        <v>2.3000000000000242E-2</v>
      </c>
      <c r="M1437" s="32">
        <v>0</v>
      </c>
      <c r="N1437" s="33">
        <f t="shared" si="271"/>
        <v>3</v>
      </c>
      <c r="O1437" s="34">
        <f t="shared" si="272"/>
        <v>7.6666666666667478E-3</v>
      </c>
      <c r="P1437" s="35">
        <f t="shared" si="272"/>
        <v>0</v>
      </c>
      <c r="Q1437" s="33"/>
      <c r="R1437" s="33">
        <v>0</v>
      </c>
      <c r="S1437" s="33">
        <f t="shared" si="273"/>
        <v>0</v>
      </c>
      <c r="T1437" s="33"/>
      <c r="U1437" s="33">
        <v>0</v>
      </c>
      <c r="V1437" s="33">
        <f t="shared" si="274"/>
        <v>0</v>
      </c>
      <c r="W1437" s="36"/>
    </row>
    <row r="1438" spans="1:23" ht="19.5">
      <c r="A1438" s="112">
        <v>83</v>
      </c>
      <c r="B1438" s="27" t="s">
        <v>1949</v>
      </c>
      <c r="C1438" s="113" t="s">
        <v>2082</v>
      </c>
      <c r="D1438" s="113"/>
      <c r="E1438" s="113" t="s">
        <v>2083</v>
      </c>
      <c r="F1438" s="114">
        <v>130</v>
      </c>
      <c r="G1438" s="102"/>
      <c r="H1438" s="102"/>
      <c r="I1438" s="31">
        <f t="shared" si="268"/>
        <v>3.6</v>
      </c>
      <c r="J1438" s="32">
        <f t="shared" si="269"/>
        <v>1</v>
      </c>
      <c r="K1438" s="32">
        <f t="shared" si="270"/>
        <v>2.5</v>
      </c>
      <c r="L1438" s="32">
        <f>J1438-G1438</f>
        <v>1</v>
      </c>
      <c r="M1438" s="32">
        <f>K1438-H1438</f>
        <v>2.5</v>
      </c>
      <c r="N1438" s="33">
        <f t="shared" si="271"/>
        <v>5</v>
      </c>
      <c r="O1438" s="34">
        <f t="shared" si="272"/>
        <v>0.33333333333333331</v>
      </c>
      <c r="P1438" s="35">
        <f t="shared" si="272"/>
        <v>0.83333333333333337</v>
      </c>
      <c r="Q1438" s="33"/>
      <c r="R1438" s="33">
        <f t="shared" si="273"/>
        <v>0.33333333333333331</v>
      </c>
      <c r="S1438" s="33">
        <f t="shared" si="273"/>
        <v>0.83333333333333337</v>
      </c>
      <c r="T1438" s="33"/>
      <c r="U1438" s="33">
        <f t="shared" si="274"/>
        <v>0.33333333333333331</v>
      </c>
      <c r="V1438" s="33">
        <f t="shared" si="274"/>
        <v>0.83333333333333337</v>
      </c>
      <c r="W1438" s="36"/>
    </row>
    <row r="1439" spans="1:23" ht="19.5">
      <c r="A1439" s="112">
        <v>84</v>
      </c>
      <c r="B1439" s="27" t="s">
        <v>1949</v>
      </c>
      <c r="C1439" s="113" t="s">
        <v>2084</v>
      </c>
      <c r="D1439" s="113"/>
      <c r="E1439" s="113" t="s">
        <v>2085</v>
      </c>
      <c r="F1439" s="114">
        <v>210</v>
      </c>
      <c r="G1439" s="102">
        <v>0.32100000000000001</v>
      </c>
      <c r="H1439" s="102">
        <v>0.57499999999999973</v>
      </c>
      <c r="I1439" s="31">
        <f t="shared" si="268"/>
        <v>5.8</v>
      </c>
      <c r="J1439" s="32">
        <f t="shared" si="269"/>
        <v>1.7</v>
      </c>
      <c r="K1439" s="32">
        <f t="shared" si="270"/>
        <v>4.0999999999999996</v>
      </c>
      <c r="L1439" s="32">
        <f>J1439-G1439</f>
        <v>1.379</v>
      </c>
      <c r="M1439" s="32">
        <f>K1439-H1439</f>
        <v>3.5249999999999999</v>
      </c>
      <c r="N1439" s="33">
        <f t="shared" si="271"/>
        <v>8</v>
      </c>
      <c r="O1439" s="34">
        <f t="shared" si="272"/>
        <v>0.45966666666666667</v>
      </c>
      <c r="P1439" s="35">
        <f t="shared" si="272"/>
        <v>1.175</v>
      </c>
      <c r="Q1439" s="33"/>
      <c r="R1439" s="33">
        <f t="shared" si="273"/>
        <v>0.45966666666666667</v>
      </c>
      <c r="S1439" s="33">
        <f t="shared" si="273"/>
        <v>1.175</v>
      </c>
      <c r="T1439" s="33"/>
      <c r="U1439" s="33">
        <f t="shared" si="274"/>
        <v>0.45966666666666667</v>
      </c>
      <c r="V1439" s="33">
        <f t="shared" si="274"/>
        <v>1.175</v>
      </c>
      <c r="W1439" s="36"/>
    </row>
    <row r="1440" spans="1:23" ht="19.5">
      <c r="A1440" s="112">
        <v>85</v>
      </c>
      <c r="B1440" s="27" t="s">
        <v>1949</v>
      </c>
      <c r="C1440" s="113" t="s">
        <v>2084</v>
      </c>
      <c r="D1440" s="113"/>
      <c r="E1440" s="113" t="s">
        <v>2086</v>
      </c>
      <c r="F1440" s="114">
        <v>118</v>
      </c>
      <c r="G1440" s="102"/>
      <c r="H1440" s="102">
        <v>0.28700000000000014</v>
      </c>
      <c r="I1440" s="31">
        <f t="shared" si="268"/>
        <v>3.2</v>
      </c>
      <c r="J1440" s="32">
        <f t="shared" si="269"/>
        <v>0.9</v>
      </c>
      <c r="K1440" s="32">
        <f t="shared" si="270"/>
        <v>2.2000000000000002</v>
      </c>
      <c r="L1440" s="32">
        <f>J1440-G1440</f>
        <v>0.9</v>
      </c>
      <c r="M1440" s="32">
        <f>K1440-H1440</f>
        <v>1.913</v>
      </c>
      <c r="N1440" s="33">
        <f t="shared" si="271"/>
        <v>4</v>
      </c>
      <c r="O1440" s="34">
        <f t="shared" si="272"/>
        <v>0.3</v>
      </c>
      <c r="P1440" s="35">
        <f t="shared" si="272"/>
        <v>0.63766666666666671</v>
      </c>
      <c r="Q1440" s="33"/>
      <c r="R1440" s="33">
        <f t="shared" si="273"/>
        <v>0.3</v>
      </c>
      <c r="S1440" s="33">
        <f t="shared" si="273"/>
        <v>0.63766666666666671</v>
      </c>
      <c r="T1440" s="33"/>
      <c r="U1440" s="33">
        <f t="shared" si="274"/>
        <v>0.3</v>
      </c>
      <c r="V1440" s="33">
        <f t="shared" si="274"/>
        <v>0.63766666666666671</v>
      </c>
      <c r="W1440" s="36"/>
    </row>
    <row r="1441" spans="1:23" ht="19.5">
      <c r="A1441" s="112">
        <v>86</v>
      </c>
      <c r="B1441" s="27" t="s">
        <v>1949</v>
      </c>
      <c r="C1441" s="113" t="s">
        <v>2087</v>
      </c>
      <c r="D1441" s="113"/>
      <c r="E1441" s="113" t="s">
        <v>2088</v>
      </c>
      <c r="F1441" s="114">
        <v>154</v>
      </c>
      <c r="G1441" s="102">
        <v>0.33400000000000007</v>
      </c>
      <c r="H1441" s="102">
        <v>0.18400000000000019</v>
      </c>
      <c r="I1441" s="31">
        <f t="shared" si="268"/>
        <v>4.2</v>
      </c>
      <c r="J1441" s="32">
        <f t="shared" si="269"/>
        <v>1.2</v>
      </c>
      <c r="K1441" s="32">
        <f t="shared" si="270"/>
        <v>2.9</v>
      </c>
      <c r="L1441" s="32">
        <f>J1441-G1441</f>
        <v>0.86599999999999988</v>
      </c>
      <c r="M1441" s="32">
        <f>K1441-H1441</f>
        <v>2.7159999999999997</v>
      </c>
      <c r="N1441" s="33">
        <f t="shared" si="271"/>
        <v>6</v>
      </c>
      <c r="O1441" s="34">
        <f t="shared" si="272"/>
        <v>0.28866666666666663</v>
      </c>
      <c r="P1441" s="35">
        <f t="shared" si="272"/>
        <v>0.90533333333333321</v>
      </c>
      <c r="Q1441" s="33"/>
      <c r="R1441" s="33">
        <f t="shared" si="273"/>
        <v>0.28866666666666663</v>
      </c>
      <c r="S1441" s="33">
        <f t="shared" si="273"/>
        <v>0.90533333333333321</v>
      </c>
      <c r="T1441" s="33"/>
      <c r="U1441" s="33">
        <f t="shared" si="274"/>
        <v>0.28866666666666663</v>
      </c>
      <c r="V1441" s="33">
        <f t="shared" si="274"/>
        <v>0.90533333333333321</v>
      </c>
      <c r="W1441" s="36"/>
    </row>
    <row r="1442" spans="1:23" ht="19.5">
      <c r="A1442" s="112">
        <v>87</v>
      </c>
      <c r="B1442" s="27" t="s">
        <v>1949</v>
      </c>
      <c r="C1442" s="113" t="s">
        <v>2087</v>
      </c>
      <c r="D1442" s="113"/>
      <c r="E1442" s="113" t="s">
        <v>2089</v>
      </c>
      <c r="F1442" s="114">
        <v>123</v>
      </c>
      <c r="G1442" s="102">
        <v>1.4388999999999996</v>
      </c>
      <c r="H1442" s="102">
        <v>3.415</v>
      </c>
      <c r="I1442" s="31">
        <f t="shared" si="268"/>
        <v>3.4</v>
      </c>
      <c r="J1442" s="32">
        <f t="shared" si="269"/>
        <v>1</v>
      </c>
      <c r="K1442" s="32">
        <f t="shared" si="270"/>
        <v>2.4</v>
      </c>
      <c r="L1442" s="32">
        <v>0</v>
      </c>
      <c r="M1442" s="32">
        <v>0</v>
      </c>
      <c r="N1442" s="33">
        <f t="shared" si="271"/>
        <v>4</v>
      </c>
      <c r="O1442" s="34">
        <f t="shared" si="272"/>
        <v>0</v>
      </c>
      <c r="P1442" s="35">
        <f t="shared" si="272"/>
        <v>0</v>
      </c>
      <c r="Q1442" s="33"/>
      <c r="R1442" s="33">
        <f t="shared" si="273"/>
        <v>0</v>
      </c>
      <c r="S1442" s="33">
        <f t="shared" si="273"/>
        <v>0</v>
      </c>
      <c r="T1442" s="33"/>
      <c r="U1442" s="33">
        <f t="shared" si="274"/>
        <v>0</v>
      </c>
      <c r="V1442" s="33">
        <f t="shared" si="274"/>
        <v>0</v>
      </c>
      <c r="W1442" s="36"/>
    </row>
    <row r="1443" spans="1:23" ht="19.5">
      <c r="A1443" s="112">
        <v>88</v>
      </c>
      <c r="B1443" s="27" t="s">
        <v>1949</v>
      </c>
      <c r="C1443" s="113" t="s">
        <v>2090</v>
      </c>
      <c r="D1443" s="113"/>
      <c r="E1443" s="113" t="s">
        <v>2091</v>
      </c>
      <c r="F1443" s="114">
        <v>255</v>
      </c>
      <c r="G1443" s="102">
        <v>6.5420000000000007</v>
      </c>
      <c r="H1443" s="102">
        <v>9.9710000000000036</v>
      </c>
      <c r="I1443" s="31">
        <f t="shared" si="268"/>
        <v>7</v>
      </c>
      <c r="J1443" s="32">
        <f t="shared" si="269"/>
        <v>2</v>
      </c>
      <c r="K1443" s="32">
        <f t="shared" si="270"/>
        <v>4.9000000000000004</v>
      </c>
      <c r="L1443" s="32">
        <v>0</v>
      </c>
      <c r="M1443" s="32">
        <v>0</v>
      </c>
      <c r="N1443" s="33">
        <f t="shared" si="271"/>
        <v>9</v>
      </c>
      <c r="O1443" s="34">
        <f t="shared" si="272"/>
        <v>0</v>
      </c>
      <c r="P1443" s="35">
        <f t="shared" si="272"/>
        <v>0</v>
      </c>
      <c r="Q1443" s="33"/>
      <c r="R1443" s="33">
        <f t="shared" si="273"/>
        <v>0</v>
      </c>
      <c r="S1443" s="33">
        <f t="shared" si="273"/>
        <v>0</v>
      </c>
      <c r="T1443" s="33"/>
      <c r="U1443" s="33">
        <f t="shared" si="274"/>
        <v>0</v>
      </c>
      <c r="V1443" s="33">
        <f t="shared" si="274"/>
        <v>0</v>
      </c>
      <c r="W1443" s="36"/>
    </row>
    <row r="1444" spans="1:23" ht="19.5">
      <c r="A1444" s="112">
        <v>89</v>
      </c>
      <c r="B1444" s="27" t="s">
        <v>1949</v>
      </c>
      <c r="C1444" s="113" t="s">
        <v>2090</v>
      </c>
      <c r="D1444" s="113"/>
      <c r="E1444" s="113" t="s">
        <v>2092</v>
      </c>
      <c r="F1444" s="114">
        <v>243</v>
      </c>
      <c r="G1444" s="102">
        <v>1.0610000000000002</v>
      </c>
      <c r="H1444" s="102"/>
      <c r="I1444" s="31">
        <f t="shared" si="268"/>
        <v>6.7</v>
      </c>
      <c r="J1444" s="32">
        <f t="shared" si="269"/>
        <v>1.9</v>
      </c>
      <c r="K1444" s="32">
        <f t="shared" si="270"/>
        <v>4.7</v>
      </c>
      <c r="L1444" s="32">
        <f t="shared" ref="L1444:M1449" si="275">J1444-G1444</f>
        <v>0.83899999999999975</v>
      </c>
      <c r="M1444" s="32">
        <f t="shared" si="275"/>
        <v>4.7</v>
      </c>
      <c r="N1444" s="33">
        <f t="shared" si="271"/>
        <v>9</v>
      </c>
      <c r="O1444" s="34">
        <f t="shared" si="272"/>
        <v>0.27966666666666656</v>
      </c>
      <c r="P1444" s="35">
        <f t="shared" si="272"/>
        <v>1.5666666666666667</v>
      </c>
      <c r="Q1444" s="33"/>
      <c r="R1444" s="33">
        <f t="shared" si="273"/>
        <v>0.27966666666666656</v>
      </c>
      <c r="S1444" s="33">
        <f t="shared" si="273"/>
        <v>1.5666666666666667</v>
      </c>
      <c r="T1444" s="33"/>
      <c r="U1444" s="33">
        <f t="shared" si="274"/>
        <v>0.27966666666666656</v>
      </c>
      <c r="V1444" s="33">
        <f t="shared" si="274"/>
        <v>1.5666666666666667</v>
      </c>
      <c r="W1444" s="36"/>
    </row>
    <row r="1445" spans="1:23" ht="19.5">
      <c r="A1445" s="112">
        <v>90</v>
      </c>
      <c r="B1445" s="27" t="s">
        <v>1949</v>
      </c>
      <c r="C1445" s="113" t="s">
        <v>2093</v>
      </c>
      <c r="D1445" s="113"/>
      <c r="E1445" s="113" t="s">
        <v>2094</v>
      </c>
      <c r="F1445" s="114">
        <v>106</v>
      </c>
      <c r="G1445" s="102">
        <v>9.9999999999999784E-2</v>
      </c>
      <c r="H1445" s="102">
        <v>0.15799999999999997</v>
      </c>
      <c r="I1445" s="31">
        <f t="shared" si="268"/>
        <v>2.9</v>
      </c>
      <c r="J1445" s="32">
        <f t="shared" si="269"/>
        <v>0.8</v>
      </c>
      <c r="K1445" s="32">
        <f t="shared" si="270"/>
        <v>2</v>
      </c>
      <c r="L1445" s="32">
        <f t="shared" si="275"/>
        <v>0.70000000000000029</v>
      </c>
      <c r="M1445" s="32">
        <f t="shared" si="275"/>
        <v>1.8420000000000001</v>
      </c>
      <c r="N1445" s="33">
        <f t="shared" si="271"/>
        <v>4</v>
      </c>
      <c r="O1445" s="34">
        <f t="shared" si="272"/>
        <v>0.23333333333333342</v>
      </c>
      <c r="P1445" s="35">
        <f t="shared" si="272"/>
        <v>0.61399999999999999</v>
      </c>
      <c r="Q1445" s="33"/>
      <c r="R1445" s="33">
        <f t="shared" si="273"/>
        <v>0.23333333333333342</v>
      </c>
      <c r="S1445" s="33">
        <f t="shared" si="273"/>
        <v>0.61399999999999999</v>
      </c>
      <c r="T1445" s="33"/>
      <c r="U1445" s="33">
        <f t="shared" si="274"/>
        <v>0.23333333333333342</v>
      </c>
      <c r="V1445" s="33">
        <f t="shared" si="274"/>
        <v>0.61399999999999999</v>
      </c>
      <c r="W1445" s="36"/>
    </row>
    <row r="1446" spans="1:23" ht="19.5">
      <c r="A1446" s="112">
        <v>91</v>
      </c>
      <c r="B1446" s="27" t="s">
        <v>1949</v>
      </c>
      <c r="C1446" s="113" t="s">
        <v>2093</v>
      </c>
      <c r="D1446" s="113"/>
      <c r="E1446" s="113" t="s">
        <v>2095</v>
      </c>
      <c r="F1446" s="114">
        <v>117</v>
      </c>
      <c r="G1446" s="102">
        <v>0.68800000000000028</v>
      </c>
      <c r="H1446" s="102">
        <v>2.1790000000000003</v>
      </c>
      <c r="I1446" s="31">
        <f t="shared" si="268"/>
        <v>3.2</v>
      </c>
      <c r="J1446" s="32">
        <f t="shared" si="269"/>
        <v>0.9</v>
      </c>
      <c r="K1446" s="32">
        <f t="shared" si="270"/>
        <v>2.2000000000000002</v>
      </c>
      <c r="L1446" s="32">
        <f t="shared" si="275"/>
        <v>0.21199999999999974</v>
      </c>
      <c r="M1446" s="32">
        <f t="shared" si="275"/>
        <v>2.0999999999999908E-2</v>
      </c>
      <c r="N1446" s="33">
        <f t="shared" si="271"/>
        <v>4</v>
      </c>
      <c r="O1446" s="34">
        <f t="shared" si="272"/>
        <v>7.0666666666666586E-2</v>
      </c>
      <c r="P1446" s="35">
        <f t="shared" si="272"/>
        <v>6.9999999999999689E-3</v>
      </c>
      <c r="Q1446" s="33"/>
      <c r="R1446" s="33">
        <f t="shared" si="273"/>
        <v>7.0666666666666586E-2</v>
      </c>
      <c r="S1446" s="33">
        <f t="shared" si="273"/>
        <v>6.9999999999999689E-3</v>
      </c>
      <c r="T1446" s="33"/>
      <c r="U1446" s="33">
        <f t="shared" si="274"/>
        <v>7.0666666666666586E-2</v>
      </c>
      <c r="V1446" s="33">
        <f t="shared" si="274"/>
        <v>6.9999999999999689E-3</v>
      </c>
      <c r="W1446" s="36"/>
    </row>
    <row r="1447" spans="1:23" ht="19.5">
      <c r="A1447" s="112">
        <v>92</v>
      </c>
      <c r="B1447" s="27" t="s">
        <v>1949</v>
      </c>
      <c r="C1447" s="113" t="s">
        <v>2096</v>
      </c>
      <c r="D1447" s="113"/>
      <c r="E1447" s="113" t="s">
        <v>2097</v>
      </c>
      <c r="F1447" s="114">
        <v>105</v>
      </c>
      <c r="G1447" s="102"/>
      <c r="H1447" s="102"/>
      <c r="I1447" s="31">
        <f t="shared" si="268"/>
        <v>2.9</v>
      </c>
      <c r="J1447" s="32">
        <f t="shared" si="269"/>
        <v>0.8</v>
      </c>
      <c r="K1447" s="32">
        <f t="shared" si="270"/>
        <v>2</v>
      </c>
      <c r="L1447" s="32">
        <f t="shared" si="275"/>
        <v>0.8</v>
      </c>
      <c r="M1447" s="32">
        <f t="shared" si="275"/>
        <v>2</v>
      </c>
      <c r="N1447" s="33">
        <f t="shared" si="271"/>
        <v>4</v>
      </c>
      <c r="O1447" s="34">
        <f t="shared" si="272"/>
        <v>0.26666666666666666</v>
      </c>
      <c r="P1447" s="35">
        <f t="shared" si="272"/>
        <v>0.66666666666666663</v>
      </c>
      <c r="Q1447" s="33"/>
      <c r="R1447" s="33">
        <f t="shared" si="273"/>
        <v>0.26666666666666666</v>
      </c>
      <c r="S1447" s="33">
        <f t="shared" si="273"/>
        <v>0.66666666666666663</v>
      </c>
      <c r="T1447" s="33"/>
      <c r="U1447" s="33">
        <f t="shared" si="274"/>
        <v>0.26666666666666666</v>
      </c>
      <c r="V1447" s="33">
        <f t="shared" si="274"/>
        <v>0.66666666666666663</v>
      </c>
      <c r="W1447" s="36"/>
    </row>
    <row r="1448" spans="1:23" ht="19.5">
      <c r="A1448" s="112">
        <v>93</v>
      </c>
      <c r="B1448" s="27" t="s">
        <v>1949</v>
      </c>
      <c r="C1448" s="113" t="s">
        <v>2096</v>
      </c>
      <c r="D1448" s="113"/>
      <c r="E1448" s="113" t="s">
        <v>2098</v>
      </c>
      <c r="F1448" s="114">
        <v>124</v>
      </c>
      <c r="G1448" s="102"/>
      <c r="H1448" s="102"/>
      <c r="I1448" s="31">
        <f t="shared" si="268"/>
        <v>3.4</v>
      </c>
      <c r="J1448" s="32">
        <f t="shared" si="269"/>
        <v>1</v>
      </c>
      <c r="K1448" s="32">
        <f t="shared" si="270"/>
        <v>2.4</v>
      </c>
      <c r="L1448" s="32">
        <f t="shared" si="275"/>
        <v>1</v>
      </c>
      <c r="M1448" s="32">
        <f t="shared" si="275"/>
        <v>2.4</v>
      </c>
      <c r="N1448" s="33">
        <f t="shared" si="271"/>
        <v>4</v>
      </c>
      <c r="O1448" s="34">
        <f t="shared" si="272"/>
        <v>0.33333333333333331</v>
      </c>
      <c r="P1448" s="35">
        <f t="shared" si="272"/>
        <v>0.79999999999999993</v>
      </c>
      <c r="Q1448" s="33"/>
      <c r="R1448" s="33">
        <f t="shared" si="273"/>
        <v>0.33333333333333331</v>
      </c>
      <c r="S1448" s="33">
        <f t="shared" si="273"/>
        <v>0.79999999999999993</v>
      </c>
      <c r="T1448" s="33"/>
      <c r="U1448" s="33">
        <f t="shared" si="274"/>
        <v>0.33333333333333331</v>
      </c>
      <c r="V1448" s="33">
        <f t="shared" si="274"/>
        <v>0.79999999999999993</v>
      </c>
      <c r="W1448" s="36"/>
    </row>
    <row r="1449" spans="1:23" ht="19.5">
      <c r="A1449" s="112">
        <v>94</v>
      </c>
      <c r="B1449" s="27" t="s">
        <v>1949</v>
      </c>
      <c r="C1449" s="113" t="s">
        <v>2096</v>
      </c>
      <c r="D1449" s="113"/>
      <c r="E1449" s="113" t="s">
        <v>2099</v>
      </c>
      <c r="F1449" s="114">
        <v>94</v>
      </c>
      <c r="G1449" s="102"/>
      <c r="H1449" s="102">
        <v>0.19000000000000028</v>
      </c>
      <c r="I1449" s="31">
        <f t="shared" si="268"/>
        <v>2.6</v>
      </c>
      <c r="J1449" s="32">
        <f t="shared" si="269"/>
        <v>0.7</v>
      </c>
      <c r="K1449" s="32">
        <f t="shared" si="270"/>
        <v>1.8</v>
      </c>
      <c r="L1449" s="32">
        <f t="shared" si="275"/>
        <v>0.7</v>
      </c>
      <c r="M1449" s="32">
        <f t="shared" si="275"/>
        <v>1.6099999999999999</v>
      </c>
      <c r="N1449" s="33">
        <f t="shared" si="271"/>
        <v>3</v>
      </c>
      <c r="O1449" s="34">
        <f t="shared" si="272"/>
        <v>0.23333333333333331</v>
      </c>
      <c r="P1449" s="35">
        <f t="shared" si="272"/>
        <v>0.53666666666666663</v>
      </c>
      <c r="Q1449" s="33"/>
      <c r="R1449" s="33">
        <f t="shared" si="273"/>
        <v>0.23333333333333331</v>
      </c>
      <c r="S1449" s="33">
        <f t="shared" si="273"/>
        <v>0.53666666666666663</v>
      </c>
      <c r="T1449" s="33"/>
      <c r="U1449" s="33">
        <f t="shared" si="274"/>
        <v>0.23333333333333331</v>
      </c>
      <c r="V1449" s="33">
        <f t="shared" si="274"/>
        <v>0.53666666666666663</v>
      </c>
      <c r="W1449" s="36"/>
    </row>
    <row r="1450" spans="1:23" ht="19.5">
      <c r="A1450" s="112">
        <v>95</v>
      </c>
      <c r="B1450" s="27" t="s">
        <v>1949</v>
      </c>
      <c r="C1450" s="113" t="s">
        <v>2100</v>
      </c>
      <c r="D1450" s="113"/>
      <c r="E1450" s="113" t="s">
        <v>2101</v>
      </c>
      <c r="F1450" s="114">
        <v>165</v>
      </c>
      <c r="G1450" s="102">
        <v>3.5869999999999997</v>
      </c>
      <c r="H1450" s="102">
        <v>6.5970000000000013</v>
      </c>
      <c r="I1450" s="31">
        <f t="shared" si="268"/>
        <v>4.5</v>
      </c>
      <c r="J1450" s="32">
        <f t="shared" si="269"/>
        <v>1.3</v>
      </c>
      <c r="K1450" s="32">
        <f t="shared" si="270"/>
        <v>3.2</v>
      </c>
      <c r="L1450" s="32">
        <v>0</v>
      </c>
      <c r="M1450" s="32">
        <v>0</v>
      </c>
      <c r="N1450" s="33">
        <f t="shared" si="271"/>
        <v>6</v>
      </c>
      <c r="O1450" s="34">
        <f t="shared" si="272"/>
        <v>0</v>
      </c>
      <c r="P1450" s="35">
        <f t="shared" si="272"/>
        <v>0</v>
      </c>
      <c r="Q1450" s="33"/>
      <c r="R1450" s="33">
        <f t="shared" si="273"/>
        <v>0</v>
      </c>
      <c r="S1450" s="33">
        <f t="shared" si="273"/>
        <v>0</v>
      </c>
      <c r="T1450" s="33"/>
      <c r="U1450" s="33">
        <f t="shared" si="274"/>
        <v>0</v>
      </c>
      <c r="V1450" s="33">
        <f t="shared" si="274"/>
        <v>0</v>
      </c>
      <c r="W1450" s="36"/>
    </row>
    <row r="1451" spans="1:23" ht="19.5">
      <c r="A1451" s="112">
        <v>96</v>
      </c>
      <c r="B1451" s="27" t="s">
        <v>1949</v>
      </c>
      <c r="C1451" s="113" t="s">
        <v>2100</v>
      </c>
      <c r="D1451" s="113"/>
      <c r="E1451" s="113" t="s">
        <v>2102</v>
      </c>
      <c r="F1451" s="114">
        <v>138</v>
      </c>
      <c r="G1451" s="102">
        <v>2.8220000000000005</v>
      </c>
      <c r="H1451" s="102">
        <v>5.2449999999999992</v>
      </c>
      <c r="I1451" s="31">
        <f t="shared" si="268"/>
        <v>3.8</v>
      </c>
      <c r="J1451" s="32">
        <f t="shared" si="269"/>
        <v>1.1000000000000001</v>
      </c>
      <c r="K1451" s="32">
        <f t="shared" si="270"/>
        <v>2.7</v>
      </c>
      <c r="L1451" s="32">
        <v>0</v>
      </c>
      <c r="M1451" s="32">
        <v>0</v>
      </c>
      <c r="N1451" s="33">
        <f t="shared" si="271"/>
        <v>5</v>
      </c>
      <c r="O1451" s="34">
        <f t="shared" si="272"/>
        <v>0</v>
      </c>
      <c r="P1451" s="35">
        <f t="shared" si="272"/>
        <v>0</v>
      </c>
      <c r="Q1451" s="33"/>
      <c r="R1451" s="33">
        <f t="shared" si="273"/>
        <v>0</v>
      </c>
      <c r="S1451" s="33">
        <f t="shared" si="273"/>
        <v>0</v>
      </c>
      <c r="T1451" s="33"/>
      <c r="U1451" s="33">
        <f t="shared" si="274"/>
        <v>0</v>
      </c>
      <c r="V1451" s="33">
        <f t="shared" si="274"/>
        <v>0</v>
      </c>
      <c r="W1451" s="36"/>
    </row>
    <row r="1452" spans="1:23" ht="19.5">
      <c r="A1452" s="112">
        <v>97</v>
      </c>
      <c r="B1452" s="27" t="s">
        <v>1949</v>
      </c>
      <c r="C1452" s="113" t="s">
        <v>2100</v>
      </c>
      <c r="D1452" s="113"/>
      <c r="E1452" s="113" t="s">
        <v>2103</v>
      </c>
      <c r="F1452" s="114">
        <v>91</v>
      </c>
      <c r="G1452" s="102"/>
      <c r="H1452" s="102">
        <v>0.43700000000000033</v>
      </c>
      <c r="I1452" s="31">
        <f t="shared" si="268"/>
        <v>2.5</v>
      </c>
      <c r="J1452" s="32">
        <f t="shared" si="269"/>
        <v>0.7</v>
      </c>
      <c r="K1452" s="32">
        <f t="shared" si="270"/>
        <v>1.8</v>
      </c>
      <c r="L1452" s="32">
        <f t="shared" ref="L1452:M1454" si="276">J1452-G1452</f>
        <v>0.7</v>
      </c>
      <c r="M1452" s="32">
        <f t="shared" si="276"/>
        <v>1.3629999999999998</v>
      </c>
      <c r="N1452" s="33">
        <f t="shared" si="271"/>
        <v>3</v>
      </c>
      <c r="O1452" s="34">
        <f t="shared" si="272"/>
        <v>0.23333333333333331</v>
      </c>
      <c r="P1452" s="35">
        <f t="shared" si="272"/>
        <v>0.45433333333333326</v>
      </c>
      <c r="Q1452" s="33"/>
      <c r="R1452" s="33">
        <f t="shared" si="273"/>
        <v>0.23333333333333331</v>
      </c>
      <c r="S1452" s="33">
        <f t="shared" si="273"/>
        <v>0.45433333333333326</v>
      </c>
      <c r="T1452" s="33"/>
      <c r="U1452" s="33">
        <f t="shared" si="274"/>
        <v>0.23333333333333331</v>
      </c>
      <c r="V1452" s="33">
        <f t="shared" si="274"/>
        <v>0.45433333333333326</v>
      </c>
      <c r="W1452" s="36"/>
    </row>
    <row r="1453" spans="1:23" ht="19.5">
      <c r="A1453" s="112">
        <v>98</v>
      </c>
      <c r="B1453" s="27" t="s">
        <v>1949</v>
      </c>
      <c r="C1453" s="113" t="s">
        <v>2104</v>
      </c>
      <c r="D1453" s="113"/>
      <c r="E1453" s="113" t="s">
        <v>2105</v>
      </c>
      <c r="F1453" s="114">
        <v>127</v>
      </c>
      <c r="G1453" s="102"/>
      <c r="H1453" s="102"/>
      <c r="I1453" s="31">
        <f t="shared" si="268"/>
        <v>3.5</v>
      </c>
      <c r="J1453" s="32">
        <f t="shared" si="269"/>
        <v>1</v>
      </c>
      <c r="K1453" s="32">
        <f t="shared" si="270"/>
        <v>2.5</v>
      </c>
      <c r="L1453" s="32">
        <f t="shared" si="276"/>
        <v>1</v>
      </c>
      <c r="M1453" s="32">
        <f t="shared" si="276"/>
        <v>2.5</v>
      </c>
      <c r="N1453" s="33">
        <f t="shared" si="271"/>
        <v>5</v>
      </c>
      <c r="O1453" s="34">
        <f t="shared" si="272"/>
        <v>0.33333333333333331</v>
      </c>
      <c r="P1453" s="35">
        <f t="shared" si="272"/>
        <v>0.83333333333333337</v>
      </c>
      <c r="Q1453" s="33"/>
      <c r="R1453" s="33">
        <f t="shared" si="273"/>
        <v>0.33333333333333331</v>
      </c>
      <c r="S1453" s="33">
        <f t="shared" si="273"/>
        <v>0.83333333333333337</v>
      </c>
      <c r="T1453" s="33"/>
      <c r="U1453" s="33">
        <f t="shared" si="274"/>
        <v>0.33333333333333331</v>
      </c>
      <c r="V1453" s="33">
        <f t="shared" si="274"/>
        <v>0.83333333333333337</v>
      </c>
      <c r="W1453" s="36"/>
    </row>
    <row r="1454" spans="1:23" ht="19.5">
      <c r="A1454" s="112">
        <v>99</v>
      </c>
      <c r="B1454" s="27" t="s">
        <v>1949</v>
      </c>
      <c r="C1454" s="113" t="s">
        <v>2104</v>
      </c>
      <c r="D1454" s="113"/>
      <c r="E1454" s="113" t="s">
        <v>2106</v>
      </c>
      <c r="F1454" s="114">
        <v>105</v>
      </c>
      <c r="G1454" s="102"/>
      <c r="H1454" s="102">
        <v>1.4750000000000001</v>
      </c>
      <c r="I1454" s="31">
        <f t="shared" si="268"/>
        <v>2.9</v>
      </c>
      <c r="J1454" s="32">
        <f t="shared" si="269"/>
        <v>0.8</v>
      </c>
      <c r="K1454" s="32">
        <f t="shared" si="270"/>
        <v>2</v>
      </c>
      <c r="L1454" s="32">
        <f t="shared" si="276"/>
        <v>0.8</v>
      </c>
      <c r="M1454" s="32">
        <f t="shared" si="276"/>
        <v>0.52499999999999991</v>
      </c>
      <c r="N1454" s="33">
        <f t="shared" si="271"/>
        <v>4</v>
      </c>
      <c r="O1454" s="34">
        <f t="shared" si="272"/>
        <v>0.26666666666666666</v>
      </c>
      <c r="P1454" s="35">
        <f t="shared" si="272"/>
        <v>0.17499999999999996</v>
      </c>
      <c r="Q1454" s="33"/>
      <c r="R1454" s="33">
        <f t="shared" si="273"/>
        <v>0.26666666666666666</v>
      </c>
      <c r="S1454" s="33">
        <f t="shared" si="273"/>
        <v>0.17499999999999996</v>
      </c>
      <c r="T1454" s="33"/>
      <c r="U1454" s="33">
        <f t="shared" si="274"/>
        <v>0.26666666666666666</v>
      </c>
      <c r="V1454" s="33">
        <f t="shared" si="274"/>
        <v>0.17499999999999996</v>
      </c>
      <c r="W1454" s="36"/>
    </row>
    <row r="1455" spans="1:23" ht="19.5">
      <c r="A1455" s="112">
        <v>100</v>
      </c>
      <c r="B1455" s="27" t="s">
        <v>1949</v>
      </c>
      <c r="C1455" s="113" t="s">
        <v>2107</v>
      </c>
      <c r="D1455" s="113"/>
      <c r="E1455" s="113" t="s">
        <v>2108</v>
      </c>
      <c r="F1455" s="114">
        <v>118</v>
      </c>
      <c r="G1455" s="102">
        <v>3.1499999999999995</v>
      </c>
      <c r="H1455" s="102">
        <v>4.1150000000000002</v>
      </c>
      <c r="I1455" s="31">
        <f t="shared" si="268"/>
        <v>3.2</v>
      </c>
      <c r="J1455" s="32">
        <f t="shared" si="269"/>
        <v>0.9</v>
      </c>
      <c r="K1455" s="32">
        <f t="shared" si="270"/>
        <v>2.2000000000000002</v>
      </c>
      <c r="L1455" s="32">
        <v>0</v>
      </c>
      <c r="M1455" s="32">
        <v>0</v>
      </c>
      <c r="N1455" s="33">
        <f t="shared" si="271"/>
        <v>4</v>
      </c>
      <c r="O1455" s="34">
        <f t="shared" si="272"/>
        <v>0</v>
      </c>
      <c r="P1455" s="35">
        <f t="shared" si="272"/>
        <v>0</v>
      </c>
      <c r="Q1455" s="33"/>
      <c r="R1455" s="33">
        <f t="shared" si="273"/>
        <v>0</v>
      </c>
      <c r="S1455" s="33">
        <f t="shared" si="273"/>
        <v>0</v>
      </c>
      <c r="T1455" s="33"/>
      <c r="U1455" s="33">
        <f t="shared" si="274"/>
        <v>0</v>
      </c>
      <c r="V1455" s="33">
        <f t="shared" si="274"/>
        <v>0</v>
      </c>
      <c r="W1455" s="36"/>
    </row>
    <row r="1456" spans="1:23" ht="19.5">
      <c r="A1456" s="112">
        <v>101</v>
      </c>
      <c r="B1456" s="27" t="s">
        <v>1949</v>
      </c>
      <c r="C1456" s="113" t="s">
        <v>2107</v>
      </c>
      <c r="D1456" s="113"/>
      <c r="E1456" s="113" t="s">
        <v>2109</v>
      </c>
      <c r="F1456" s="114">
        <v>173</v>
      </c>
      <c r="G1456" s="102"/>
      <c r="H1456" s="102"/>
      <c r="I1456" s="31">
        <f t="shared" si="268"/>
        <v>4.8</v>
      </c>
      <c r="J1456" s="32">
        <f t="shared" si="269"/>
        <v>1.4</v>
      </c>
      <c r="K1456" s="32">
        <f t="shared" si="270"/>
        <v>3.4</v>
      </c>
      <c r="L1456" s="32">
        <f>J1456-G1456</f>
        <v>1.4</v>
      </c>
      <c r="M1456" s="32">
        <f>K1456-H1456</f>
        <v>3.4</v>
      </c>
      <c r="N1456" s="33">
        <f t="shared" si="271"/>
        <v>6</v>
      </c>
      <c r="O1456" s="34">
        <f t="shared" si="272"/>
        <v>0.46666666666666662</v>
      </c>
      <c r="P1456" s="35">
        <f t="shared" si="272"/>
        <v>1.1333333333333333</v>
      </c>
      <c r="Q1456" s="33"/>
      <c r="R1456" s="33">
        <f t="shared" si="273"/>
        <v>0.46666666666666662</v>
      </c>
      <c r="S1456" s="33">
        <f t="shared" si="273"/>
        <v>1.1333333333333333</v>
      </c>
      <c r="T1456" s="33"/>
      <c r="U1456" s="33">
        <f t="shared" si="274"/>
        <v>0.46666666666666662</v>
      </c>
      <c r="V1456" s="33">
        <f t="shared" si="274"/>
        <v>1.1333333333333333</v>
      </c>
      <c r="W1456" s="36"/>
    </row>
    <row r="1457" spans="1:23" ht="19.5">
      <c r="A1457" s="112">
        <v>102</v>
      </c>
      <c r="B1457" s="27" t="s">
        <v>1949</v>
      </c>
      <c r="C1457" s="113" t="s">
        <v>2110</v>
      </c>
      <c r="D1457" s="113"/>
      <c r="E1457" s="113" t="s">
        <v>2111</v>
      </c>
      <c r="F1457" s="114">
        <v>135</v>
      </c>
      <c r="G1457" s="102">
        <v>1.4879999999999998</v>
      </c>
      <c r="H1457" s="102">
        <v>0.12199999999999946</v>
      </c>
      <c r="I1457" s="31">
        <f t="shared" si="268"/>
        <v>3.7</v>
      </c>
      <c r="J1457" s="32">
        <f t="shared" si="269"/>
        <v>1.1000000000000001</v>
      </c>
      <c r="K1457" s="32">
        <f t="shared" si="270"/>
        <v>2.6</v>
      </c>
      <c r="L1457" s="32">
        <v>0</v>
      </c>
      <c r="M1457" s="32">
        <f t="shared" ref="M1457:M1462" si="277">K1457-H1457</f>
        <v>2.4780000000000006</v>
      </c>
      <c r="N1457" s="33">
        <f t="shared" si="271"/>
        <v>5</v>
      </c>
      <c r="O1457" s="34">
        <f t="shared" si="272"/>
        <v>0</v>
      </c>
      <c r="P1457" s="35">
        <f t="shared" si="272"/>
        <v>0.82600000000000018</v>
      </c>
      <c r="Q1457" s="33"/>
      <c r="R1457" s="33">
        <f t="shared" si="273"/>
        <v>0</v>
      </c>
      <c r="S1457" s="33">
        <f t="shared" si="273"/>
        <v>0.82600000000000018</v>
      </c>
      <c r="T1457" s="33"/>
      <c r="U1457" s="33">
        <f t="shared" si="274"/>
        <v>0</v>
      </c>
      <c r="V1457" s="33">
        <f t="shared" si="274"/>
        <v>0.82600000000000018</v>
      </c>
      <c r="W1457" s="36"/>
    </row>
    <row r="1458" spans="1:23" ht="19.5">
      <c r="A1458" s="112">
        <v>103</v>
      </c>
      <c r="B1458" s="27" t="s">
        <v>1949</v>
      </c>
      <c r="C1458" s="113" t="s">
        <v>2110</v>
      </c>
      <c r="D1458" s="113"/>
      <c r="E1458" s="113" t="s">
        <v>2112</v>
      </c>
      <c r="F1458" s="114">
        <v>105</v>
      </c>
      <c r="G1458" s="102">
        <v>1.4479999999999997</v>
      </c>
      <c r="H1458" s="102"/>
      <c r="I1458" s="31">
        <f t="shared" si="268"/>
        <v>2.9</v>
      </c>
      <c r="J1458" s="32">
        <f t="shared" si="269"/>
        <v>0.8</v>
      </c>
      <c r="K1458" s="32">
        <f t="shared" si="270"/>
        <v>2</v>
      </c>
      <c r="L1458" s="32">
        <v>0</v>
      </c>
      <c r="M1458" s="32">
        <f t="shared" si="277"/>
        <v>2</v>
      </c>
      <c r="N1458" s="33">
        <f t="shared" si="271"/>
        <v>4</v>
      </c>
      <c r="O1458" s="34">
        <f t="shared" si="272"/>
        <v>0</v>
      </c>
      <c r="P1458" s="35">
        <f t="shared" si="272"/>
        <v>0.66666666666666663</v>
      </c>
      <c r="Q1458" s="33"/>
      <c r="R1458" s="33">
        <f t="shared" si="273"/>
        <v>0</v>
      </c>
      <c r="S1458" s="33">
        <f t="shared" si="273"/>
        <v>0.66666666666666663</v>
      </c>
      <c r="T1458" s="33"/>
      <c r="U1458" s="33">
        <f t="shared" si="274"/>
        <v>0</v>
      </c>
      <c r="V1458" s="33">
        <f t="shared" si="274"/>
        <v>0.66666666666666663</v>
      </c>
      <c r="W1458" s="36"/>
    </row>
    <row r="1459" spans="1:23" ht="19.5">
      <c r="A1459" s="112">
        <v>104</v>
      </c>
      <c r="B1459" s="27" t="s">
        <v>1949</v>
      </c>
      <c r="C1459" s="113" t="s">
        <v>2113</v>
      </c>
      <c r="D1459" s="113"/>
      <c r="E1459" s="113" t="s">
        <v>2114</v>
      </c>
      <c r="F1459" s="114">
        <v>153</v>
      </c>
      <c r="G1459" s="102"/>
      <c r="H1459" s="102"/>
      <c r="I1459" s="31">
        <f t="shared" si="268"/>
        <v>4.2</v>
      </c>
      <c r="J1459" s="32">
        <f t="shared" si="269"/>
        <v>1.2</v>
      </c>
      <c r="K1459" s="32">
        <f t="shared" si="270"/>
        <v>2.9</v>
      </c>
      <c r="L1459" s="32">
        <f>J1459-G1459</f>
        <v>1.2</v>
      </c>
      <c r="M1459" s="32">
        <f t="shared" si="277"/>
        <v>2.9</v>
      </c>
      <c r="N1459" s="33">
        <f t="shared" si="271"/>
        <v>6</v>
      </c>
      <c r="O1459" s="34">
        <f t="shared" si="272"/>
        <v>0.39999999999999997</v>
      </c>
      <c r="P1459" s="35">
        <f t="shared" si="272"/>
        <v>0.96666666666666667</v>
      </c>
      <c r="Q1459" s="33"/>
      <c r="R1459" s="33">
        <f t="shared" si="273"/>
        <v>0.39999999999999997</v>
      </c>
      <c r="S1459" s="33">
        <f t="shared" si="273"/>
        <v>0.96666666666666667</v>
      </c>
      <c r="T1459" s="33"/>
      <c r="U1459" s="33">
        <f t="shared" si="274"/>
        <v>0.39999999999999997</v>
      </c>
      <c r="V1459" s="33">
        <f t="shared" si="274"/>
        <v>0.96666666666666667</v>
      </c>
      <c r="W1459" s="36"/>
    </row>
    <row r="1460" spans="1:23" ht="19.5">
      <c r="A1460" s="112">
        <v>105</v>
      </c>
      <c r="B1460" s="27" t="s">
        <v>1949</v>
      </c>
      <c r="C1460" s="113" t="s">
        <v>2113</v>
      </c>
      <c r="D1460" s="113"/>
      <c r="E1460" s="113" t="s">
        <v>2115</v>
      </c>
      <c r="F1460" s="114">
        <v>112</v>
      </c>
      <c r="G1460" s="102">
        <v>0.33399999999999985</v>
      </c>
      <c r="H1460" s="102"/>
      <c r="I1460" s="31">
        <f t="shared" si="268"/>
        <v>3.1</v>
      </c>
      <c r="J1460" s="32">
        <f t="shared" si="269"/>
        <v>0.9</v>
      </c>
      <c r="K1460" s="32">
        <f t="shared" si="270"/>
        <v>2.2000000000000002</v>
      </c>
      <c r="L1460" s="32">
        <f>J1460-G1460</f>
        <v>0.56600000000000017</v>
      </c>
      <c r="M1460" s="32">
        <f t="shared" si="277"/>
        <v>2.2000000000000002</v>
      </c>
      <c r="N1460" s="33">
        <f t="shared" si="271"/>
        <v>4</v>
      </c>
      <c r="O1460" s="34">
        <f t="shared" si="272"/>
        <v>0.18866666666666673</v>
      </c>
      <c r="P1460" s="35">
        <f t="shared" si="272"/>
        <v>0.73333333333333339</v>
      </c>
      <c r="Q1460" s="33"/>
      <c r="R1460" s="33">
        <f t="shared" si="273"/>
        <v>0.18866666666666673</v>
      </c>
      <c r="S1460" s="33">
        <f t="shared" si="273"/>
        <v>0.73333333333333339</v>
      </c>
      <c r="T1460" s="33"/>
      <c r="U1460" s="33">
        <f t="shared" si="274"/>
        <v>0.18866666666666673</v>
      </c>
      <c r="V1460" s="33">
        <f t="shared" si="274"/>
        <v>0.73333333333333339</v>
      </c>
      <c r="W1460" s="36"/>
    </row>
    <row r="1461" spans="1:23" ht="19.5">
      <c r="A1461" s="112">
        <v>106</v>
      </c>
      <c r="B1461" s="27" t="s">
        <v>1949</v>
      </c>
      <c r="C1461" s="113" t="s">
        <v>1811</v>
      </c>
      <c r="D1461" s="113"/>
      <c r="E1461" s="113" t="s">
        <v>1812</v>
      </c>
      <c r="F1461" s="114">
        <v>134</v>
      </c>
      <c r="G1461" s="102"/>
      <c r="H1461" s="102">
        <v>0.69499999999999962</v>
      </c>
      <c r="I1461" s="31">
        <f t="shared" si="268"/>
        <v>3.7</v>
      </c>
      <c r="J1461" s="32">
        <f t="shared" si="269"/>
        <v>1.1000000000000001</v>
      </c>
      <c r="K1461" s="32">
        <f t="shared" si="270"/>
        <v>2.6</v>
      </c>
      <c r="L1461" s="32">
        <f>J1461-G1461</f>
        <v>1.1000000000000001</v>
      </c>
      <c r="M1461" s="32">
        <f t="shared" si="277"/>
        <v>1.9050000000000005</v>
      </c>
      <c r="N1461" s="33">
        <f t="shared" si="271"/>
        <v>5</v>
      </c>
      <c r="O1461" s="34">
        <f t="shared" si="272"/>
        <v>0.3666666666666667</v>
      </c>
      <c r="P1461" s="35">
        <f t="shared" si="272"/>
        <v>0.63500000000000012</v>
      </c>
      <c r="Q1461" s="33"/>
      <c r="R1461" s="33">
        <f t="shared" si="273"/>
        <v>0.3666666666666667</v>
      </c>
      <c r="S1461" s="33">
        <f t="shared" si="273"/>
        <v>0.63500000000000012</v>
      </c>
      <c r="T1461" s="33"/>
      <c r="U1461" s="33">
        <f t="shared" si="274"/>
        <v>0.3666666666666667</v>
      </c>
      <c r="V1461" s="33">
        <f t="shared" si="274"/>
        <v>0.63500000000000012</v>
      </c>
      <c r="W1461" s="36"/>
    </row>
    <row r="1462" spans="1:23" ht="19.5">
      <c r="A1462" s="112">
        <v>107</v>
      </c>
      <c r="B1462" s="27" t="s">
        <v>1949</v>
      </c>
      <c r="C1462" s="113" t="s">
        <v>2116</v>
      </c>
      <c r="D1462" s="113"/>
      <c r="E1462" s="113" t="s">
        <v>2117</v>
      </c>
      <c r="F1462" s="114">
        <v>184</v>
      </c>
      <c r="G1462" s="102"/>
      <c r="H1462" s="102"/>
      <c r="I1462" s="31">
        <f t="shared" si="268"/>
        <v>5.0999999999999996</v>
      </c>
      <c r="J1462" s="32">
        <f t="shared" si="269"/>
        <v>1.5</v>
      </c>
      <c r="K1462" s="32">
        <f t="shared" si="270"/>
        <v>3.6</v>
      </c>
      <c r="L1462" s="32">
        <f>J1462-G1462</f>
        <v>1.5</v>
      </c>
      <c r="M1462" s="32">
        <f t="shared" si="277"/>
        <v>3.6</v>
      </c>
      <c r="N1462" s="33">
        <f t="shared" si="271"/>
        <v>7</v>
      </c>
      <c r="O1462" s="34">
        <f t="shared" si="272"/>
        <v>0.5</v>
      </c>
      <c r="P1462" s="35">
        <f t="shared" si="272"/>
        <v>1.2</v>
      </c>
      <c r="Q1462" s="33"/>
      <c r="R1462" s="33">
        <f t="shared" si="273"/>
        <v>0.5</v>
      </c>
      <c r="S1462" s="33">
        <f t="shared" si="273"/>
        <v>1.2</v>
      </c>
      <c r="T1462" s="33"/>
      <c r="U1462" s="33">
        <f t="shared" si="274"/>
        <v>0.5</v>
      </c>
      <c r="V1462" s="33">
        <f t="shared" si="274"/>
        <v>1.2</v>
      </c>
      <c r="W1462" s="36"/>
    </row>
    <row r="1463" spans="1:23" ht="19.5">
      <c r="A1463" s="112">
        <v>108</v>
      </c>
      <c r="B1463" s="27" t="s">
        <v>1949</v>
      </c>
      <c r="C1463" s="113" t="s">
        <v>1981</v>
      </c>
      <c r="D1463" s="113"/>
      <c r="E1463" s="113" t="s">
        <v>2015</v>
      </c>
      <c r="F1463" s="114">
        <v>99</v>
      </c>
      <c r="G1463" s="102">
        <v>0.60400000000000009</v>
      </c>
      <c r="H1463" s="102">
        <v>3.0150000000000001</v>
      </c>
      <c r="I1463" s="31">
        <f t="shared" si="268"/>
        <v>2.7</v>
      </c>
      <c r="J1463" s="32">
        <f t="shared" si="269"/>
        <v>0.8</v>
      </c>
      <c r="K1463" s="32">
        <f t="shared" si="270"/>
        <v>1.9</v>
      </c>
      <c r="L1463" s="32">
        <f>J1463-G1463</f>
        <v>0.19599999999999995</v>
      </c>
      <c r="M1463" s="32">
        <v>0</v>
      </c>
      <c r="N1463" s="33">
        <f t="shared" si="271"/>
        <v>4</v>
      </c>
      <c r="O1463" s="34">
        <f t="shared" si="272"/>
        <v>6.5333333333333313E-2</v>
      </c>
      <c r="P1463" s="35">
        <f t="shared" si="272"/>
        <v>0</v>
      </c>
      <c r="Q1463" s="33"/>
      <c r="R1463" s="33">
        <f t="shared" si="273"/>
        <v>6.5333333333333313E-2</v>
      </c>
      <c r="S1463" s="33">
        <f t="shared" si="273"/>
        <v>0</v>
      </c>
      <c r="T1463" s="33"/>
      <c r="U1463" s="33">
        <f t="shared" si="274"/>
        <v>6.5333333333333313E-2</v>
      </c>
      <c r="V1463" s="33">
        <f t="shared" si="274"/>
        <v>0</v>
      </c>
      <c r="W1463" s="36"/>
    </row>
    <row r="1464" spans="1:23" ht="19.5">
      <c r="A1464" s="112">
        <v>109</v>
      </c>
      <c r="B1464" s="27" t="s">
        <v>1949</v>
      </c>
      <c r="C1464" s="113" t="s">
        <v>1981</v>
      </c>
      <c r="D1464" s="113"/>
      <c r="E1464" s="113" t="s">
        <v>2118</v>
      </c>
      <c r="F1464" s="114">
        <v>70</v>
      </c>
      <c r="G1464" s="102">
        <v>0.9850000000000001</v>
      </c>
      <c r="H1464" s="102">
        <v>2.2210000000000001</v>
      </c>
      <c r="I1464" s="31">
        <f t="shared" si="268"/>
        <v>1.9</v>
      </c>
      <c r="J1464" s="32">
        <f t="shared" si="269"/>
        <v>0.5</v>
      </c>
      <c r="K1464" s="32">
        <f t="shared" si="270"/>
        <v>1.3</v>
      </c>
      <c r="L1464" s="32">
        <v>0</v>
      </c>
      <c r="M1464" s="32">
        <v>0</v>
      </c>
      <c r="N1464" s="33">
        <f t="shared" si="271"/>
        <v>3</v>
      </c>
      <c r="O1464" s="34">
        <f t="shared" si="272"/>
        <v>0</v>
      </c>
      <c r="P1464" s="35">
        <f t="shared" si="272"/>
        <v>0</v>
      </c>
      <c r="Q1464" s="33"/>
      <c r="R1464" s="33">
        <f t="shared" si="273"/>
        <v>0</v>
      </c>
      <c r="S1464" s="33">
        <f t="shared" si="273"/>
        <v>0</v>
      </c>
      <c r="T1464" s="33"/>
      <c r="U1464" s="33">
        <f t="shared" si="274"/>
        <v>0</v>
      </c>
      <c r="V1464" s="33">
        <f t="shared" si="274"/>
        <v>0</v>
      </c>
      <c r="W1464" s="36"/>
    </row>
    <row r="1465" spans="1:23" ht="19.5">
      <c r="A1465" s="112">
        <v>110</v>
      </c>
      <c r="B1465" s="27" t="s">
        <v>1949</v>
      </c>
      <c r="C1465" s="113" t="s">
        <v>646</v>
      </c>
      <c r="D1465" s="113"/>
      <c r="E1465" s="113" t="s">
        <v>2119</v>
      </c>
      <c r="F1465" s="114">
        <v>109</v>
      </c>
      <c r="G1465" s="102">
        <v>0.84199999999999986</v>
      </c>
      <c r="H1465" s="102">
        <v>1.7649999999999999</v>
      </c>
      <c r="I1465" s="31">
        <f t="shared" si="268"/>
        <v>3</v>
      </c>
      <c r="J1465" s="32">
        <f t="shared" si="269"/>
        <v>0.9</v>
      </c>
      <c r="K1465" s="32">
        <f t="shared" si="270"/>
        <v>2.1</v>
      </c>
      <c r="L1465" s="32">
        <f>J1465-G1465</f>
        <v>5.8000000000000163E-2</v>
      </c>
      <c r="M1465" s="32">
        <f>K1465-H1465</f>
        <v>0.33500000000000019</v>
      </c>
      <c r="N1465" s="33">
        <f t="shared" si="271"/>
        <v>4</v>
      </c>
      <c r="O1465" s="34">
        <f t="shared" si="272"/>
        <v>1.9333333333333386E-2</v>
      </c>
      <c r="P1465" s="35">
        <f t="shared" si="272"/>
        <v>0.11166666666666673</v>
      </c>
      <c r="Q1465" s="33"/>
      <c r="R1465" s="33">
        <f t="shared" si="273"/>
        <v>1.9333333333333386E-2</v>
      </c>
      <c r="S1465" s="33">
        <f t="shared" si="273"/>
        <v>0.11166666666666673</v>
      </c>
      <c r="T1465" s="33"/>
      <c r="U1465" s="33">
        <f t="shared" si="274"/>
        <v>1.9333333333333386E-2</v>
      </c>
      <c r="V1465" s="33">
        <f t="shared" si="274"/>
        <v>0.11166666666666673</v>
      </c>
      <c r="W1465" s="36"/>
    </row>
    <row r="1466" spans="1:23" ht="19.5">
      <c r="A1466" s="112">
        <v>111</v>
      </c>
      <c r="B1466" s="27" t="s">
        <v>1949</v>
      </c>
      <c r="C1466" s="113"/>
      <c r="D1466" s="113"/>
      <c r="E1466" s="113" t="s">
        <v>2120</v>
      </c>
      <c r="F1466" s="114">
        <v>25</v>
      </c>
      <c r="G1466" s="102">
        <v>0.873</v>
      </c>
      <c r="H1466" s="102">
        <v>1.8759999999999999</v>
      </c>
      <c r="I1466" s="31">
        <f t="shared" si="268"/>
        <v>0.7</v>
      </c>
      <c r="J1466" s="32">
        <f t="shared" si="269"/>
        <v>0.2</v>
      </c>
      <c r="K1466" s="32">
        <f t="shared" si="270"/>
        <v>0.5</v>
      </c>
      <c r="L1466" s="32">
        <v>0</v>
      </c>
      <c r="M1466" s="32">
        <v>0</v>
      </c>
      <c r="N1466" s="33">
        <f t="shared" si="271"/>
        <v>1</v>
      </c>
      <c r="O1466" s="34">
        <f t="shared" si="272"/>
        <v>0</v>
      </c>
      <c r="P1466" s="35">
        <f t="shared" si="272"/>
        <v>0</v>
      </c>
      <c r="Q1466" s="33"/>
      <c r="R1466" s="33">
        <f t="shared" si="273"/>
        <v>0</v>
      </c>
      <c r="S1466" s="33">
        <f t="shared" si="273"/>
        <v>0</v>
      </c>
      <c r="T1466" s="33"/>
      <c r="U1466" s="33">
        <f t="shared" si="274"/>
        <v>0</v>
      </c>
      <c r="V1466" s="33">
        <f t="shared" si="274"/>
        <v>0</v>
      </c>
      <c r="W1466" s="36"/>
    </row>
    <row r="1467" spans="1:23" ht="19.5">
      <c r="A1467" s="112">
        <v>112</v>
      </c>
      <c r="B1467" s="27" t="s">
        <v>1949</v>
      </c>
      <c r="C1467" s="113" t="s">
        <v>2121</v>
      </c>
      <c r="D1467" s="113"/>
      <c r="E1467" s="113" t="s">
        <v>2122</v>
      </c>
      <c r="F1467" s="114">
        <v>87</v>
      </c>
      <c r="G1467" s="102">
        <v>2.8290000000000002</v>
      </c>
      <c r="H1467" s="102">
        <v>6.0679999999999987</v>
      </c>
      <c r="I1467" s="31">
        <f t="shared" si="268"/>
        <v>2.4</v>
      </c>
      <c r="J1467" s="32">
        <f t="shared" si="269"/>
        <v>0.7</v>
      </c>
      <c r="K1467" s="32">
        <f t="shared" si="270"/>
        <v>1.7</v>
      </c>
      <c r="L1467" s="32">
        <v>0</v>
      </c>
      <c r="M1467" s="32">
        <v>0</v>
      </c>
      <c r="N1467" s="33">
        <f t="shared" si="271"/>
        <v>3</v>
      </c>
      <c r="O1467" s="34">
        <f t="shared" si="272"/>
        <v>0</v>
      </c>
      <c r="P1467" s="35">
        <f t="shared" si="272"/>
        <v>0</v>
      </c>
      <c r="Q1467" s="33"/>
      <c r="R1467" s="33">
        <f t="shared" si="273"/>
        <v>0</v>
      </c>
      <c r="S1467" s="33">
        <f t="shared" si="273"/>
        <v>0</v>
      </c>
      <c r="T1467" s="33"/>
      <c r="U1467" s="33">
        <f t="shared" si="274"/>
        <v>0</v>
      </c>
      <c r="V1467" s="33">
        <f t="shared" si="274"/>
        <v>0</v>
      </c>
      <c r="W1467" s="36"/>
    </row>
    <row r="1468" spans="1:23" ht="19.5">
      <c r="A1468" s="112">
        <v>113</v>
      </c>
      <c r="B1468" s="27" t="s">
        <v>1949</v>
      </c>
      <c r="C1468" s="113"/>
      <c r="D1468" s="113"/>
      <c r="E1468" s="113" t="s">
        <v>2075</v>
      </c>
      <c r="F1468" s="114">
        <v>69</v>
      </c>
      <c r="G1468" s="102"/>
      <c r="H1468" s="102"/>
      <c r="I1468" s="31">
        <f t="shared" si="268"/>
        <v>1.9</v>
      </c>
      <c r="J1468" s="32">
        <f t="shared" si="269"/>
        <v>0.5</v>
      </c>
      <c r="K1468" s="32">
        <f t="shared" si="270"/>
        <v>1.3</v>
      </c>
      <c r="L1468" s="32">
        <f>J1468-G1468</f>
        <v>0.5</v>
      </c>
      <c r="M1468" s="32">
        <f>K1468-H1468</f>
        <v>1.3</v>
      </c>
      <c r="N1468" s="33">
        <f t="shared" si="271"/>
        <v>2</v>
      </c>
      <c r="O1468" s="34">
        <f t="shared" si="272"/>
        <v>0.16666666666666666</v>
      </c>
      <c r="P1468" s="35">
        <f t="shared" si="272"/>
        <v>0.43333333333333335</v>
      </c>
      <c r="Q1468" s="33"/>
      <c r="R1468" s="33">
        <f t="shared" si="273"/>
        <v>0.16666666666666666</v>
      </c>
      <c r="S1468" s="33">
        <f t="shared" si="273"/>
        <v>0.43333333333333335</v>
      </c>
      <c r="T1468" s="33"/>
      <c r="U1468" s="33">
        <f t="shared" si="274"/>
        <v>0.16666666666666666</v>
      </c>
      <c r="V1468" s="33">
        <f t="shared" si="274"/>
        <v>0.43333333333333335</v>
      </c>
      <c r="W1468" s="36"/>
    </row>
    <row r="1469" spans="1:23" ht="19.5">
      <c r="A1469" s="112">
        <v>114</v>
      </c>
      <c r="B1469" s="27" t="s">
        <v>1949</v>
      </c>
      <c r="C1469" s="113" t="s">
        <v>1491</v>
      </c>
      <c r="D1469" s="113"/>
      <c r="E1469" s="113" t="s">
        <v>2123</v>
      </c>
      <c r="F1469" s="114">
        <v>125</v>
      </c>
      <c r="G1469" s="102">
        <v>1.5960000000000003</v>
      </c>
      <c r="H1469" s="102"/>
      <c r="I1469" s="31">
        <f t="shared" si="268"/>
        <v>3.4</v>
      </c>
      <c r="J1469" s="32">
        <f t="shared" si="269"/>
        <v>1</v>
      </c>
      <c r="K1469" s="32">
        <f t="shared" si="270"/>
        <v>2.4</v>
      </c>
      <c r="L1469" s="32">
        <v>0</v>
      </c>
      <c r="M1469" s="32">
        <f t="shared" ref="M1469:M1477" si="278">K1469-H1469</f>
        <v>2.4</v>
      </c>
      <c r="N1469" s="33">
        <f t="shared" si="271"/>
        <v>5</v>
      </c>
      <c r="O1469" s="34">
        <f t="shared" si="272"/>
        <v>0</v>
      </c>
      <c r="P1469" s="35">
        <f t="shared" si="272"/>
        <v>0.79999999999999993</v>
      </c>
      <c r="Q1469" s="33"/>
      <c r="R1469" s="33">
        <f t="shared" si="273"/>
        <v>0</v>
      </c>
      <c r="S1469" s="33">
        <f t="shared" si="273"/>
        <v>0.79999999999999993</v>
      </c>
      <c r="T1469" s="33"/>
      <c r="U1469" s="33">
        <f t="shared" si="274"/>
        <v>0</v>
      </c>
      <c r="V1469" s="33">
        <f t="shared" si="274"/>
        <v>0.79999999999999993</v>
      </c>
      <c r="W1469" s="36"/>
    </row>
    <row r="1470" spans="1:23" ht="19.5">
      <c r="A1470" s="112">
        <v>115</v>
      </c>
      <c r="B1470" s="27" t="s">
        <v>1949</v>
      </c>
      <c r="C1470" s="152" t="s">
        <v>1981</v>
      </c>
      <c r="D1470" s="113"/>
      <c r="E1470" s="152" t="s">
        <v>2124</v>
      </c>
      <c r="F1470" s="153">
        <v>60</v>
      </c>
      <c r="G1470" s="102"/>
      <c r="H1470" s="102"/>
      <c r="I1470" s="31">
        <f t="shared" si="268"/>
        <v>1.7</v>
      </c>
      <c r="J1470" s="32">
        <f t="shared" si="269"/>
        <v>0.5</v>
      </c>
      <c r="K1470" s="32">
        <f t="shared" si="270"/>
        <v>1.2</v>
      </c>
      <c r="L1470" s="32">
        <f t="shared" ref="L1470:L1477" si="279">J1470-G1470</f>
        <v>0.5</v>
      </c>
      <c r="M1470" s="32">
        <f t="shared" si="278"/>
        <v>1.2</v>
      </c>
      <c r="N1470" s="33">
        <f t="shared" si="271"/>
        <v>2</v>
      </c>
      <c r="O1470" s="34">
        <f t="shared" si="272"/>
        <v>0.16666666666666666</v>
      </c>
      <c r="P1470" s="35">
        <f t="shared" si="272"/>
        <v>0.39999999999999997</v>
      </c>
      <c r="Q1470" s="33"/>
      <c r="R1470" s="33">
        <f t="shared" si="273"/>
        <v>0.16666666666666666</v>
      </c>
      <c r="S1470" s="33">
        <f t="shared" si="273"/>
        <v>0.39999999999999997</v>
      </c>
      <c r="T1470" s="33"/>
      <c r="U1470" s="33">
        <f t="shared" si="274"/>
        <v>0.16666666666666666</v>
      </c>
      <c r="V1470" s="33">
        <f t="shared" si="274"/>
        <v>0.39999999999999997</v>
      </c>
      <c r="W1470" s="36"/>
    </row>
    <row r="1471" spans="1:23" ht="19.5">
      <c r="A1471" s="112">
        <v>116</v>
      </c>
      <c r="B1471" s="27" t="s">
        <v>1949</v>
      </c>
      <c r="C1471" s="152" t="s">
        <v>2044</v>
      </c>
      <c r="D1471" s="113"/>
      <c r="E1471" s="152" t="s">
        <v>2125</v>
      </c>
      <c r="F1471" s="153">
        <v>60</v>
      </c>
      <c r="G1471" s="102"/>
      <c r="H1471" s="102"/>
      <c r="I1471" s="31">
        <f>ROUND(F1471*55/100*50*0.001,1)</f>
        <v>1.7</v>
      </c>
      <c r="J1471" s="32">
        <f t="shared" si="269"/>
        <v>0.5</v>
      </c>
      <c r="K1471" s="32">
        <f t="shared" si="270"/>
        <v>1.2</v>
      </c>
      <c r="L1471" s="32">
        <f t="shared" si="279"/>
        <v>0.5</v>
      </c>
      <c r="M1471" s="32">
        <f t="shared" si="278"/>
        <v>1.2</v>
      </c>
      <c r="N1471" s="33">
        <f t="shared" si="271"/>
        <v>2</v>
      </c>
      <c r="O1471" s="34">
        <f t="shared" si="272"/>
        <v>0.16666666666666666</v>
      </c>
      <c r="P1471" s="35">
        <f t="shared" si="272"/>
        <v>0.39999999999999997</v>
      </c>
      <c r="Q1471" s="33"/>
      <c r="R1471" s="33">
        <f t="shared" si="273"/>
        <v>0.16666666666666666</v>
      </c>
      <c r="S1471" s="33">
        <f t="shared" si="273"/>
        <v>0.39999999999999997</v>
      </c>
      <c r="T1471" s="33"/>
      <c r="U1471" s="33">
        <f t="shared" si="274"/>
        <v>0.16666666666666666</v>
      </c>
      <c r="V1471" s="33">
        <f t="shared" si="274"/>
        <v>0.39999999999999997</v>
      </c>
      <c r="W1471" s="36"/>
    </row>
    <row r="1472" spans="1:23" ht="19.5">
      <c r="A1472" s="112">
        <v>117</v>
      </c>
      <c r="B1472" s="27" t="s">
        <v>1949</v>
      </c>
      <c r="C1472" s="152" t="s">
        <v>1982</v>
      </c>
      <c r="D1472" s="113"/>
      <c r="E1472" s="152" t="s">
        <v>2126</v>
      </c>
      <c r="F1472" s="153">
        <v>36</v>
      </c>
      <c r="G1472" s="102"/>
      <c r="H1472" s="102"/>
      <c r="I1472" s="31">
        <f t="shared" si="268"/>
        <v>1</v>
      </c>
      <c r="J1472" s="32">
        <f t="shared" si="269"/>
        <v>0.3</v>
      </c>
      <c r="K1472" s="32">
        <f t="shared" si="270"/>
        <v>0.7</v>
      </c>
      <c r="L1472" s="32">
        <f t="shared" si="279"/>
        <v>0.3</v>
      </c>
      <c r="M1472" s="32">
        <f t="shared" si="278"/>
        <v>0.7</v>
      </c>
      <c r="N1472" s="33">
        <f t="shared" si="271"/>
        <v>1</v>
      </c>
      <c r="O1472" s="34">
        <f t="shared" si="272"/>
        <v>9.9999999999999992E-2</v>
      </c>
      <c r="P1472" s="35">
        <f t="shared" si="272"/>
        <v>0.23333333333333331</v>
      </c>
      <c r="Q1472" s="33"/>
      <c r="R1472" s="33">
        <f t="shared" si="273"/>
        <v>9.9999999999999992E-2</v>
      </c>
      <c r="S1472" s="33">
        <f t="shared" si="273"/>
        <v>0.23333333333333331</v>
      </c>
      <c r="T1472" s="33"/>
      <c r="U1472" s="33">
        <f t="shared" si="274"/>
        <v>9.9999999999999992E-2</v>
      </c>
      <c r="V1472" s="33">
        <f t="shared" si="274"/>
        <v>0.23333333333333331</v>
      </c>
      <c r="W1472" s="36"/>
    </row>
    <row r="1473" spans="1:23" ht="19.5">
      <c r="A1473" s="112">
        <v>118</v>
      </c>
      <c r="B1473" s="27" t="s">
        <v>1949</v>
      </c>
      <c r="C1473" s="152" t="s">
        <v>2127</v>
      </c>
      <c r="D1473" s="113"/>
      <c r="E1473" s="152" t="s">
        <v>2128</v>
      </c>
      <c r="F1473" s="153">
        <v>54</v>
      </c>
      <c r="G1473" s="102"/>
      <c r="H1473" s="102"/>
      <c r="I1473" s="31">
        <f t="shared" si="268"/>
        <v>1.5</v>
      </c>
      <c r="J1473" s="32">
        <f t="shared" si="269"/>
        <v>0.4</v>
      </c>
      <c r="K1473" s="32">
        <f t="shared" si="270"/>
        <v>1.1000000000000001</v>
      </c>
      <c r="L1473" s="32">
        <f t="shared" si="279"/>
        <v>0.4</v>
      </c>
      <c r="M1473" s="32">
        <f t="shared" si="278"/>
        <v>1.1000000000000001</v>
      </c>
      <c r="N1473" s="33">
        <f t="shared" si="271"/>
        <v>2</v>
      </c>
      <c r="O1473" s="34">
        <f t="shared" si="272"/>
        <v>0.13333333333333333</v>
      </c>
      <c r="P1473" s="35">
        <f t="shared" si="272"/>
        <v>0.3666666666666667</v>
      </c>
      <c r="Q1473" s="33"/>
      <c r="R1473" s="33">
        <f t="shared" si="273"/>
        <v>0.13333333333333333</v>
      </c>
      <c r="S1473" s="33">
        <f t="shared" si="273"/>
        <v>0.3666666666666667</v>
      </c>
      <c r="T1473" s="33"/>
      <c r="U1473" s="33">
        <f t="shared" si="274"/>
        <v>0.13333333333333333</v>
      </c>
      <c r="V1473" s="33">
        <f t="shared" si="274"/>
        <v>0.3666666666666667</v>
      </c>
      <c r="W1473" s="36"/>
    </row>
    <row r="1474" spans="1:23" ht="19.5">
      <c r="A1474" s="112">
        <v>119</v>
      </c>
      <c r="B1474" s="27" t="s">
        <v>1949</v>
      </c>
      <c r="C1474" s="152" t="s">
        <v>2129</v>
      </c>
      <c r="D1474" s="113"/>
      <c r="E1474" s="152" t="s">
        <v>2130</v>
      </c>
      <c r="F1474" s="153">
        <v>45</v>
      </c>
      <c r="G1474" s="102"/>
      <c r="H1474" s="102"/>
      <c r="I1474" s="31">
        <f t="shared" si="268"/>
        <v>1.2</v>
      </c>
      <c r="J1474" s="32">
        <f t="shared" si="269"/>
        <v>0.3</v>
      </c>
      <c r="K1474" s="32">
        <f t="shared" si="270"/>
        <v>0.8</v>
      </c>
      <c r="L1474" s="32">
        <f t="shared" si="279"/>
        <v>0.3</v>
      </c>
      <c r="M1474" s="32">
        <f t="shared" si="278"/>
        <v>0.8</v>
      </c>
      <c r="N1474" s="33">
        <f t="shared" si="271"/>
        <v>2</v>
      </c>
      <c r="O1474" s="34">
        <f t="shared" si="272"/>
        <v>9.9999999999999992E-2</v>
      </c>
      <c r="P1474" s="35">
        <f t="shared" si="272"/>
        <v>0.26666666666666666</v>
      </c>
      <c r="Q1474" s="33"/>
      <c r="R1474" s="33">
        <f t="shared" si="273"/>
        <v>9.9999999999999992E-2</v>
      </c>
      <c r="S1474" s="33">
        <f t="shared" si="273"/>
        <v>0.26666666666666666</v>
      </c>
      <c r="T1474" s="33"/>
      <c r="U1474" s="33">
        <f t="shared" si="274"/>
        <v>9.9999999999999992E-2</v>
      </c>
      <c r="V1474" s="33">
        <f t="shared" si="274"/>
        <v>0.26666666666666666</v>
      </c>
      <c r="W1474" s="36"/>
    </row>
    <row r="1475" spans="1:23" ht="19.5">
      <c r="A1475" s="112">
        <v>120</v>
      </c>
      <c r="B1475" s="27" t="s">
        <v>1949</v>
      </c>
      <c r="C1475" s="152" t="s">
        <v>2131</v>
      </c>
      <c r="D1475" s="113"/>
      <c r="E1475" s="152" t="s">
        <v>2132</v>
      </c>
      <c r="F1475" s="153">
        <v>68</v>
      </c>
      <c r="G1475" s="102"/>
      <c r="H1475" s="102"/>
      <c r="I1475" s="31">
        <f t="shared" si="268"/>
        <v>1.9</v>
      </c>
      <c r="J1475" s="32">
        <f t="shared" si="269"/>
        <v>0.5</v>
      </c>
      <c r="K1475" s="32">
        <f t="shared" si="270"/>
        <v>1.3</v>
      </c>
      <c r="L1475" s="32">
        <f t="shared" si="279"/>
        <v>0.5</v>
      </c>
      <c r="M1475" s="32">
        <f t="shared" si="278"/>
        <v>1.3</v>
      </c>
      <c r="N1475" s="33">
        <f t="shared" si="271"/>
        <v>2</v>
      </c>
      <c r="O1475" s="34">
        <f t="shared" si="272"/>
        <v>0.16666666666666666</v>
      </c>
      <c r="P1475" s="35">
        <f t="shared" si="272"/>
        <v>0.43333333333333335</v>
      </c>
      <c r="Q1475" s="33"/>
      <c r="R1475" s="33">
        <f t="shared" si="273"/>
        <v>0.16666666666666666</v>
      </c>
      <c r="S1475" s="33">
        <f t="shared" si="273"/>
        <v>0.43333333333333335</v>
      </c>
      <c r="T1475" s="33"/>
      <c r="U1475" s="33">
        <f t="shared" si="274"/>
        <v>0.16666666666666666</v>
      </c>
      <c r="V1475" s="33">
        <f t="shared" si="274"/>
        <v>0.43333333333333335</v>
      </c>
      <c r="W1475" s="36"/>
    </row>
    <row r="1476" spans="1:23" ht="19.5">
      <c r="A1476" s="112">
        <v>121</v>
      </c>
      <c r="B1476" s="27" t="s">
        <v>1949</v>
      </c>
      <c r="C1476" s="152" t="s">
        <v>2133</v>
      </c>
      <c r="D1476" s="113"/>
      <c r="E1476" s="152" t="s">
        <v>2134</v>
      </c>
      <c r="F1476" s="153">
        <v>91</v>
      </c>
      <c r="G1476" s="102"/>
      <c r="H1476" s="102"/>
      <c r="I1476" s="31">
        <f t="shared" si="268"/>
        <v>2.5</v>
      </c>
      <c r="J1476" s="32">
        <f t="shared" si="269"/>
        <v>0.7</v>
      </c>
      <c r="K1476" s="32">
        <f t="shared" si="270"/>
        <v>1.8</v>
      </c>
      <c r="L1476" s="32">
        <f t="shared" si="279"/>
        <v>0.7</v>
      </c>
      <c r="M1476" s="32">
        <f t="shared" si="278"/>
        <v>1.8</v>
      </c>
      <c r="N1476" s="33">
        <f t="shared" si="271"/>
        <v>3</v>
      </c>
      <c r="O1476" s="34">
        <f t="shared" si="272"/>
        <v>0.23333333333333331</v>
      </c>
      <c r="P1476" s="35">
        <f t="shared" si="272"/>
        <v>0.6</v>
      </c>
      <c r="Q1476" s="33"/>
      <c r="R1476" s="33">
        <f t="shared" si="273"/>
        <v>0.23333333333333331</v>
      </c>
      <c r="S1476" s="33">
        <f t="shared" si="273"/>
        <v>0.6</v>
      </c>
      <c r="T1476" s="33"/>
      <c r="U1476" s="33">
        <f t="shared" si="274"/>
        <v>0.23333333333333331</v>
      </c>
      <c r="V1476" s="33">
        <f t="shared" si="274"/>
        <v>0.6</v>
      </c>
      <c r="W1476" s="36"/>
    </row>
    <row r="1477" spans="1:23" ht="19.5">
      <c r="A1477" s="112">
        <v>122</v>
      </c>
      <c r="B1477" s="27" t="s">
        <v>1949</v>
      </c>
      <c r="C1477" s="152" t="s">
        <v>1998</v>
      </c>
      <c r="D1477" s="38"/>
      <c r="E1477" s="152" t="s">
        <v>2135</v>
      </c>
      <c r="F1477" s="153">
        <v>28</v>
      </c>
      <c r="G1477" s="99"/>
      <c r="H1477" s="99"/>
      <c r="I1477" s="31">
        <f t="shared" si="268"/>
        <v>0.8</v>
      </c>
      <c r="J1477" s="32">
        <f t="shared" si="269"/>
        <v>0.2</v>
      </c>
      <c r="K1477" s="32">
        <f t="shared" si="270"/>
        <v>0.6</v>
      </c>
      <c r="L1477" s="32">
        <f t="shared" si="279"/>
        <v>0.2</v>
      </c>
      <c r="M1477" s="32">
        <f t="shared" si="278"/>
        <v>0.6</v>
      </c>
      <c r="N1477" s="33">
        <f t="shared" si="271"/>
        <v>1</v>
      </c>
      <c r="O1477" s="34">
        <f t="shared" si="272"/>
        <v>6.6666666666666666E-2</v>
      </c>
      <c r="P1477" s="35">
        <f t="shared" si="272"/>
        <v>0.19999999999999998</v>
      </c>
      <c r="Q1477" s="33"/>
      <c r="R1477" s="33">
        <f t="shared" si="273"/>
        <v>6.6666666666666666E-2</v>
      </c>
      <c r="S1477" s="33">
        <f t="shared" si="273"/>
        <v>0.19999999999999998</v>
      </c>
      <c r="T1477" s="33"/>
      <c r="U1477" s="33">
        <f t="shared" si="274"/>
        <v>6.6666666666666666E-2</v>
      </c>
      <c r="V1477" s="33">
        <f t="shared" si="274"/>
        <v>0.19999999999999998</v>
      </c>
      <c r="W1477" s="142"/>
    </row>
    <row r="1478" spans="1:23" ht="18.75">
      <c r="A1478" s="26"/>
      <c r="B1478" s="38"/>
      <c r="C1478" s="152"/>
      <c r="D1478" s="38"/>
      <c r="E1478" s="152"/>
      <c r="F1478" s="26">
        <f>SUM(F1356:F1477)</f>
        <v>15706</v>
      </c>
      <c r="G1478" s="33">
        <f t="shared" ref="G1478:H1478" si="280">SUM(G1356:G1477)</f>
        <v>111.36550000000001</v>
      </c>
      <c r="H1478" s="33">
        <f t="shared" si="280"/>
        <v>155.81200000000001</v>
      </c>
      <c r="I1478" s="33">
        <f>SUM(I1356:I1477)</f>
        <v>431.99999999999972</v>
      </c>
      <c r="J1478" s="33">
        <f>SUM(J1356:J1477)</f>
        <v>123.30000000000007</v>
      </c>
      <c r="K1478" s="33">
        <f>SUM(K1356:K1477)</f>
        <v>303.02000000000004</v>
      </c>
      <c r="L1478" s="56">
        <f>SUM(L1356:L1477)</f>
        <v>75.206000000000017</v>
      </c>
      <c r="M1478" s="56">
        <f>SUM(M1356:M1477)</f>
        <v>207.80199999999999</v>
      </c>
      <c r="N1478" s="36"/>
      <c r="O1478" s="43">
        <f t="shared" si="272"/>
        <v>25.068666666666672</v>
      </c>
      <c r="P1478" s="43">
        <f t="shared" si="272"/>
        <v>69.267333333333326</v>
      </c>
      <c r="Q1478" s="42"/>
      <c r="R1478" s="39">
        <f>SUM(R1356:R1477)</f>
        <v>25.06366666666667</v>
      </c>
      <c r="S1478" s="39">
        <f>SUM(S1356:S1477)</f>
        <v>69.267333333333312</v>
      </c>
      <c r="T1478" s="39"/>
      <c r="U1478" s="39">
        <f>SUM(U1356:U1477)</f>
        <v>25.06366666666667</v>
      </c>
      <c r="V1478" s="39">
        <f>SUM(V1356:V1477)</f>
        <v>69.267333333333312</v>
      </c>
      <c r="W1478" s="142"/>
    </row>
    <row r="1479" spans="1:23" ht="18.75">
      <c r="A1479" s="48"/>
      <c r="B1479" s="47"/>
      <c r="C1479" s="47"/>
      <c r="D1479" s="47"/>
      <c r="E1479" s="66"/>
      <c r="F1479" s="67"/>
      <c r="G1479" s="68"/>
      <c r="H1479" s="68"/>
      <c r="I1479" s="66"/>
      <c r="J1479" s="66"/>
      <c r="K1479" s="66"/>
      <c r="L1479" s="66"/>
      <c r="M1479" s="66"/>
      <c r="N1479" s="91"/>
      <c r="O1479" s="91"/>
      <c r="P1479" s="91"/>
      <c r="Q1479" s="91"/>
      <c r="R1479" s="91"/>
      <c r="S1479" s="91"/>
      <c r="T1479" s="91"/>
      <c r="U1479" s="91"/>
      <c r="V1479" s="91"/>
      <c r="W1479" s="46"/>
    </row>
    <row r="1480" spans="1:23" ht="18.75">
      <c r="A1480" s="48"/>
      <c r="B1480" s="47"/>
      <c r="C1480" s="47"/>
      <c r="D1480" s="47"/>
      <c r="E1480" s="66"/>
      <c r="F1480" s="67"/>
      <c r="G1480" s="68"/>
      <c r="H1480" s="68"/>
      <c r="I1480" s="66"/>
      <c r="J1480" s="154"/>
      <c r="K1480" s="154"/>
      <c r="L1480" s="66"/>
      <c r="M1480" s="66"/>
      <c r="N1480" s="91"/>
      <c r="O1480" s="155"/>
      <c r="P1480" s="91"/>
      <c r="Q1480" s="91"/>
      <c r="R1480" s="91"/>
      <c r="S1480" s="91"/>
      <c r="T1480" s="91"/>
      <c r="U1480" s="91"/>
      <c r="V1480" s="91"/>
      <c r="W1480" s="46"/>
    </row>
    <row r="1481" spans="1:23" ht="18.75">
      <c r="A1481" s="48"/>
      <c r="B1481" s="47"/>
      <c r="C1481" s="47"/>
      <c r="D1481" s="47"/>
      <c r="E1481" s="66"/>
      <c r="F1481" s="67"/>
      <c r="G1481" s="68"/>
      <c r="H1481" s="156"/>
      <c r="I1481" s="157"/>
      <c r="J1481" s="158"/>
      <c r="K1481" s="159"/>
      <c r="L1481" s="66"/>
      <c r="M1481" s="66"/>
      <c r="N1481" s="91"/>
      <c r="O1481" s="91"/>
      <c r="P1481" s="91"/>
      <c r="Q1481" s="91"/>
      <c r="R1481" s="91"/>
      <c r="S1481" s="91"/>
      <c r="T1481" s="91"/>
      <c r="U1481" s="91"/>
      <c r="V1481" s="91"/>
      <c r="W1481" s="46"/>
    </row>
    <row r="1482" spans="1:23" ht="18.75">
      <c r="A1482" s="48"/>
      <c r="B1482" s="47"/>
      <c r="C1482" s="47"/>
      <c r="D1482" s="47"/>
      <c r="E1482" s="66"/>
      <c r="F1482" s="67"/>
      <c r="G1482" s="68"/>
      <c r="H1482" s="160"/>
      <c r="I1482" s="161"/>
      <c r="J1482" s="162"/>
      <c r="K1482" s="163"/>
      <c r="L1482" s="66"/>
      <c r="M1482" s="66"/>
      <c r="N1482" s="91"/>
      <c r="O1482" s="91"/>
      <c r="P1482" s="91"/>
      <c r="Q1482" s="91"/>
      <c r="R1482" s="91"/>
      <c r="S1482" s="91"/>
      <c r="T1482" s="91"/>
      <c r="U1482" s="91"/>
      <c r="V1482" s="91"/>
      <c r="W1482" s="46"/>
    </row>
    <row r="1483" spans="1:23" ht="18.75">
      <c r="A1483" s="48"/>
      <c r="B1483" s="47"/>
      <c r="C1483" s="47"/>
      <c r="D1483" s="47"/>
      <c r="E1483" s="66"/>
      <c r="F1483" s="67"/>
      <c r="G1483" s="68"/>
      <c r="H1483" s="68"/>
      <c r="I1483" s="66"/>
      <c r="J1483" s="163"/>
      <c r="K1483" s="163"/>
      <c r="L1483" s="66"/>
      <c r="M1483" s="66"/>
      <c r="N1483" s="91"/>
      <c r="O1483" s="91"/>
      <c r="P1483" s="91"/>
      <c r="Q1483" s="91"/>
      <c r="R1483" s="91"/>
      <c r="S1483" s="91"/>
      <c r="T1483" s="91"/>
      <c r="U1483" s="91"/>
      <c r="V1483" s="91"/>
      <c r="W1483" s="46"/>
    </row>
    <row r="1484" spans="1:23" ht="18.75">
      <c r="A1484" s="48"/>
      <c r="B1484" s="47"/>
      <c r="C1484" s="47"/>
      <c r="D1484" s="47"/>
      <c r="E1484" s="66"/>
      <c r="F1484" s="67"/>
      <c r="G1484" s="68"/>
      <c r="H1484" s="164"/>
      <c r="I1484" s="66"/>
      <c r="J1484" s="163"/>
      <c r="K1484" s="163"/>
      <c r="L1484" s="66"/>
      <c r="M1484" s="66"/>
      <c r="N1484" s="91"/>
      <c r="O1484" s="91"/>
      <c r="P1484" s="91"/>
      <c r="Q1484" s="91"/>
      <c r="R1484" s="91"/>
      <c r="S1484" s="91"/>
      <c r="T1484" s="91"/>
      <c r="U1484" s="91"/>
      <c r="V1484" s="91"/>
      <c r="W1484" s="46"/>
    </row>
    <row r="1485" spans="1:23" ht="18.75">
      <c r="A1485" s="48"/>
      <c r="B1485" s="47"/>
      <c r="C1485" s="47"/>
      <c r="D1485" s="47"/>
      <c r="E1485" s="66"/>
      <c r="F1485" s="67"/>
      <c r="G1485" s="68"/>
      <c r="H1485" s="68"/>
      <c r="I1485" s="66"/>
      <c r="J1485" s="66"/>
      <c r="K1485" s="66"/>
      <c r="L1485" s="66"/>
      <c r="M1485" s="66"/>
      <c r="N1485" s="91"/>
      <c r="O1485" s="91"/>
      <c r="P1485" s="91"/>
      <c r="Q1485" s="91"/>
      <c r="R1485" s="91"/>
      <c r="S1485" s="91"/>
      <c r="T1485" s="91"/>
      <c r="U1485" s="91"/>
      <c r="V1485" s="91"/>
      <c r="W1485" s="46"/>
    </row>
    <row r="1486" spans="1:23" ht="18.75">
      <c r="A1486" s="48"/>
      <c r="B1486" s="47"/>
      <c r="C1486" s="47"/>
      <c r="D1486" s="47"/>
      <c r="E1486" s="66"/>
      <c r="F1486" s="67"/>
      <c r="G1486" s="68"/>
      <c r="H1486" s="68"/>
      <c r="I1486" s="66"/>
      <c r="J1486" s="66"/>
      <c r="K1486" s="66"/>
      <c r="L1486" s="66"/>
      <c r="M1486" s="66"/>
      <c r="N1486" s="91"/>
      <c r="O1486" s="91"/>
      <c r="P1486" s="91"/>
      <c r="Q1486" s="91"/>
      <c r="R1486" s="91"/>
      <c r="S1486" s="91"/>
      <c r="T1486" s="91"/>
      <c r="U1486" s="91"/>
      <c r="V1486" s="91"/>
      <c r="W1486" s="46"/>
    </row>
    <row r="1487" spans="1:23" ht="18.75">
      <c r="A1487" s="48"/>
      <c r="B1487" s="47"/>
      <c r="C1487" s="47"/>
      <c r="D1487" s="47"/>
      <c r="E1487" s="66"/>
      <c r="F1487" s="67"/>
      <c r="G1487" s="68"/>
      <c r="H1487" s="68"/>
      <c r="I1487" s="66"/>
      <c r="J1487" s="66"/>
      <c r="K1487" s="66"/>
      <c r="L1487" s="66"/>
      <c r="M1487" s="66"/>
      <c r="N1487" s="91"/>
      <c r="O1487" s="91"/>
      <c r="P1487" s="91"/>
      <c r="Q1487" s="91"/>
      <c r="R1487" s="91"/>
      <c r="S1487" s="91"/>
      <c r="T1487" s="91"/>
      <c r="U1487" s="91"/>
      <c r="V1487" s="91"/>
      <c r="W1487" s="46"/>
    </row>
    <row r="1488" spans="1:23" ht="18.75">
      <c r="A1488" s="48"/>
      <c r="B1488" s="47"/>
      <c r="C1488" s="47"/>
      <c r="D1488" s="47"/>
      <c r="E1488" s="66"/>
      <c r="F1488" s="67"/>
      <c r="G1488" s="68"/>
      <c r="H1488" s="68"/>
      <c r="I1488" s="66"/>
      <c r="J1488" s="66"/>
      <c r="K1488" s="66"/>
      <c r="L1488" s="66"/>
      <c r="M1488" s="66"/>
      <c r="N1488" s="91"/>
      <c r="O1488" s="91"/>
      <c r="P1488" s="91"/>
      <c r="Q1488" s="91"/>
      <c r="R1488" s="91"/>
      <c r="S1488" s="91"/>
      <c r="T1488" s="91"/>
      <c r="U1488" s="91"/>
      <c r="V1488" s="91"/>
      <c r="W1488" s="46"/>
    </row>
    <row r="1489" spans="1:23" ht="18.75">
      <c r="A1489" s="48"/>
      <c r="B1489" s="47"/>
      <c r="C1489" s="47"/>
      <c r="D1489" s="47"/>
      <c r="E1489" s="66"/>
      <c r="F1489" s="67"/>
      <c r="G1489" s="68"/>
      <c r="H1489" s="68"/>
      <c r="I1489" s="66"/>
      <c r="J1489" s="66"/>
      <c r="K1489" s="66"/>
      <c r="L1489" s="66"/>
      <c r="M1489" s="66"/>
      <c r="N1489" s="91"/>
      <c r="O1489" s="91"/>
      <c r="P1489" s="91"/>
      <c r="Q1489" s="91"/>
      <c r="R1489" s="91"/>
      <c r="S1489" s="91"/>
      <c r="T1489" s="91"/>
      <c r="U1489" s="91"/>
      <c r="V1489" s="91"/>
      <c r="W1489" s="46"/>
    </row>
    <row r="1490" spans="1:23" ht="18.75">
      <c r="A1490" s="48"/>
      <c r="B1490" s="47"/>
      <c r="C1490" s="47"/>
      <c r="D1490" s="47"/>
      <c r="E1490" s="66"/>
      <c r="F1490" s="67"/>
      <c r="G1490" s="68"/>
      <c r="H1490" s="68"/>
      <c r="I1490" s="66"/>
      <c r="J1490" s="66"/>
      <c r="K1490" s="66"/>
      <c r="L1490" s="66"/>
      <c r="M1490" s="66"/>
      <c r="N1490" s="91"/>
      <c r="O1490" s="91"/>
      <c r="P1490" s="91"/>
      <c r="Q1490" s="91"/>
      <c r="R1490" s="91"/>
      <c r="S1490" s="91"/>
      <c r="T1490" s="91"/>
      <c r="U1490" s="91"/>
      <c r="V1490" s="91"/>
      <c r="W1490" s="46"/>
    </row>
    <row r="1491" spans="1:23" ht="19.5">
      <c r="A1491" s="112">
        <v>1</v>
      </c>
      <c r="B1491" s="27" t="s">
        <v>2136</v>
      </c>
      <c r="C1491" s="113" t="s">
        <v>2137</v>
      </c>
      <c r="D1491" s="113"/>
      <c r="E1491" s="113" t="s">
        <v>2138</v>
      </c>
      <c r="F1491" s="114">
        <v>151</v>
      </c>
      <c r="G1491" s="165">
        <v>4.6960000000000015</v>
      </c>
      <c r="H1491" s="165">
        <v>8.4810000000000016</v>
      </c>
      <c r="I1491" s="31">
        <f t="shared" ref="I1491:I1554" si="281">ROUND(F1491*55/100*50*0.001,1)</f>
        <v>4.2</v>
      </c>
      <c r="J1491" s="32">
        <f t="shared" ref="J1491:J1554" si="282">ROUND(I1491*1/3.5,1)</f>
        <v>1.2</v>
      </c>
      <c r="K1491" s="32">
        <f t="shared" ref="K1491:K1554" si="283">ROUND(I1491*2/2.85,1)</f>
        <v>2.9</v>
      </c>
      <c r="L1491" s="32">
        <v>0</v>
      </c>
      <c r="M1491" s="32">
        <v>0</v>
      </c>
      <c r="N1491" s="33"/>
      <c r="O1491" s="34">
        <f t="shared" ref="O1491:P1554" si="284">L1491/3</f>
        <v>0</v>
      </c>
      <c r="P1491" s="35">
        <f t="shared" si="284"/>
        <v>0</v>
      </c>
      <c r="Q1491" s="33"/>
      <c r="R1491" s="33">
        <f t="shared" ref="R1491:S1554" si="285">L1491/3</f>
        <v>0</v>
      </c>
      <c r="S1491" s="33">
        <f t="shared" si="285"/>
        <v>0</v>
      </c>
      <c r="T1491" s="33"/>
      <c r="U1491" s="33">
        <f t="shared" ref="U1491:V1554" si="286">L1491/3</f>
        <v>0</v>
      </c>
      <c r="V1491" s="33">
        <f t="shared" si="286"/>
        <v>0</v>
      </c>
      <c r="W1491" s="36"/>
    </row>
    <row r="1492" spans="1:23" ht="19.5">
      <c r="A1492" s="112">
        <v>2</v>
      </c>
      <c r="B1492" s="27" t="s">
        <v>2136</v>
      </c>
      <c r="C1492" s="113" t="s">
        <v>2139</v>
      </c>
      <c r="D1492" s="113"/>
      <c r="E1492" s="113" t="s">
        <v>2140</v>
      </c>
      <c r="F1492" s="114">
        <v>172</v>
      </c>
      <c r="G1492" s="165">
        <v>4.4530000000000003</v>
      </c>
      <c r="H1492" s="165">
        <v>7.3500000000000014</v>
      </c>
      <c r="I1492" s="31">
        <f t="shared" si="281"/>
        <v>4.7</v>
      </c>
      <c r="J1492" s="32">
        <f t="shared" si="282"/>
        <v>1.3</v>
      </c>
      <c r="K1492" s="32">
        <f t="shared" si="283"/>
        <v>3.3</v>
      </c>
      <c r="L1492" s="32">
        <v>0</v>
      </c>
      <c r="M1492" s="32">
        <v>0</v>
      </c>
      <c r="N1492" s="33"/>
      <c r="O1492" s="34">
        <f t="shared" si="284"/>
        <v>0</v>
      </c>
      <c r="P1492" s="35">
        <f t="shared" si="284"/>
        <v>0</v>
      </c>
      <c r="Q1492" s="33"/>
      <c r="R1492" s="33">
        <f t="shared" si="285"/>
        <v>0</v>
      </c>
      <c r="S1492" s="33">
        <f t="shared" si="285"/>
        <v>0</v>
      </c>
      <c r="T1492" s="33"/>
      <c r="U1492" s="33">
        <f t="shared" si="286"/>
        <v>0</v>
      </c>
      <c r="V1492" s="33">
        <f t="shared" si="286"/>
        <v>0</v>
      </c>
      <c r="W1492" s="36"/>
    </row>
    <row r="1493" spans="1:23" ht="19.5">
      <c r="A1493" s="112">
        <v>3</v>
      </c>
      <c r="B1493" s="27" t="s">
        <v>2136</v>
      </c>
      <c r="C1493" s="113" t="s">
        <v>2141</v>
      </c>
      <c r="D1493" s="113"/>
      <c r="E1493" s="113" t="s">
        <v>2142</v>
      </c>
      <c r="F1493" s="114">
        <v>123</v>
      </c>
      <c r="G1493" s="165"/>
      <c r="H1493" s="165"/>
      <c r="I1493" s="31">
        <f t="shared" si="281"/>
        <v>3.4</v>
      </c>
      <c r="J1493" s="32">
        <f t="shared" si="282"/>
        <v>1</v>
      </c>
      <c r="K1493" s="32">
        <f t="shared" si="283"/>
        <v>2.4</v>
      </c>
      <c r="L1493" s="32">
        <f t="shared" ref="L1493:M1496" si="287">J1493-G1493</f>
        <v>1</v>
      </c>
      <c r="M1493" s="32">
        <f t="shared" si="287"/>
        <v>2.4</v>
      </c>
      <c r="N1493" s="33"/>
      <c r="O1493" s="34">
        <f t="shared" si="284"/>
        <v>0.33333333333333331</v>
      </c>
      <c r="P1493" s="35">
        <f t="shared" si="284"/>
        <v>0.79999999999999993</v>
      </c>
      <c r="Q1493" s="33"/>
      <c r="R1493" s="33">
        <f t="shared" si="285"/>
        <v>0.33333333333333331</v>
      </c>
      <c r="S1493" s="33">
        <f t="shared" si="285"/>
        <v>0.79999999999999993</v>
      </c>
      <c r="T1493" s="33"/>
      <c r="U1493" s="33">
        <f t="shared" si="286"/>
        <v>0.33333333333333331</v>
      </c>
      <c r="V1493" s="33">
        <f t="shared" si="286"/>
        <v>0.79999999999999993</v>
      </c>
      <c r="W1493" s="36"/>
    </row>
    <row r="1494" spans="1:23" ht="19.5">
      <c r="A1494" s="112">
        <v>4</v>
      </c>
      <c r="B1494" s="27" t="s">
        <v>2136</v>
      </c>
      <c r="C1494" s="113" t="s">
        <v>2141</v>
      </c>
      <c r="D1494" s="113"/>
      <c r="E1494" s="113" t="s">
        <v>2143</v>
      </c>
      <c r="F1494" s="114">
        <v>121</v>
      </c>
      <c r="G1494" s="165"/>
      <c r="H1494" s="165"/>
      <c r="I1494" s="31">
        <f t="shared" si="281"/>
        <v>3.3</v>
      </c>
      <c r="J1494" s="32">
        <f t="shared" si="282"/>
        <v>0.9</v>
      </c>
      <c r="K1494" s="32">
        <f t="shared" si="283"/>
        <v>2.2999999999999998</v>
      </c>
      <c r="L1494" s="32">
        <f t="shared" si="287"/>
        <v>0.9</v>
      </c>
      <c r="M1494" s="32">
        <f t="shared" si="287"/>
        <v>2.2999999999999998</v>
      </c>
      <c r="N1494" s="33"/>
      <c r="O1494" s="34">
        <f t="shared" si="284"/>
        <v>0.3</v>
      </c>
      <c r="P1494" s="35">
        <f t="shared" si="284"/>
        <v>0.76666666666666661</v>
      </c>
      <c r="Q1494" s="33"/>
      <c r="R1494" s="33">
        <f t="shared" si="285"/>
        <v>0.3</v>
      </c>
      <c r="S1494" s="33">
        <f t="shared" si="285"/>
        <v>0.76666666666666661</v>
      </c>
      <c r="T1494" s="33"/>
      <c r="U1494" s="33">
        <f t="shared" si="286"/>
        <v>0.3</v>
      </c>
      <c r="V1494" s="33">
        <f t="shared" si="286"/>
        <v>0.76666666666666661</v>
      </c>
      <c r="W1494" s="36"/>
    </row>
    <row r="1495" spans="1:23" ht="19.5">
      <c r="A1495" s="112">
        <v>5</v>
      </c>
      <c r="B1495" s="27" t="s">
        <v>2136</v>
      </c>
      <c r="C1495" s="113" t="s">
        <v>2144</v>
      </c>
      <c r="D1495" s="113"/>
      <c r="E1495" s="113" t="s">
        <v>2145</v>
      </c>
      <c r="F1495" s="114">
        <v>179</v>
      </c>
      <c r="G1495" s="165"/>
      <c r="H1495" s="165">
        <v>0.82266666666666577</v>
      </c>
      <c r="I1495" s="31">
        <f t="shared" si="281"/>
        <v>4.9000000000000004</v>
      </c>
      <c r="J1495" s="32">
        <f t="shared" si="282"/>
        <v>1.4</v>
      </c>
      <c r="K1495" s="32">
        <f t="shared" si="283"/>
        <v>3.4</v>
      </c>
      <c r="L1495" s="32">
        <f t="shared" si="287"/>
        <v>1.4</v>
      </c>
      <c r="M1495" s="32">
        <f t="shared" si="287"/>
        <v>2.5773333333333341</v>
      </c>
      <c r="N1495" s="33"/>
      <c r="O1495" s="34">
        <f t="shared" si="284"/>
        <v>0.46666666666666662</v>
      </c>
      <c r="P1495" s="35">
        <f t="shared" si="284"/>
        <v>0.85911111111111138</v>
      </c>
      <c r="Q1495" s="33"/>
      <c r="R1495" s="33">
        <f t="shared" si="285"/>
        <v>0.46666666666666662</v>
      </c>
      <c r="S1495" s="33">
        <f t="shared" si="285"/>
        <v>0.85911111111111138</v>
      </c>
      <c r="T1495" s="33"/>
      <c r="U1495" s="33">
        <f t="shared" si="286"/>
        <v>0.46666666666666662</v>
      </c>
      <c r="V1495" s="33">
        <f t="shared" si="286"/>
        <v>0.85911111111111138</v>
      </c>
      <c r="W1495" s="36"/>
    </row>
    <row r="1496" spans="1:23" ht="19.5">
      <c r="A1496" s="112">
        <v>6</v>
      </c>
      <c r="B1496" s="27" t="s">
        <v>2136</v>
      </c>
      <c r="C1496" s="113" t="s">
        <v>2146</v>
      </c>
      <c r="D1496" s="113"/>
      <c r="E1496" s="113" t="s">
        <v>2147</v>
      </c>
      <c r="F1496" s="114">
        <v>112</v>
      </c>
      <c r="G1496" s="165"/>
      <c r="H1496" s="165"/>
      <c r="I1496" s="31">
        <f t="shared" si="281"/>
        <v>3.1</v>
      </c>
      <c r="J1496" s="32">
        <f t="shared" si="282"/>
        <v>0.9</v>
      </c>
      <c r="K1496" s="32">
        <f t="shared" si="283"/>
        <v>2.2000000000000002</v>
      </c>
      <c r="L1496" s="32">
        <f t="shared" si="287"/>
        <v>0.9</v>
      </c>
      <c r="M1496" s="32">
        <f t="shared" si="287"/>
        <v>2.2000000000000002</v>
      </c>
      <c r="N1496" s="33"/>
      <c r="O1496" s="34">
        <f t="shared" si="284"/>
        <v>0.3</v>
      </c>
      <c r="P1496" s="35">
        <f t="shared" si="284"/>
        <v>0.73333333333333339</v>
      </c>
      <c r="Q1496" s="33"/>
      <c r="R1496" s="33">
        <f t="shared" si="285"/>
        <v>0.3</v>
      </c>
      <c r="S1496" s="33">
        <f t="shared" si="285"/>
        <v>0.73333333333333339</v>
      </c>
      <c r="T1496" s="33"/>
      <c r="U1496" s="33">
        <f t="shared" si="286"/>
        <v>0.3</v>
      </c>
      <c r="V1496" s="33">
        <f t="shared" si="286"/>
        <v>0.73333333333333339</v>
      </c>
      <c r="W1496" s="36"/>
    </row>
    <row r="1497" spans="1:23" ht="19.5">
      <c r="A1497" s="112">
        <v>7</v>
      </c>
      <c r="B1497" s="27" t="s">
        <v>2136</v>
      </c>
      <c r="C1497" s="113" t="s">
        <v>2148</v>
      </c>
      <c r="D1497" s="113"/>
      <c r="E1497" s="113" t="s">
        <v>2149</v>
      </c>
      <c r="F1497" s="114">
        <v>151</v>
      </c>
      <c r="G1497" s="165">
        <v>2.2669999999999995</v>
      </c>
      <c r="H1497" s="165"/>
      <c r="I1497" s="31">
        <f t="shared" si="281"/>
        <v>4.2</v>
      </c>
      <c r="J1497" s="32">
        <f t="shared" si="282"/>
        <v>1.2</v>
      </c>
      <c r="K1497" s="32">
        <f t="shared" si="283"/>
        <v>2.9</v>
      </c>
      <c r="L1497" s="32">
        <v>0</v>
      </c>
      <c r="M1497" s="32">
        <f>K1497-H1497</f>
        <v>2.9</v>
      </c>
      <c r="N1497" s="33"/>
      <c r="O1497" s="34">
        <f t="shared" si="284"/>
        <v>0</v>
      </c>
      <c r="P1497" s="35">
        <f t="shared" si="284"/>
        <v>0.96666666666666667</v>
      </c>
      <c r="Q1497" s="33"/>
      <c r="R1497" s="33">
        <f t="shared" si="285"/>
        <v>0</v>
      </c>
      <c r="S1497" s="33">
        <f t="shared" si="285"/>
        <v>0.96666666666666667</v>
      </c>
      <c r="T1497" s="33"/>
      <c r="U1497" s="33">
        <f t="shared" si="286"/>
        <v>0</v>
      </c>
      <c r="V1497" s="33">
        <f t="shared" si="286"/>
        <v>0.96666666666666667</v>
      </c>
      <c r="W1497" s="36"/>
    </row>
    <row r="1498" spans="1:23" ht="19.5">
      <c r="A1498" s="112">
        <v>8</v>
      </c>
      <c r="B1498" s="27" t="s">
        <v>2136</v>
      </c>
      <c r="C1498" s="113" t="s">
        <v>2150</v>
      </c>
      <c r="D1498" s="113"/>
      <c r="E1498" s="113" t="s">
        <v>2151</v>
      </c>
      <c r="F1498" s="114">
        <v>214</v>
      </c>
      <c r="G1498" s="165">
        <v>12.281000000000001</v>
      </c>
      <c r="H1498" s="165">
        <v>19.159000000000002</v>
      </c>
      <c r="I1498" s="31">
        <f t="shared" si="281"/>
        <v>5.9</v>
      </c>
      <c r="J1498" s="32">
        <f t="shared" si="282"/>
        <v>1.7</v>
      </c>
      <c r="K1498" s="32">
        <f t="shared" si="283"/>
        <v>4.0999999999999996</v>
      </c>
      <c r="L1498" s="32">
        <v>0</v>
      </c>
      <c r="M1498" s="32">
        <v>0</v>
      </c>
      <c r="N1498" s="33"/>
      <c r="O1498" s="34">
        <f t="shared" si="284"/>
        <v>0</v>
      </c>
      <c r="P1498" s="35">
        <f t="shared" si="284"/>
        <v>0</v>
      </c>
      <c r="Q1498" s="33"/>
      <c r="R1498" s="33">
        <f t="shared" si="285"/>
        <v>0</v>
      </c>
      <c r="S1498" s="33">
        <f t="shared" si="285"/>
        <v>0</v>
      </c>
      <c r="T1498" s="33"/>
      <c r="U1498" s="33">
        <f t="shared" si="286"/>
        <v>0</v>
      </c>
      <c r="V1498" s="33">
        <f t="shared" si="286"/>
        <v>0</v>
      </c>
      <c r="W1498" s="36"/>
    </row>
    <row r="1499" spans="1:23" ht="19.5">
      <c r="A1499" s="112">
        <v>9</v>
      </c>
      <c r="B1499" s="27" t="s">
        <v>2136</v>
      </c>
      <c r="C1499" s="113" t="s">
        <v>2150</v>
      </c>
      <c r="D1499" s="113"/>
      <c r="E1499" s="113" t="s">
        <v>252</v>
      </c>
      <c r="F1499" s="114">
        <v>230</v>
      </c>
      <c r="G1499" s="165">
        <v>6.9480000000000022</v>
      </c>
      <c r="H1499" s="165">
        <v>12.364000000000001</v>
      </c>
      <c r="I1499" s="31">
        <f t="shared" si="281"/>
        <v>6.3</v>
      </c>
      <c r="J1499" s="32">
        <f t="shared" si="282"/>
        <v>1.8</v>
      </c>
      <c r="K1499" s="32">
        <f t="shared" si="283"/>
        <v>4.4000000000000004</v>
      </c>
      <c r="L1499" s="32">
        <v>0</v>
      </c>
      <c r="M1499" s="32">
        <v>0</v>
      </c>
      <c r="N1499" s="33"/>
      <c r="O1499" s="34">
        <f t="shared" si="284"/>
        <v>0</v>
      </c>
      <c r="P1499" s="35">
        <f t="shared" si="284"/>
        <v>0</v>
      </c>
      <c r="Q1499" s="33"/>
      <c r="R1499" s="33">
        <f t="shared" si="285"/>
        <v>0</v>
      </c>
      <c r="S1499" s="33">
        <f t="shared" si="285"/>
        <v>0</v>
      </c>
      <c r="T1499" s="33"/>
      <c r="U1499" s="33">
        <f t="shared" si="286"/>
        <v>0</v>
      </c>
      <c r="V1499" s="33">
        <f t="shared" si="286"/>
        <v>0</v>
      </c>
      <c r="W1499" s="36"/>
    </row>
    <row r="1500" spans="1:23" ht="19.5">
      <c r="A1500" s="112">
        <v>10</v>
      </c>
      <c r="B1500" s="27" t="s">
        <v>2136</v>
      </c>
      <c r="C1500" s="113" t="s">
        <v>2152</v>
      </c>
      <c r="D1500" s="113"/>
      <c r="E1500" s="113" t="s">
        <v>2153</v>
      </c>
      <c r="F1500" s="114">
        <v>236</v>
      </c>
      <c r="G1500" s="165">
        <v>7.2289999999999983</v>
      </c>
      <c r="H1500" s="165">
        <v>12.577666666666666</v>
      </c>
      <c r="I1500" s="31">
        <f t="shared" si="281"/>
        <v>6.5</v>
      </c>
      <c r="J1500" s="32">
        <f t="shared" si="282"/>
        <v>1.9</v>
      </c>
      <c r="K1500" s="32">
        <f t="shared" si="283"/>
        <v>4.5999999999999996</v>
      </c>
      <c r="L1500" s="32">
        <v>0</v>
      </c>
      <c r="M1500" s="32">
        <v>0</v>
      </c>
      <c r="N1500" s="33"/>
      <c r="O1500" s="34">
        <f t="shared" si="284"/>
        <v>0</v>
      </c>
      <c r="P1500" s="35">
        <f t="shared" si="284"/>
        <v>0</v>
      </c>
      <c r="Q1500" s="33"/>
      <c r="R1500" s="33">
        <f t="shared" si="285"/>
        <v>0</v>
      </c>
      <c r="S1500" s="33">
        <f t="shared" si="285"/>
        <v>0</v>
      </c>
      <c r="T1500" s="33"/>
      <c r="U1500" s="33">
        <f t="shared" si="286"/>
        <v>0</v>
      </c>
      <c r="V1500" s="33">
        <f t="shared" si="286"/>
        <v>0</v>
      </c>
      <c r="W1500" s="36"/>
    </row>
    <row r="1501" spans="1:23" ht="19.5">
      <c r="A1501" s="112">
        <v>11</v>
      </c>
      <c r="B1501" s="27" t="s">
        <v>2136</v>
      </c>
      <c r="C1501" s="113" t="s">
        <v>507</v>
      </c>
      <c r="D1501" s="113"/>
      <c r="E1501" s="113" t="s">
        <v>508</v>
      </c>
      <c r="F1501" s="114">
        <v>132</v>
      </c>
      <c r="G1501" s="165">
        <v>13.462</v>
      </c>
      <c r="H1501" s="165"/>
      <c r="I1501" s="31">
        <f t="shared" si="281"/>
        <v>3.6</v>
      </c>
      <c r="J1501" s="32">
        <f t="shared" si="282"/>
        <v>1</v>
      </c>
      <c r="K1501" s="32">
        <f t="shared" si="283"/>
        <v>2.5</v>
      </c>
      <c r="L1501" s="32">
        <v>0</v>
      </c>
      <c r="M1501" s="32">
        <f>K1501-H1501</f>
        <v>2.5</v>
      </c>
      <c r="N1501" s="33"/>
      <c r="O1501" s="34">
        <f t="shared" si="284"/>
        <v>0</v>
      </c>
      <c r="P1501" s="35">
        <f t="shared" si="284"/>
        <v>0.83333333333333337</v>
      </c>
      <c r="Q1501" s="33"/>
      <c r="R1501" s="33">
        <f t="shared" si="285"/>
        <v>0</v>
      </c>
      <c r="S1501" s="33">
        <f t="shared" si="285"/>
        <v>0.83333333333333337</v>
      </c>
      <c r="T1501" s="33"/>
      <c r="U1501" s="33">
        <f t="shared" si="286"/>
        <v>0</v>
      </c>
      <c r="V1501" s="33">
        <f t="shared" si="286"/>
        <v>0.83333333333333337</v>
      </c>
      <c r="W1501" s="36"/>
    </row>
    <row r="1502" spans="1:23" ht="19.5">
      <c r="A1502" s="112">
        <v>12</v>
      </c>
      <c r="B1502" s="27" t="s">
        <v>2136</v>
      </c>
      <c r="C1502" s="113" t="s">
        <v>2136</v>
      </c>
      <c r="D1502" s="113"/>
      <c r="E1502" s="113" t="s">
        <v>2154</v>
      </c>
      <c r="F1502" s="114">
        <v>260</v>
      </c>
      <c r="G1502" s="165">
        <v>11.412000000000003</v>
      </c>
      <c r="H1502" s="165">
        <v>13.104000000000003</v>
      </c>
      <c r="I1502" s="31">
        <f t="shared" si="281"/>
        <v>7.2</v>
      </c>
      <c r="J1502" s="32">
        <f t="shared" si="282"/>
        <v>2.1</v>
      </c>
      <c r="K1502" s="32">
        <f t="shared" si="283"/>
        <v>5.0999999999999996</v>
      </c>
      <c r="L1502" s="32">
        <v>0</v>
      </c>
      <c r="M1502" s="32">
        <v>0</v>
      </c>
      <c r="N1502" s="33"/>
      <c r="O1502" s="34">
        <f t="shared" si="284"/>
        <v>0</v>
      </c>
      <c r="P1502" s="35">
        <f t="shared" si="284"/>
        <v>0</v>
      </c>
      <c r="Q1502" s="33"/>
      <c r="R1502" s="33">
        <f t="shared" si="285"/>
        <v>0</v>
      </c>
      <c r="S1502" s="33">
        <f t="shared" si="285"/>
        <v>0</v>
      </c>
      <c r="T1502" s="33"/>
      <c r="U1502" s="33">
        <f t="shared" si="286"/>
        <v>0</v>
      </c>
      <c r="V1502" s="33">
        <f t="shared" si="286"/>
        <v>0</v>
      </c>
      <c r="W1502" s="36"/>
    </row>
    <row r="1503" spans="1:23" ht="19.5">
      <c r="A1503" s="112">
        <v>13</v>
      </c>
      <c r="B1503" s="27" t="s">
        <v>2136</v>
      </c>
      <c r="C1503" s="113" t="s">
        <v>2136</v>
      </c>
      <c r="D1503" s="113"/>
      <c r="E1503" s="113" t="s">
        <v>2155</v>
      </c>
      <c r="F1503" s="114">
        <v>139</v>
      </c>
      <c r="G1503" s="165">
        <v>8.1450000000000049</v>
      </c>
      <c r="H1503" s="165"/>
      <c r="I1503" s="31">
        <f t="shared" si="281"/>
        <v>3.8</v>
      </c>
      <c r="J1503" s="32">
        <f t="shared" si="282"/>
        <v>1.1000000000000001</v>
      </c>
      <c r="K1503" s="32">
        <f t="shared" si="283"/>
        <v>2.7</v>
      </c>
      <c r="L1503" s="32">
        <v>0</v>
      </c>
      <c r="M1503" s="32">
        <f t="shared" ref="M1503:M1509" si="288">K1503-H1503</f>
        <v>2.7</v>
      </c>
      <c r="N1503" s="33"/>
      <c r="O1503" s="34">
        <f t="shared" si="284"/>
        <v>0</v>
      </c>
      <c r="P1503" s="35">
        <f t="shared" si="284"/>
        <v>0.9</v>
      </c>
      <c r="Q1503" s="33"/>
      <c r="R1503" s="33">
        <f t="shared" si="285"/>
        <v>0</v>
      </c>
      <c r="S1503" s="33">
        <f t="shared" si="285"/>
        <v>0.9</v>
      </c>
      <c r="T1503" s="33"/>
      <c r="U1503" s="33">
        <f t="shared" si="286"/>
        <v>0</v>
      </c>
      <c r="V1503" s="33">
        <f t="shared" si="286"/>
        <v>0.9</v>
      </c>
      <c r="W1503" s="36"/>
    </row>
    <row r="1504" spans="1:23" ht="19.5">
      <c r="A1504" s="112">
        <v>14</v>
      </c>
      <c r="B1504" s="27" t="s">
        <v>2136</v>
      </c>
      <c r="C1504" s="113" t="s">
        <v>2156</v>
      </c>
      <c r="D1504" s="113"/>
      <c r="E1504" s="113" t="s">
        <v>2157</v>
      </c>
      <c r="F1504" s="114">
        <v>130</v>
      </c>
      <c r="G1504" s="165">
        <v>8.3733333333333348</v>
      </c>
      <c r="H1504" s="165"/>
      <c r="I1504" s="31">
        <f t="shared" si="281"/>
        <v>3.6</v>
      </c>
      <c r="J1504" s="32">
        <f t="shared" si="282"/>
        <v>1</v>
      </c>
      <c r="K1504" s="32">
        <f t="shared" si="283"/>
        <v>2.5</v>
      </c>
      <c r="L1504" s="32">
        <v>0</v>
      </c>
      <c r="M1504" s="32">
        <f t="shared" si="288"/>
        <v>2.5</v>
      </c>
      <c r="N1504" s="33"/>
      <c r="O1504" s="34">
        <f t="shared" si="284"/>
        <v>0</v>
      </c>
      <c r="P1504" s="35">
        <f t="shared" si="284"/>
        <v>0.83333333333333337</v>
      </c>
      <c r="Q1504" s="33"/>
      <c r="R1504" s="33">
        <f t="shared" si="285"/>
        <v>0</v>
      </c>
      <c r="S1504" s="33">
        <f t="shared" si="285"/>
        <v>0.83333333333333337</v>
      </c>
      <c r="T1504" s="33"/>
      <c r="U1504" s="33">
        <f t="shared" si="286"/>
        <v>0</v>
      </c>
      <c r="V1504" s="33">
        <f t="shared" si="286"/>
        <v>0.83333333333333337</v>
      </c>
      <c r="W1504" s="36"/>
    </row>
    <row r="1505" spans="1:23" ht="19.5">
      <c r="A1505" s="112">
        <v>15</v>
      </c>
      <c r="B1505" s="27" t="s">
        <v>2136</v>
      </c>
      <c r="C1505" s="113" t="s">
        <v>2158</v>
      </c>
      <c r="D1505" s="113"/>
      <c r="E1505" s="113" t="s">
        <v>2159</v>
      </c>
      <c r="F1505" s="114">
        <v>188</v>
      </c>
      <c r="G1505" s="165"/>
      <c r="H1505" s="165"/>
      <c r="I1505" s="31">
        <f t="shared" si="281"/>
        <v>5.2</v>
      </c>
      <c r="J1505" s="32">
        <f t="shared" si="282"/>
        <v>1.5</v>
      </c>
      <c r="K1505" s="32">
        <f t="shared" si="283"/>
        <v>3.6</v>
      </c>
      <c r="L1505" s="32">
        <f>J1505-G1505</f>
        <v>1.5</v>
      </c>
      <c r="M1505" s="32">
        <f t="shared" si="288"/>
        <v>3.6</v>
      </c>
      <c r="N1505" s="33"/>
      <c r="O1505" s="34">
        <f t="shared" si="284"/>
        <v>0.5</v>
      </c>
      <c r="P1505" s="35">
        <f t="shared" si="284"/>
        <v>1.2</v>
      </c>
      <c r="Q1505" s="33"/>
      <c r="R1505" s="33">
        <f t="shared" si="285"/>
        <v>0.5</v>
      </c>
      <c r="S1505" s="33">
        <f t="shared" si="285"/>
        <v>1.2</v>
      </c>
      <c r="T1505" s="33"/>
      <c r="U1505" s="33">
        <f t="shared" si="286"/>
        <v>0.5</v>
      </c>
      <c r="V1505" s="33">
        <f t="shared" si="286"/>
        <v>1.2</v>
      </c>
      <c r="W1505" s="36"/>
    </row>
    <row r="1506" spans="1:23" ht="19.5">
      <c r="A1506" s="112">
        <v>16</v>
      </c>
      <c r="B1506" s="27" t="s">
        <v>2136</v>
      </c>
      <c r="C1506" s="113" t="s">
        <v>2158</v>
      </c>
      <c r="D1506" s="113"/>
      <c r="E1506" s="113" t="s">
        <v>2160</v>
      </c>
      <c r="F1506" s="114">
        <v>118</v>
      </c>
      <c r="G1506" s="165">
        <v>8.6579999999999941</v>
      </c>
      <c r="H1506" s="165">
        <v>0.99600000000000111</v>
      </c>
      <c r="I1506" s="31">
        <f t="shared" si="281"/>
        <v>3.2</v>
      </c>
      <c r="J1506" s="32">
        <f t="shared" si="282"/>
        <v>0.9</v>
      </c>
      <c r="K1506" s="32">
        <f t="shared" si="283"/>
        <v>2.2000000000000002</v>
      </c>
      <c r="L1506" s="32">
        <v>0</v>
      </c>
      <c r="M1506" s="32">
        <f t="shared" si="288"/>
        <v>1.2039999999999991</v>
      </c>
      <c r="N1506" s="33"/>
      <c r="O1506" s="34">
        <f t="shared" si="284"/>
        <v>0</v>
      </c>
      <c r="P1506" s="35">
        <f t="shared" si="284"/>
        <v>0.40133333333333304</v>
      </c>
      <c r="Q1506" s="33"/>
      <c r="R1506" s="33">
        <f t="shared" si="285"/>
        <v>0</v>
      </c>
      <c r="S1506" s="33">
        <f t="shared" si="285"/>
        <v>0.40133333333333304</v>
      </c>
      <c r="T1506" s="33"/>
      <c r="U1506" s="33">
        <f t="shared" si="286"/>
        <v>0</v>
      </c>
      <c r="V1506" s="33">
        <f t="shared" si="286"/>
        <v>0.40133333333333304</v>
      </c>
      <c r="W1506" s="36"/>
    </row>
    <row r="1507" spans="1:23" ht="19.5">
      <c r="A1507" s="112">
        <v>17</v>
      </c>
      <c r="B1507" s="27" t="s">
        <v>2136</v>
      </c>
      <c r="C1507" s="113" t="s">
        <v>2161</v>
      </c>
      <c r="D1507" s="113"/>
      <c r="E1507" s="113" t="s">
        <v>2162</v>
      </c>
      <c r="F1507" s="114">
        <v>202</v>
      </c>
      <c r="G1507" s="165"/>
      <c r="H1507" s="165"/>
      <c r="I1507" s="31">
        <f t="shared" si="281"/>
        <v>5.6</v>
      </c>
      <c r="J1507" s="32">
        <f t="shared" si="282"/>
        <v>1.6</v>
      </c>
      <c r="K1507" s="32">
        <f t="shared" si="283"/>
        <v>3.9</v>
      </c>
      <c r="L1507" s="32">
        <f>J1507-G1507</f>
        <v>1.6</v>
      </c>
      <c r="M1507" s="32">
        <f t="shared" si="288"/>
        <v>3.9</v>
      </c>
      <c r="N1507" s="33"/>
      <c r="O1507" s="34">
        <f t="shared" si="284"/>
        <v>0.53333333333333333</v>
      </c>
      <c r="P1507" s="35">
        <f t="shared" si="284"/>
        <v>1.3</v>
      </c>
      <c r="Q1507" s="33"/>
      <c r="R1507" s="33">
        <f t="shared" si="285"/>
        <v>0.53333333333333333</v>
      </c>
      <c r="S1507" s="33">
        <f t="shared" si="285"/>
        <v>1.3</v>
      </c>
      <c r="T1507" s="33"/>
      <c r="U1507" s="33">
        <f t="shared" si="286"/>
        <v>0.53333333333333333</v>
      </c>
      <c r="V1507" s="33">
        <f t="shared" si="286"/>
        <v>1.3</v>
      </c>
      <c r="W1507" s="36"/>
    </row>
    <row r="1508" spans="1:23" ht="19.5">
      <c r="A1508" s="112">
        <v>18</v>
      </c>
      <c r="B1508" s="27" t="s">
        <v>2136</v>
      </c>
      <c r="C1508" s="113" t="s">
        <v>2163</v>
      </c>
      <c r="D1508" s="113"/>
      <c r="E1508" s="113" t="s">
        <v>2164</v>
      </c>
      <c r="F1508" s="114">
        <v>310</v>
      </c>
      <c r="G1508" s="165">
        <v>3.6259999999999994</v>
      </c>
      <c r="H1508" s="165"/>
      <c r="I1508" s="31">
        <f t="shared" si="281"/>
        <v>8.5</v>
      </c>
      <c r="J1508" s="32">
        <f t="shared" si="282"/>
        <v>2.4</v>
      </c>
      <c r="K1508" s="32">
        <f t="shared" si="283"/>
        <v>6</v>
      </c>
      <c r="L1508" s="32">
        <v>0</v>
      </c>
      <c r="M1508" s="32">
        <f t="shared" si="288"/>
        <v>6</v>
      </c>
      <c r="N1508" s="33"/>
      <c r="O1508" s="34">
        <f t="shared" si="284"/>
        <v>0</v>
      </c>
      <c r="P1508" s="35">
        <f t="shared" si="284"/>
        <v>2</v>
      </c>
      <c r="Q1508" s="33"/>
      <c r="R1508" s="33">
        <f t="shared" si="285"/>
        <v>0</v>
      </c>
      <c r="S1508" s="33">
        <f t="shared" si="285"/>
        <v>2</v>
      </c>
      <c r="T1508" s="33"/>
      <c r="U1508" s="33">
        <f t="shared" si="286"/>
        <v>0</v>
      </c>
      <c r="V1508" s="33">
        <f t="shared" si="286"/>
        <v>2</v>
      </c>
      <c r="W1508" s="36"/>
    </row>
    <row r="1509" spans="1:23" ht="19.5">
      <c r="A1509" s="112">
        <v>19</v>
      </c>
      <c r="B1509" s="27" t="s">
        <v>2136</v>
      </c>
      <c r="C1509" s="113" t="s">
        <v>2165</v>
      </c>
      <c r="D1509" s="113"/>
      <c r="E1509" s="113" t="s">
        <v>2166</v>
      </c>
      <c r="F1509" s="114">
        <v>237</v>
      </c>
      <c r="G1509" s="165">
        <v>15.506999999999991</v>
      </c>
      <c r="H1509" s="165"/>
      <c r="I1509" s="31">
        <f t="shared" si="281"/>
        <v>6.5</v>
      </c>
      <c r="J1509" s="32">
        <f t="shared" si="282"/>
        <v>1.9</v>
      </c>
      <c r="K1509" s="32">
        <f t="shared" si="283"/>
        <v>4.5999999999999996</v>
      </c>
      <c r="L1509" s="32">
        <v>0</v>
      </c>
      <c r="M1509" s="32">
        <f t="shared" si="288"/>
        <v>4.5999999999999996</v>
      </c>
      <c r="N1509" s="33"/>
      <c r="O1509" s="34">
        <f t="shared" si="284"/>
        <v>0</v>
      </c>
      <c r="P1509" s="35">
        <f t="shared" si="284"/>
        <v>1.5333333333333332</v>
      </c>
      <c r="Q1509" s="33"/>
      <c r="R1509" s="33">
        <f t="shared" si="285"/>
        <v>0</v>
      </c>
      <c r="S1509" s="33">
        <f t="shared" si="285"/>
        <v>1.5333333333333332</v>
      </c>
      <c r="T1509" s="33"/>
      <c r="U1509" s="33">
        <f t="shared" si="286"/>
        <v>0</v>
      </c>
      <c r="V1509" s="33">
        <f t="shared" si="286"/>
        <v>1.5333333333333332</v>
      </c>
      <c r="W1509" s="36"/>
    </row>
    <row r="1510" spans="1:23" ht="37.5">
      <c r="A1510" s="112">
        <v>20</v>
      </c>
      <c r="B1510" s="27" t="s">
        <v>2136</v>
      </c>
      <c r="C1510" s="113" t="s">
        <v>2167</v>
      </c>
      <c r="D1510" s="113"/>
      <c r="E1510" s="113" t="s">
        <v>2168</v>
      </c>
      <c r="F1510" s="114">
        <v>166</v>
      </c>
      <c r="G1510" s="165">
        <v>6.9099999999999975</v>
      </c>
      <c r="H1510" s="165">
        <v>11.561000000000002</v>
      </c>
      <c r="I1510" s="31">
        <f t="shared" si="281"/>
        <v>4.5999999999999996</v>
      </c>
      <c r="J1510" s="32">
        <f t="shared" si="282"/>
        <v>1.3</v>
      </c>
      <c r="K1510" s="32">
        <f t="shared" si="283"/>
        <v>3.2</v>
      </c>
      <c r="L1510" s="32">
        <v>0</v>
      </c>
      <c r="M1510" s="32">
        <v>0</v>
      </c>
      <c r="N1510" s="33"/>
      <c r="O1510" s="34">
        <f t="shared" si="284"/>
        <v>0</v>
      </c>
      <c r="P1510" s="35">
        <f t="shared" si="284"/>
        <v>0</v>
      </c>
      <c r="Q1510" s="33"/>
      <c r="R1510" s="33">
        <f t="shared" si="285"/>
        <v>0</v>
      </c>
      <c r="S1510" s="33">
        <f t="shared" si="285"/>
        <v>0</v>
      </c>
      <c r="T1510" s="33"/>
      <c r="U1510" s="33">
        <f t="shared" si="286"/>
        <v>0</v>
      </c>
      <c r="V1510" s="33">
        <f t="shared" si="286"/>
        <v>0</v>
      </c>
      <c r="W1510" s="36"/>
    </row>
    <row r="1511" spans="1:23" ht="37.5">
      <c r="A1511" s="112">
        <v>21</v>
      </c>
      <c r="B1511" s="27" t="s">
        <v>2136</v>
      </c>
      <c r="C1511" s="113" t="s">
        <v>2167</v>
      </c>
      <c r="D1511" s="113"/>
      <c r="E1511" s="113" t="s">
        <v>2075</v>
      </c>
      <c r="F1511" s="114">
        <v>180</v>
      </c>
      <c r="G1511" s="165">
        <v>2.6649999999999996</v>
      </c>
      <c r="H1511" s="165"/>
      <c r="I1511" s="31">
        <f t="shared" si="281"/>
        <v>5</v>
      </c>
      <c r="J1511" s="32">
        <f t="shared" si="282"/>
        <v>1.4</v>
      </c>
      <c r="K1511" s="32">
        <f t="shared" si="283"/>
        <v>3.5</v>
      </c>
      <c r="L1511" s="32">
        <v>0</v>
      </c>
      <c r="M1511" s="32">
        <f>K1511-H1511</f>
        <v>3.5</v>
      </c>
      <c r="N1511" s="33"/>
      <c r="O1511" s="34">
        <f t="shared" si="284"/>
        <v>0</v>
      </c>
      <c r="P1511" s="35">
        <f t="shared" si="284"/>
        <v>1.1666666666666667</v>
      </c>
      <c r="Q1511" s="33"/>
      <c r="R1511" s="33">
        <f t="shared" si="285"/>
        <v>0</v>
      </c>
      <c r="S1511" s="33">
        <f t="shared" si="285"/>
        <v>1.1666666666666667</v>
      </c>
      <c r="T1511" s="33"/>
      <c r="U1511" s="33">
        <f t="shared" si="286"/>
        <v>0</v>
      </c>
      <c r="V1511" s="33">
        <f t="shared" si="286"/>
        <v>1.1666666666666667</v>
      </c>
      <c r="W1511" s="36"/>
    </row>
    <row r="1512" spans="1:23" ht="19.5">
      <c r="A1512" s="112">
        <v>22</v>
      </c>
      <c r="B1512" s="27" t="s">
        <v>2136</v>
      </c>
      <c r="C1512" s="113" t="s">
        <v>2169</v>
      </c>
      <c r="D1512" s="113"/>
      <c r="E1512" s="113" t="s">
        <v>2170</v>
      </c>
      <c r="F1512" s="114">
        <v>288</v>
      </c>
      <c r="G1512" s="165">
        <v>9.8170000000000019</v>
      </c>
      <c r="H1512" s="165">
        <v>15.661</v>
      </c>
      <c r="I1512" s="31">
        <f t="shared" si="281"/>
        <v>7.9</v>
      </c>
      <c r="J1512" s="32">
        <f t="shared" si="282"/>
        <v>2.2999999999999998</v>
      </c>
      <c r="K1512" s="32">
        <f t="shared" si="283"/>
        <v>5.5</v>
      </c>
      <c r="L1512" s="32">
        <v>0</v>
      </c>
      <c r="M1512" s="32">
        <v>0</v>
      </c>
      <c r="N1512" s="33"/>
      <c r="O1512" s="34">
        <f t="shared" si="284"/>
        <v>0</v>
      </c>
      <c r="P1512" s="35">
        <f t="shared" si="284"/>
        <v>0</v>
      </c>
      <c r="Q1512" s="33"/>
      <c r="R1512" s="33">
        <f t="shared" si="285"/>
        <v>0</v>
      </c>
      <c r="S1512" s="33">
        <f t="shared" si="285"/>
        <v>0</v>
      </c>
      <c r="T1512" s="33"/>
      <c r="U1512" s="33">
        <f t="shared" si="286"/>
        <v>0</v>
      </c>
      <c r="V1512" s="33">
        <f t="shared" si="286"/>
        <v>0</v>
      </c>
      <c r="W1512" s="36"/>
    </row>
    <row r="1513" spans="1:23" ht="19.5">
      <c r="A1513" s="112">
        <v>23</v>
      </c>
      <c r="B1513" s="27" t="s">
        <v>2136</v>
      </c>
      <c r="C1513" s="113" t="s">
        <v>2169</v>
      </c>
      <c r="D1513" s="113"/>
      <c r="E1513" s="113" t="s">
        <v>2171</v>
      </c>
      <c r="F1513" s="114">
        <v>93</v>
      </c>
      <c r="G1513" s="165">
        <v>2.4673333333333329</v>
      </c>
      <c r="H1513" s="165">
        <v>4.2166666666666668</v>
      </c>
      <c r="I1513" s="31">
        <f t="shared" si="281"/>
        <v>2.6</v>
      </c>
      <c r="J1513" s="32">
        <f t="shared" si="282"/>
        <v>0.7</v>
      </c>
      <c r="K1513" s="32">
        <f t="shared" si="283"/>
        <v>1.8</v>
      </c>
      <c r="L1513" s="32">
        <v>0</v>
      </c>
      <c r="M1513" s="32">
        <v>0</v>
      </c>
      <c r="N1513" s="33"/>
      <c r="O1513" s="34">
        <f t="shared" si="284"/>
        <v>0</v>
      </c>
      <c r="P1513" s="35">
        <f t="shared" si="284"/>
        <v>0</v>
      </c>
      <c r="Q1513" s="33"/>
      <c r="R1513" s="33">
        <f t="shared" si="285"/>
        <v>0</v>
      </c>
      <c r="S1513" s="33">
        <f t="shared" si="285"/>
        <v>0</v>
      </c>
      <c r="T1513" s="33"/>
      <c r="U1513" s="33">
        <f t="shared" si="286"/>
        <v>0</v>
      </c>
      <c r="V1513" s="33">
        <f t="shared" si="286"/>
        <v>0</v>
      </c>
      <c r="W1513" s="36"/>
    </row>
    <row r="1514" spans="1:23" ht="19.5">
      <c r="A1514" s="112">
        <v>24</v>
      </c>
      <c r="B1514" s="27" t="s">
        <v>2136</v>
      </c>
      <c r="C1514" s="113" t="s">
        <v>1098</v>
      </c>
      <c r="D1514" s="113"/>
      <c r="E1514" s="113" t="s">
        <v>1164</v>
      </c>
      <c r="F1514" s="114">
        <v>173</v>
      </c>
      <c r="G1514" s="165"/>
      <c r="H1514" s="165"/>
      <c r="I1514" s="31">
        <f t="shared" si="281"/>
        <v>4.8</v>
      </c>
      <c r="J1514" s="32">
        <f t="shared" si="282"/>
        <v>1.4</v>
      </c>
      <c r="K1514" s="32">
        <f t="shared" si="283"/>
        <v>3.4</v>
      </c>
      <c r="L1514" s="32">
        <f>J1514-G1514</f>
        <v>1.4</v>
      </c>
      <c r="M1514" s="32">
        <f>K1514-H1514</f>
        <v>3.4</v>
      </c>
      <c r="N1514" s="33"/>
      <c r="O1514" s="34">
        <f t="shared" si="284"/>
        <v>0.46666666666666662</v>
      </c>
      <c r="P1514" s="35">
        <f t="shared" si="284"/>
        <v>1.1333333333333333</v>
      </c>
      <c r="Q1514" s="33"/>
      <c r="R1514" s="33">
        <f t="shared" si="285"/>
        <v>0.46666666666666662</v>
      </c>
      <c r="S1514" s="33">
        <f t="shared" si="285"/>
        <v>1.1333333333333333</v>
      </c>
      <c r="T1514" s="33"/>
      <c r="U1514" s="33">
        <f t="shared" si="286"/>
        <v>0.46666666666666662</v>
      </c>
      <c r="V1514" s="33">
        <f t="shared" si="286"/>
        <v>1.1333333333333333</v>
      </c>
      <c r="W1514" s="36"/>
    </row>
    <row r="1515" spans="1:23" ht="19.5">
      <c r="A1515" s="112">
        <v>25</v>
      </c>
      <c r="B1515" s="27" t="s">
        <v>2136</v>
      </c>
      <c r="C1515" s="113" t="s">
        <v>2172</v>
      </c>
      <c r="D1515" s="113"/>
      <c r="E1515" s="113" t="s">
        <v>2173</v>
      </c>
      <c r="F1515" s="114">
        <v>251</v>
      </c>
      <c r="G1515" s="165">
        <v>3.6593333333333335</v>
      </c>
      <c r="H1515" s="165"/>
      <c r="I1515" s="31">
        <f t="shared" si="281"/>
        <v>6.9</v>
      </c>
      <c r="J1515" s="32">
        <f t="shared" si="282"/>
        <v>2</v>
      </c>
      <c r="K1515" s="32">
        <f t="shared" si="283"/>
        <v>4.8</v>
      </c>
      <c r="L1515" s="32">
        <v>0</v>
      </c>
      <c r="M1515" s="32">
        <f>K1515-H1515</f>
        <v>4.8</v>
      </c>
      <c r="N1515" s="33"/>
      <c r="O1515" s="34">
        <f t="shared" si="284"/>
        <v>0</v>
      </c>
      <c r="P1515" s="35">
        <f t="shared" si="284"/>
        <v>1.5999999999999999</v>
      </c>
      <c r="Q1515" s="33"/>
      <c r="R1515" s="33">
        <f t="shared" si="285"/>
        <v>0</v>
      </c>
      <c r="S1515" s="33">
        <f t="shared" si="285"/>
        <v>1.5999999999999999</v>
      </c>
      <c r="T1515" s="33"/>
      <c r="U1515" s="33">
        <f t="shared" si="286"/>
        <v>0</v>
      </c>
      <c r="V1515" s="33">
        <f t="shared" si="286"/>
        <v>1.5999999999999999</v>
      </c>
      <c r="W1515" s="36"/>
    </row>
    <row r="1516" spans="1:23" ht="19.5">
      <c r="A1516" s="112">
        <v>26</v>
      </c>
      <c r="B1516" s="27" t="s">
        <v>2136</v>
      </c>
      <c r="C1516" s="113" t="s">
        <v>2174</v>
      </c>
      <c r="D1516" s="113"/>
      <c r="E1516" s="113" t="s">
        <v>2175</v>
      </c>
      <c r="F1516" s="114">
        <v>143</v>
      </c>
      <c r="G1516" s="165">
        <v>1.9119999999999995</v>
      </c>
      <c r="H1516" s="165"/>
      <c r="I1516" s="31">
        <f t="shared" si="281"/>
        <v>3.9</v>
      </c>
      <c r="J1516" s="32">
        <f t="shared" si="282"/>
        <v>1.1000000000000001</v>
      </c>
      <c r="K1516" s="32">
        <f t="shared" si="283"/>
        <v>2.7</v>
      </c>
      <c r="L1516" s="32">
        <v>0</v>
      </c>
      <c r="M1516" s="32">
        <f>K1516-H1516</f>
        <v>2.7</v>
      </c>
      <c r="N1516" s="33"/>
      <c r="O1516" s="34">
        <f t="shared" si="284"/>
        <v>0</v>
      </c>
      <c r="P1516" s="35">
        <f t="shared" si="284"/>
        <v>0.9</v>
      </c>
      <c r="Q1516" s="33"/>
      <c r="R1516" s="33">
        <f t="shared" si="285"/>
        <v>0</v>
      </c>
      <c r="S1516" s="33">
        <f t="shared" si="285"/>
        <v>0.9</v>
      </c>
      <c r="T1516" s="33"/>
      <c r="U1516" s="33">
        <f t="shared" si="286"/>
        <v>0</v>
      </c>
      <c r="V1516" s="33">
        <f t="shared" si="286"/>
        <v>0.9</v>
      </c>
      <c r="W1516" s="36"/>
    </row>
    <row r="1517" spans="1:23" ht="19.5">
      <c r="A1517" s="112">
        <v>27</v>
      </c>
      <c r="B1517" s="27" t="s">
        <v>2136</v>
      </c>
      <c r="C1517" s="113" t="s">
        <v>2176</v>
      </c>
      <c r="D1517" s="113"/>
      <c r="E1517" s="113" t="s">
        <v>2177</v>
      </c>
      <c r="F1517" s="114">
        <v>222</v>
      </c>
      <c r="G1517" s="165">
        <v>12.913999999999996</v>
      </c>
      <c r="H1517" s="165">
        <v>23.415000000000006</v>
      </c>
      <c r="I1517" s="31">
        <f t="shared" si="281"/>
        <v>6.1</v>
      </c>
      <c r="J1517" s="32">
        <f t="shared" si="282"/>
        <v>1.7</v>
      </c>
      <c r="K1517" s="32">
        <f t="shared" si="283"/>
        <v>4.3</v>
      </c>
      <c r="L1517" s="32">
        <v>0</v>
      </c>
      <c r="M1517" s="32">
        <v>0</v>
      </c>
      <c r="N1517" s="33"/>
      <c r="O1517" s="34">
        <f t="shared" si="284"/>
        <v>0</v>
      </c>
      <c r="P1517" s="35">
        <f t="shared" si="284"/>
        <v>0</v>
      </c>
      <c r="Q1517" s="33"/>
      <c r="R1517" s="33">
        <f t="shared" si="285"/>
        <v>0</v>
      </c>
      <c r="S1517" s="33">
        <f t="shared" si="285"/>
        <v>0</v>
      </c>
      <c r="T1517" s="33"/>
      <c r="U1517" s="33">
        <f t="shared" si="286"/>
        <v>0</v>
      </c>
      <c r="V1517" s="33">
        <f t="shared" si="286"/>
        <v>0</v>
      </c>
      <c r="W1517" s="36"/>
    </row>
    <row r="1518" spans="1:23" ht="19.5">
      <c r="A1518" s="112">
        <v>28</v>
      </c>
      <c r="B1518" s="27" t="s">
        <v>2136</v>
      </c>
      <c r="C1518" s="113" t="s">
        <v>2176</v>
      </c>
      <c r="D1518" s="113"/>
      <c r="E1518" s="113" t="s">
        <v>2178</v>
      </c>
      <c r="F1518" s="114">
        <v>104</v>
      </c>
      <c r="G1518" s="165">
        <v>1.3999999999999735E-2</v>
      </c>
      <c r="H1518" s="165">
        <v>0.14300000000000157</v>
      </c>
      <c r="I1518" s="31">
        <f t="shared" si="281"/>
        <v>2.9</v>
      </c>
      <c r="J1518" s="32">
        <f t="shared" si="282"/>
        <v>0.8</v>
      </c>
      <c r="K1518" s="32">
        <f t="shared" si="283"/>
        <v>2</v>
      </c>
      <c r="L1518" s="32">
        <f>J1518-G1518</f>
        <v>0.78600000000000025</v>
      </c>
      <c r="M1518" s="32">
        <f>K1518-H1518</f>
        <v>1.8569999999999984</v>
      </c>
      <c r="N1518" s="33"/>
      <c r="O1518" s="34">
        <f t="shared" si="284"/>
        <v>0.26200000000000007</v>
      </c>
      <c r="P1518" s="35">
        <f t="shared" si="284"/>
        <v>0.61899999999999944</v>
      </c>
      <c r="Q1518" s="33"/>
      <c r="R1518" s="33">
        <f t="shared" si="285"/>
        <v>0.26200000000000007</v>
      </c>
      <c r="S1518" s="33">
        <f t="shared" si="285"/>
        <v>0.61899999999999944</v>
      </c>
      <c r="T1518" s="33"/>
      <c r="U1518" s="33">
        <f t="shared" si="286"/>
        <v>0.26200000000000007</v>
      </c>
      <c r="V1518" s="33">
        <f t="shared" si="286"/>
        <v>0.61899999999999944</v>
      </c>
      <c r="W1518" s="36"/>
    </row>
    <row r="1519" spans="1:23" ht="19.5">
      <c r="A1519" s="112">
        <v>29</v>
      </c>
      <c r="B1519" s="27" t="s">
        <v>2136</v>
      </c>
      <c r="C1519" s="113" t="s">
        <v>2179</v>
      </c>
      <c r="D1519" s="113"/>
      <c r="E1519" s="113" t="s">
        <v>2180</v>
      </c>
      <c r="F1519" s="114">
        <v>253</v>
      </c>
      <c r="G1519" s="165">
        <v>6.4999999999999973</v>
      </c>
      <c r="H1519" s="165">
        <v>6.6150000000000038</v>
      </c>
      <c r="I1519" s="31">
        <f t="shared" si="281"/>
        <v>7</v>
      </c>
      <c r="J1519" s="32">
        <f t="shared" si="282"/>
        <v>2</v>
      </c>
      <c r="K1519" s="32">
        <f t="shared" si="283"/>
        <v>4.9000000000000004</v>
      </c>
      <c r="L1519" s="32">
        <v>0</v>
      </c>
      <c r="M1519" s="32">
        <v>0</v>
      </c>
      <c r="N1519" s="33"/>
      <c r="O1519" s="34">
        <f t="shared" si="284"/>
        <v>0</v>
      </c>
      <c r="P1519" s="35">
        <f t="shared" si="284"/>
        <v>0</v>
      </c>
      <c r="Q1519" s="33"/>
      <c r="R1519" s="33">
        <f t="shared" si="285"/>
        <v>0</v>
      </c>
      <c r="S1519" s="33">
        <f t="shared" si="285"/>
        <v>0</v>
      </c>
      <c r="T1519" s="33"/>
      <c r="U1519" s="33">
        <f t="shared" si="286"/>
        <v>0</v>
      </c>
      <c r="V1519" s="33">
        <f t="shared" si="286"/>
        <v>0</v>
      </c>
      <c r="W1519" s="36"/>
    </row>
    <row r="1520" spans="1:23" ht="19.5">
      <c r="A1520" s="112">
        <v>30</v>
      </c>
      <c r="B1520" s="27" t="s">
        <v>2136</v>
      </c>
      <c r="C1520" s="113" t="s">
        <v>2179</v>
      </c>
      <c r="D1520" s="113"/>
      <c r="E1520" s="113" t="s">
        <v>2181</v>
      </c>
      <c r="F1520" s="114">
        <v>165</v>
      </c>
      <c r="G1520" s="165">
        <v>4.0909999999999966</v>
      </c>
      <c r="H1520" s="165">
        <v>0.29200000000000181</v>
      </c>
      <c r="I1520" s="31">
        <f t="shared" si="281"/>
        <v>4.5</v>
      </c>
      <c r="J1520" s="32">
        <f t="shared" si="282"/>
        <v>1.3</v>
      </c>
      <c r="K1520" s="32">
        <f t="shared" si="283"/>
        <v>3.2</v>
      </c>
      <c r="L1520" s="32">
        <v>0</v>
      </c>
      <c r="M1520" s="32">
        <f>K1520-H1520</f>
        <v>2.9079999999999986</v>
      </c>
      <c r="N1520" s="33"/>
      <c r="O1520" s="34">
        <f t="shared" si="284"/>
        <v>0</v>
      </c>
      <c r="P1520" s="35">
        <f t="shared" si="284"/>
        <v>0.96933333333333282</v>
      </c>
      <c r="Q1520" s="33"/>
      <c r="R1520" s="33">
        <f t="shared" si="285"/>
        <v>0</v>
      </c>
      <c r="S1520" s="33">
        <f t="shared" si="285"/>
        <v>0.96933333333333282</v>
      </c>
      <c r="T1520" s="33"/>
      <c r="U1520" s="33">
        <f t="shared" si="286"/>
        <v>0</v>
      </c>
      <c r="V1520" s="33">
        <f t="shared" si="286"/>
        <v>0.96933333333333282</v>
      </c>
      <c r="W1520" s="36"/>
    </row>
    <row r="1521" spans="1:23" ht="19.5">
      <c r="A1521" s="112">
        <v>31</v>
      </c>
      <c r="B1521" s="27" t="s">
        <v>2136</v>
      </c>
      <c r="C1521" s="113" t="s">
        <v>2179</v>
      </c>
      <c r="D1521" s="113"/>
      <c r="E1521" s="113" t="s">
        <v>2182</v>
      </c>
      <c r="F1521" s="114">
        <v>106</v>
      </c>
      <c r="G1521" s="165"/>
      <c r="H1521" s="165"/>
      <c r="I1521" s="31">
        <f t="shared" si="281"/>
        <v>2.9</v>
      </c>
      <c r="J1521" s="32">
        <f t="shared" si="282"/>
        <v>0.8</v>
      </c>
      <c r="K1521" s="32">
        <f t="shared" si="283"/>
        <v>2</v>
      </c>
      <c r="L1521" s="32">
        <f>J1521-G1521</f>
        <v>0.8</v>
      </c>
      <c r="M1521" s="32">
        <f>K1521-H1521</f>
        <v>2</v>
      </c>
      <c r="N1521" s="33"/>
      <c r="O1521" s="34">
        <f t="shared" si="284"/>
        <v>0.26666666666666666</v>
      </c>
      <c r="P1521" s="35">
        <f t="shared" si="284"/>
        <v>0.66666666666666663</v>
      </c>
      <c r="Q1521" s="33"/>
      <c r="R1521" s="33">
        <f t="shared" si="285"/>
        <v>0.26666666666666666</v>
      </c>
      <c r="S1521" s="33">
        <f t="shared" si="285"/>
        <v>0.66666666666666663</v>
      </c>
      <c r="T1521" s="33"/>
      <c r="U1521" s="33">
        <f t="shared" si="286"/>
        <v>0.26666666666666666</v>
      </c>
      <c r="V1521" s="33">
        <f t="shared" si="286"/>
        <v>0.66666666666666663</v>
      </c>
      <c r="W1521" s="36"/>
    </row>
    <row r="1522" spans="1:23" ht="19.5">
      <c r="A1522" s="112">
        <v>32</v>
      </c>
      <c r="B1522" s="27" t="s">
        <v>2136</v>
      </c>
      <c r="C1522" s="113" t="s">
        <v>2179</v>
      </c>
      <c r="D1522" s="113"/>
      <c r="E1522" s="113" t="s">
        <v>2183</v>
      </c>
      <c r="F1522" s="114">
        <v>181</v>
      </c>
      <c r="G1522" s="165">
        <v>11.242399999999998</v>
      </c>
      <c r="H1522" s="165">
        <v>5.1279999999999992</v>
      </c>
      <c r="I1522" s="31">
        <f t="shared" si="281"/>
        <v>5</v>
      </c>
      <c r="J1522" s="32">
        <f t="shared" si="282"/>
        <v>1.4</v>
      </c>
      <c r="K1522" s="32">
        <f t="shared" si="283"/>
        <v>3.5</v>
      </c>
      <c r="L1522" s="32">
        <v>0</v>
      </c>
      <c r="M1522" s="32">
        <v>0</v>
      </c>
      <c r="N1522" s="33"/>
      <c r="O1522" s="34">
        <f t="shared" si="284"/>
        <v>0</v>
      </c>
      <c r="P1522" s="35">
        <f t="shared" si="284"/>
        <v>0</v>
      </c>
      <c r="Q1522" s="33"/>
      <c r="R1522" s="33">
        <f t="shared" si="285"/>
        <v>0</v>
      </c>
      <c r="S1522" s="33">
        <f t="shared" si="285"/>
        <v>0</v>
      </c>
      <c r="T1522" s="33"/>
      <c r="U1522" s="33">
        <f t="shared" si="286"/>
        <v>0</v>
      </c>
      <c r="V1522" s="33">
        <f t="shared" si="286"/>
        <v>0</v>
      </c>
      <c r="W1522" s="36"/>
    </row>
    <row r="1523" spans="1:23" ht="19.5">
      <c r="A1523" s="112">
        <v>33</v>
      </c>
      <c r="B1523" s="27" t="s">
        <v>2136</v>
      </c>
      <c r="C1523" s="113" t="s">
        <v>2184</v>
      </c>
      <c r="D1523" s="113"/>
      <c r="E1523" s="113" t="s">
        <v>2185</v>
      </c>
      <c r="F1523" s="114">
        <v>515</v>
      </c>
      <c r="G1523" s="165">
        <v>17.771000000000008</v>
      </c>
      <c r="H1523" s="165">
        <v>23.852999999999998</v>
      </c>
      <c r="I1523" s="31">
        <f t="shared" si="281"/>
        <v>14.2</v>
      </c>
      <c r="J1523" s="32">
        <f t="shared" si="282"/>
        <v>4.0999999999999996</v>
      </c>
      <c r="K1523" s="32">
        <f t="shared" si="283"/>
        <v>10</v>
      </c>
      <c r="L1523" s="32">
        <v>0</v>
      </c>
      <c r="M1523" s="32">
        <v>0</v>
      </c>
      <c r="N1523" s="33"/>
      <c r="O1523" s="34">
        <f t="shared" si="284"/>
        <v>0</v>
      </c>
      <c r="P1523" s="35">
        <f t="shared" si="284"/>
        <v>0</v>
      </c>
      <c r="Q1523" s="33"/>
      <c r="R1523" s="33">
        <f t="shared" si="285"/>
        <v>0</v>
      </c>
      <c r="S1523" s="33">
        <f t="shared" si="285"/>
        <v>0</v>
      </c>
      <c r="T1523" s="33"/>
      <c r="U1523" s="33">
        <f t="shared" si="286"/>
        <v>0</v>
      </c>
      <c r="V1523" s="33">
        <f t="shared" si="286"/>
        <v>0</v>
      </c>
      <c r="W1523" s="36"/>
    </row>
    <row r="1524" spans="1:23" ht="19.5">
      <c r="A1524" s="112">
        <v>34</v>
      </c>
      <c r="B1524" s="27" t="s">
        <v>2136</v>
      </c>
      <c r="C1524" s="113" t="s">
        <v>2186</v>
      </c>
      <c r="D1524" s="113"/>
      <c r="E1524" s="113" t="s">
        <v>2187</v>
      </c>
      <c r="F1524" s="114">
        <v>227</v>
      </c>
      <c r="G1524" s="165"/>
      <c r="H1524" s="165"/>
      <c r="I1524" s="31">
        <f t="shared" si="281"/>
        <v>6.2</v>
      </c>
      <c r="J1524" s="32">
        <f t="shared" si="282"/>
        <v>1.8</v>
      </c>
      <c r="K1524" s="32">
        <f t="shared" si="283"/>
        <v>4.4000000000000004</v>
      </c>
      <c r="L1524" s="32">
        <f>J1524-G1524</f>
        <v>1.8</v>
      </c>
      <c r="M1524" s="32">
        <f>K1524-H1524</f>
        <v>4.4000000000000004</v>
      </c>
      <c r="N1524" s="33"/>
      <c r="O1524" s="34">
        <f t="shared" si="284"/>
        <v>0.6</v>
      </c>
      <c r="P1524" s="35">
        <f t="shared" si="284"/>
        <v>1.4666666666666668</v>
      </c>
      <c r="Q1524" s="33"/>
      <c r="R1524" s="33">
        <f t="shared" si="285"/>
        <v>0.6</v>
      </c>
      <c r="S1524" s="33">
        <f t="shared" si="285"/>
        <v>1.4666666666666668</v>
      </c>
      <c r="T1524" s="33"/>
      <c r="U1524" s="33">
        <f t="shared" si="286"/>
        <v>0.6</v>
      </c>
      <c r="V1524" s="33">
        <f t="shared" si="286"/>
        <v>1.4666666666666668</v>
      </c>
      <c r="W1524" s="36"/>
    </row>
    <row r="1525" spans="1:23" ht="19.5">
      <c r="A1525" s="112">
        <v>35</v>
      </c>
      <c r="B1525" s="27" t="s">
        <v>2136</v>
      </c>
      <c r="C1525" s="113" t="s">
        <v>2188</v>
      </c>
      <c r="D1525" s="113"/>
      <c r="E1525" s="113" t="s">
        <v>2189</v>
      </c>
      <c r="F1525" s="114">
        <v>177</v>
      </c>
      <c r="G1525" s="165">
        <v>3.5556666666666681</v>
      </c>
      <c r="H1525" s="165">
        <v>7.9133333333333358</v>
      </c>
      <c r="I1525" s="31">
        <f t="shared" si="281"/>
        <v>4.9000000000000004</v>
      </c>
      <c r="J1525" s="32">
        <f t="shared" si="282"/>
        <v>1.4</v>
      </c>
      <c r="K1525" s="32">
        <f t="shared" si="283"/>
        <v>3.4</v>
      </c>
      <c r="L1525" s="32">
        <v>0</v>
      </c>
      <c r="M1525" s="32">
        <v>0</v>
      </c>
      <c r="N1525" s="33"/>
      <c r="O1525" s="34">
        <f t="shared" si="284"/>
        <v>0</v>
      </c>
      <c r="P1525" s="35">
        <f t="shared" si="284"/>
        <v>0</v>
      </c>
      <c r="Q1525" s="33"/>
      <c r="R1525" s="33">
        <f t="shared" si="285"/>
        <v>0</v>
      </c>
      <c r="S1525" s="33">
        <f t="shared" si="285"/>
        <v>0</v>
      </c>
      <c r="T1525" s="33"/>
      <c r="U1525" s="33">
        <f t="shared" si="286"/>
        <v>0</v>
      </c>
      <c r="V1525" s="33">
        <f t="shared" si="286"/>
        <v>0</v>
      </c>
      <c r="W1525" s="36"/>
    </row>
    <row r="1526" spans="1:23" ht="19.5">
      <c r="A1526" s="112">
        <v>36</v>
      </c>
      <c r="B1526" s="27" t="s">
        <v>2136</v>
      </c>
      <c r="C1526" s="113" t="s">
        <v>155</v>
      </c>
      <c r="D1526" s="113"/>
      <c r="E1526" s="113" t="s">
        <v>156</v>
      </c>
      <c r="F1526" s="114">
        <v>155</v>
      </c>
      <c r="G1526" s="165">
        <v>1.9826666666666664</v>
      </c>
      <c r="H1526" s="165"/>
      <c r="I1526" s="31">
        <f t="shared" si="281"/>
        <v>4.3</v>
      </c>
      <c r="J1526" s="32">
        <f t="shared" si="282"/>
        <v>1.2</v>
      </c>
      <c r="K1526" s="32">
        <f t="shared" si="283"/>
        <v>3</v>
      </c>
      <c r="L1526" s="32">
        <v>0</v>
      </c>
      <c r="M1526" s="32">
        <f>K1526-H1526</f>
        <v>3</v>
      </c>
      <c r="N1526" s="33"/>
      <c r="O1526" s="34">
        <f t="shared" si="284"/>
        <v>0</v>
      </c>
      <c r="P1526" s="35">
        <f t="shared" si="284"/>
        <v>1</v>
      </c>
      <c r="Q1526" s="33"/>
      <c r="R1526" s="33">
        <f t="shared" si="285"/>
        <v>0</v>
      </c>
      <c r="S1526" s="33">
        <f t="shared" si="285"/>
        <v>1</v>
      </c>
      <c r="T1526" s="33"/>
      <c r="U1526" s="33">
        <f t="shared" si="286"/>
        <v>0</v>
      </c>
      <c r="V1526" s="33">
        <f t="shared" si="286"/>
        <v>1</v>
      </c>
      <c r="W1526" s="36"/>
    </row>
    <row r="1527" spans="1:23" ht="19.5">
      <c r="A1527" s="112">
        <v>37</v>
      </c>
      <c r="B1527" s="27" t="s">
        <v>2136</v>
      </c>
      <c r="C1527" s="113" t="s">
        <v>2190</v>
      </c>
      <c r="D1527" s="113"/>
      <c r="E1527" s="113" t="s">
        <v>2191</v>
      </c>
      <c r="F1527" s="114">
        <v>125</v>
      </c>
      <c r="G1527" s="165">
        <v>5.0519999999999987</v>
      </c>
      <c r="H1527" s="165">
        <v>2.3490000000000011</v>
      </c>
      <c r="I1527" s="31">
        <f t="shared" si="281"/>
        <v>3.4</v>
      </c>
      <c r="J1527" s="32">
        <f t="shared" si="282"/>
        <v>1</v>
      </c>
      <c r="K1527" s="32">
        <f t="shared" si="283"/>
        <v>2.4</v>
      </c>
      <c r="L1527" s="32">
        <v>0</v>
      </c>
      <c r="M1527" s="32">
        <v>0</v>
      </c>
      <c r="N1527" s="33"/>
      <c r="O1527" s="34">
        <f t="shared" si="284"/>
        <v>0</v>
      </c>
      <c r="P1527" s="35">
        <f t="shared" si="284"/>
        <v>0</v>
      </c>
      <c r="Q1527" s="33"/>
      <c r="R1527" s="33">
        <f t="shared" si="285"/>
        <v>0</v>
      </c>
      <c r="S1527" s="33">
        <f t="shared" si="285"/>
        <v>0</v>
      </c>
      <c r="T1527" s="33"/>
      <c r="U1527" s="33">
        <f t="shared" si="286"/>
        <v>0</v>
      </c>
      <c r="V1527" s="33">
        <f t="shared" si="286"/>
        <v>0</v>
      </c>
      <c r="W1527" s="36"/>
    </row>
    <row r="1528" spans="1:23" ht="19.5">
      <c r="A1528" s="112">
        <v>38</v>
      </c>
      <c r="B1528" s="27" t="s">
        <v>2136</v>
      </c>
      <c r="C1528" s="113" t="s">
        <v>2190</v>
      </c>
      <c r="D1528" s="113"/>
      <c r="E1528" s="113" t="s">
        <v>2192</v>
      </c>
      <c r="F1528" s="114">
        <v>179</v>
      </c>
      <c r="G1528" s="165">
        <v>2.8996666666666662</v>
      </c>
      <c r="H1528" s="165">
        <v>5.9783333333333344</v>
      </c>
      <c r="I1528" s="31">
        <f t="shared" si="281"/>
        <v>4.9000000000000004</v>
      </c>
      <c r="J1528" s="32">
        <f t="shared" si="282"/>
        <v>1.4</v>
      </c>
      <c r="K1528" s="32">
        <f t="shared" si="283"/>
        <v>3.4</v>
      </c>
      <c r="L1528" s="32">
        <v>0</v>
      </c>
      <c r="M1528" s="32">
        <v>0</v>
      </c>
      <c r="N1528" s="33"/>
      <c r="O1528" s="34">
        <f t="shared" si="284"/>
        <v>0</v>
      </c>
      <c r="P1528" s="35">
        <f t="shared" si="284"/>
        <v>0</v>
      </c>
      <c r="Q1528" s="33"/>
      <c r="R1528" s="33">
        <f t="shared" si="285"/>
        <v>0</v>
      </c>
      <c r="S1528" s="33">
        <f t="shared" si="285"/>
        <v>0</v>
      </c>
      <c r="T1528" s="33"/>
      <c r="U1528" s="33">
        <f t="shared" si="286"/>
        <v>0</v>
      </c>
      <c r="V1528" s="33">
        <f t="shared" si="286"/>
        <v>0</v>
      </c>
      <c r="W1528" s="36"/>
    </row>
    <row r="1529" spans="1:23" ht="19.5">
      <c r="A1529" s="112">
        <v>39</v>
      </c>
      <c r="B1529" s="27" t="s">
        <v>2136</v>
      </c>
      <c r="C1529" s="113" t="s">
        <v>2193</v>
      </c>
      <c r="D1529" s="113"/>
      <c r="E1529" s="113" t="s">
        <v>2194</v>
      </c>
      <c r="F1529" s="114">
        <v>155</v>
      </c>
      <c r="G1529" s="165">
        <v>4.6766666666666659</v>
      </c>
      <c r="H1529" s="165">
        <v>3.2883333333333358</v>
      </c>
      <c r="I1529" s="31">
        <f t="shared" si="281"/>
        <v>4.3</v>
      </c>
      <c r="J1529" s="32">
        <f t="shared" si="282"/>
        <v>1.2</v>
      </c>
      <c r="K1529" s="32">
        <f t="shared" si="283"/>
        <v>3</v>
      </c>
      <c r="L1529" s="32">
        <v>0</v>
      </c>
      <c r="M1529" s="32">
        <v>0</v>
      </c>
      <c r="N1529" s="33"/>
      <c r="O1529" s="34">
        <f t="shared" si="284"/>
        <v>0</v>
      </c>
      <c r="P1529" s="35">
        <f t="shared" si="284"/>
        <v>0</v>
      </c>
      <c r="Q1529" s="33"/>
      <c r="R1529" s="33">
        <f t="shared" si="285"/>
        <v>0</v>
      </c>
      <c r="S1529" s="33">
        <f t="shared" si="285"/>
        <v>0</v>
      </c>
      <c r="T1529" s="33"/>
      <c r="U1529" s="33">
        <f t="shared" si="286"/>
        <v>0</v>
      </c>
      <c r="V1529" s="33">
        <f t="shared" si="286"/>
        <v>0</v>
      </c>
      <c r="W1529" s="36"/>
    </row>
    <row r="1530" spans="1:23" ht="19.5">
      <c r="A1530" s="112">
        <v>40</v>
      </c>
      <c r="B1530" s="27" t="s">
        <v>2136</v>
      </c>
      <c r="C1530" s="113" t="s">
        <v>2193</v>
      </c>
      <c r="D1530" s="113"/>
      <c r="E1530" s="113" t="s">
        <v>1889</v>
      </c>
      <c r="F1530" s="114">
        <v>150</v>
      </c>
      <c r="G1530" s="165">
        <v>3.6789999999999998</v>
      </c>
      <c r="H1530" s="165">
        <v>8.4210000000000012</v>
      </c>
      <c r="I1530" s="31">
        <f t="shared" si="281"/>
        <v>4.0999999999999996</v>
      </c>
      <c r="J1530" s="32">
        <f t="shared" si="282"/>
        <v>1.2</v>
      </c>
      <c r="K1530" s="32">
        <f t="shared" si="283"/>
        <v>2.9</v>
      </c>
      <c r="L1530" s="32">
        <v>0</v>
      </c>
      <c r="M1530" s="32">
        <v>0</v>
      </c>
      <c r="N1530" s="33"/>
      <c r="O1530" s="34">
        <f t="shared" si="284"/>
        <v>0</v>
      </c>
      <c r="P1530" s="35">
        <f t="shared" si="284"/>
        <v>0</v>
      </c>
      <c r="Q1530" s="33"/>
      <c r="R1530" s="33">
        <f t="shared" si="285"/>
        <v>0</v>
      </c>
      <c r="S1530" s="33">
        <f t="shared" si="285"/>
        <v>0</v>
      </c>
      <c r="T1530" s="33"/>
      <c r="U1530" s="33">
        <f t="shared" si="286"/>
        <v>0</v>
      </c>
      <c r="V1530" s="33">
        <f t="shared" si="286"/>
        <v>0</v>
      </c>
      <c r="W1530" s="36"/>
    </row>
    <row r="1531" spans="1:23" ht="19.5">
      <c r="A1531" s="112">
        <v>41</v>
      </c>
      <c r="B1531" s="27" t="s">
        <v>2136</v>
      </c>
      <c r="C1531" s="113" t="s">
        <v>220</v>
      </c>
      <c r="D1531" s="113"/>
      <c r="E1531" s="113" t="s">
        <v>69</v>
      </c>
      <c r="F1531" s="114">
        <v>163</v>
      </c>
      <c r="G1531" s="165"/>
      <c r="H1531" s="165">
        <v>2.9059999999999988</v>
      </c>
      <c r="I1531" s="31">
        <f t="shared" si="281"/>
        <v>4.5</v>
      </c>
      <c r="J1531" s="32">
        <f t="shared" si="282"/>
        <v>1.3</v>
      </c>
      <c r="K1531" s="32">
        <f t="shared" si="283"/>
        <v>3.2</v>
      </c>
      <c r="L1531" s="32">
        <f>J1531-G1531</f>
        <v>1.3</v>
      </c>
      <c r="M1531" s="32">
        <f>K1531-H1531</f>
        <v>0.29400000000000137</v>
      </c>
      <c r="N1531" s="33"/>
      <c r="O1531" s="34">
        <f t="shared" si="284"/>
        <v>0.43333333333333335</v>
      </c>
      <c r="P1531" s="35">
        <f t="shared" si="284"/>
        <v>9.8000000000000462E-2</v>
      </c>
      <c r="Q1531" s="33"/>
      <c r="R1531" s="33">
        <f t="shared" si="285"/>
        <v>0.43333333333333335</v>
      </c>
      <c r="S1531" s="33">
        <f t="shared" si="285"/>
        <v>9.8000000000000462E-2</v>
      </c>
      <c r="T1531" s="33"/>
      <c r="U1531" s="33">
        <f t="shared" si="286"/>
        <v>0.43333333333333335</v>
      </c>
      <c r="V1531" s="33">
        <f t="shared" si="286"/>
        <v>9.8000000000000462E-2</v>
      </c>
      <c r="W1531" s="36"/>
    </row>
    <row r="1532" spans="1:23" ht="19.5">
      <c r="A1532" s="112">
        <v>42</v>
      </c>
      <c r="B1532" s="27" t="s">
        <v>2136</v>
      </c>
      <c r="C1532" s="113" t="s">
        <v>2195</v>
      </c>
      <c r="D1532" s="113"/>
      <c r="E1532" s="113" t="s">
        <v>2196</v>
      </c>
      <c r="F1532" s="114">
        <v>265</v>
      </c>
      <c r="G1532" s="165"/>
      <c r="H1532" s="165"/>
      <c r="I1532" s="31">
        <f t="shared" si="281"/>
        <v>7.3</v>
      </c>
      <c r="J1532" s="32">
        <f t="shared" si="282"/>
        <v>2.1</v>
      </c>
      <c r="K1532" s="32">
        <f t="shared" si="283"/>
        <v>5.0999999999999996</v>
      </c>
      <c r="L1532" s="32">
        <f>J1532-G1532</f>
        <v>2.1</v>
      </c>
      <c r="M1532" s="32">
        <f>K1532-H1532</f>
        <v>5.0999999999999996</v>
      </c>
      <c r="N1532" s="33"/>
      <c r="O1532" s="34">
        <f t="shared" si="284"/>
        <v>0.70000000000000007</v>
      </c>
      <c r="P1532" s="35">
        <f t="shared" si="284"/>
        <v>1.7</v>
      </c>
      <c r="Q1532" s="33"/>
      <c r="R1532" s="33">
        <f t="shared" si="285"/>
        <v>0.70000000000000007</v>
      </c>
      <c r="S1532" s="33">
        <f t="shared" si="285"/>
        <v>1.7</v>
      </c>
      <c r="T1532" s="33"/>
      <c r="U1532" s="33">
        <f t="shared" si="286"/>
        <v>0.70000000000000007</v>
      </c>
      <c r="V1532" s="33">
        <f t="shared" si="286"/>
        <v>1.7</v>
      </c>
      <c r="W1532" s="36"/>
    </row>
    <row r="1533" spans="1:23" ht="19.5">
      <c r="A1533" s="112">
        <v>43</v>
      </c>
      <c r="B1533" s="27" t="s">
        <v>2136</v>
      </c>
      <c r="C1533" s="113" t="s">
        <v>2197</v>
      </c>
      <c r="D1533" s="113"/>
      <c r="E1533" s="113" t="s">
        <v>2198</v>
      </c>
      <c r="F1533" s="114">
        <v>245</v>
      </c>
      <c r="G1533" s="165">
        <v>13.052999999999999</v>
      </c>
      <c r="H1533" s="165">
        <v>23.596999999999994</v>
      </c>
      <c r="I1533" s="31">
        <f t="shared" si="281"/>
        <v>6.7</v>
      </c>
      <c r="J1533" s="32">
        <f t="shared" si="282"/>
        <v>1.9</v>
      </c>
      <c r="K1533" s="32">
        <f t="shared" si="283"/>
        <v>4.7</v>
      </c>
      <c r="L1533" s="32">
        <v>0</v>
      </c>
      <c r="M1533" s="32">
        <v>0</v>
      </c>
      <c r="N1533" s="33"/>
      <c r="O1533" s="34">
        <f t="shared" si="284"/>
        <v>0</v>
      </c>
      <c r="P1533" s="35">
        <f t="shared" si="284"/>
        <v>0</v>
      </c>
      <c r="Q1533" s="33"/>
      <c r="R1533" s="33">
        <f t="shared" si="285"/>
        <v>0</v>
      </c>
      <c r="S1533" s="33">
        <f t="shared" si="285"/>
        <v>0</v>
      </c>
      <c r="T1533" s="33"/>
      <c r="U1533" s="33">
        <f t="shared" si="286"/>
        <v>0</v>
      </c>
      <c r="V1533" s="33">
        <f t="shared" si="286"/>
        <v>0</v>
      </c>
      <c r="W1533" s="36"/>
    </row>
    <row r="1534" spans="1:23" ht="19.5">
      <c r="A1534" s="112">
        <v>44</v>
      </c>
      <c r="B1534" s="27" t="s">
        <v>2136</v>
      </c>
      <c r="C1534" s="113" t="s">
        <v>441</v>
      </c>
      <c r="D1534" s="113"/>
      <c r="E1534" s="113" t="s">
        <v>442</v>
      </c>
      <c r="F1534" s="114">
        <v>154</v>
      </c>
      <c r="G1534" s="165">
        <v>0.8050000000000006</v>
      </c>
      <c r="H1534" s="165">
        <v>3.4010000000000029</v>
      </c>
      <c r="I1534" s="31">
        <f t="shared" si="281"/>
        <v>4.2</v>
      </c>
      <c r="J1534" s="32">
        <f t="shared" si="282"/>
        <v>1.2</v>
      </c>
      <c r="K1534" s="32">
        <f t="shared" si="283"/>
        <v>2.9</v>
      </c>
      <c r="L1534" s="32">
        <f>J1534-G1534</f>
        <v>0.39499999999999935</v>
      </c>
      <c r="M1534" s="32">
        <v>0</v>
      </c>
      <c r="N1534" s="33"/>
      <c r="O1534" s="34">
        <f t="shared" si="284"/>
        <v>0.13166666666666646</v>
      </c>
      <c r="P1534" s="35">
        <f t="shared" si="284"/>
        <v>0</v>
      </c>
      <c r="Q1534" s="33"/>
      <c r="R1534" s="33">
        <f t="shared" si="285"/>
        <v>0.13166666666666646</v>
      </c>
      <c r="S1534" s="33">
        <f t="shared" si="285"/>
        <v>0</v>
      </c>
      <c r="T1534" s="33"/>
      <c r="U1534" s="33">
        <f t="shared" si="286"/>
        <v>0.13166666666666646</v>
      </c>
      <c r="V1534" s="33">
        <f t="shared" si="286"/>
        <v>0</v>
      </c>
      <c r="W1534" s="36"/>
    </row>
    <row r="1535" spans="1:23" ht="19.5">
      <c r="A1535" s="112">
        <v>45</v>
      </c>
      <c r="B1535" s="27" t="s">
        <v>2136</v>
      </c>
      <c r="C1535" s="113" t="s">
        <v>231</v>
      </c>
      <c r="D1535" s="113"/>
      <c r="E1535" s="113" t="s">
        <v>232</v>
      </c>
      <c r="F1535" s="114">
        <v>249</v>
      </c>
      <c r="G1535" s="165">
        <v>14.007999999999999</v>
      </c>
      <c r="H1535" s="165">
        <v>20.468999999999998</v>
      </c>
      <c r="I1535" s="31">
        <f t="shared" si="281"/>
        <v>6.8</v>
      </c>
      <c r="J1535" s="32">
        <f t="shared" si="282"/>
        <v>1.9</v>
      </c>
      <c r="K1535" s="32">
        <f t="shared" si="283"/>
        <v>4.8</v>
      </c>
      <c r="L1535" s="32">
        <v>0</v>
      </c>
      <c r="M1535" s="32">
        <v>0</v>
      </c>
      <c r="N1535" s="33"/>
      <c r="O1535" s="34">
        <f t="shared" si="284"/>
        <v>0</v>
      </c>
      <c r="P1535" s="35">
        <f t="shared" si="284"/>
        <v>0</v>
      </c>
      <c r="Q1535" s="33"/>
      <c r="R1535" s="33">
        <f t="shared" si="285"/>
        <v>0</v>
      </c>
      <c r="S1535" s="33">
        <f t="shared" si="285"/>
        <v>0</v>
      </c>
      <c r="T1535" s="33"/>
      <c r="U1535" s="33">
        <f t="shared" si="286"/>
        <v>0</v>
      </c>
      <c r="V1535" s="33">
        <f t="shared" si="286"/>
        <v>0</v>
      </c>
      <c r="W1535" s="36"/>
    </row>
    <row r="1536" spans="1:23" ht="19.5">
      <c r="A1536" s="112">
        <v>46</v>
      </c>
      <c r="B1536" s="27" t="s">
        <v>2136</v>
      </c>
      <c r="C1536" s="113" t="s">
        <v>2199</v>
      </c>
      <c r="D1536" s="113"/>
      <c r="E1536" s="113" t="s">
        <v>2200</v>
      </c>
      <c r="F1536" s="114">
        <v>201</v>
      </c>
      <c r="G1536" s="165">
        <v>4.6546666666666656</v>
      </c>
      <c r="H1536" s="165">
        <v>7.6673333333333362</v>
      </c>
      <c r="I1536" s="31">
        <f t="shared" si="281"/>
        <v>5.5</v>
      </c>
      <c r="J1536" s="32">
        <f t="shared" si="282"/>
        <v>1.6</v>
      </c>
      <c r="K1536" s="32">
        <f t="shared" si="283"/>
        <v>3.9</v>
      </c>
      <c r="L1536" s="32">
        <v>0</v>
      </c>
      <c r="M1536" s="32">
        <v>0</v>
      </c>
      <c r="N1536" s="33"/>
      <c r="O1536" s="34">
        <f t="shared" si="284"/>
        <v>0</v>
      </c>
      <c r="P1536" s="35">
        <f t="shared" si="284"/>
        <v>0</v>
      </c>
      <c r="Q1536" s="33"/>
      <c r="R1536" s="33">
        <f t="shared" si="285"/>
        <v>0</v>
      </c>
      <c r="S1536" s="33">
        <f t="shared" si="285"/>
        <v>0</v>
      </c>
      <c r="T1536" s="33"/>
      <c r="U1536" s="33">
        <f t="shared" si="286"/>
        <v>0</v>
      </c>
      <c r="V1536" s="33">
        <f t="shared" si="286"/>
        <v>0</v>
      </c>
      <c r="W1536" s="36"/>
    </row>
    <row r="1537" spans="1:23" ht="19.5">
      <c r="A1537" s="112">
        <v>47</v>
      </c>
      <c r="B1537" s="27" t="s">
        <v>2136</v>
      </c>
      <c r="C1537" s="113" t="s">
        <v>1451</v>
      </c>
      <c r="D1537" s="113"/>
      <c r="E1537" s="113" t="s">
        <v>2201</v>
      </c>
      <c r="F1537" s="114">
        <v>122</v>
      </c>
      <c r="G1537" s="165">
        <v>1.5756666666666674</v>
      </c>
      <c r="H1537" s="165">
        <v>4.3113333333333319</v>
      </c>
      <c r="I1537" s="31">
        <f t="shared" si="281"/>
        <v>3.4</v>
      </c>
      <c r="J1537" s="32">
        <f t="shared" si="282"/>
        <v>1</v>
      </c>
      <c r="K1537" s="32">
        <f t="shared" si="283"/>
        <v>2.4</v>
      </c>
      <c r="L1537" s="32">
        <v>0</v>
      </c>
      <c r="M1537" s="32">
        <v>0</v>
      </c>
      <c r="N1537" s="33"/>
      <c r="O1537" s="34">
        <f t="shared" si="284"/>
        <v>0</v>
      </c>
      <c r="P1537" s="35">
        <f t="shared" si="284"/>
        <v>0</v>
      </c>
      <c r="Q1537" s="33"/>
      <c r="R1537" s="33">
        <f t="shared" si="285"/>
        <v>0</v>
      </c>
      <c r="S1537" s="33">
        <f t="shared" si="285"/>
        <v>0</v>
      </c>
      <c r="T1537" s="33"/>
      <c r="U1537" s="33">
        <f t="shared" si="286"/>
        <v>0</v>
      </c>
      <c r="V1537" s="33">
        <f t="shared" si="286"/>
        <v>0</v>
      </c>
      <c r="W1537" s="36"/>
    </row>
    <row r="1538" spans="1:23" ht="19.5">
      <c r="A1538" s="112">
        <v>48</v>
      </c>
      <c r="B1538" s="27" t="s">
        <v>2136</v>
      </c>
      <c r="C1538" s="113" t="s">
        <v>1451</v>
      </c>
      <c r="D1538" s="113"/>
      <c r="E1538" s="113" t="s">
        <v>2202</v>
      </c>
      <c r="F1538" s="114">
        <v>156</v>
      </c>
      <c r="G1538" s="165">
        <v>10.534999999999995</v>
      </c>
      <c r="H1538" s="165">
        <v>9.0690000000000026</v>
      </c>
      <c r="I1538" s="31">
        <f t="shared" si="281"/>
        <v>4.3</v>
      </c>
      <c r="J1538" s="32">
        <f t="shared" si="282"/>
        <v>1.2</v>
      </c>
      <c r="K1538" s="32">
        <f t="shared" si="283"/>
        <v>3</v>
      </c>
      <c r="L1538" s="32">
        <v>0</v>
      </c>
      <c r="M1538" s="32">
        <v>0</v>
      </c>
      <c r="N1538" s="33"/>
      <c r="O1538" s="34">
        <f t="shared" si="284"/>
        <v>0</v>
      </c>
      <c r="P1538" s="35">
        <f t="shared" si="284"/>
        <v>0</v>
      </c>
      <c r="Q1538" s="33"/>
      <c r="R1538" s="33">
        <f t="shared" si="285"/>
        <v>0</v>
      </c>
      <c r="S1538" s="33">
        <f t="shared" si="285"/>
        <v>0</v>
      </c>
      <c r="T1538" s="33"/>
      <c r="U1538" s="33">
        <f t="shared" si="286"/>
        <v>0</v>
      </c>
      <c r="V1538" s="33">
        <f t="shared" si="286"/>
        <v>0</v>
      </c>
      <c r="W1538" s="36"/>
    </row>
    <row r="1539" spans="1:23" ht="19.5">
      <c r="A1539" s="112">
        <v>49</v>
      </c>
      <c r="B1539" s="27" t="s">
        <v>2136</v>
      </c>
      <c r="C1539" s="113" t="s">
        <v>2203</v>
      </c>
      <c r="D1539" s="113"/>
      <c r="E1539" s="113" t="s">
        <v>2204</v>
      </c>
      <c r="F1539" s="114">
        <v>138</v>
      </c>
      <c r="G1539" s="165">
        <v>6.3940000000000019</v>
      </c>
      <c r="H1539" s="165"/>
      <c r="I1539" s="31">
        <f t="shared" si="281"/>
        <v>3.8</v>
      </c>
      <c r="J1539" s="32">
        <f t="shared" si="282"/>
        <v>1.1000000000000001</v>
      </c>
      <c r="K1539" s="32">
        <f t="shared" si="283"/>
        <v>2.7</v>
      </c>
      <c r="L1539" s="32">
        <v>0</v>
      </c>
      <c r="M1539" s="32">
        <f>K1539-H1539</f>
        <v>2.7</v>
      </c>
      <c r="N1539" s="33"/>
      <c r="O1539" s="34">
        <f t="shared" si="284"/>
        <v>0</v>
      </c>
      <c r="P1539" s="35">
        <f t="shared" si="284"/>
        <v>0.9</v>
      </c>
      <c r="Q1539" s="33"/>
      <c r="R1539" s="33">
        <f t="shared" si="285"/>
        <v>0</v>
      </c>
      <c r="S1539" s="33">
        <f t="shared" si="285"/>
        <v>0.9</v>
      </c>
      <c r="T1539" s="33"/>
      <c r="U1539" s="33">
        <f t="shared" si="286"/>
        <v>0</v>
      </c>
      <c r="V1539" s="33">
        <f t="shared" si="286"/>
        <v>0.9</v>
      </c>
      <c r="W1539" s="36"/>
    </row>
    <row r="1540" spans="1:23" ht="19.5">
      <c r="A1540" s="112">
        <v>50</v>
      </c>
      <c r="B1540" s="27" t="s">
        <v>2136</v>
      </c>
      <c r="C1540" s="113" t="s">
        <v>2205</v>
      </c>
      <c r="D1540" s="113"/>
      <c r="E1540" s="113" t="s">
        <v>2206</v>
      </c>
      <c r="F1540" s="114">
        <v>159</v>
      </c>
      <c r="G1540" s="165"/>
      <c r="H1540" s="165">
        <v>2.4639999999999986</v>
      </c>
      <c r="I1540" s="31">
        <f t="shared" si="281"/>
        <v>4.4000000000000004</v>
      </c>
      <c r="J1540" s="32">
        <f t="shared" si="282"/>
        <v>1.3</v>
      </c>
      <c r="K1540" s="32">
        <f t="shared" si="283"/>
        <v>3.1</v>
      </c>
      <c r="L1540" s="32">
        <f>J1540-G1540</f>
        <v>1.3</v>
      </c>
      <c r="M1540" s="32">
        <f>K1540-H1540</f>
        <v>0.63600000000000145</v>
      </c>
      <c r="N1540" s="33"/>
      <c r="O1540" s="34">
        <f t="shared" si="284"/>
        <v>0.43333333333333335</v>
      </c>
      <c r="P1540" s="35">
        <f t="shared" si="284"/>
        <v>0.21200000000000049</v>
      </c>
      <c r="Q1540" s="33"/>
      <c r="R1540" s="33">
        <f t="shared" si="285"/>
        <v>0.43333333333333335</v>
      </c>
      <c r="S1540" s="33">
        <f t="shared" si="285"/>
        <v>0.21200000000000049</v>
      </c>
      <c r="T1540" s="33"/>
      <c r="U1540" s="33">
        <f t="shared" si="286"/>
        <v>0.43333333333333335</v>
      </c>
      <c r="V1540" s="33">
        <f t="shared" si="286"/>
        <v>0.21200000000000049</v>
      </c>
      <c r="W1540" s="36"/>
    </row>
    <row r="1541" spans="1:23" ht="19.5">
      <c r="A1541" s="112">
        <v>51</v>
      </c>
      <c r="B1541" s="27" t="s">
        <v>2136</v>
      </c>
      <c r="C1541" s="113" t="s">
        <v>2199</v>
      </c>
      <c r="D1541" s="113"/>
      <c r="E1541" s="166" t="s">
        <v>2207</v>
      </c>
      <c r="F1541" s="114">
        <v>312</v>
      </c>
      <c r="G1541" s="165">
        <v>24.936999999999998</v>
      </c>
      <c r="H1541" s="165">
        <v>22.150000000000006</v>
      </c>
      <c r="I1541" s="31">
        <f t="shared" si="281"/>
        <v>8.6</v>
      </c>
      <c r="J1541" s="32">
        <f t="shared" si="282"/>
        <v>2.5</v>
      </c>
      <c r="K1541" s="32">
        <f t="shared" si="283"/>
        <v>6</v>
      </c>
      <c r="L1541" s="32">
        <v>0</v>
      </c>
      <c r="M1541" s="32">
        <v>0</v>
      </c>
      <c r="N1541" s="33"/>
      <c r="O1541" s="34">
        <f t="shared" si="284"/>
        <v>0</v>
      </c>
      <c r="P1541" s="35">
        <f t="shared" si="284"/>
        <v>0</v>
      </c>
      <c r="Q1541" s="33"/>
      <c r="R1541" s="33">
        <f t="shared" si="285"/>
        <v>0</v>
      </c>
      <c r="S1541" s="33">
        <f t="shared" si="285"/>
        <v>0</v>
      </c>
      <c r="T1541" s="33"/>
      <c r="U1541" s="33">
        <f t="shared" si="286"/>
        <v>0</v>
      </c>
      <c r="V1541" s="33">
        <f t="shared" si="286"/>
        <v>0</v>
      </c>
      <c r="W1541" s="36"/>
    </row>
    <row r="1542" spans="1:23" ht="19.5">
      <c r="A1542" s="112">
        <v>52</v>
      </c>
      <c r="B1542" s="27" t="s">
        <v>2136</v>
      </c>
      <c r="C1542" s="113" t="s">
        <v>1102</v>
      </c>
      <c r="D1542" s="113"/>
      <c r="E1542" s="113" t="s">
        <v>2208</v>
      </c>
      <c r="F1542" s="114">
        <v>311</v>
      </c>
      <c r="G1542" s="165"/>
      <c r="H1542" s="165"/>
      <c r="I1542" s="31">
        <f t="shared" si="281"/>
        <v>8.6</v>
      </c>
      <c r="J1542" s="32">
        <f t="shared" si="282"/>
        <v>2.5</v>
      </c>
      <c r="K1542" s="32">
        <f t="shared" si="283"/>
        <v>6</v>
      </c>
      <c r="L1542" s="32">
        <f>J1542-G1542</f>
        <v>2.5</v>
      </c>
      <c r="M1542" s="32">
        <f>K1542-H1542</f>
        <v>6</v>
      </c>
      <c r="N1542" s="33"/>
      <c r="O1542" s="34">
        <f t="shared" si="284"/>
        <v>0.83333333333333337</v>
      </c>
      <c r="P1542" s="35">
        <f t="shared" si="284"/>
        <v>2</v>
      </c>
      <c r="Q1542" s="33"/>
      <c r="R1542" s="33">
        <f t="shared" si="285"/>
        <v>0.83333333333333337</v>
      </c>
      <c r="S1542" s="33">
        <f t="shared" si="285"/>
        <v>2</v>
      </c>
      <c r="T1542" s="33"/>
      <c r="U1542" s="33">
        <f t="shared" si="286"/>
        <v>0.83333333333333337</v>
      </c>
      <c r="V1542" s="33">
        <f t="shared" si="286"/>
        <v>2</v>
      </c>
      <c r="W1542" s="36"/>
    </row>
    <row r="1543" spans="1:23" ht="19.5">
      <c r="A1543" s="112">
        <v>53</v>
      </c>
      <c r="B1543" s="27" t="s">
        <v>2136</v>
      </c>
      <c r="C1543" s="113" t="s">
        <v>2209</v>
      </c>
      <c r="D1543" s="113"/>
      <c r="E1543" s="113" t="s">
        <v>2210</v>
      </c>
      <c r="F1543" s="114">
        <v>403</v>
      </c>
      <c r="G1543" s="165">
        <v>17.817</v>
      </c>
      <c r="H1543" s="165">
        <v>54.092999999999996</v>
      </c>
      <c r="I1543" s="31">
        <f t="shared" si="281"/>
        <v>11.1</v>
      </c>
      <c r="J1543" s="32">
        <f t="shared" si="282"/>
        <v>3.2</v>
      </c>
      <c r="K1543" s="32">
        <f t="shared" si="283"/>
        <v>7.8</v>
      </c>
      <c r="L1543" s="32">
        <v>0</v>
      </c>
      <c r="M1543" s="32">
        <v>0</v>
      </c>
      <c r="N1543" s="33"/>
      <c r="O1543" s="34">
        <f t="shared" si="284"/>
        <v>0</v>
      </c>
      <c r="P1543" s="35">
        <f t="shared" si="284"/>
        <v>0</v>
      </c>
      <c r="Q1543" s="33"/>
      <c r="R1543" s="33">
        <f t="shared" si="285"/>
        <v>0</v>
      </c>
      <c r="S1543" s="33">
        <f t="shared" si="285"/>
        <v>0</v>
      </c>
      <c r="T1543" s="33"/>
      <c r="U1543" s="33">
        <f t="shared" si="286"/>
        <v>0</v>
      </c>
      <c r="V1543" s="33">
        <f t="shared" si="286"/>
        <v>0</v>
      </c>
      <c r="W1543" s="36"/>
    </row>
    <row r="1544" spans="1:23" ht="19.5">
      <c r="A1544" s="112">
        <v>54</v>
      </c>
      <c r="B1544" s="27" t="s">
        <v>2136</v>
      </c>
      <c r="C1544" s="113" t="s">
        <v>2209</v>
      </c>
      <c r="D1544" s="113"/>
      <c r="E1544" s="140" t="s">
        <v>2211</v>
      </c>
      <c r="F1544" s="114">
        <v>503</v>
      </c>
      <c r="G1544" s="165">
        <v>12.487333333333336</v>
      </c>
      <c r="H1544" s="165">
        <v>48.692666666666668</v>
      </c>
      <c r="I1544" s="31">
        <f t="shared" si="281"/>
        <v>13.8</v>
      </c>
      <c r="J1544" s="32">
        <f t="shared" si="282"/>
        <v>3.9</v>
      </c>
      <c r="K1544" s="32">
        <f t="shared" si="283"/>
        <v>9.6999999999999993</v>
      </c>
      <c r="L1544" s="32">
        <v>0</v>
      </c>
      <c r="M1544" s="32">
        <v>0</v>
      </c>
      <c r="N1544" s="33"/>
      <c r="O1544" s="34">
        <f t="shared" si="284"/>
        <v>0</v>
      </c>
      <c r="P1544" s="35">
        <f t="shared" si="284"/>
        <v>0</v>
      </c>
      <c r="Q1544" s="33"/>
      <c r="R1544" s="33">
        <f t="shared" si="285"/>
        <v>0</v>
      </c>
      <c r="S1544" s="33">
        <f t="shared" si="285"/>
        <v>0</v>
      </c>
      <c r="T1544" s="33"/>
      <c r="U1544" s="33">
        <f t="shared" si="286"/>
        <v>0</v>
      </c>
      <c r="V1544" s="33">
        <f t="shared" si="286"/>
        <v>0</v>
      </c>
      <c r="W1544" s="36"/>
    </row>
    <row r="1545" spans="1:23" ht="19.5">
      <c r="A1545" s="112">
        <v>55</v>
      </c>
      <c r="B1545" s="27" t="s">
        <v>2136</v>
      </c>
      <c r="C1545" s="113" t="s">
        <v>2212</v>
      </c>
      <c r="D1545" s="113"/>
      <c r="E1545" s="113" t="s">
        <v>2213</v>
      </c>
      <c r="F1545" s="114">
        <v>296</v>
      </c>
      <c r="G1545" s="165"/>
      <c r="H1545" s="165"/>
      <c r="I1545" s="31">
        <f t="shared" si="281"/>
        <v>8.1</v>
      </c>
      <c r="J1545" s="32">
        <f t="shared" si="282"/>
        <v>2.2999999999999998</v>
      </c>
      <c r="K1545" s="32">
        <f t="shared" si="283"/>
        <v>5.7</v>
      </c>
      <c r="L1545" s="32">
        <f>J1545-G1545</f>
        <v>2.2999999999999998</v>
      </c>
      <c r="M1545" s="32">
        <f>K1545-H1545</f>
        <v>5.7</v>
      </c>
      <c r="N1545" s="33"/>
      <c r="O1545" s="34">
        <f t="shared" si="284"/>
        <v>0.76666666666666661</v>
      </c>
      <c r="P1545" s="35">
        <f t="shared" si="284"/>
        <v>1.9000000000000001</v>
      </c>
      <c r="Q1545" s="33"/>
      <c r="R1545" s="33">
        <f t="shared" si="285"/>
        <v>0.76666666666666661</v>
      </c>
      <c r="S1545" s="33">
        <f t="shared" si="285"/>
        <v>1.9000000000000001</v>
      </c>
      <c r="T1545" s="33"/>
      <c r="U1545" s="33">
        <f t="shared" si="286"/>
        <v>0.76666666666666661</v>
      </c>
      <c r="V1545" s="33">
        <f t="shared" si="286"/>
        <v>1.9000000000000001</v>
      </c>
      <c r="W1545" s="36"/>
    </row>
    <row r="1546" spans="1:23" ht="19.5">
      <c r="A1546" s="112">
        <v>56</v>
      </c>
      <c r="B1546" s="27" t="s">
        <v>2136</v>
      </c>
      <c r="C1546" s="113" t="s">
        <v>2214</v>
      </c>
      <c r="D1546" s="113"/>
      <c r="E1546" s="113" t="s">
        <v>2215</v>
      </c>
      <c r="F1546" s="114">
        <v>116</v>
      </c>
      <c r="G1546" s="165"/>
      <c r="H1546" s="165"/>
      <c r="I1546" s="31">
        <f t="shared" si="281"/>
        <v>3.2</v>
      </c>
      <c r="J1546" s="32">
        <f t="shared" si="282"/>
        <v>0.9</v>
      </c>
      <c r="K1546" s="32">
        <f t="shared" si="283"/>
        <v>2.2000000000000002</v>
      </c>
      <c r="L1546" s="32">
        <f>J1546-G1546</f>
        <v>0.9</v>
      </c>
      <c r="M1546" s="32">
        <f>K1546-H1546</f>
        <v>2.2000000000000002</v>
      </c>
      <c r="N1546" s="33"/>
      <c r="O1546" s="34">
        <f t="shared" si="284"/>
        <v>0.3</v>
      </c>
      <c r="P1546" s="35">
        <f t="shared" si="284"/>
        <v>0.73333333333333339</v>
      </c>
      <c r="Q1546" s="33"/>
      <c r="R1546" s="33">
        <f t="shared" si="285"/>
        <v>0.3</v>
      </c>
      <c r="S1546" s="33">
        <f t="shared" si="285"/>
        <v>0.73333333333333339</v>
      </c>
      <c r="T1546" s="33"/>
      <c r="U1546" s="33">
        <f t="shared" si="286"/>
        <v>0.3</v>
      </c>
      <c r="V1546" s="33">
        <f t="shared" si="286"/>
        <v>0.73333333333333339</v>
      </c>
      <c r="W1546" s="36"/>
    </row>
    <row r="1547" spans="1:23" ht="19.5">
      <c r="A1547" s="112">
        <v>57</v>
      </c>
      <c r="B1547" s="27" t="s">
        <v>2136</v>
      </c>
      <c r="C1547" s="113" t="s">
        <v>2216</v>
      </c>
      <c r="D1547" s="113"/>
      <c r="E1547" s="113" t="s">
        <v>2217</v>
      </c>
      <c r="F1547" s="114">
        <v>122</v>
      </c>
      <c r="G1547" s="165">
        <v>2.6399999999999997</v>
      </c>
      <c r="H1547" s="165">
        <v>5.8810000000000002</v>
      </c>
      <c r="I1547" s="31">
        <f t="shared" si="281"/>
        <v>3.4</v>
      </c>
      <c r="J1547" s="32">
        <f t="shared" si="282"/>
        <v>1</v>
      </c>
      <c r="K1547" s="32">
        <f t="shared" si="283"/>
        <v>2.4</v>
      </c>
      <c r="L1547" s="32">
        <v>0</v>
      </c>
      <c r="M1547" s="32">
        <v>0</v>
      </c>
      <c r="N1547" s="33"/>
      <c r="O1547" s="34">
        <f t="shared" si="284"/>
        <v>0</v>
      </c>
      <c r="P1547" s="35">
        <f t="shared" si="284"/>
        <v>0</v>
      </c>
      <c r="Q1547" s="33"/>
      <c r="R1547" s="33">
        <f t="shared" si="285"/>
        <v>0</v>
      </c>
      <c r="S1547" s="33">
        <f t="shared" si="285"/>
        <v>0</v>
      </c>
      <c r="T1547" s="33"/>
      <c r="U1547" s="33">
        <f t="shared" si="286"/>
        <v>0</v>
      </c>
      <c r="V1547" s="33">
        <f t="shared" si="286"/>
        <v>0</v>
      </c>
      <c r="W1547" s="36"/>
    </row>
    <row r="1548" spans="1:23" ht="19.5">
      <c r="A1548" s="112">
        <v>58</v>
      </c>
      <c r="B1548" s="27" t="s">
        <v>2136</v>
      </c>
      <c r="C1548" s="113" t="s">
        <v>2218</v>
      </c>
      <c r="D1548" s="113"/>
      <c r="E1548" s="113" t="s">
        <v>2219</v>
      </c>
      <c r="F1548" s="114">
        <v>160</v>
      </c>
      <c r="G1548" s="165">
        <v>6.4199999999999964</v>
      </c>
      <c r="H1548" s="165">
        <v>11.944999999999995</v>
      </c>
      <c r="I1548" s="31">
        <f t="shared" si="281"/>
        <v>4.4000000000000004</v>
      </c>
      <c r="J1548" s="32">
        <f t="shared" si="282"/>
        <v>1.3</v>
      </c>
      <c r="K1548" s="32">
        <f t="shared" si="283"/>
        <v>3.1</v>
      </c>
      <c r="L1548" s="32">
        <v>0</v>
      </c>
      <c r="M1548" s="32">
        <v>0</v>
      </c>
      <c r="N1548" s="33"/>
      <c r="O1548" s="34">
        <f t="shared" si="284"/>
        <v>0</v>
      </c>
      <c r="P1548" s="35">
        <f t="shared" si="284"/>
        <v>0</v>
      </c>
      <c r="Q1548" s="33"/>
      <c r="R1548" s="33">
        <f t="shared" si="285"/>
        <v>0</v>
      </c>
      <c r="S1548" s="33">
        <f t="shared" si="285"/>
        <v>0</v>
      </c>
      <c r="T1548" s="33"/>
      <c r="U1548" s="33">
        <f t="shared" si="286"/>
        <v>0</v>
      </c>
      <c r="V1548" s="33">
        <f t="shared" si="286"/>
        <v>0</v>
      </c>
      <c r="W1548" s="36"/>
    </row>
    <row r="1549" spans="1:23" ht="19.5">
      <c r="A1549" s="112">
        <v>59</v>
      </c>
      <c r="B1549" s="27" t="s">
        <v>2136</v>
      </c>
      <c r="C1549" s="113" t="s">
        <v>2218</v>
      </c>
      <c r="D1549" s="113"/>
      <c r="E1549" s="113" t="s">
        <v>2220</v>
      </c>
      <c r="F1549" s="114">
        <v>110</v>
      </c>
      <c r="G1549" s="165">
        <v>2.400999999999998</v>
      </c>
      <c r="H1549" s="165">
        <v>4.5359999999999978</v>
      </c>
      <c r="I1549" s="31">
        <f t="shared" si="281"/>
        <v>3</v>
      </c>
      <c r="J1549" s="32">
        <f t="shared" si="282"/>
        <v>0.9</v>
      </c>
      <c r="K1549" s="32">
        <f t="shared" si="283"/>
        <v>2.1</v>
      </c>
      <c r="L1549" s="32">
        <v>0</v>
      </c>
      <c r="M1549" s="32">
        <v>0</v>
      </c>
      <c r="N1549" s="33"/>
      <c r="O1549" s="34">
        <f t="shared" si="284"/>
        <v>0</v>
      </c>
      <c r="P1549" s="35">
        <f t="shared" si="284"/>
        <v>0</v>
      </c>
      <c r="Q1549" s="33"/>
      <c r="R1549" s="33">
        <f t="shared" si="285"/>
        <v>0</v>
      </c>
      <c r="S1549" s="33">
        <f t="shared" si="285"/>
        <v>0</v>
      </c>
      <c r="T1549" s="33"/>
      <c r="U1549" s="33">
        <f t="shared" si="286"/>
        <v>0</v>
      </c>
      <c r="V1549" s="33">
        <f t="shared" si="286"/>
        <v>0</v>
      </c>
      <c r="W1549" s="36"/>
    </row>
    <row r="1550" spans="1:23" ht="19.5">
      <c r="A1550" s="112">
        <v>60</v>
      </c>
      <c r="B1550" s="27" t="s">
        <v>2136</v>
      </c>
      <c r="C1550" s="113" t="s">
        <v>2221</v>
      </c>
      <c r="D1550" s="113"/>
      <c r="E1550" s="113" t="s">
        <v>2222</v>
      </c>
      <c r="F1550" s="114">
        <v>210</v>
      </c>
      <c r="G1550" s="165">
        <v>4.7169999999999996</v>
      </c>
      <c r="H1550" s="165">
        <v>10.846999999999994</v>
      </c>
      <c r="I1550" s="31">
        <f t="shared" si="281"/>
        <v>5.8</v>
      </c>
      <c r="J1550" s="32">
        <f t="shared" si="282"/>
        <v>1.7</v>
      </c>
      <c r="K1550" s="32">
        <f t="shared" si="283"/>
        <v>4.0999999999999996</v>
      </c>
      <c r="L1550" s="32">
        <v>0</v>
      </c>
      <c r="M1550" s="32">
        <v>0</v>
      </c>
      <c r="N1550" s="33"/>
      <c r="O1550" s="34">
        <f t="shared" si="284"/>
        <v>0</v>
      </c>
      <c r="P1550" s="35">
        <f t="shared" si="284"/>
        <v>0</v>
      </c>
      <c r="Q1550" s="33"/>
      <c r="R1550" s="33">
        <f t="shared" si="285"/>
        <v>0</v>
      </c>
      <c r="S1550" s="33">
        <f t="shared" si="285"/>
        <v>0</v>
      </c>
      <c r="T1550" s="33"/>
      <c r="U1550" s="33">
        <f t="shared" si="286"/>
        <v>0</v>
      </c>
      <c r="V1550" s="33">
        <f t="shared" si="286"/>
        <v>0</v>
      </c>
      <c r="W1550" s="36"/>
    </row>
    <row r="1551" spans="1:23" ht="19.5">
      <c r="A1551" s="112">
        <v>61</v>
      </c>
      <c r="B1551" s="27" t="s">
        <v>2136</v>
      </c>
      <c r="C1551" s="113" t="s">
        <v>2223</v>
      </c>
      <c r="D1551" s="113"/>
      <c r="E1551" s="113" t="s">
        <v>2224</v>
      </c>
      <c r="F1551" s="114">
        <v>213</v>
      </c>
      <c r="G1551" s="165">
        <v>0.74400000000000155</v>
      </c>
      <c r="H1551" s="165">
        <v>1.0489999999999997</v>
      </c>
      <c r="I1551" s="31">
        <f t="shared" si="281"/>
        <v>5.9</v>
      </c>
      <c r="J1551" s="32">
        <f t="shared" si="282"/>
        <v>1.7</v>
      </c>
      <c r="K1551" s="32">
        <f t="shared" si="283"/>
        <v>4.0999999999999996</v>
      </c>
      <c r="L1551" s="32">
        <f>J1551-G1551</f>
        <v>0.95599999999999841</v>
      </c>
      <c r="M1551" s="32">
        <f>K1551-H1551</f>
        <v>3.0510000000000002</v>
      </c>
      <c r="N1551" s="33"/>
      <c r="O1551" s="34">
        <f t="shared" si="284"/>
        <v>0.31866666666666615</v>
      </c>
      <c r="P1551" s="35">
        <f t="shared" si="284"/>
        <v>1.0170000000000001</v>
      </c>
      <c r="Q1551" s="33"/>
      <c r="R1551" s="33">
        <f t="shared" si="285"/>
        <v>0.31866666666666615</v>
      </c>
      <c r="S1551" s="33">
        <f t="shared" si="285"/>
        <v>1.0170000000000001</v>
      </c>
      <c r="T1551" s="33"/>
      <c r="U1551" s="33">
        <f t="shared" si="286"/>
        <v>0.31866666666666615</v>
      </c>
      <c r="V1551" s="33">
        <f t="shared" si="286"/>
        <v>1.0170000000000001</v>
      </c>
      <c r="W1551" s="36"/>
    </row>
    <row r="1552" spans="1:23" ht="19.5">
      <c r="A1552" s="112">
        <v>62</v>
      </c>
      <c r="B1552" s="27" t="s">
        <v>2136</v>
      </c>
      <c r="C1552" s="113" t="s">
        <v>2225</v>
      </c>
      <c r="D1552" s="113"/>
      <c r="E1552" s="113" t="s">
        <v>2226</v>
      </c>
      <c r="F1552" s="114">
        <v>264</v>
      </c>
      <c r="G1552" s="165">
        <v>10.967999999999998</v>
      </c>
      <c r="H1552" s="165">
        <v>25.236000000000001</v>
      </c>
      <c r="I1552" s="31">
        <f t="shared" si="281"/>
        <v>7.3</v>
      </c>
      <c r="J1552" s="32">
        <f t="shared" si="282"/>
        <v>2.1</v>
      </c>
      <c r="K1552" s="32">
        <f t="shared" si="283"/>
        <v>5.0999999999999996</v>
      </c>
      <c r="L1552" s="32">
        <v>0</v>
      </c>
      <c r="M1552" s="32">
        <v>0</v>
      </c>
      <c r="N1552" s="33"/>
      <c r="O1552" s="34">
        <f t="shared" si="284"/>
        <v>0</v>
      </c>
      <c r="P1552" s="35">
        <f t="shared" si="284"/>
        <v>0</v>
      </c>
      <c r="Q1552" s="33"/>
      <c r="R1552" s="33">
        <f t="shared" si="285"/>
        <v>0</v>
      </c>
      <c r="S1552" s="33">
        <f t="shared" si="285"/>
        <v>0</v>
      </c>
      <c r="T1552" s="33"/>
      <c r="U1552" s="33">
        <f t="shared" si="286"/>
        <v>0</v>
      </c>
      <c r="V1552" s="33">
        <f t="shared" si="286"/>
        <v>0</v>
      </c>
      <c r="W1552" s="36"/>
    </row>
    <row r="1553" spans="1:23" ht="19.5">
      <c r="A1553" s="112">
        <v>63</v>
      </c>
      <c r="B1553" s="27" t="s">
        <v>2136</v>
      </c>
      <c r="C1553" s="113" t="s">
        <v>721</v>
      </c>
      <c r="D1553" s="113"/>
      <c r="E1553" s="113" t="s">
        <v>853</v>
      </c>
      <c r="F1553" s="114">
        <v>146</v>
      </c>
      <c r="G1553" s="165">
        <v>8.5706666666666678</v>
      </c>
      <c r="H1553" s="165">
        <v>20.932333333333332</v>
      </c>
      <c r="I1553" s="31">
        <f t="shared" si="281"/>
        <v>4</v>
      </c>
      <c r="J1553" s="32">
        <f t="shared" si="282"/>
        <v>1.1000000000000001</v>
      </c>
      <c r="K1553" s="32">
        <f t="shared" si="283"/>
        <v>2.8</v>
      </c>
      <c r="L1553" s="32">
        <v>0</v>
      </c>
      <c r="M1553" s="32">
        <v>0</v>
      </c>
      <c r="N1553" s="33"/>
      <c r="O1553" s="34">
        <f t="shared" si="284"/>
        <v>0</v>
      </c>
      <c r="P1553" s="35">
        <f t="shared" si="284"/>
        <v>0</v>
      </c>
      <c r="Q1553" s="33"/>
      <c r="R1553" s="33">
        <f t="shared" si="285"/>
        <v>0</v>
      </c>
      <c r="S1553" s="33">
        <f t="shared" si="285"/>
        <v>0</v>
      </c>
      <c r="T1553" s="33"/>
      <c r="U1553" s="33">
        <f t="shared" si="286"/>
        <v>0</v>
      </c>
      <c r="V1553" s="33">
        <f t="shared" si="286"/>
        <v>0</v>
      </c>
      <c r="W1553" s="36"/>
    </row>
    <row r="1554" spans="1:23" ht="37.5">
      <c r="A1554" s="112">
        <v>64</v>
      </c>
      <c r="B1554" s="27" t="s">
        <v>2136</v>
      </c>
      <c r="C1554" s="113" t="s">
        <v>2227</v>
      </c>
      <c r="D1554" s="113"/>
      <c r="E1554" s="113" t="s">
        <v>2228</v>
      </c>
      <c r="F1554" s="114">
        <v>127</v>
      </c>
      <c r="G1554" s="165">
        <v>1.7070000000000001</v>
      </c>
      <c r="H1554" s="165">
        <v>5.5790000000000024</v>
      </c>
      <c r="I1554" s="31">
        <f t="shared" si="281"/>
        <v>3.5</v>
      </c>
      <c r="J1554" s="32">
        <f t="shared" si="282"/>
        <v>1</v>
      </c>
      <c r="K1554" s="32">
        <f t="shared" si="283"/>
        <v>2.5</v>
      </c>
      <c r="L1554" s="32">
        <v>0</v>
      </c>
      <c r="M1554" s="32">
        <v>0</v>
      </c>
      <c r="N1554" s="33"/>
      <c r="O1554" s="34">
        <f t="shared" si="284"/>
        <v>0</v>
      </c>
      <c r="P1554" s="35">
        <f t="shared" si="284"/>
        <v>0</v>
      </c>
      <c r="Q1554" s="33"/>
      <c r="R1554" s="33">
        <f t="shared" si="285"/>
        <v>0</v>
      </c>
      <c r="S1554" s="33">
        <f t="shared" si="285"/>
        <v>0</v>
      </c>
      <c r="T1554" s="33"/>
      <c r="U1554" s="33">
        <f t="shared" si="286"/>
        <v>0</v>
      </c>
      <c r="V1554" s="33">
        <f t="shared" si="286"/>
        <v>0</v>
      </c>
      <c r="W1554" s="36"/>
    </row>
    <row r="1555" spans="1:23" ht="19.5">
      <c r="A1555" s="112">
        <v>65</v>
      </c>
      <c r="B1555" s="27" t="s">
        <v>2136</v>
      </c>
      <c r="C1555" s="113" t="s">
        <v>2229</v>
      </c>
      <c r="D1555" s="113"/>
      <c r="E1555" s="113" t="s">
        <v>2230</v>
      </c>
      <c r="F1555" s="114">
        <v>142</v>
      </c>
      <c r="G1555" s="165">
        <v>10.276000000000003</v>
      </c>
      <c r="H1555" s="165"/>
      <c r="I1555" s="31">
        <f t="shared" ref="I1555:I1595" si="289">ROUND(F1555*55/100*50*0.001,1)</f>
        <v>3.9</v>
      </c>
      <c r="J1555" s="32">
        <f t="shared" ref="J1555:J1595" si="290">ROUND(I1555*1/3.5,1)</f>
        <v>1.1000000000000001</v>
      </c>
      <c r="K1555" s="32">
        <f t="shared" ref="K1555:K1595" si="291">ROUND(I1555*2/2.85,1)</f>
        <v>2.7</v>
      </c>
      <c r="L1555" s="32">
        <v>0</v>
      </c>
      <c r="M1555" s="32">
        <f>K1555-H1555</f>
        <v>2.7</v>
      </c>
      <c r="N1555" s="33"/>
      <c r="O1555" s="34">
        <f t="shared" ref="O1555:P1595" si="292">L1555/3</f>
        <v>0</v>
      </c>
      <c r="P1555" s="35">
        <f t="shared" si="292"/>
        <v>0.9</v>
      </c>
      <c r="Q1555" s="33"/>
      <c r="R1555" s="33">
        <f t="shared" ref="R1555:S1595" si="293">L1555/3</f>
        <v>0</v>
      </c>
      <c r="S1555" s="33">
        <f t="shared" si="293"/>
        <v>0.9</v>
      </c>
      <c r="T1555" s="33"/>
      <c r="U1555" s="33">
        <f t="shared" ref="U1555:V1595" si="294">L1555/3</f>
        <v>0</v>
      </c>
      <c r="V1555" s="33">
        <f t="shared" si="294"/>
        <v>0.9</v>
      </c>
      <c r="W1555" s="36"/>
    </row>
    <row r="1556" spans="1:23" ht="19.5">
      <c r="A1556" s="112">
        <v>66</v>
      </c>
      <c r="B1556" s="27" t="s">
        <v>2136</v>
      </c>
      <c r="C1556" s="113" t="s">
        <v>2231</v>
      </c>
      <c r="D1556" s="113"/>
      <c r="E1556" s="113" t="s">
        <v>2232</v>
      </c>
      <c r="F1556" s="114">
        <v>157</v>
      </c>
      <c r="G1556" s="165">
        <v>5.411999999999999</v>
      </c>
      <c r="H1556" s="165">
        <v>5.7800000000000011</v>
      </c>
      <c r="I1556" s="31">
        <f t="shared" si="289"/>
        <v>4.3</v>
      </c>
      <c r="J1556" s="32">
        <f t="shared" si="290"/>
        <v>1.2</v>
      </c>
      <c r="K1556" s="32">
        <f t="shared" si="291"/>
        <v>3</v>
      </c>
      <c r="L1556" s="32">
        <v>0</v>
      </c>
      <c r="M1556" s="32">
        <v>0</v>
      </c>
      <c r="N1556" s="33"/>
      <c r="O1556" s="34">
        <f t="shared" si="292"/>
        <v>0</v>
      </c>
      <c r="P1556" s="35">
        <f t="shared" si="292"/>
        <v>0</v>
      </c>
      <c r="Q1556" s="33"/>
      <c r="R1556" s="33">
        <f t="shared" si="293"/>
        <v>0</v>
      </c>
      <c r="S1556" s="33">
        <f t="shared" si="293"/>
        <v>0</v>
      </c>
      <c r="T1556" s="33"/>
      <c r="U1556" s="33">
        <f t="shared" si="294"/>
        <v>0</v>
      </c>
      <c r="V1556" s="33">
        <f t="shared" si="294"/>
        <v>0</v>
      </c>
      <c r="W1556" s="36"/>
    </row>
    <row r="1557" spans="1:23" ht="19.5">
      <c r="A1557" s="112">
        <v>67</v>
      </c>
      <c r="B1557" s="27" t="s">
        <v>2136</v>
      </c>
      <c r="C1557" s="113" t="s">
        <v>2231</v>
      </c>
      <c r="D1557" s="113"/>
      <c r="E1557" s="113" t="s">
        <v>2233</v>
      </c>
      <c r="F1557" s="114">
        <v>150</v>
      </c>
      <c r="G1557" s="165">
        <v>19.614000000000008</v>
      </c>
      <c r="H1557" s="165">
        <v>5.6133333333333315</v>
      </c>
      <c r="I1557" s="31">
        <f t="shared" si="289"/>
        <v>4.0999999999999996</v>
      </c>
      <c r="J1557" s="32">
        <f t="shared" si="290"/>
        <v>1.2</v>
      </c>
      <c r="K1557" s="32">
        <f t="shared" si="291"/>
        <v>2.9</v>
      </c>
      <c r="L1557" s="32">
        <v>0</v>
      </c>
      <c r="M1557" s="32">
        <v>0</v>
      </c>
      <c r="N1557" s="33"/>
      <c r="O1557" s="34">
        <f t="shared" si="292"/>
        <v>0</v>
      </c>
      <c r="P1557" s="35">
        <f t="shared" si="292"/>
        <v>0</v>
      </c>
      <c r="Q1557" s="33"/>
      <c r="R1557" s="33">
        <f t="shared" si="293"/>
        <v>0</v>
      </c>
      <c r="S1557" s="33">
        <f t="shared" si="293"/>
        <v>0</v>
      </c>
      <c r="T1557" s="33"/>
      <c r="U1557" s="33">
        <f t="shared" si="294"/>
        <v>0</v>
      </c>
      <c r="V1557" s="33">
        <f t="shared" si="294"/>
        <v>0</v>
      </c>
      <c r="W1557" s="36"/>
    </row>
    <row r="1558" spans="1:23" ht="19.5">
      <c r="A1558" s="112">
        <v>68</v>
      </c>
      <c r="B1558" s="27" t="s">
        <v>2136</v>
      </c>
      <c r="C1558" s="116" t="s">
        <v>2234</v>
      </c>
      <c r="D1558" s="116"/>
      <c r="E1558" s="113" t="s">
        <v>2235</v>
      </c>
      <c r="F1558" s="114">
        <v>203</v>
      </c>
      <c r="G1558" s="165">
        <v>6.8079999999999981</v>
      </c>
      <c r="H1558" s="165">
        <v>18.017000000000003</v>
      </c>
      <c r="I1558" s="31">
        <f t="shared" si="289"/>
        <v>5.6</v>
      </c>
      <c r="J1558" s="32">
        <f t="shared" si="290"/>
        <v>1.6</v>
      </c>
      <c r="K1558" s="32">
        <f t="shared" si="291"/>
        <v>3.9</v>
      </c>
      <c r="L1558" s="32">
        <v>0</v>
      </c>
      <c r="M1558" s="32">
        <v>0</v>
      </c>
      <c r="N1558" s="33"/>
      <c r="O1558" s="34">
        <f t="shared" si="292"/>
        <v>0</v>
      </c>
      <c r="P1558" s="35">
        <f t="shared" si="292"/>
        <v>0</v>
      </c>
      <c r="Q1558" s="33"/>
      <c r="R1558" s="33">
        <f t="shared" si="293"/>
        <v>0</v>
      </c>
      <c r="S1558" s="33">
        <f t="shared" si="293"/>
        <v>0</v>
      </c>
      <c r="T1558" s="33"/>
      <c r="U1558" s="33">
        <f t="shared" si="294"/>
        <v>0</v>
      </c>
      <c r="V1558" s="33">
        <f t="shared" si="294"/>
        <v>0</v>
      </c>
      <c r="W1558" s="36"/>
    </row>
    <row r="1559" spans="1:23" ht="19.5">
      <c r="A1559" s="112">
        <v>69</v>
      </c>
      <c r="B1559" s="27" t="s">
        <v>2136</v>
      </c>
      <c r="C1559" s="116" t="s">
        <v>2234</v>
      </c>
      <c r="D1559" s="116"/>
      <c r="E1559" s="113" t="s">
        <v>2236</v>
      </c>
      <c r="F1559" s="114">
        <v>326</v>
      </c>
      <c r="G1559" s="165"/>
      <c r="H1559" s="165"/>
      <c r="I1559" s="31">
        <f t="shared" si="289"/>
        <v>9</v>
      </c>
      <c r="J1559" s="32">
        <f t="shared" si="290"/>
        <v>2.6</v>
      </c>
      <c r="K1559" s="32">
        <f t="shared" si="291"/>
        <v>6.3</v>
      </c>
      <c r="L1559" s="32">
        <f>J1559-G1559</f>
        <v>2.6</v>
      </c>
      <c r="M1559" s="32">
        <f>K1559-H1559</f>
        <v>6.3</v>
      </c>
      <c r="N1559" s="33"/>
      <c r="O1559" s="34">
        <f t="shared" si="292"/>
        <v>0.8666666666666667</v>
      </c>
      <c r="P1559" s="35">
        <f t="shared" si="292"/>
        <v>2.1</v>
      </c>
      <c r="Q1559" s="33"/>
      <c r="R1559" s="33">
        <f t="shared" si="293"/>
        <v>0.8666666666666667</v>
      </c>
      <c r="S1559" s="33">
        <f t="shared" si="293"/>
        <v>2.1</v>
      </c>
      <c r="T1559" s="33"/>
      <c r="U1559" s="33">
        <f t="shared" si="294"/>
        <v>0.8666666666666667</v>
      </c>
      <c r="V1559" s="33">
        <f t="shared" si="294"/>
        <v>2.1</v>
      </c>
      <c r="W1559" s="36"/>
    </row>
    <row r="1560" spans="1:23" ht="19.5">
      <c r="A1560" s="112">
        <v>70</v>
      </c>
      <c r="B1560" s="27" t="s">
        <v>2136</v>
      </c>
      <c r="C1560" s="113" t="s">
        <v>263</v>
      </c>
      <c r="D1560" s="113"/>
      <c r="E1560" s="113" t="s">
        <v>264</v>
      </c>
      <c r="F1560" s="114">
        <v>155</v>
      </c>
      <c r="G1560" s="165">
        <v>5.1399999999999952</v>
      </c>
      <c r="H1560" s="165">
        <v>9.6039999999999974</v>
      </c>
      <c r="I1560" s="31">
        <f t="shared" si="289"/>
        <v>4.3</v>
      </c>
      <c r="J1560" s="32">
        <f t="shared" si="290"/>
        <v>1.2</v>
      </c>
      <c r="K1560" s="32">
        <f t="shared" si="291"/>
        <v>3</v>
      </c>
      <c r="L1560" s="32">
        <v>0</v>
      </c>
      <c r="M1560" s="32">
        <v>0</v>
      </c>
      <c r="N1560" s="33"/>
      <c r="O1560" s="34">
        <f t="shared" si="292"/>
        <v>0</v>
      </c>
      <c r="P1560" s="35">
        <f t="shared" si="292"/>
        <v>0</v>
      </c>
      <c r="Q1560" s="33"/>
      <c r="R1560" s="33">
        <f t="shared" si="293"/>
        <v>0</v>
      </c>
      <c r="S1560" s="33">
        <f t="shared" si="293"/>
        <v>0</v>
      </c>
      <c r="T1560" s="33"/>
      <c r="U1560" s="33">
        <f t="shared" si="294"/>
        <v>0</v>
      </c>
      <c r="V1560" s="33">
        <f t="shared" si="294"/>
        <v>0</v>
      </c>
      <c r="W1560" s="36"/>
    </row>
    <row r="1561" spans="1:23" ht="19.5">
      <c r="A1561" s="112">
        <v>71</v>
      </c>
      <c r="B1561" s="27" t="s">
        <v>2136</v>
      </c>
      <c r="C1561" s="113" t="s">
        <v>2237</v>
      </c>
      <c r="D1561" s="113"/>
      <c r="E1561" s="113" t="s">
        <v>2238</v>
      </c>
      <c r="F1561" s="114">
        <v>252</v>
      </c>
      <c r="G1561" s="165">
        <v>3.8106666666666666</v>
      </c>
      <c r="H1561" s="165"/>
      <c r="I1561" s="31">
        <f t="shared" si="289"/>
        <v>6.9</v>
      </c>
      <c r="J1561" s="32">
        <f t="shared" si="290"/>
        <v>2</v>
      </c>
      <c r="K1561" s="32">
        <f t="shared" si="291"/>
        <v>4.8</v>
      </c>
      <c r="L1561" s="32">
        <v>0</v>
      </c>
      <c r="M1561" s="32">
        <f>K1561-H1561</f>
        <v>4.8</v>
      </c>
      <c r="N1561" s="33"/>
      <c r="O1561" s="34">
        <f t="shared" si="292"/>
        <v>0</v>
      </c>
      <c r="P1561" s="35">
        <f t="shared" si="292"/>
        <v>1.5999999999999999</v>
      </c>
      <c r="Q1561" s="33"/>
      <c r="R1561" s="33">
        <f t="shared" si="293"/>
        <v>0</v>
      </c>
      <c r="S1561" s="33">
        <f t="shared" si="293"/>
        <v>1.5999999999999999</v>
      </c>
      <c r="T1561" s="33"/>
      <c r="U1561" s="33">
        <f t="shared" si="294"/>
        <v>0</v>
      </c>
      <c r="V1561" s="33">
        <f t="shared" si="294"/>
        <v>1.5999999999999999</v>
      </c>
      <c r="W1561" s="36"/>
    </row>
    <row r="1562" spans="1:23" ht="19.5">
      <c r="A1562" s="112">
        <v>72</v>
      </c>
      <c r="B1562" s="27" t="s">
        <v>2136</v>
      </c>
      <c r="C1562" s="113" t="s">
        <v>2237</v>
      </c>
      <c r="D1562" s="113"/>
      <c r="E1562" s="113" t="s">
        <v>2239</v>
      </c>
      <c r="F1562" s="114">
        <v>208</v>
      </c>
      <c r="G1562" s="165">
        <v>8.5859999999999985</v>
      </c>
      <c r="H1562" s="165">
        <v>1.6440000000000063</v>
      </c>
      <c r="I1562" s="31">
        <f t="shared" si="289"/>
        <v>5.7</v>
      </c>
      <c r="J1562" s="32">
        <f t="shared" si="290"/>
        <v>1.6</v>
      </c>
      <c r="K1562" s="32">
        <f t="shared" si="291"/>
        <v>4</v>
      </c>
      <c r="L1562" s="32">
        <v>0</v>
      </c>
      <c r="M1562" s="32">
        <f>K1562-H1562</f>
        <v>2.3559999999999937</v>
      </c>
      <c r="N1562" s="33"/>
      <c r="O1562" s="34">
        <f t="shared" si="292"/>
        <v>0</v>
      </c>
      <c r="P1562" s="35">
        <f t="shared" si="292"/>
        <v>0.78533333333333122</v>
      </c>
      <c r="Q1562" s="33"/>
      <c r="R1562" s="33">
        <f t="shared" si="293"/>
        <v>0</v>
      </c>
      <c r="S1562" s="33">
        <f t="shared" si="293"/>
        <v>0.78533333333333122</v>
      </c>
      <c r="T1562" s="33"/>
      <c r="U1562" s="33">
        <f t="shared" si="294"/>
        <v>0</v>
      </c>
      <c r="V1562" s="33">
        <f t="shared" si="294"/>
        <v>0.78533333333333122</v>
      </c>
      <c r="W1562" s="36"/>
    </row>
    <row r="1563" spans="1:23" ht="19.5">
      <c r="A1563" s="112">
        <v>73</v>
      </c>
      <c r="B1563" s="27" t="s">
        <v>2136</v>
      </c>
      <c r="C1563" s="113" t="s">
        <v>2240</v>
      </c>
      <c r="D1563" s="113"/>
      <c r="E1563" s="113" t="s">
        <v>2241</v>
      </c>
      <c r="F1563" s="114">
        <v>231</v>
      </c>
      <c r="G1563" s="165">
        <v>3.0420000000000003</v>
      </c>
      <c r="H1563" s="165">
        <v>5.4257500000000007</v>
      </c>
      <c r="I1563" s="31">
        <v>0</v>
      </c>
      <c r="J1563" s="32">
        <f t="shared" si="290"/>
        <v>0</v>
      </c>
      <c r="K1563" s="32">
        <f t="shared" si="291"/>
        <v>0</v>
      </c>
      <c r="L1563" s="32">
        <v>0</v>
      </c>
      <c r="M1563" s="32">
        <v>0</v>
      </c>
      <c r="N1563" s="33"/>
      <c r="O1563" s="34">
        <f t="shared" si="292"/>
        <v>0</v>
      </c>
      <c r="P1563" s="35">
        <f t="shared" si="292"/>
        <v>0</v>
      </c>
      <c r="Q1563" s="33"/>
      <c r="R1563" s="33">
        <f t="shared" si="293"/>
        <v>0</v>
      </c>
      <c r="S1563" s="33">
        <f t="shared" si="293"/>
        <v>0</v>
      </c>
      <c r="T1563" s="33"/>
      <c r="U1563" s="33">
        <f t="shared" si="294"/>
        <v>0</v>
      </c>
      <c r="V1563" s="33">
        <f t="shared" si="294"/>
        <v>0</v>
      </c>
      <c r="W1563" s="36"/>
    </row>
    <row r="1564" spans="1:23" ht="19.5">
      <c r="A1564" s="112">
        <v>74</v>
      </c>
      <c r="B1564" s="27" t="s">
        <v>2136</v>
      </c>
      <c r="C1564" s="113" t="s">
        <v>2242</v>
      </c>
      <c r="D1564" s="113"/>
      <c r="E1564" s="113" t="s">
        <v>2243</v>
      </c>
      <c r="F1564" s="114">
        <v>168</v>
      </c>
      <c r="G1564" s="165"/>
      <c r="H1564" s="165">
        <v>4.0750000000000011</v>
      </c>
      <c r="I1564" s="31">
        <f t="shared" si="289"/>
        <v>4.5999999999999996</v>
      </c>
      <c r="J1564" s="32">
        <f t="shared" si="290"/>
        <v>1.3</v>
      </c>
      <c r="K1564" s="32">
        <f t="shared" si="291"/>
        <v>3.2</v>
      </c>
      <c r="L1564" s="32">
        <f>J1564-G1564</f>
        <v>1.3</v>
      </c>
      <c r="M1564" s="32">
        <v>0</v>
      </c>
      <c r="N1564" s="33"/>
      <c r="O1564" s="34">
        <f t="shared" si="292"/>
        <v>0.43333333333333335</v>
      </c>
      <c r="P1564" s="35">
        <f t="shared" si="292"/>
        <v>0</v>
      </c>
      <c r="Q1564" s="33"/>
      <c r="R1564" s="33">
        <f t="shared" si="293"/>
        <v>0.43333333333333335</v>
      </c>
      <c r="S1564" s="33">
        <f t="shared" si="293"/>
        <v>0</v>
      </c>
      <c r="T1564" s="33"/>
      <c r="U1564" s="33">
        <f t="shared" si="294"/>
        <v>0.43333333333333335</v>
      </c>
      <c r="V1564" s="33">
        <f t="shared" si="294"/>
        <v>0</v>
      </c>
      <c r="W1564" s="36"/>
    </row>
    <row r="1565" spans="1:23" ht="19.5">
      <c r="A1565" s="112">
        <v>75</v>
      </c>
      <c r="B1565" s="27" t="s">
        <v>2136</v>
      </c>
      <c r="C1565" s="113" t="s">
        <v>2244</v>
      </c>
      <c r="D1565" s="113"/>
      <c r="E1565" s="113" t="s">
        <v>2245</v>
      </c>
      <c r="F1565" s="114">
        <v>193</v>
      </c>
      <c r="G1565" s="165">
        <v>3.0129999999999986</v>
      </c>
      <c r="H1565" s="165">
        <v>5.7279999999999998</v>
      </c>
      <c r="I1565" s="31">
        <f t="shared" si="289"/>
        <v>5.3</v>
      </c>
      <c r="J1565" s="32">
        <f t="shared" si="290"/>
        <v>1.5</v>
      </c>
      <c r="K1565" s="32">
        <f t="shared" si="291"/>
        <v>3.7</v>
      </c>
      <c r="L1565" s="32">
        <v>0</v>
      </c>
      <c r="M1565" s="32">
        <v>0</v>
      </c>
      <c r="N1565" s="33"/>
      <c r="O1565" s="34">
        <f t="shared" si="292"/>
        <v>0</v>
      </c>
      <c r="P1565" s="35">
        <f t="shared" si="292"/>
        <v>0</v>
      </c>
      <c r="Q1565" s="33"/>
      <c r="R1565" s="33">
        <f t="shared" si="293"/>
        <v>0</v>
      </c>
      <c r="S1565" s="33">
        <f t="shared" si="293"/>
        <v>0</v>
      </c>
      <c r="T1565" s="33"/>
      <c r="U1565" s="33">
        <f t="shared" si="294"/>
        <v>0</v>
      </c>
      <c r="V1565" s="33">
        <f t="shared" si="294"/>
        <v>0</v>
      </c>
      <c r="W1565" s="36"/>
    </row>
    <row r="1566" spans="1:23" ht="19.5">
      <c r="A1566" s="112">
        <v>76</v>
      </c>
      <c r="B1566" s="27" t="s">
        <v>2136</v>
      </c>
      <c r="C1566" s="113" t="s">
        <v>2246</v>
      </c>
      <c r="D1566" s="113"/>
      <c r="E1566" s="113" t="s">
        <v>2247</v>
      </c>
      <c r="F1566" s="114">
        <v>499</v>
      </c>
      <c r="G1566" s="165"/>
      <c r="H1566" s="165"/>
      <c r="I1566" s="31">
        <f t="shared" si="289"/>
        <v>13.7</v>
      </c>
      <c r="J1566" s="32">
        <f t="shared" si="290"/>
        <v>3.9</v>
      </c>
      <c r="K1566" s="32">
        <f t="shared" si="291"/>
        <v>9.6</v>
      </c>
      <c r="L1566" s="32">
        <f>J1566-G1566</f>
        <v>3.9</v>
      </c>
      <c r="M1566" s="32">
        <f>K1566-H1566</f>
        <v>9.6</v>
      </c>
      <c r="N1566" s="33"/>
      <c r="O1566" s="34">
        <f t="shared" si="292"/>
        <v>1.3</v>
      </c>
      <c r="P1566" s="35">
        <f t="shared" si="292"/>
        <v>3.1999999999999997</v>
      </c>
      <c r="Q1566" s="33"/>
      <c r="R1566" s="33">
        <f t="shared" si="293"/>
        <v>1.3</v>
      </c>
      <c r="S1566" s="33">
        <f t="shared" si="293"/>
        <v>3.1999999999999997</v>
      </c>
      <c r="T1566" s="33"/>
      <c r="U1566" s="33">
        <f t="shared" si="294"/>
        <v>1.3</v>
      </c>
      <c r="V1566" s="33">
        <f t="shared" si="294"/>
        <v>3.1999999999999997</v>
      </c>
      <c r="W1566" s="36"/>
    </row>
    <row r="1567" spans="1:23" ht="19.5">
      <c r="A1567" s="112">
        <v>77</v>
      </c>
      <c r="B1567" s="27" t="s">
        <v>2136</v>
      </c>
      <c r="C1567" s="113" t="s">
        <v>2242</v>
      </c>
      <c r="D1567" s="113"/>
      <c r="E1567" s="113" t="s">
        <v>2248</v>
      </c>
      <c r="F1567" s="114">
        <v>102</v>
      </c>
      <c r="G1567" s="165">
        <v>8.0750000000000028</v>
      </c>
      <c r="H1567" s="165">
        <v>5.408999999999998</v>
      </c>
      <c r="I1567" s="31">
        <f t="shared" si="289"/>
        <v>2.8</v>
      </c>
      <c r="J1567" s="32">
        <f t="shared" si="290"/>
        <v>0.8</v>
      </c>
      <c r="K1567" s="32">
        <f t="shared" si="291"/>
        <v>2</v>
      </c>
      <c r="L1567" s="32">
        <v>0</v>
      </c>
      <c r="M1567" s="32">
        <v>0</v>
      </c>
      <c r="N1567" s="33"/>
      <c r="O1567" s="34">
        <f t="shared" si="292"/>
        <v>0</v>
      </c>
      <c r="P1567" s="35">
        <f t="shared" si="292"/>
        <v>0</v>
      </c>
      <c r="Q1567" s="33"/>
      <c r="R1567" s="33">
        <f t="shared" si="293"/>
        <v>0</v>
      </c>
      <c r="S1567" s="33">
        <f t="shared" si="293"/>
        <v>0</v>
      </c>
      <c r="T1567" s="33"/>
      <c r="U1567" s="33">
        <f t="shared" si="294"/>
        <v>0</v>
      </c>
      <c r="V1567" s="33">
        <f t="shared" si="294"/>
        <v>0</v>
      </c>
      <c r="W1567" s="36"/>
    </row>
    <row r="1568" spans="1:23" ht="31.5">
      <c r="A1568" s="112">
        <v>78</v>
      </c>
      <c r="B1568" s="27" t="s">
        <v>2136</v>
      </c>
      <c r="C1568" s="140" t="s">
        <v>2249</v>
      </c>
      <c r="D1568" s="140"/>
      <c r="E1568" s="113" t="s">
        <v>2250</v>
      </c>
      <c r="F1568" s="114">
        <v>130</v>
      </c>
      <c r="G1568" s="165"/>
      <c r="H1568" s="165"/>
      <c r="I1568" s="31">
        <f t="shared" si="289"/>
        <v>3.6</v>
      </c>
      <c r="J1568" s="32">
        <f t="shared" si="290"/>
        <v>1</v>
      </c>
      <c r="K1568" s="32">
        <f t="shared" si="291"/>
        <v>2.5</v>
      </c>
      <c r="L1568" s="32">
        <f>J1568-G1568</f>
        <v>1</v>
      </c>
      <c r="M1568" s="32">
        <f>K1568-H1568</f>
        <v>2.5</v>
      </c>
      <c r="N1568" s="33"/>
      <c r="O1568" s="34">
        <f t="shared" si="292"/>
        <v>0.33333333333333331</v>
      </c>
      <c r="P1568" s="35">
        <f t="shared" si="292"/>
        <v>0.83333333333333337</v>
      </c>
      <c r="Q1568" s="33"/>
      <c r="R1568" s="33">
        <f t="shared" si="293"/>
        <v>0.33333333333333331</v>
      </c>
      <c r="S1568" s="33">
        <f t="shared" si="293"/>
        <v>0.83333333333333337</v>
      </c>
      <c r="T1568" s="33"/>
      <c r="U1568" s="33">
        <f t="shared" si="294"/>
        <v>0.33333333333333331</v>
      </c>
      <c r="V1568" s="33">
        <f t="shared" si="294"/>
        <v>0.83333333333333337</v>
      </c>
      <c r="W1568" s="36"/>
    </row>
    <row r="1569" spans="1:23" ht="19.5">
      <c r="A1569" s="112">
        <v>79</v>
      </c>
      <c r="B1569" s="27" t="s">
        <v>2136</v>
      </c>
      <c r="C1569" s="113" t="s">
        <v>2251</v>
      </c>
      <c r="D1569" s="113"/>
      <c r="E1569" s="113" t="s">
        <v>2252</v>
      </c>
      <c r="F1569" s="114">
        <v>421</v>
      </c>
      <c r="G1569" s="165">
        <v>1.2000000000000002</v>
      </c>
      <c r="H1569" s="165">
        <v>10.596</v>
      </c>
      <c r="I1569" s="31">
        <f t="shared" si="289"/>
        <v>11.6</v>
      </c>
      <c r="J1569" s="32">
        <f t="shared" si="290"/>
        <v>3.3</v>
      </c>
      <c r="K1569" s="32">
        <f t="shared" si="291"/>
        <v>8.1</v>
      </c>
      <c r="L1569" s="32">
        <f>J1569-G1569</f>
        <v>2.0999999999999996</v>
      </c>
      <c r="M1569" s="32">
        <v>0</v>
      </c>
      <c r="N1569" s="33"/>
      <c r="O1569" s="34">
        <f t="shared" si="292"/>
        <v>0.69999999999999984</v>
      </c>
      <c r="P1569" s="35">
        <f t="shared" si="292"/>
        <v>0</v>
      </c>
      <c r="Q1569" s="33"/>
      <c r="R1569" s="33">
        <f t="shared" si="293"/>
        <v>0.69999999999999984</v>
      </c>
      <c r="S1569" s="33">
        <f t="shared" si="293"/>
        <v>0</v>
      </c>
      <c r="T1569" s="33"/>
      <c r="U1569" s="33">
        <f t="shared" si="294"/>
        <v>0.69999999999999984</v>
      </c>
      <c r="V1569" s="33">
        <f t="shared" si="294"/>
        <v>0</v>
      </c>
      <c r="W1569" s="36"/>
    </row>
    <row r="1570" spans="1:23" ht="19.5">
      <c r="A1570" s="112">
        <v>80</v>
      </c>
      <c r="B1570" s="27" t="s">
        <v>2136</v>
      </c>
      <c r="C1570" s="113" t="s">
        <v>2251</v>
      </c>
      <c r="D1570" s="113"/>
      <c r="E1570" s="113" t="s">
        <v>2253</v>
      </c>
      <c r="F1570" s="114">
        <v>218</v>
      </c>
      <c r="G1570" s="165"/>
      <c r="H1570" s="165"/>
      <c r="I1570" s="31">
        <f t="shared" si="289"/>
        <v>6</v>
      </c>
      <c r="J1570" s="32">
        <f t="shared" si="290"/>
        <v>1.7</v>
      </c>
      <c r="K1570" s="32">
        <f t="shared" si="291"/>
        <v>4.2</v>
      </c>
      <c r="L1570" s="32">
        <f>J1570-G1570</f>
        <v>1.7</v>
      </c>
      <c r="M1570" s="32">
        <f>K1570-H1570</f>
        <v>4.2</v>
      </c>
      <c r="N1570" s="33"/>
      <c r="O1570" s="34">
        <f t="shared" si="292"/>
        <v>0.56666666666666665</v>
      </c>
      <c r="P1570" s="35">
        <f t="shared" si="292"/>
        <v>1.4000000000000001</v>
      </c>
      <c r="Q1570" s="33"/>
      <c r="R1570" s="33">
        <f t="shared" si="293"/>
        <v>0.56666666666666665</v>
      </c>
      <c r="S1570" s="33">
        <f t="shared" si="293"/>
        <v>1.4000000000000001</v>
      </c>
      <c r="T1570" s="33"/>
      <c r="U1570" s="33">
        <f t="shared" si="294"/>
        <v>0.56666666666666665</v>
      </c>
      <c r="V1570" s="33">
        <f t="shared" si="294"/>
        <v>1.4000000000000001</v>
      </c>
      <c r="W1570" s="36"/>
    </row>
    <row r="1571" spans="1:23" ht="19.5">
      <c r="A1571" s="112">
        <v>81</v>
      </c>
      <c r="B1571" s="27" t="s">
        <v>2136</v>
      </c>
      <c r="C1571" s="113" t="s">
        <v>2251</v>
      </c>
      <c r="D1571" s="113"/>
      <c r="E1571" s="113" t="s">
        <v>2254</v>
      </c>
      <c r="F1571" s="114">
        <v>134</v>
      </c>
      <c r="G1571" s="165"/>
      <c r="H1571" s="165"/>
      <c r="I1571" s="31">
        <f t="shared" si="289"/>
        <v>3.7</v>
      </c>
      <c r="J1571" s="32">
        <f t="shared" si="290"/>
        <v>1.1000000000000001</v>
      </c>
      <c r="K1571" s="32">
        <f t="shared" si="291"/>
        <v>2.6</v>
      </c>
      <c r="L1571" s="32">
        <f>J1571-G1571</f>
        <v>1.1000000000000001</v>
      </c>
      <c r="M1571" s="32">
        <f>K1571-H1571</f>
        <v>2.6</v>
      </c>
      <c r="N1571" s="33"/>
      <c r="O1571" s="34">
        <f t="shared" si="292"/>
        <v>0.3666666666666667</v>
      </c>
      <c r="P1571" s="35">
        <f t="shared" si="292"/>
        <v>0.8666666666666667</v>
      </c>
      <c r="Q1571" s="33"/>
      <c r="R1571" s="33">
        <f t="shared" si="293"/>
        <v>0.3666666666666667</v>
      </c>
      <c r="S1571" s="33">
        <f t="shared" si="293"/>
        <v>0.8666666666666667</v>
      </c>
      <c r="T1571" s="33"/>
      <c r="U1571" s="33">
        <f t="shared" si="294"/>
        <v>0.3666666666666667</v>
      </c>
      <c r="V1571" s="33">
        <f t="shared" si="294"/>
        <v>0.8666666666666667</v>
      </c>
      <c r="W1571" s="36"/>
    </row>
    <row r="1572" spans="1:23" ht="19.5">
      <c r="A1572" s="112">
        <v>82</v>
      </c>
      <c r="B1572" s="27" t="s">
        <v>2136</v>
      </c>
      <c r="C1572" s="113" t="s">
        <v>2255</v>
      </c>
      <c r="D1572" s="113"/>
      <c r="E1572" s="113" t="s">
        <v>2256</v>
      </c>
      <c r="F1572" s="114">
        <v>200</v>
      </c>
      <c r="G1572" s="165">
        <v>0.27199999999999924</v>
      </c>
      <c r="H1572" s="165">
        <v>6.0229999999999997</v>
      </c>
      <c r="I1572" s="31">
        <f t="shared" si="289"/>
        <v>5.5</v>
      </c>
      <c r="J1572" s="32">
        <f t="shared" si="290"/>
        <v>1.6</v>
      </c>
      <c r="K1572" s="32">
        <f t="shared" si="291"/>
        <v>3.9</v>
      </c>
      <c r="L1572" s="32">
        <f>J1572-G1572</f>
        <v>1.3280000000000007</v>
      </c>
      <c r="M1572" s="32">
        <v>0</v>
      </c>
      <c r="N1572" s="33"/>
      <c r="O1572" s="34">
        <f t="shared" si="292"/>
        <v>0.44266666666666693</v>
      </c>
      <c r="P1572" s="35">
        <f t="shared" si="292"/>
        <v>0</v>
      </c>
      <c r="Q1572" s="33"/>
      <c r="R1572" s="33">
        <f t="shared" si="293"/>
        <v>0.44266666666666693</v>
      </c>
      <c r="S1572" s="33">
        <f t="shared" si="293"/>
        <v>0</v>
      </c>
      <c r="T1572" s="33"/>
      <c r="U1572" s="33">
        <f t="shared" si="294"/>
        <v>0.44266666666666693</v>
      </c>
      <c r="V1572" s="33">
        <f t="shared" si="294"/>
        <v>0</v>
      </c>
      <c r="W1572" s="36"/>
    </row>
    <row r="1573" spans="1:23" ht="19.5">
      <c r="A1573" s="112">
        <v>83</v>
      </c>
      <c r="B1573" s="27" t="s">
        <v>2136</v>
      </c>
      <c r="C1573" s="113" t="s">
        <v>2257</v>
      </c>
      <c r="D1573" s="113"/>
      <c r="E1573" s="113" t="s">
        <v>2258</v>
      </c>
      <c r="F1573" s="114">
        <v>130</v>
      </c>
      <c r="G1573" s="165">
        <v>4.395999999999999</v>
      </c>
      <c r="H1573" s="165">
        <v>5.0660000000000016</v>
      </c>
      <c r="I1573" s="31">
        <f t="shared" si="289"/>
        <v>3.6</v>
      </c>
      <c r="J1573" s="32">
        <f t="shared" si="290"/>
        <v>1</v>
      </c>
      <c r="K1573" s="32">
        <f t="shared" si="291"/>
        <v>2.5</v>
      </c>
      <c r="L1573" s="32">
        <v>0</v>
      </c>
      <c r="M1573" s="32">
        <v>0</v>
      </c>
      <c r="N1573" s="33"/>
      <c r="O1573" s="34">
        <f t="shared" si="292"/>
        <v>0</v>
      </c>
      <c r="P1573" s="35">
        <f t="shared" si="292"/>
        <v>0</v>
      </c>
      <c r="Q1573" s="33"/>
      <c r="R1573" s="33">
        <f t="shared" si="293"/>
        <v>0</v>
      </c>
      <c r="S1573" s="33">
        <f t="shared" si="293"/>
        <v>0</v>
      </c>
      <c r="T1573" s="33"/>
      <c r="U1573" s="33">
        <f t="shared" si="294"/>
        <v>0</v>
      </c>
      <c r="V1573" s="33">
        <f t="shared" si="294"/>
        <v>0</v>
      </c>
      <c r="W1573" s="36"/>
    </row>
    <row r="1574" spans="1:23" ht="19.5">
      <c r="A1574" s="112">
        <v>84</v>
      </c>
      <c r="B1574" s="27" t="s">
        <v>2136</v>
      </c>
      <c r="C1574" s="113" t="s">
        <v>2259</v>
      </c>
      <c r="D1574" s="113"/>
      <c r="E1574" s="113" t="s">
        <v>2260</v>
      </c>
      <c r="F1574" s="114">
        <v>323</v>
      </c>
      <c r="G1574" s="165">
        <v>16.195666666666668</v>
      </c>
      <c r="H1574" s="165">
        <v>6.8653333333333304</v>
      </c>
      <c r="I1574" s="31">
        <f t="shared" si="289"/>
        <v>8.9</v>
      </c>
      <c r="J1574" s="32">
        <f t="shared" si="290"/>
        <v>2.5</v>
      </c>
      <c r="K1574" s="32">
        <f t="shared" si="291"/>
        <v>6.2</v>
      </c>
      <c r="L1574" s="32">
        <v>0</v>
      </c>
      <c r="M1574" s="32">
        <v>0</v>
      </c>
      <c r="N1574" s="33"/>
      <c r="O1574" s="34">
        <f t="shared" si="292"/>
        <v>0</v>
      </c>
      <c r="P1574" s="35">
        <f t="shared" si="292"/>
        <v>0</v>
      </c>
      <c r="Q1574" s="33"/>
      <c r="R1574" s="33">
        <f t="shared" si="293"/>
        <v>0</v>
      </c>
      <c r="S1574" s="33">
        <f t="shared" si="293"/>
        <v>0</v>
      </c>
      <c r="T1574" s="33"/>
      <c r="U1574" s="33">
        <f t="shared" si="294"/>
        <v>0</v>
      </c>
      <c r="V1574" s="33">
        <f t="shared" si="294"/>
        <v>0</v>
      </c>
      <c r="W1574" s="36"/>
    </row>
    <row r="1575" spans="1:23" ht="19.5">
      <c r="A1575" s="112">
        <v>85</v>
      </c>
      <c r="B1575" s="27" t="s">
        <v>2136</v>
      </c>
      <c r="C1575" s="113" t="s">
        <v>2261</v>
      </c>
      <c r="D1575" s="113"/>
      <c r="E1575" s="113" t="s">
        <v>2262</v>
      </c>
      <c r="F1575" s="114">
        <v>204</v>
      </c>
      <c r="G1575" s="165">
        <v>5.4359999999999991</v>
      </c>
      <c r="H1575" s="165">
        <v>5.3729999999999993</v>
      </c>
      <c r="I1575" s="31">
        <f t="shared" si="289"/>
        <v>5.6</v>
      </c>
      <c r="J1575" s="32">
        <f t="shared" si="290"/>
        <v>1.6</v>
      </c>
      <c r="K1575" s="32">
        <f t="shared" si="291"/>
        <v>3.9</v>
      </c>
      <c r="L1575" s="32">
        <v>0</v>
      </c>
      <c r="M1575" s="32">
        <v>0</v>
      </c>
      <c r="N1575" s="33"/>
      <c r="O1575" s="34">
        <f t="shared" si="292"/>
        <v>0</v>
      </c>
      <c r="P1575" s="35">
        <f t="shared" si="292"/>
        <v>0</v>
      </c>
      <c r="Q1575" s="33"/>
      <c r="R1575" s="33">
        <f t="shared" si="293"/>
        <v>0</v>
      </c>
      <c r="S1575" s="33">
        <f t="shared" si="293"/>
        <v>0</v>
      </c>
      <c r="T1575" s="33"/>
      <c r="U1575" s="33">
        <f t="shared" si="294"/>
        <v>0</v>
      </c>
      <c r="V1575" s="33">
        <f t="shared" si="294"/>
        <v>0</v>
      </c>
      <c r="W1575" s="36"/>
    </row>
    <row r="1576" spans="1:23" ht="19.5">
      <c r="A1576" s="112">
        <v>86</v>
      </c>
      <c r="B1576" s="27" t="s">
        <v>2136</v>
      </c>
      <c r="C1576" s="113" t="s">
        <v>2263</v>
      </c>
      <c r="D1576" s="113"/>
      <c r="E1576" s="113" t="s">
        <v>2264</v>
      </c>
      <c r="F1576" s="114">
        <v>133</v>
      </c>
      <c r="G1576" s="165"/>
      <c r="H1576" s="165"/>
      <c r="I1576" s="31">
        <f t="shared" si="289"/>
        <v>3.7</v>
      </c>
      <c r="J1576" s="32">
        <f t="shared" si="290"/>
        <v>1.1000000000000001</v>
      </c>
      <c r="K1576" s="32">
        <f t="shared" si="291"/>
        <v>2.6</v>
      </c>
      <c r="L1576" s="32">
        <f>J1576-G1576</f>
        <v>1.1000000000000001</v>
      </c>
      <c r="M1576" s="32">
        <f>K1576-H1576</f>
        <v>2.6</v>
      </c>
      <c r="N1576" s="33"/>
      <c r="O1576" s="34">
        <f t="shared" si="292"/>
        <v>0.3666666666666667</v>
      </c>
      <c r="P1576" s="35">
        <f t="shared" si="292"/>
        <v>0.8666666666666667</v>
      </c>
      <c r="Q1576" s="33"/>
      <c r="R1576" s="33">
        <f t="shared" si="293"/>
        <v>0.3666666666666667</v>
      </c>
      <c r="S1576" s="33">
        <f t="shared" si="293"/>
        <v>0.8666666666666667</v>
      </c>
      <c r="T1576" s="33"/>
      <c r="U1576" s="33">
        <f t="shared" si="294"/>
        <v>0.3666666666666667</v>
      </c>
      <c r="V1576" s="33">
        <f t="shared" si="294"/>
        <v>0.8666666666666667</v>
      </c>
      <c r="W1576" s="36"/>
    </row>
    <row r="1577" spans="1:23" ht="19.5">
      <c r="A1577" s="112">
        <v>87</v>
      </c>
      <c r="B1577" s="27" t="s">
        <v>2136</v>
      </c>
      <c r="C1577" s="113" t="s">
        <v>414</v>
      </c>
      <c r="D1577" s="113"/>
      <c r="E1577" s="113" t="s">
        <v>415</v>
      </c>
      <c r="F1577" s="114">
        <v>430</v>
      </c>
      <c r="G1577" s="165">
        <v>4.5410000000000021</v>
      </c>
      <c r="H1577" s="165">
        <v>3.3023333333333307</v>
      </c>
      <c r="I1577" s="31">
        <f t="shared" si="289"/>
        <v>11.8</v>
      </c>
      <c r="J1577" s="32">
        <f t="shared" si="290"/>
        <v>3.4</v>
      </c>
      <c r="K1577" s="32">
        <f t="shared" si="291"/>
        <v>8.3000000000000007</v>
      </c>
      <c r="L1577" s="32">
        <v>0</v>
      </c>
      <c r="M1577" s="32">
        <f>K1577-H1577</f>
        <v>4.99766666666667</v>
      </c>
      <c r="N1577" s="33"/>
      <c r="O1577" s="34">
        <f t="shared" si="292"/>
        <v>0</v>
      </c>
      <c r="P1577" s="35">
        <f t="shared" si="292"/>
        <v>1.6658888888888901</v>
      </c>
      <c r="Q1577" s="33"/>
      <c r="R1577" s="33">
        <f t="shared" si="293"/>
        <v>0</v>
      </c>
      <c r="S1577" s="33">
        <f t="shared" si="293"/>
        <v>1.6658888888888901</v>
      </c>
      <c r="T1577" s="33"/>
      <c r="U1577" s="33">
        <f t="shared" si="294"/>
        <v>0</v>
      </c>
      <c r="V1577" s="33">
        <f t="shared" si="294"/>
        <v>1.6658888888888901</v>
      </c>
      <c r="W1577" s="36"/>
    </row>
    <row r="1578" spans="1:23" ht="19.5">
      <c r="A1578" s="112">
        <v>88</v>
      </c>
      <c r="B1578" s="27" t="s">
        <v>2136</v>
      </c>
      <c r="C1578" s="113" t="s">
        <v>2265</v>
      </c>
      <c r="D1578" s="113"/>
      <c r="E1578" s="113" t="s">
        <v>2266</v>
      </c>
      <c r="F1578" s="114">
        <v>155</v>
      </c>
      <c r="G1578" s="165">
        <v>1.8800000000000012</v>
      </c>
      <c r="H1578" s="165"/>
      <c r="I1578" s="31">
        <f t="shared" si="289"/>
        <v>4.3</v>
      </c>
      <c r="J1578" s="32">
        <f t="shared" si="290"/>
        <v>1.2</v>
      </c>
      <c r="K1578" s="32">
        <f t="shared" si="291"/>
        <v>3</v>
      </c>
      <c r="L1578" s="32">
        <v>0</v>
      </c>
      <c r="M1578" s="32">
        <f>K1578-H1578</f>
        <v>3</v>
      </c>
      <c r="N1578" s="33"/>
      <c r="O1578" s="34">
        <f t="shared" si="292"/>
        <v>0</v>
      </c>
      <c r="P1578" s="35">
        <f t="shared" si="292"/>
        <v>1</v>
      </c>
      <c r="Q1578" s="33"/>
      <c r="R1578" s="33">
        <f t="shared" si="293"/>
        <v>0</v>
      </c>
      <c r="S1578" s="33">
        <f t="shared" si="293"/>
        <v>1</v>
      </c>
      <c r="T1578" s="33"/>
      <c r="U1578" s="33">
        <f t="shared" si="294"/>
        <v>0</v>
      </c>
      <c r="V1578" s="33">
        <f t="shared" si="294"/>
        <v>1</v>
      </c>
      <c r="W1578" s="36"/>
    </row>
    <row r="1579" spans="1:23" ht="19.5">
      <c r="A1579" s="112">
        <v>89</v>
      </c>
      <c r="B1579" s="27" t="s">
        <v>2136</v>
      </c>
      <c r="C1579" s="113" t="s">
        <v>2267</v>
      </c>
      <c r="D1579" s="113"/>
      <c r="E1579" s="113" t="s">
        <v>2268</v>
      </c>
      <c r="F1579" s="114">
        <v>246</v>
      </c>
      <c r="G1579" s="165">
        <v>4.6660000000000021</v>
      </c>
      <c r="H1579" s="165">
        <v>9.4440000000000008</v>
      </c>
      <c r="I1579" s="31">
        <f t="shared" si="289"/>
        <v>6.8</v>
      </c>
      <c r="J1579" s="32">
        <f t="shared" si="290"/>
        <v>1.9</v>
      </c>
      <c r="K1579" s="32">
        <f t="shared" si="291"/>
        <v>4.8</v>
      </c>
      <c r="L1579" s="32">
        <v>0</v>
      </c>
      <c r="M1579" s="32">
        <v>0</v>
      </c>
      <c r="N1579" s="33"/>
      <c r="O1579" s="34">
        <f t="shared" si="292"/>
        <v>0</v>
      </c>
      <c r="P1579" s="35">
        <f t="shared" si="292"/>
        <v>0</v>
      </c>
      <c r="Q1579" s="33"/>
      <c r="R1579" s="33">
        <f t="shared" si="293"/>
        <v>0</v>
      </c>
      <c r="S1579" s="33">
        <f t="shared" si="293"/>
        <v>0</v>
      </c>
      <c r="T1579" s="33"/>
      <c r="U1579" s="33">
        <f t="shared" si="294"/>
        <v>0</v>
      </c>
      <c r="V1579" s="33">
        <f t="shared" si="294"/>
        <v>0</v>
      </c>
      <c r="W1579" s="36"/>
    </row>
    <row r="1580" spans="1:23" ht="19.5">
      <c r="A1580" s="112">
        <v>90</v>
      </c>
      <c r="B1580" s="27" t="s">
        <v>2136</v>
      </c>
      <c r="C1580" s="113" t="s">
        <v>2269</v>
      </c>
      <c r="D1580" s="113"/>
      <c r="E1580" s="113" t="s">
        <v>2270</v>
      </c>
      <c r="F1580" s="114">
        <v>265</v>
      </c>
      <c r="G1580" s="165">
        <v>8.5489999999999995</v>
      </c>
      <c r="H1580" s="165">
        <v>25.59899999999999</v>
      </c>
      <c r="I1580" s="31">
        <f t="shared" si="289"/>
        <v>7.3</v>
      </c>
      <c r="J1580" s="32">
        <f t="shared" si="290"/>
        <v>2.1</v>
      </c>
      <c r="K1580" s="32">
        <f t="shared" si="291"/>
        <v>5.0999999999999996</v>
      </c>
      <c r="L1580" s="32">
        <v>0</v>
      </c>
      <c r="M1580" s="32">
        <v>0</v>
      </c>
      <c r="N1580" s="33"/>
      <c r="O1580" s="34">
        <f t="shared" si="292"/>
        <v>0</v>
      </c>
      <c r="P1580" s="35">
        <f t="shared" si="292"/>
        <v>0</v>
      </c>
      <c r="Q1580" s="33"/>
      <c r="R1580" s="33">
        <f t="shared" si="293"/>
        <v>0</v>
      </c>
      <c r="S1580" s="33">
        <f t="shared" si="293"/>
        <v>0</v>
      </c>
      <c r="T1580" s="33"/>
      <c r="U1580" s="33">
        <f t="shared" si="294"/>
        <v>0</v>
      </c>
      <c r="V1580" s="33">
        <f t="shared" si="294"/>
        <v>0</v>
      </c>
      <c r="W1580" s="36"/>
    </row>
    <row r="1581" spans="1:23" ht="19.5">
      <c r="A1581" s="112">
        <v>91</v>
      </c>
      <c r="B1581" s="27" t="s">
        <v>2136</v>
      </c>
      <c r="C1581" s="113" t="s">
        <v>2209</v>
      </c>
      <c r="D1581" s="113"/>
      <c r="E1581" s="113" t="s">
        <v>2271</v>
      </c>
      <c r="F1581" s="114">
        <v>249</v>
      </c>
      <c r="G1581" s="165">
        <v>5.2490000000000023</v>
      </c>
      <c r="H1581" s="165">
        <v>5.7940000000000023</v>
      </c>
      <c r="I1581" s="31">
        <f t="shared" si="289"/>
        <v>6.8</v>
      </c>
      <c r="J1581" s="32">
        <f t="shared" si="290"/>
        <v>1.9</v>
      </c>
      <c r="K1581" s="32">
        <f t="shared" si="291"/>
        <v>4.8</v>
      </c>
      <c r="L1581" s="32">
        <v>0</v>
      </c>
      <c r="M1581" s="32">
        <v>0</v>
      </c>
      <c r="N1581" s="33"/>
      <c r="O1581" s="34">
        <f t="shared" si="292"/>
        <v>0</v>
      </c>
      <c r="P1581" s="35">
        <f t="shared" si="292"/>
        <v>0</v>
      </c>
      <c r="Q1581" s="33"/>
      <c r="R1581" s="33">
        <f t="shared" si="293"/>
        <v>0</v>
      </c>
      <c r="S1581" s="33">
        <f t="shared" si="293"/>
        <v>0</v>
      </c>
      <c r="T1581" s="33"/>
      <c r="U1581" s="33">
        <f t="shared" si="294"/>
        <v>0</v>
      </c>
      <c r="V1581" s="33">
        <f t="shared" si="294"/>
        <v>0</v>
      </c>
      <c r="W1581" s="36"/>
    </row>
    <row r="1582" spans="1:23" ht="19.5">
      <c r="A1582" s="112">
        <v>92</v>
      </c>
      <c r="B1582" s="27" t="s">
        <v>2136</v>
      </c>
      <c r="C1582" s="113" t="s">
        <v>2209</v>
      </c>
      <c r="D1582" s="113"/>
      <c r="E1582" s="113" t="s">
        <v>2272</v>
      </c>
      <c r="F1582" s="114">
        <v>289</v>
      </c>
      <c r="G1582" s="165">
        <v>14.992999999999991</v>
      </c>
      <c r="H1582" s="165"/>
      <c r="I1582" s="31">
        <f t="shared" si="289"/>
        <v>7.9</v>
      </c>
      <c r="J1582" s="32">
        <f t="shared" si="290"/>
        <v>2.2999999999999998</v>
      </c>
      <c r="K1582" s="32">
        <f t="shared" si="291"/>
        <v>5.5</v>
      </c>
      <c r="L1582" s="32">
        <v>0</v>
      </c>
      <c r="M1582" s="32">
        <f>K1582-H1582</f>
        <v>5.5</v>
      </c>
      <c r="N1582" s="33"/>
      <c r="O1582" s="34">
        <f t="shared" si="292"/>
        <v>0</v>
      </c>
      <c r="P1582" s="35">
        <f t="shared" si="292"/>
        <v>1.8333333333333333</v>
      </c>
      <c r="Q1582" s="33"/>
      <c r="R1582" s="33">
        <f t="shared" si="293"/>
        <v>0</v>
      </c>
      <c r="S1582" s="33">
        <f t="shared" si="293"/>
        <v>1.8333333333333333</v>
      </c>
      <c r="T1582" s="33"/>
      <c r="U1582" s="33">
        <f t="shared" si="294"/>
        <v>0</v>
      </c>
      <c r="V1582" s="33">
        <f t="shared" si="294"/>
        <v>1.8333333333333333</v>
      </c>
      <c r="W1582" s="36"/>
    </row>
    <row r="1583" spans="1:23" ht="19.5">
      <c r="A1583" s="112">
        <v>93</v>
      </c>
      <c r="B1583" s="27" t="s">
        <v>2136</v>
      </c>
      <c r="C1583" s="113" t="s">
        <v>2273</v>
      </c>
      <c r="D1583" s="113"/>
      <c r="E1583" s="113" t="s">
        <v>2274</v>
      </c>
      <c r="F1583" s="114">
        <v>396</v>
      </c>
      <c r="G1583" s="165">
        <v>1.4833333333333358</v>
      </c>
      <c r="H1583" s="165"/>
      <c r="I1583" s="31">
        <f t="shared" si="289"/>
        <v>10.9</v>
      </c>
      <c r="J1583" s="32">
        <f t="shared" si="290"/>
        <v>3.1</v>
      </c>
      <c r="K1583" s="32">
        <f t="shared" si="291"/>
        <v>7.6</v>
      </c>
      <c r="L1583" s="32">
        <f>J1583-G1583</f>
        <v>1.6166666666666643</v>
      </c>
      <c r="M1583" s="32">
        <f>K1583-H1583</f>
        <v>7.6</v>
      </c>
      <c r="N1583" s="33"/>
      <c r="O1583" s="34">
        <f t="shared" si="292"/>
        <v>0.53888888888888808</v>
      </c>
      <c r="P1583" s="35">
        <f t="shared" si="292"/>
        <v>2.5333333333333332</v>
      </c>
      <c r="Q1583" s="33"/>
      <c r="R1583" s="33">
        <f t="shared" si="293"/>
        <v>0.53888888888888808</v>
      </c>
      <c r="S1583" s="33">
        <f t="shared" si="293"/>
        <v>2.5333333333333332</v>
      </c>
      <c r="T1583" s="33"/>
      <c r="U1583" s="33">
        <f t="shared" si="294"/>
        <v>0.53888888888888808</v>
      </c>
      <c r="V1583" s="33">
        <f t="shared" si="294"/>
        <v>2.5333333333333332</v>
      </c>
      <c r="W1583" s="36"/>
    </row>
    <row r="1584" spans="1:23" ht="19.5">
      <c r="A1584" s="112">
        <v>94</v>
      </c>
      <c r="B1584" s="27" t="s">
        <v>2136</v>
      </c>
      <c r="C1584" s="113" t="s">
        <v>2273</v>
      </c>
      <c r="D1584" s="113"/>
      <c r="E1584" s="113" t="s">
        <v>2275</v>
      </c>
      <c r="F1584" s="114">
        <v>184</v>
      </c>
      <c r="G1584" s="165"/>
      <c r="H1584" s="165"/>
      <c r="I1584" s="31">
        <f t="shared" si="289"/>
        <v>5.0999999999999996</v>
      </c>
      <c r="J1584" s="32">
        <f t="shared" si="290"/>
        <v>1.5</v>
      </c>
      <c r="K1584" s="32">
        <f t="shared" si="291"/>
        <v>3.6</v>
      </c>
      <c r="L1584" s="32">
        <f>J1584-G1584</f>
        <v>1.5</v>
      </c>
      <c r="M1584" s="32">
        <f>K1584-H1584</f>
        <v>3.6</v>
      </c>
      <c r="N1584" s="33"/>
      <c r="O1584" s="34">
        <f t="shared" si="292"/>
        <v>0.5</v>
      </c>
      <c r="P1584" s="35">
        <f t="shared" si="292"/>
        <v>1.2</v>
      </c>
      <c r="Q1584" s="33"/>
      <c r="R1584" s="33">
        <f t="shared" si="293"/>
        <v>0.5</v>
      </c>
      <c r="S1584" s="33">
        <f t="shared" si="293"/>
        <v>1.2</v>
      </c>
      <c r="T1584" s="33"/>
      <c r="U1584" s="33">
        <f t="shared" si="294"/>
        <v>0.5</v>
      </c>
      <c r="V1584" s="33">
        <f t="shared" si="294"/>
        <v>1.2</v>
      </c>
      <c r="W1584" s="36"/>
    </row>
    <row r="1585" spans="1:23" ht="19.5">
      <c r="A1585" s="112">
        <v>95</v>
      </c>
      <c r="B1585" s="27" t="s">
        <v>2136</v>
      </c>
      <c r="C1585" s="113" t="s">
        <v>811</v>
      </c>
      <c r="D1585" s="113"/>
      <c r="E1585" s="113" t="s">
        <v>812</v>
      </c>
      <c r="F1585" s="114">
        <v>153</v>
      </c>
      <c r="G1585" s="165">
        <v>3.0423333333333331</v>
      </c>
      <c r="H1585" s="165">
        <v>4.7426666666666684</v>
      </c>
      <c r="I1585" s="31">
        <f t="shared" si="289"/>
        <v>4.2</v>
      </c>
      <c r="J1585" s="32">
        <f t="shared" si="290"/>
        <v>1.2</v>
      </c>
      <c r="K1585" s="32">
        <f t="shared" si="291"/>
        <v>2.9</v>
      </c>
      <c r="L1585" s="32">
        <v>0</v>
      </c>
      <c r="M1585" s="32">
        <v>0</v>
      </c>
      <c r="N1585" s="33"/>
      <c r="O1585" s="34">
        <f t="shared" si="292"/>
        <v>0</v>
      </c>
      <c r="P1585" s="35">
        <f t="shared" si="292"/>
        <v>0</v>
      </c>
      <c r="Q1585" s="33"/>
      <c r="R1585" s="33">
        <f t="shared" si="293"/>
        <v>0</v>
      </c>
      <c r="S1585" s="33">
        <f t="shared" si="293"/>
        <v>0</v>
      </c>
      <c r="T1585" s="33"/>
      <c r="U1585" s="33">
        <f t="shared" si="294"/>
        <v>0</v>
      </c>
      <c r="V1585" s="33">
        <f t="shared" si="294"/>
        <v>0</v>
      </c>
      <c r="W1585" s="36"/>
    </row>
    <row r="1586" spans="1:23" ht="19.5">
      <c r="A1586" s="112">
        <v>96</v>
      </c>
      <c r="B1586" s="27" t="s">
        <v>2136</v>
      </c>
      <c r="C1586" s="113" t="s">
        <v>2276</v>
      </c>
      <c r="D1586" s="113"/>
      <c r="E1586" s="113" t="s">
        <v>2277</v>
      </c>
      <c r="F1586" s="114">
        <v>44</v>
      </c>
      <c r="G1586" s="165">
        <v>5.6089999999999991</v>
      </c>
      <c r="H1586" s="165"/>
      <c r="I1586" s="31">
        <f t="shared" si="289"/>
        <v>1.2</v>
      </c>
      <c r="J1586" s="32">
        <f t="shared" si="290"/>
        <v>0.3</v>
      </c>
      <c r="K1586" s="32">
        <f t="shared" si="291"/>
        <v>0.8</v>
      </c>
      <c r="L1586" s="32">
        <v>0</v>
      </c>
      <c r="M1586" s="32">
        <f>K1586-H1586</f>
        <v>0.8</v>
      </c>
      <c r="N1586" s="33"/>
      <c r="O1586" s="34">
        <f t="shared" si="292"/>
        <v>0</v>
      </c>
      <c r="P1586" s="35">
        <f t="shared" si="292"/>
        <v>0.26666666666666666</v>
      </c>
      <c r="Q1586" s="33"/>
      <c r="R1586" s="33">
        <f t="shared" si="293"/>
        <v>0</v>
      </c>
      <c r="S1586" s="33">
        <f t="shared" si="293"/>
        <v>0.26666666666666666</v>
      </c>
      <c r="T1586" s="33"/>
      <c r="U1586" s="33">
        <f t="shared" si="294"/>
        <v>0</v>
      </c>
      <c r="V1586" s="33">
        <f t="shared" si="294"/>
        <v>0.26666666666666666</v>
      </c>
      <c r="W1586" s="36"/>
    </row>
    <row r="1587" spans="1:23" ht="19.5">
      <c r="A1587" s="112">
        <v>97</v>
      </c>
      <c r="B1587" s="27" t="s">
        <v>2136</v>
      </c>
      <c r="C1587" s="113" t="s">
        <v>208</v>
      </c>
      <c r="D1587" s="113"/>
      <c r="E1587" s="113" t="s">
        <v>2278</v>
      </c>
      <c r="F1587" s="114">
        <v>162</v>
      </c>
      <c r="G1587" s="165"/>
      <c r="H1587" s="165"/>
      <c r="I1587" s="31">
        <f t="shared" si="289"/>
        <v>4.5</v>
      </c>
      <c r="J1587" s="32">
        <f t="shared" si="290"/>
        <v>1.3</v>
      </c>
      <c r="K1587" s="32">
        <f t="shared" si="291"/>
        <v>3.2</v>
      </c>
      <c r="L1587" s="32">
        <f>J1587-G1587</f>
        <v>1.3</v>
      </c>
      <c r="M1587" s="32">
        <f>K1587-H1587</f>
        <v>3.2</v>
      </c>
      <c r="N1587" s="33"/>
      <c r="O1587" s="34">
        <f t="shared" si="292"/>
        <v>0.43333333333333335</v>
      </c>
      <c r="P1587" s="35">
        <f t="shared" si="292"/>
        <v>1.0666666666666667</v>
      </c>
      <c r="Q1587" s="33"/>
      <c r="R1587" s="33">
        <f t="shared" si="293"/>
        <v>0.43333333333333335</v>
      </c>
      <c r="S1587" s="33">
        <f t="shared" si="293"/>
        <v>1.0666666666666667</v>
      </c>
      <c r="T1587" s="33"/>
      <c r="U1587" s="33">
        <f t="shared" si="294"/>
        <v>0.43333333333333335</v>
      </c>
      <c r="V1587" s="33">
        <f t="shared" si="294"/>
        <v>1.0666666666666667</v>
      </c>
      <c r="W1587" s="36"/>
    </row>
    <row r="1588" spans="1:23" ht="19.5">
      <c r="A1588" s="112">
        <v>98</v>
      </c>
      <c r="B1588" s="27" t="s">
        <v>2136</v>
      </c>
      <c r="C1588" s="113" t="s">
        <v>208</v>
      </c>
      <c r="D1588" s="113"/>
      <c r="E1588" s="113" t="s">
        <v>2279</v>
      </c>
      <c r="F1588" s="114">
        <v>237</v>
      </c>
      <c r="G1588" s="165"/>
      <c r="H1588" s="165">
        <v>6.049666666666667</v>
      </c>
      <c r="I1588" s="31">
        <f t="shared" si="289"/>
        <v>6.5</v>
      </c>
      <c r="J1588" s="32">
        <f t="shared" si="290"/>
        <v>1.9</v>
      </c>
      <c r="K1588" s="32">
        <f t="shared" si="291"/>
        <v>4.5999999999999996</v>
      </c>
      <c r="L1588" s="32">
        <f>J1588-G1588</f>
        <v>1.9</v>
      </c>
      <c r="M1588" s="32">
        <v>0</v>
      </c>
      <c r="N1588" s="33"/>
      <c r="O1588" s="34">
        <f t="shared" si="292"/>
        <v>0.6333333333333333</v>
      </c>
      <c r="P1588" s="35">
        <f t="shared" si="292"/>
        <v>0</v>
      </c>
      <c r="Q1588" s="33"/>
      <c r="R1588" s="33">
        <f t="shared" si="293"/>
        <v>0.6333333333333333</v>
      </c>
      <c r="S1588" s="33">
        <f t="shared" si="293"/>
        <v>0</v>
      </c>
      <c r="T1588" s="33"/>
      <c r="U1588" s="33">
        <f t="shared" si="294"/>
        <v>0.6333333333333333</v>
      </c>
      <c r="V1588" s="33">
        <f t="shared" si="294"/>
        <v>0</v>
      </c>
      <c r="W1588" s="36"/>
    </row>
    <row r="1589" spans="1:23" ht="19.5">
      <c r="A1589" s="112">
        <v>99</v>
      </c>
      <c r="B1589" s="27" t="s">
        <v>2136</v>
      </c>
      <c r="C1589" s="113" t="s">
        <v>2280</v>
      </c>
      <c r="D1589" s="113"/>
      <c r="E1589" s="166" t="s">
        <v>2281</v>
      </c>
      <c r="F1589" s="114">
        <v>207</v>
      </c>
      <c r="G1589" s="165">
        <v>5.3729999999999993</v>
      </c>
      <c r="H1589" s="165">
        <v>5.5466666666666686</v>
      </c>
      <c r="I1589" s="31">
        <f t="shared" si="289"/>
        <v>5.7</v>
      </c>
      <c r="J1589" s="32">
        <f t="shared" si="290"/>
        <v>1.6</v>
      </c>
      <c r="K1589" s="32">
        <f t="shared" si="291"/>
        <v>4</v>
      </c>
      <c r="L1589" s="32">
        <v>0</v>
      </c>
      <c r="M1589" s="32">
        <v>0</v>
      </c>
      <c r="N1589" s="33"/>
      <c r="O1589" s="34">
        <f t="shared" si="292"/>
        <v>0</v>
      </c>
      <c r="P1589" s="35">
        <f t="shared" si="292"/>
        <v>0</v>
      </c>
      <c r="Q1589" s="33"/>
      <c r="R1589" s="33">
        <f t="shared" si="293"/>
        <v>0</v>
      </c>
      <c r="S1589" s="33">
        <f t="shared" si="293"/>
        <v>0</v>
      </c>
      <c r="T1589" s="33"/>
      <c r="U1589" s="33">
        <f t="shared" si="294"/>
        <v>0</v>
      </c>
      <c r="V1589" s="33">
        <f t="shared" si="294"/>
        <v>0</v>
      </c>
      <c r="W1589" s="36"/>
    </row>
    <row r="1590" spans="1:23" ht="37.5">
      <c r="A1590" s="112">
        <v>100</v>
      </c>
      <c r="B1590" s="27" t="s">
        <v>2136</v>
      </c>
      <c r="C1590" s="113" t="s">
        <v>2209</v>
      </c>
      <c r="D1590" s="113"/>
      <c r="E1590" s="113" t="s">
        <v>2282</v>
      </c>
      <c r="F1590" s="114">
        <v>2222</v>
      </c>
      <c r="G1590" s="165">
        <v>11.8</v>
      </c>
      <c r="H1590" s="165"/>
      <c r="I1590" s="31">
        <f>ROUND(F1590*55/100*50*0.001,1)</f>
        <v>61.1</v>
      </c>
      <c r="J1590" s="32">
        <f t="shared" si="290"/>
        <v>17.5</v>
      </c>
      <c r="K1590" s="32">
        <v>43</v>
      </c>
      <c r="L1590" s="32">
        <f>J1590-G1590</f>
        <v>5.6999999999999993</v>
      </c>
      <c r="M1590" s="32">
        <f>K1590-H1590</f>
        <v>43</v>
      </c>
      <c r="N1590" s="33"/>
      <c r="O1590" s="34">
        <f t="shared" si="292"/>
        <v>1.8999999999999997</v>
      </c>
      <c r="P1590" s="35">
        <f t="shared" si="292"/>
        <v>14.333333333333334</v>
      </c>
      <c r="Q1590" s="33"/>
      <c r="R1590" s="33">
        <f t="shared" si="293"/>
        <v>1.8999999999999997</v>
      </c>
      <c r="S1590" s="33">
        <f t="shared" si="293"/>
        <v>14.333333333333334</v>
      </c>
      <c r="T1590" s="33"/>
      <c r="U1590" s="33">
        <f t="shared" si="294"/>
        <v>1.8999999999999997</v>
      </c>
      <c r="V1590" s="33">
        <f t="shared" si="294"/>
        <v>14.333333333333334</v>
      </c>
      <c r="W1590" s="36"/>
    </row>
    <row r="1591" spans="1:23" ht="37.5">
      <c r="A1591" s="112">
        <v>101</v>
      </c>
      <c r="B1591" s="27" t="s">
        <v>2136</v>
      </c>
      <c r="C1591" s="113" t="s">
        <v>2209</v>
      </c>
      <c r="D1591" s="113"/>
      <c r="E1591" s="113" t="s">
        <v>2283</v>
      </c>
      <c r="F1591" s="114">
        <v>340</v>
      </c>
      <c r="G1591" s="165">
        <v>11.716333333333333</v>
      </c>
      <c r="H1591" s="165">
        <v>5.7416666666666671</v>
      </c>
      <c r="I1591" s="31">
        <f t="shared" si="289"/>
        <v>9.4</v>
      </c>
      <c r="J1591" s="32">
        <f t="shared" si="290"/>
        <v>2.7</v>
      </c>
      <c r="K1591" s="32">
        <f t="shared" si="291"/>
        <v>6.6</v>
      </c>
      <c r="L1591" s="32">
        <v>0</v>
      </c>
      <c r="M1591" s="32">
        <f>K1591-H1591</f>
        <v>0.8583333333333325</v>
      </c>
      <c r="N1591" s="33"/>
      <c r="O1591" s="34">
        <f t="shared" si="292"/>
        <v>0</v>
      </c>
      <c r="P1591" s="35">
        <f t="shared" si="292"/>
        <v>0.28611111111111082</v>
      </c>
      <c r="Q1591" s="33"/>
      <c r="R1591" s="33">
        <f t="shared" si="293"/>
        <v>0</v>
      </c>
      <c r="S1591" s="33">
        <f t="shared" si="293"/>
        <v>0.28611111111111082</v>
      </c>
      <c r="T1591" s="33"/>
      <c r="U1591" s="33">
        <f t="shared" si="294"/>
        <v>0</v>
      </c>
      <c r="V1591" s="33">
        <f t="shared" si="294"/>
        <v>0.28611111111111082</v>
      </c>
      <c r="W1591" s="36"/>
    </row>
    <row r="1592" spans="1:23" ht="19.5">
      <c r="A1592" s="112">
        <v>102</v>
      </c>
      <c r="B1592" s="27" t="s">
        <v>2136</v>
      </c>
      <c r="C1592" s="113"/>
      <c r="D1592" s="113"/>
      <c r="E1592" s="113" t="s">
        <v>2284</v>
      </c>
      <c r="F1592" s="167">
        <v>25</v>
      </c>
      <c r="G1592" s="165">
        <v>0.49499999999999972</v>
      </c>
      <c r="H1592" s="165"/>
      <c r="I1592" s="31">
        <f t="shared" si="289"/>
        <v>0.7</v>
      </c>
      <c r="J1592" s="32">
        <f t="shared" si="290"/>
        <v>0.2</v>
      </c>
      <c r="K1592" s="32">
        <f t="shared" si="291"/>
        <v>0.5</v>
      </c>
      <c r="L1592" s="32">
        <v>0</v>
      </c>
      <c r="M1592" s="32">
        <f>K1592-H1592</f>
        <v>0.5</v>
      </c>
      <c r="N1592" s="33"/>
      <c r="O1592" s="34">
        <f t="shared" si="292"/>
        <v>0</v>
      </c>
      <c r="P1592" s="35">
        <f t="shared" si="292"/>
        <v>0.16666666666666666</v>
      </c>
      <c r="Q1592" s="33"/>
      <c r="R1592" s="33">
        <f t="shared" si="293"/>
        <v>0</v>
      </c>
      <c r="S1592" s="33">
        <f t="shared" si="293"/>
        <v>0.16666666666666666</v>
      </c>
      <c r="T1592" s="33"/>
      <c r="U1592" s="33">
        <f t="shared" si="294"/>
        <v>0</v>
      </c>
      <c r="V1592" s="33">
        <f t="shared" si="294"/>
        <v>0.16666666666666666</v>
      </c>
      <c r="W1592" s="36"/>
    </row>
    <row r="1593" spans="1:23" ht="19.5">
      <c r="A1593" s="112">
        <v>103</v>
      </c>
      <c r="B1593" s="27" t="s">
        <v>2136</v>
      </c>
      <c r="C1593" s="113"/>
      <c r="D1593" s="113"/>
      <c r="E1593" s="113" t="s">
        <v>2285</v>
      </c>
      <c r="F1593" s="167">
        <v>30</v>
      </c>
      <c r="G1593" s="165">
        <v>2.4650000000000003</v>
      </c>
      <c r="H1593" s="165">
        <v>5.0749999999999993</v>
      </c>
      <c r="I1593" s="31">
        <f t="shared" si="289"/>
        <v>0.8</v>
      </c>
      <c r="J1593" s="32">
        <f t="shared" si="290"/>
        <v>0.2</v>
      </c>
      <c r="K1593" s="32">
        <f t="shared" si="291"/>
        <v>0.6</v>
      </c>
      <c r="L1593" s="32">
        <v>0</v>
      </c>
      <c r="M1593" s="32">
        <v>0</v>
      </c>
      <c r="N1593" s="33"/>
      <c r="O1593" s="34">
        <f t="shared" si="292"/>
        <v>0</v>
      </c>
      <c r="P1593" s="35">
        <f t="shared" si="292"/>
        <v>0</v>
      </c>
      <c r="Q1593" s="33"/>
      <c r="R1593" s="33">
        <f t="shared" si="293"/>
        <v>0</v>
      </c>
      <c r="S1593" s="33">
        <f t="shared" si="293"/>
        <v>0</v>
      </c>
      <c r="T1593" s="33"/>
      <c r="U1593" s="33">
        <f t="shared" si="294"/>
        <v>0</v>
      </c>
      <c r="V1593" s="33">
        <f t="shared" si="294"/>
        <v>0</v>
      </c>
      <c r="W1593" s="36"/>
    </row>
    <row r="1594" spans="1:23" ht="19.5">
      <c r="A1594" s="112">
        <v>104</v>
      </c>
      <c r="B1594" s="27" t="s">
        <v>2136</v>
      </c>
      <c r="C1594" s="113"/>
      <c r="D1594" s="113"/>
      <c r="E1594" s="113" t="s">
        <v>2286</v>
      </c>
      <c r="F1594" s="167">
        <v>85</v>
      </c>
      <c r="G1594" s="165">
        <v>1.8580000000000001</v>
      </c>
      <c r="H1594" s="165">
        <v>4.1599999999999993</v>
      </c>
      <c r="I1594" s="31">
        <f t="shared" si="289"/>
        <v>2.2999999999999998</v>
      </c>
      <c r="J1594" s="32">
        <f t="shared" si="290"/>
        <v>0.7</v>
      </c>
      <c r="K1594" s="32">
        <f t="shared" si="291"/>
        <v>1.6</v>
      </c>
      <c r="L1594" s="32">
        <v>0</v>
      </c>
      <c r="M1594" s="32">
        <v>0</v>
      </c>
      <c r="N1594" s="33"/>
      <c r="O1594" s="34">
        <f t="shared" si="292"/>
        <v>0</v>
      </c>
      <c r="P1594" s="35">
        <f t="shared" si="292"/>
        <v>0</v>
      </c>
      <c r="Q1594" s="33"/>
      <c r="R1594" s="33">
        <f t="shared" si="293"/>
        <v>0</v>
      </c>
      <c r="S1594" s="33">
        <f t="shared" si="293"/>
        <v>0</v>
      </c>
      <c r="T1594" s="33"/>
      <c r="U1594" s="33">
        <f t="shared" si="294"/>
        <v>0</v>
      </c>
      <c r="V1594" s="33">
        <f t="shared" si="294"/>
        <v>0</v>
      </c>
      <c r="W1594" s="36"/>
    </row>
    <row r="1595" spans="1:23" ht="19.5">
      <c r="A1595" s="112">
        <v>105</v>
      </c>
      <c r="B1595" s="27" t="s">
        <v>2136</v>
      </c>
      <c r="C1595" s="113"/>
      <c r="D1595" s="113"/>
      <c r="E1595" s="113" t="s">
        <v>2287</v>
      </c>
      <c r="F1595" s="167">
        <v>20</v>
      </c>
      <c r="G1595" s="165"/>
      <c r="H1595" s="165">
        <v>0.43100000000000138</v>
      </c>
      <c r="I1595" s="31">
        <f t="shared" si="289"/>
        <v>0.6</v>
      </c>
      <c r="J1595" s="32">
        <f t="shared" si="290"/>
        <v>0.2</v>
      </c>
      <c r="K1595" s="32">
        <f t="shared" si="291"/>
        <v>0.4</v>
      </c>
      <c r="L1595" s="32">
        <f>J1595-G1595</f>
        <v>0.2</v>
      </c>
      <c r="M1595" s="32">
        <v>0</v>
      </c>
      <c r="N1595" s="33"/>
      <c r="O1595" s="34">
        <f t="shared" si="292"/>
        <v>6.6666666666666666E-2</v>
      </c>
      <c r="P1595" s="35">
        <f t="shared" si="292"/>
        <v>0</v>
      </c>
      <c r="Q1595" s="33"/>
      <c r="R1595" s="33">
        <f t="shared" si="293"/>
        <v>6.6666666666666666E-2</v>
      </c>
      <c r="S1595" s="33">
        <f t="shared" si="293"/>
        <v>0</v>
      </c>
      <c r="T1595" s="33"/>
      <c r="U1595" s="33">
        <f t="shared" si="294"/>
        <v>6.6666666666666666E-2</v>
      </c>
      <c r="V1595" s="33">
        <f t="shared" si="294"/>
        <v>0</v>
      </c>
      <c r="W1595" s="36"/>
    </row>
    <row r="1596" spans="1:23" ht="18.75">
      <c r="A1596" s="26"/>
      <c r="B1596" s="38"/>
      <c r="C1596" s="38"/>
      <c r="D1596" s="38"/>
      <c r="E1596" s="28" t="s">
        <v>225</v>
      </c>
      <c r="F1596" s="95">
        <f>SUM(F1491:F1595)</f>
        <v>22976</v>
      </c>
      <c r="G1596" s="33">
        <f t="shared" ref="G1596:H1596" si="295">SUM(G1491:G1595)</f>
        <v>538.29673333333324</v>
      </c>
      <c r="H1596" s="33">
        <f t="shared" si="295"/>
        <v>649.62008333333335</v>
      </c>
      <c r="I1596" s="33">
        <f>SUM(I1491:I1595)</f>
        <v>626.00000000000034</v>
      </c>
      <c r="J1596" s="33">
        <f>SUM(J1491:J1595)</f>
        <v>179.09999999999994</v>
      </c>
      <c r="K1596" s="33">
        <f>SUM(K1491:K1595)</f>
        <v>438.80000000000013</v>
      </c>
      <c r="L1596" s="56">
        <f>SUM(L1491:L1595)</f>
        <v>52.181666666666672</v>
      </c>
      <c r="M1596" s="56">
        <f>SUM(M1491:M1595)</f>
        <v>204.33933333333331</v>
      </c>
      <c r="N1596" s="36"/>
      <c r="O1596" s="168">
        <f t="shared" ref="O1596:P1596" si="296">SUM(O1491:O1595)</f>
        <v>17.393888888888888</v>
      </c>
      <c r="P1596" s="168">
        <f t="shared" si="296"/>
        <v>68.113111111111124</v>
      </c>
      <c r="Q1596" s="42"/>
      <c r="R1596" s="42">
        <f>SUM(R1491:R1595)</f>
        <v>17.393888888888888</v>
      </c>
      <c r="S1596" s="42">
        <f>SUM(S1491:S1595)</f>
        <v>68.113111111111124</v>
      </c>
      <c r="T1596" s="42"/>
      <c r="U1596" s="42">
        <f>SUM(U1491:U1595)</f>
        <v>17.393888888888888</v>
      </c>
      <c r="V1596" s="42">
        <f>SUM(V1491:V1595)</f>
        <v>68.113111111111124</v>
      </c>
      <c r="W1596" s="142"/>
    </row>
    <row r="1597" spans="1:23" ht="18.75">
      <c r="A1597" s="48"/>
      <c r="B1597" s="47"/>
      <c r="C1597" s="47"/>
      <c r="D1597" s="47"/>
      <c r="E1597" s="66"/>
      <c r="F1597" s="96"/>
      <c r="G1597" s="68"/>
      <c r="H1597" s="68"/>
      <c r="I1597" s="66"/>
      <c r="J1597" s="66"/>
      <c r="K1597" s="66"/>
      <c r="L1597" s="66"/>
      <c r="M1597" s="66"/>
      <c r="N1597" s="91"/>
      <c r="O1597" s="91"/>
      <c r="P1597" s="91"/>
      <c r="Q1597" s="91"/>
      <c r="R1597" s="91"/>
      <c r="S1597" s="91"/>
      <c r="T1597" s="91"/>
      <c r="U1597" s="91"/>
      <c r="V1597" s="91"/>
      <c r="W1597" s="46"/>
    </row>
    <row r="1598" spans="1:23" ht="18.75">
      <c r="A1598" s="48"/>
      <c r="B1598" s="47"/>
      <c r="C1598" s="47"/>
      <c r="D1598" s="47"/>
      <c r="E1598" s="66"/>
      <c r="F1598" s="96"/>
      <c r="G1598" s="68"/>
      <c r="H1598" s="68"/>
      <c r="I1598" s="66"/>
      <c r="J1598" s="66"/>
      <c r="K1598" s="66"/>
      <c r="L1598" s="66"/>
      <c r="M1598" s="66"/>
      <c r="N1598" s="91"/>
      <c r="O1598" s="91"/>
      <c r="P1598" s="91"/>
      <c r="Q1598" s="91"/>
      <c r="R1598" s="91"/>
      <c r="S1598" s="91"/>
      <c r="T1598" s="91"/>
      <c r="U1598" s="91"/>
      <c r="V1598" s="91"/>
      <c r="W1598" s="46"/>
    </row>
    <row r="1599" spans="1:23" ht="18.75">
      <c r="A1599" s="48"/>
      <c r="B1599" s="47"/>
      <c r="C1599" s="47"/>
      <c r="D1599" s="47"/>
      <c r="E1599" s="66"/>
      <c r="F1599" s="96"/>
      <c r="G1599" s="68"/>
      <c r="H1599" s="68"/>
      <c r="I1599" s="66"/>
      <c r="J1599" s="66"/>
      <c r="K1599" s="66"/>
      <c r="L1599" s="66"/>
      <c r="M1599" s="66"/>
      <c r="N1599" s="91"/>
      <c r="O1599" s="91"/>
      <c r="P1599" s="91"/>
      <c r="Q1599" s="91"/>
      <c r="R1599" s="91"/>
      <c r="S1599" s="91"/>
      <c r="T1599" s="91"/>
      <c r="U1599" s="91"/>
      <c r="V1599" s="91"/>
      <c r="W1599" s="46"/>
    </row>
    <row r="1600" spans="1:23" ht="18.75">
      <c r="A1600" s="48"/>
      <c r="B1600" s="47"/>
      <c r="C1600" s="47"/>
      <c r="D1600" s="47"/>
      <c r="E1600" s="66"/>
      <c r="F1600" s="96"/>
      <c r="G1600" s="68"/>
      <c r="H1600" s="68"/>
      <c r="I1600" s="66"/>
      <c r="J1600" s="66"/>
      <c r="K1600" s="66"/>
      <c r="L1600" s="66"/>
      <c r="M1600" s="66"/>
      <c r="N1600" s="91"/>
      <c r="O1600" s="91"/>
      <c r="P1600" s="91"/>
      <c r="Q1600" s="91"/>
      <c r="R1600" s="91"/>
      <c r="S1600" s="91"/>
      <c r="T1600" s="91"/>
      <c r="U1600" s="91"/>
      <c r="V1600" s="91"/>
      <c r="W1600" s="46"/>
    </row>
    <row r="1601" spans="1:23" ht="18.75">
      <c r="A1601" s="48"/>
      <c r="B1601" s="47"/>
      <c r="C1601" s="47"/>
      <c r="D1601" s="47"/>
      <c r="E1601" s="66"/>
      <c r="F1601" s="96"/>
      <c r="G1601" s="68"/>
      <c r="H1601" s="68"/>
      <c r="I1601" s="66"/>
      <c r="J1601" s="66"/>
      <c r="K1601" s="66"/>
      <c r="L1601" s="66"/>
      <c r="M1601" s="66"/>
      <c r="N1601" s="91"/>
      <c r="O1601" s="91"/>
      <c r="P1601" s="91"/>
      <c r="Q1601" s="91"/>
      <c r="R1601" s="91"/>
      <c r="S1601" s="91"/>
      <c r="T1601" s="91"/>
      <c r="U1601" s="91"/>
      <c r="V1601" s="91"/>
      <c r="W1601" s="46"/>
    </row>
    <row r="1602" spans="1:23" ht="19.5">
      <c r="A1602" s="112">
        <v>1</v>
      </c>
      <c r="B1602" s="27" t="s">
        <v>2288</v>
      </c>
      <c r="C1602" s="113" t="s">
        <v>2289</v>
      </c>
      <c r="D1602" s="113"/>
      <c r="E1602" s="113" t="s">
        <v>2290</v>
      </c>
      <c r="F1602" s="114">
        <v>95</v>
      </c>
      <c r="G1602" s="102"/>
      <c r="H1602" s="102"/>
      <c r="I1602" s="31">
        <f t="shared" ref="I1602:I1665" si="297">ROUND(F1602*55/100*50*0.001,1)</f>
        <v>2.6</v>
      </c>
      <c r="J1602" s="32">
        <f t="shared" ref="J1602:J1665" si="298">ROUND(I1602*1/3.5,1)</f>
        <v>0.7</v>
      </c>
      <c r="K1602" s="32">
        <f t="shared" ref="K1602:K1665" si="299">ROUND(I1602*2/2.85,1)</f>
        <v>1.8</v>
      </c>
      <c r="L1602" s="32">
        <f t="shared" ref="L1602:M1607" si="300">J1602-G1602</f>
        <v>0.7</v>
      </c>
      <c r="M1602" s="32">
        <f t="shared" si="300"/>
        <v>1.8</v>
      </c>
      <c r="N1602" s="33"/>
      <c r="O1602" s="34">
        <f t="shared" ref="O1602:P1665" si="301">L1602/3</f>
        <v>0.23333333333333331</v>
      </c>
      <c r="P1602" s="35">
        <f t="shared" si="301"/>
        <v>0.6</v>
      </c>
      <c r="Q1602" s="33"/>
      <c r="R1602" s="33">
        <f t="shared" ref="R1602:S1665" si="302">L1602/3</f>
        <v>0.23333333333333331</v>
      </c>
      <c r="S1602" s="33">
        <f t="shared" si="302"/>
        <v>0.6</v>
      </c>
      <c r="T1602" s="33"/>
      <c r="U1602" s="33">
        <f t="shared" ref="U1602:V1665" si="303">L1602/3</f>
        <v>0.23333333333333331</v>
      </c>
      <c r="V1602" s="33">
        <f t="shared" si="303"/>
        <v>0.6</v>
      </c>
      <c r="W1602" s="36"/>
    </row>
    <row r="1603" spans="1:23" ht="19.5">
      <c r="A1603" s="112">
        <v>2</v>
      </c>
      <c r="B1603" s="27" t="s">
        <v>2288</v>
      </c>
      <c r="C1603" s="113" t="s">
        <v>2291</v>
      </c>
      <c r="D1603" s="113"/>
      <c r="E1603" s="113" t="s">
        <v>2292</v>
      </c>
      <c r="F1603" s="114">
        <v>221</v>
      </c>
      <c r="G1603" s="102"/>
      <c r="H1603" s="102"/>
      <c r="I1603" s="31">
        <f t="shared" si="297"/>
        <v>6.1</v>
      </c>
      <c r="J1603" s="32">
        <f t="shared" si="298"/>
        <v>1.7</v>
      </c>
      <c r="K1603" s="32">
        <f t="shared" si="299"/>
        <v>4.3</v>
      </c>
      <c r="L1603" s="32">
        <f t="shared" si="300"/>
        <v>1.7</v>
      </c>
      <c r="M1603" s="32">
        <f t="shared" si="300"/>
        <v>4.3</v>
      </c>
      <c r="N1603" s="33"/>
      <c r="O1603" s="34">
        <f t="shared" si="301"/>
        <v>0.56666666666666665</v>
      </c>
      <c r="P1603" s="35">
        <f t="shared" si="301"/>
        <v>1.4333333333333333</v>
      </c>
      <c r="Q1603" s="33"/>
      <c r="R1603" s="33">
        <f t="shared" si="302"/>
        <v>0.56666666666666665</v>
      </c>
      <c r="S1603" s="33">
        <f t="shared" si="302"/>
        <v>1.4333333333333333</v>
      </c>
      <c r="T1603" s="33"/>
      <c r="U1603" s="33">
        <f t="shared" si="303"/>
        <v>0.56666666666666665</v>
      </c>
      <c r="V1603" s="33">
        <f t="shared" si="303"/>
        <v>1.4333333333333333</v>
      </c>
      <c r="W1603" s="36"/>
    </row>
    <row r="1604" spans="1:23" ht="19.5">
      <c r="A1604" s="112">
        <v>3</v>
      </c>
      <c r="B1604" s="27" t="s">
        <v>2288</v>
      </c>
      <c r="C1604" s="113" t="s">
        <v>2293</v>
      </c>
      <c r="D1604" s="113"/>
      <c r="E1604" s="113" t="s">
        <v>2294</v>
      </c>
      <c r="F1604" s="114">
        <v>305</v>
      </c>
      <c r="G1604" s="102"/>
      <c r="H1604" s="102">
        <v>0.8640000000000001</v>
      </c>
      <c r="I1604" s="31">
        <f t="shared" si="297"/>
        <v>8.4</v>
      </c>
      <c r="J1604" s="32">
        <f t="shared" si="298"/>
        <v>2.4</v>
      </c>
      <c r="K1604" s="32">
        <f t="shared" si="299"/>
        <v>5.9</v>
      </c>
      <c r="L1604" s="32">
        <f t="shared" si="300"/>
        <v>2.4</v>
      </c>
      <c r="M1604" s="32">
        <f t="shared" si="300"/>
        <v>5.0360000000000005</v>
      </c>
      <c r="N1604" s="33"/>
      <c r="O1604" s="34">
        <f t="shared" si="301"/>
        <v>0.79999999999999993</v>
      </c>
      <c r="P1604" s="35">
        <f t="shared" si="301"/>
        <v>1.6786666666666668</v>
      </c>
      <c r="Q1604" s="33"/>
      <c r="R1604" s="33">
        <f t="shared" si="302"/>
        <v>0.79999999999999993</v>
      </c>
      <c r="S1604" s="33">
        <f t="shared" si="302"/>
        <v>1.6786666666666668</v>
      </c>
      <c r="T1604" s="33"/>
      <c r="U1604" s="33">
        <f t="shared" si="303"/>
        <v>0.79999999999999993</v>
      </c>
      <c r="V1604" s="33">
        <f t="shared" si="303"/>
        <v>1.6786666666666668</v>
      </c>
      <c r="W1604" s="36"/>
    </row>
    <row r="1605" spans="1:23" ht="19.5">
      <c r="A1605" s="112">
        <v>4</v>
      </c>
      <c r="B1605" s="27" t="s">
        <v>2288</v>
      </c>
      <c r="C1605" s="113" t="s">
        <v>2295</v>
      </c>
      <c r="D1605" s="113"/>
      <c r="E1605" s="113" t="s">
        <v>2296</v>
      </c>
      <c r="F1605" s="114">
        <v>174</v>
      </c>
      <c r="G1605" s="102"/>
      <c r="H1605" s="102"/>
      <c r="I1605" s="31">
        <f t="shared" si="297"/>
        <v>4.8</v>
      </c>
      <c r="J1605" s="32">
        <f t="shared" si="298"/>
        <v>1.4</v>
      </c>
      <c r="K1605" s="32">
        <f t="shared" si="299"/>
        <v>3.4</v>
      </c>
      <c r="L1605" s="32">
        <f t="shared" si="300"/>
        <v>1.4</v>
      </c>
      <c r="M1605" s="32">
        <f t="shared" si="300"/>
        <v>3.4</v>
      </c>
      <c r="N1605" s="33"/>
      <c r="O1605" s="34">
        <f t="shared" si="301"/>
        <v>0.46666666666666662</v>
      </c>
      <c r="P1605" s="35">
        <f t="shared" si="301"/>
        <v>1.1333333333333333</v>
      </c>
      <c r="Q1605" s="33"/>
      <c r="R1605" s="33">
        <f t="shared" si="302"/>
        <v>0.46666666666666662</v>
      </c>
      <c r="S1605" s="33">
        <f t="shared" si="302"/>
        <v>1.1333333333333333</v>
      </c>
      <c r="T1605" s="33"/>
      <c r="U1605" s="33">
        <f t="shared" si="303"/>
        <v>0.46666666666666662</v>
      </c>
      <c r="V1605" s="33">
        <f t="shared" si="303"/>
        <v>1.1333333333333333</v>
      </c>
      <c r="W1605" s="36"/>
    </row>
    <row r="1606" spans="1:23" ht="19.5">
      <c r="A1606" s="112">
        <v>5</v>
      </c>
      <c r="B1606" s="27" t="s">
        <v>2288</v>
      </c>
      <c r="C1606" s="113" t="s">
        <v>2297</v>
      </c>
      <c r="D1606" s="113"/>
      <c r="E1606" s="113" t="s">
        <v>2298</v>
      </c>
      <c r="F1606" s="114">
        <v>95</v>
      </c>
      <c r="G1606" s="102"/>
      <c r="H1606" s="102"/>
      <c r="I1606" s="31">
        <f t="shared" si="297"/>
        <v>2.6</v>
      </c>
      <c r="J1606" s="32">
        <f t="shared" si="298"/>
        <v>0.7</v>
      </c>
      <c r="K1606" s="32">
        <f t="shared" si="299"/>
        <v>1.8</v>
      </c>
      <c r="L1606" s="32">
        <f t="shared" si="300"/>
        <v>0.7</v>
      </c>
      <c r="M1606" s="32">
        <f t="shared" si="300"/>
        <v>1.8</v>
      </c>
      <c r="N1606" s="33"/>
      <c r="O1606" s="34">
        <f t="shared" si="301"/>
        <v>0.23333333333333331</v>
      </c>
      <c r="P1606" s="35">
        <f t="shared" si="301"/>
        <v>0.6</v>
      </c>
      <c r="Q1606" s="33"/>
      <c r="R1606" s="33">
        <f t="shared" si="302"/>
        <v>0.23333333333333331</v>
      </c>
      <c r="S1606" s="33">
        <f t="shared" si="302"/>
        <v>0.6</v>
      </c>
      <c r="T1606" s="33"/>
      <c r="U1606" s="33">
        <f t="shared" si="303"/>
        <v>0.23333333333333331</v>
      </c>
      <c r="V1606" s="33">
        <f t="shared" si="303"/>
        <v>0.6</v>
      </c>
      <c r="W1606" s="36"/>
    </row>
    <row r="1607" spans="1:23" ht="19.5">
      <c r="A1607" s="112">
        <v>6</v>
      </c>
      <c r="B1607" s="27" t="s">
        <v>2288</v>
      </c>
      <c r="C1607" s="113" t="s">
        <v>2299</v>
      </c>
      <c r="D1607" s="113"/>
      <c r="E1607" s="113" t="s">
        <v>2300</v>
      </c>
      <c r="F1607" s="114">
        <v>109</v>
      </c>
      <c r="G1607" s="102"/>
      <c r="H1607" s="102"/>
      <c r="I1607" s="31">
        <f t="shared" si="297"/>
        <v>3</v>
      </c>
      <c r="J1607" s="32">
        <f t="shared" si="298"/>
        <v>0.9</v>
      </c>
      <c r="K1607" s="32">
        <f t="shared" si="299"/>
        <v>2.1</v>
      </c>
      <c r="L1607" s="32">
        <f t="shared" si="300"/>
        <v>0.9</v>
      </c>
      <c r="M1607" s="32">
        <f t="shared" si="300"/>
        <v>2.1</v>
      </c>
      <c r="N1607" s="33"/>
      <c r="O1607" s="34">
        <f t="shared" si="301"/>
        <v>0.3</v>
      </c>
      <c r="P1607" s="35">
        <f t="shared" si="301"/>
        <v>0.70000000000000007</v>
      </c>
      <c r="Q1607" s="33"/>
      <c r="R1607" s="33">
        <f t="shared" si="302"/>
        <v>0.3</v>
      </c>
      <c r="S1607" s="33">
        <f t="shared" si="302"/>
        <v>0.70000000000000007</v>
      </c>
      <c r="T1607" s="33"/>
      <c r="U1607" s="33">
        <f t="shared" si="303"/>
        <v>0.3</v>
      </c>
      <c r="V1607" s="33">
        <f t="shared" si="303"/>
        <v>0.70000000000000007</v>
      </c>
      <c r="W1607" s="36"/>
    </row>
    <row r="1608" spans="1:23" ht="19.5">
      <c r="A1608" s="112">
        <v>7</v>
      </c>
      <c r="B1608" s="27" t="s">
        <v>2288</v>
      </c>
      <c r="C1608" s="113" t="s">
        <v>2301</v>
      </c>
      <c r="D1608" s="113"/>
      <c r="E1608" s="113" t="s">
        <v>2302</v>
      </c>
      <c r="F1608" s="114">
        <v>139</v>
      </c>
      <c r="G1608" s="102">
        <v>1.2090000000000001</v>
      </c>
      <c r="H1608" s="102"/>
      <c r="I1608" s="31">
        <f t="shared" si="297"/>
        <v>3.8</v>
      </c>
      <c r="J1608" s="32">
        <f t="shared" si="298"/>
        <v>1.1000000000000001</v>
      </c>
      <c r="K1608" s="32">
        <f t="shared" si="299"/>
        <v>2.7</v>
      </c>
      <c r="L1608" s="32">
        <v>0</v>
      </c>
      <c r="M1608" s="32">
        <f>K1608-H1608</f>
        <v>2.7</v>
      </c>
      <c r="N1608" s="33"/>
      <c r="O1608" s="34">
        <f t="shared" si="301"/>
        <v>0</v>
      </c>
      <c r="P1608" s="35">
        <f t="shared" si="301"/>
        <v>0.9</v>
      </c>
      <c r="Q1608" s="33"/>
      <c r="R1608" s="33">
        <f t="shared" si="302"/>
        <v>0</v>
      </c>
      <c r="S1608" s="33">
        <f t="shared" si="302"/>
        <v>0.9</v>
      </c>
      <c r="T1608" s="33"/>
      <c r="U1608" s="33">
        <f t="shared" si="303"/>
        <v>0</v>
      </c>
      <c r="V1608" s="33">
        <f t="shared" si="303"/>
        <v>0.9</v>
      </c>
      <c r="W1608" s="36"/>
    </row>
    <row r="1609" spans="1:23" ht="19.5">
      <c r="A1609" s="112">
        <v>8</v>
      </c>
      <c r="B1609" s="27" t="s">
        <v>2288</v>
      </c>
      <c r="C1609" s="113" t="s">
        <v>2303</v>
      </c>
      <c r="D1609" s="113"/>
      <c r="E1609" s="113" t="s">
        <v>2304</v>
      </c>
      <c r="F1609" s="114">
        <v>111</v>
      </c>
      <c r="G1609" s="102">
        <v>3.093</v>
      </c>
      <c r="H1609" s="102">
        <v>5.9660000000000002</v>
      </c>
      <c r="I1609" s="31">
        <f t="shared" si="297"/>
        <v>3.1</v>
      </c>
      <c r="J1609" s="32">
        <f t="shared" si="298"/>
        <v>0.9</v>
      </c>
      <c r="K1609" s="32">
        <f t="shared" si="299"/>
        <v>2.2000000000000002</v>
      </c>
      <c r="L1609" s="32">
        <v>0</v>
      </c>
      <c r="M1609" s="32">
        <v>0</v>
      </c>
      <c r="N1609" s="33"/>
      <c r="O1609" s="34">
        <f t="shared" si="301"/>
        <v>0</v>
      </c>
      <c r="P1609" s="35">
        <f t="shared" si="301"/>
        <v>0</v>
      </c>
      <c r="Q1609" s="33"/>
      <c r="R1609" s="33">
        <f t="shared" si="302"/>
        <v>0</v>
      </c>
      <c r="S1609" s="33">
        <f t="shared" si="302"/>
        <v>0</v>
      </c>
      <c r="T1609" s="33"/>
      <c r="U1609" s="33">
        <f t="shared" si="303"/>
        <v>0</v>
      </c>
      <c r="V1609" s="33">
        <f t="shared" si="303"/>
        <v>0</v>
      </c>
      <c r="W1609" s="36"/>
    </row>
    <row r="1610" spans="1:23" ht="19.5">
      <c r="A1610" s="112">
        <v>9</v>
      </c>
      <c r="B1610" s="27" t="s">
        <v>2288</v>
      </c>
      <c r="C1610" s="113" t="s">
        <v>2305</v>
      </c>
      <c r="D1610" s="113"/>
      <c r="E1610" s="113" t="s">
        <v>2306</v>
      </c>
      <c r="F1610" s="114">
        <v>171</v>
      </c>
      <c r="G1610" s="102"/>
      <c r="H1610" s="102"/>
      <c r="I1610" s="31">
        <f t="shared" si="297"/>
        <v>4.7</v>
      </c>
      <c r="J1610" s="32">
        <f t="shared" si="298"/>
        <v>1.3</v>
      </c>
      <c r="K1610" s="32">
        <f t="shared" si="299"/>
        <v>3.3</v>
      </c>
      <c r="L1610" s="32">
        <f>J1610-G1610</f>
        <v>1.3</v>
      </c>
      <c r="M1610" s="32">
        <f>K1610-H1610</f>
        <v>3.3</v>
      </c>
      <c r="N1610" s="33"/>
      <c r="O1610" s="34">
        <f t="shared" si="301"/>
        <v>0.43333333333333335</v>
      </c>
      <c r="P1610" s="35">
        <f t="shared" si="301"/>
        <v>1.0999999999999999</v>
      </c>
      <c r="Q1610" s="33"/>
      <c r="R1610" s="33">
        <f t="shared" si="302"/>
        <v>0.43333333333333335</v>
      </c>
      <c r="S1610" s="33">
        <f t="shared" si="302"/>
        <v>1.0999999999999999</v>
      </c>
      <c r="T1610" s="33"/>
      <c r="U1610" s="33">
        <f t="shared" si="303"/>
        <v>0.43333333333333335</v>
      </c>
      <c r="V1610" s="33">
        <f t="shared" si="303"/>
        <v>1.0999999999999999</v>
      </c>
      <c r="W1610" s="36"/>
    </row>
    <row r="1611" spans="1:23" ht="19.5">
      <c r="A1611" s="112">
        <v>10</v>
      </c>
      <c r="B1611" s="27" t="s">
        <v>2288</v>
      </c>
      <c r="C1611" s="113" t="s">
        <v>2307</v>
      </c>
      <c r="D1611" s="113"/>
      <c r="E1611" s="113" t="s">
        <v>2308</v>
      </c>
      <c r="F1611" s="114">
        <v>240</v>
      </c>
      <c r="G1611" s="102">
        <v>5.15</v>
      </c>
      <c r="H1611" s="102">
        <v>7.6229999999999993</v>
      </c>
      <c r="I1611" s="31">
        <f t="shared" si="297"/>
        <v>6.6</v>
      </c>
      <c r="J1611" s="32">
        <f t="shared" si="298"/>
        <v>1.9</v>
      </c>
      <c r="K1611" s="32">
        <f t="shared" si="299"/>
        <v>4.5999999999999996</v>
      </c>
      <c r="L1611" s="32">
        <v>0</v>
      </c>
      <c r="M1611" s="32">
        <v>0</v>
      </c>
      <c r="N1611" s="33"/>
      <c r="O1611" s="34">
        <f t="shared" si="301"/>
        <v>0</v>
      </c>
      <c r="P1611" s="35">
        <f t="shared" si="301"/>
        <v>0</v>
      </c>
      <c r="Q1611" s="33"/>
      <c r="R1611" s="33">
        <f t="shared" si="302"/>
        <v>0</v>
      </c>
      <c r="S1611" s="33">
        <f t="shared" si="302"/>
        <v>0</v>
      </c>
      <c r="T1611" s="33"/>
      <c r="U1611" s="33">
        <f t="shared" si="303"/>
        <v>0</v>
      </c>
      <c r="V1611" s="33">
        <f t="shared" si="303"/>
        <v>0</v>
      </c>
      <c r="W1611" s="36"/>
    </row>
    <row r="1612" spans="1:23" ht="19.5">
      <c r="A1612" s="112">
        <v>11</v>
      </c>
      <c r="B1612" s="27" t="s">
        <v>2288</v>
      </c>
      <c r="C1612" s="113" t="s">
        <v>2309</v>
      </c>
      <c r="D1612" s="113"/>
      <c r="E1612" s="113" t="s">
        <v>2310</v>
      </c>
      <c r="F1612" s="114">
        <v>160</v>
      </c>
      <c r="G1612" s="102"/>
      <c r="H1612" s="102"/>
      <c r="I1612" s="31">
        <f t="shared" si="297"/>
        <v>4.4000000000000004</v>
      </c>
      <c r="J1612" s="32">
        <f t="shared" si="298"/>
        <v>1.3</v>
      </c>
      <c r="K1612" s="32">
        <f t="shared" si="299"/>
        <v>3.1</v>
      </c>
      <c r="L1612" s="32">
        <f t="shared" ref="L1612:M1627" si="304">J1612-G1612</f>
        <v>1.3</v>
      </c>
      <c r="M1612" s="32">
        <f t="shared" si="304"/>
        <v>3.1</v>
      </c>
      <c r="N1612" s="33"/>
      <c r="O1612" s="34">
        <f t="shared" si="301"/>
        <v>0.43333333333333335</v>
      </c>
      <c r="P1612" s="35">
        <f t="shared" si="301"/>
        <v>1.0333333333333334</v>
      </c>
      <c r="Q1612" s="33"/>
      <c r="R1612" s="33">
        <f t="shared" si="302"/>
        <v>0.43333333333333335</v>
      </c>
      <c r="S1612" s="33">
        <f t="shared" si="302"/>
        <v>1.0333333333333334</v>
      </c>
      <c r="T1612" s="33"/>
      <c r="U1612" s="33">
        <f t="shared" si="303"/>
        <v>0.43333333333333335</v>
      </c>
      <c r="V1612" s="33">
        <f t="shared" si="303"/>
        <v>1.0333333333333334</v>
      </c>
      <c r="W1612" s="36"/>
    </row>
    <row r="1613" spans="1:23" ht="19.5">
      <c r="A1613" s="112">
        <v>12</v>
      </c>
      <c r="B1613" s="27" t="s">
        <v>2288</v>
      </c>
      <c r="C1613" s="113" t="s">
        <v>2311</v>
      </c>
      <c r="D1613" s="113"/>
      <c r="E1613" s="113" t="s">
        <v>2312</v>
      </c>
      <c r="F1613" s="114">
        <v>174</v>
      </c>
      <c r="G1613" s="102"/>
      <c r="H1613" s="102"/>
      <c r="I1613" s="31">
        <f t="shared" si="297"/>
        <v>4.8</v>
      </c>
      <c r="J1613" s="32">
        <f t="shared" si="298"/>
        <v>1.4</v>
      </c>
      <c r="K1613" s="32">
        <f t="shared" si="299"/>
        <v>3.4</v>
      </c>
      <c r="L1613" s="32">
        <f t="shared" si="304"/>
        <v>1.4</v>
      </c>
      <c r="M1613" s="32">
        <f t="shared" si="304"/>
        <v>3.4</v>
      </c>
      <c r="N1613" s="33"/>
      <c r="O1613" s="34">
        <f t="shared" si="301"/>
        <v>0.46666666666666662</v>
      </c>
      <c r="P1613" s="35">
        <f t="shared" si="301"/>
        <v>1.1333333333333333</v>
      </c>
      <c r="Q1613" s="33"/>
      <c r="R1613" s="33">
        <f t="shared" si="302"/>
        <v>0.46666666666666662</v>
      </c>
      <c r="S1613" s="33">
        <f t="shared" si="302"/>
        <v>1.1333333333333333</v>
      </c>
      <c r="T1613" s="33"/>
      <c r="U1613" s="33">
        <f t="shared" si="303"/>
        <v>0.46666666666666662</v>
      </c>
      <c r="V1613" s="33">
        <f t="shared" si="303"/>
        <v>1.1333333333333333</v>
      </c>
      <c r="W1613" s="36"/>
    </row>
    <row r="1614" spans="1:23" ht="19.5">
      <c r="A1614" s="112">
        <v>13</v>
      </c>
      <c r="B1614" s="27" t="s">
        <v>2288</v>
      </c>
      <c r="C1614" s="113" t="s">
        <v>2313</v>
      </c>
      <c r="D1614" s="113"/>
      <c r="E1614" s="113" t="s">
        <v>2314</v>
      </c>
      <c r="F1614" s="114">
        <v>150</v>
      </c>
      <c r="G1614" s="102"/>
      <c r="H1614" s="102"/>
      <c r="I1614" s="31">
        <f t="shared" si="297"/>
        <v>4.0999999999999996</v>
      </c>
      <c r="J1614" s="32">
        <f t="shared" si="298"/>
        <v>1.2</v>
      </c>
      <c r="K1614" s="32">
        <f t="shared" si="299"/>
        <v>2.9</v>
      </c>
      <c r="L1614" s="32">
        <f t="shared" si="304"/>
        <v>1.2</v>
      </c>
      <c r="M1614" s="32">
        <f t="shared" si="304"/>
        <v>2.9</v>
      </c>
      <c r="N1614" s="33"/>
      <c r="O1614" s="34">
        <f t="shared" si="301"/>
        <v>0.39999999999999997</v>
      </c>
      <c r="P1614" s="35">
        <f t="shared" si="301"/>
        <v>0.96666666666666667</v>
      </c>
      <c r="Q1614" s="33"/>
      <c r="R1614" s="33">
        <f t="shared" si="302"/>
        <v>0.39999999999999997</v>
      </c>
      <c r="S1614" s="33">
        <f t="shared" si="302"/>
        <v>0.96666666666666667</v>
      </c>
      <c r="T1614" s="33"/>
      <c r="U1614" s="33">
        <f t="shared" si="303"/>
        <v>0.39999999999999997</v>
      </c>
      <c r="V1614" s="33">
        <f t="shared" si="303"/>
        <v>0.96666666666666667</v>
      </c>
      <c r="W1614" s="36"/>
    </row>
    <row r="1615" spans="1:23" ht="19.5">
      <c r="A1615" s="112">
        <v>14</v>
      </c>
      <c r="B1615" s="27" t="s">
        <v>2288</v>
      </c>
      <c r="C1615" s="113" t="s">
        <v>2315</v>
      </c>
      <c r="D1615" s="113"/>
      <c r="E1615" s="113" t="s">
        <v>2316</v>
      </c>
      <c r="F1615" s="114">
        <v>98</v>
      </c>
      <c r="G1615" s="102"/>
      <c r="H1615" s="102"/>
      <c r="I1615" s="31">
        <f t="shared" si="297"/>
        <v>2.7</v>
      </c>
      <c r="J1615" s="32">
        <f t="shared" si="298"/>
        <v>0.8</v>
      </c>
      <c r="K1615" s="32">
        <f t="shared" si="299"/>
        <v>1.9</v>
      </c>
      <c r="L1615" s="32">
        <f t="shared" si="304"/>
        <v>0.8</v>
      </c>
      <c r="M1615" s="32">
        <f t="shared" si="304"/>
        <v>1.9</v>
      </c>
      <c r="N1615" s="33"/>
      <c r="O1615" s="34">
        <f t="shared" si="301"/>
        <v>0.26666666666666666</v>
      </c>
      <c r="P1615" s="35">
        <f t="shared" si="301"/>
        <v>0.6333333333333333</v>
      </c>
      <c r="Q1615" s="33"/>
      <c r="R1615" s="33">
        <f t="shared" si="302"/>
        <v>0.26666666666666666</v>
      </c>
      <c r="S1615" s="33">
        <f t="shared" si="302"/>
        <v>0.6333333333333333</v>
      </c>
      <c r="T1615" s="33"/>
      <c r="U1615" s="33">
        <f t="shared" si="303"/>
        <v>0.26666666666666666</v>
      </c>
      <c r="V1615" s="33">
        <f t="shared" si="303"/>
        <v>0.6333333333333333</v>
      </c>
      <c r="W1615" s="36"/>
    </row>
    <row r="1616" spans="1:23" ht="19.5">
      <c r="A1616" s="112">
        <v>15</v>
      </c>
      <c r="B1616" s="27" t="s">
        <v>2288</v>
      </c>
      <c r="C1616" s="113" t="s">
        <v>2315</v>
      </c>
      <c r="D1616" s="113"/>
      <c r="E1616" s="113" t="s">
        <v>2317</v>
      </c>
      <c r="F1616" s="114">
        <v>56</v>
      </c>
      <c r="G1616" s="102"/>
      <c r="H1616" s="102"/>
      <c r="I1616" s="31">
        <f t="shared" si="297"/>
        <v>1.5</v>
      </c>
      <c r="J1616" s="32">
        <f t="shared" si="298"/>
        <v>0.4</v>
      </c>
      <c r="K1616" s="32">
        <f t="shared" si="299"/>
        <v>1.1000000000000001</v>
      </c>
      <c r="L1616" s="32">
        <f t="shared" si="304"/>
        <v>0.4</v>
      </c>
      <c r="M1616" s="32">
        <f t="shared" si="304"/>
        <v>1.1000000000000001</v>
      </c>
      <c r="N1616" s="33"/>
      <c r="O1616" s="34">
        <f t="shared" si="301"/>
        <v>0.13333333333333333</v>
      </c>
      <c r="P1616" s="35">
        <f t="shared" si="301"/>
        <v>0.3666666666666667</v>
      </c>
      <c r="Q1616" s="33"/>
      <c r="R1616" s="33">
        <f t="shared" si="302"/>
        <v>0.13333333333333333</v>
      </c>
      <c r="S1616" s="33">
        <f t="shared" si="302"/>
        <v>0.3666666666666667</v>
      </c>
      <c r="T1616" s="33"/>
      <c r="U1616" s="33">
        <f t="shared" si="303"/>
        <v>0.13333333333333333</v>
      </c>
      <c r="V1616" s="33">
        <f t="shared" si="303"/>
        <v>0.3666666666666667</v>
      </c>
      <c r="W1616" s="36"/>
    </row>
    <row r="1617" spans="1:23" ht="19.5">
      <c r="A1617" s="112">
        <v>16</v>
      </c>
      <c r="B1617" s="27" t="s">
        <v>2288</v>
      </c>
      <c r="C1617" s="113" t="s">
        <v>2318</v>
      </c>
      <c r="D1617" s="113"/>
      <c r="E1617" s="113" t="s">
        <v>2319</v>
      </c>
      <c r="F1617" s="114">
        <v>301</v>
      </c>
      <c r="G1617" s="102"/>
      <c r="H1617" s="102"/>
      <c r="I1617" s="31">
        <f t="shared" si="297"/>
        <v>8.3000000000000007</v>
      </c>
      <c r="J1617" s="32">
        <f t="shared" si="298"/>
        <v>2.4</v>
      </c>
      <c r="K1617" s="32">
        <f t="shared" si="299"/>
        <v>5.8</v>
      </c>
      <c r="L1617" s="32">
        <f t="shared" si="304"/>
        <v>2.4</v>
      </c>
      <c r="M1617" s="32">
        <f t="shared" si="304"/>
        <v>5.8</v>
      </c>
      <c r="N1617" s="33"/>
      <c r="O1617" s="34">
        <f t="shared" si="301"/>
        <v>0.79999999999999993</v>
      </c>
      <c r="P1617" s="35">
        <f t="shared" si="301"/>
        <v>1.9333333333333333</v>
      </c>
      <c r="Q1617" s="33"/>
      <c r="R1617" s="33">
        <f t="shared" si="302"/>
        <v>0.79999999999999993</v>
      </c>
      <c r="S1617" s="33">
        <f t="shared" si="302"/>
        <v>1.9333333333333333</v>
      </c>
      <c r="T1617" s="33"/>
      <c r="U1617" s="33">
        <f t="shared" si="303"/>
        <v>0.79999999999999993</v>
      </c>
      <c r="V1617" s="33">
        <f t="shared" si="303"/>
        <v>1.9333333333333333</v>
      </c>
      <c r="W1617" s="36"/>
    </row>
    <row r="1618" spans="1:23" ht="19.5">
      <c r="A1618" s="112">
        <v>17</v>
      </c>
      <c r="B1618" s="27" t="s">
        <v>2288</v>
      </c>
      <c r="C1618" s="113" t="s">
        <v>2320</v>
      </c>
      <c r="D1618" s="113"/>
      <c r="E1618" s="113" t="s">
        <v>2321</v>
      </c>
      <c r="F1618" s="114">
        <v>105</v>
      </c>
      <c r="G1618" s="102">
        <v>0.28699999999999998</v>
      </c>
      <c r="H1618" s="102">
        <v>1.9999999999999575E-3</v>
      </c>
      <c r="I1618" s="31">
        <f t="shared" si="297"/>
        <v>2.9</v>
      </c>
      <c r="J1618" s="32">
        <f t="shared" si="298"/>
        <v>0.8</v>
      </c>
      <c r="K1618" s="32">
        <f t="shared" si="299"/>
        <v>2</v>
      </c>
      <c r="L1618" s="32">
        <f t="shared" si="304"/>
        <v>0.51300000000000012</v>
      </c>
      <c r="M1618" s="32">
        <f t="shared" si="304"/>
        <v>1.998</v>
      </c>
      <c r="N1618" s="33"/>
      <c r="O1618" s="34">
        <f t="shared" si="301"/>
        <v>0.17100000000000004</v>
      </c>
      <c r="P1618" s="35">
        <f t="shared" si="301"/>
        <v>0.66600000000000004</v>
      </c>
      <c r="Q1618" s="33"/>
      <c r="R1618" s="33">
        <f t="shared" si="302"/>
        <v>0.17100000000000004</v>
      </c>
      <c r="S1618" s="33">
        <f t="shared" si="302"/>
        <v>0.66600000000000004</v>
      </c>
      <c r="T1618" s="33"/>
      <c r="U1618" s="33">
        <f t="shared" si="303"/>
        <v>0.17100000000000004</v>
      </c>
      <c r="V1618" s="33">
        <f t="shared" si="303"/>
        <v>0.66600000000000004</v>
      </c>
      <c r="W1618" s="36"/>
    </row>
    <row r="1619" spans="1:23" ht="19.5">
      <c r="A1619" s="112">
        <v>18</v>
      </c>
      <c r="B1619" s="27" t="s">
        <v>2288</v>
      </c>
      <c r="C1619" s="113" t="s">
        <v>2322</v>
      </c>
      <c r="D1619" s="113"/>
      <c r="E1619" s="113" t="s">
        <v>2323</v>
      </c>
      <c r="F1619" s="114">
        <v>131</v>
      </c>
      <c r="G1619" s="102"/>
      <c r="H1619" s="102"/>
      <c r="I1619" s="31">
        <f t="shared" si="297"/>
        <v>3.6</v>
      </c>
      <c r="J1619" s="32">
        <f t="shared" si="298"/>
        <v>1</v>
      </c>
      <c r="K1619" s="32">
        <f t="shared" si="299"/>
        <v>2.5</v>
      </c>
      <c r="L1619" s="32">
        <f t="shared" si="304"/>
        <v>1</v>
      </c>
      <c r="M1619" s="32">
        <f t="shared" si="304"/>
        <v>2.5</v>
      </c>
      <c r="N1619" s="33"/>
      <c r="O1619" s="34">
        <f t="shared" si="301"/>
        <v>0.33333333333333331</v>
      </c>
      <c r="P1619" s="35">
        <f t="shared" si="301"/>
        <v>0.83333333333333337</v>
      </c>
      <c r="Q1619" s="33"/>
      <c r="R1619" s="33">
        <f t="shared" si="302"/>
        <v>0.33333333333333331</v>
      </c>
      <c r="S1619" s="33">
        <f t="shared" si="302"/>
        <v>0.83333333333333337</v>
      </c>
      <c r="T1619" s="33"/>
      <c r="U1619" s="33">
        <f t="shared" si="303"/>
        <v>0.33333333333333331</v>
      </c>
      <c r="V1619" s="33">
        <f t="shared" si="303"/>
        <v>0.83333333333333337</v>
      </c>
      <c r="W1619" s="36"/>
    </row>
    <row r="1620" spans="1:23" ht="19.5">
      <c r="A1620" s="112">
        <v>19</v>
      </c>
      <c r="B1620" s="27" t="s">
        <v>2288</v>
      </c>
      <c r="C1620" s="113" t="s">
        <v>728</v>
      </c>
      <c r="D1620" s="113"/>
      <c r="E1620" s="113" t="s">
        <v>729</v>
      </c>
      <c r="F1620" s="114">
        <v>223</v>
      </c>
      <c r="G1620" s="102"/>
      <c r="H1620" s="102"/>
      <c r="I1620" s="31">
        <f t="shared" si="297"/>
        <v>6.1</v>
      </c>
      <c r="J1620" s="32">
        <f t="shared" si="298"/>
        <v>1.7</v>
      </c>
      <c r="K1620" s="32">
        <f t="shared" si="299"/>
        <v>4.3</v>
      </c>
      <c r="L1620" s="32">
        <f t="shared" si="304"/>
        <v>1.7</v>
      </c>
      <c r="M1620" s="32">
        <f t="shared" si="304"/>
        <v>4.3</v>
      </c>
      <c r="N1620" s="33"/>
      <c r="O1620" s="34">
        <f t="shared" si="301"/>
        <v>0.56666666666666665</v>
      </c>
      <c r="P1620" s="35">
        <f t="shared" si="301"/>
        <v>1.4333333333333333</v>
      </c>
      <c r="Q1620" s="33"/>
      <c r="R1620" s="33">
        <f t="shared" si="302"/>
        <v>0.56666666666666665</v>
      </c>
      <c r="S1620" s="33">
        <f t="shared" si="302"/>
        <v>1.4333333333333333</v>
      </c>
      <c r="T1620" s="33"/>
      <c r="U1620" s="33">
        <f t="shared" si="303"/>
        <v>0.56666666666666665</v>
      </c>
      <c r="V1620" s="33">
        <f t="shared" si="303"/>
        <v>1.4333333333333333</v>
      </c>
      <c r="W1620" s="36"/>
    </row>
    <row r="1621" spans="1:23" ht="19.5">
      <c r="A1621" s="112">
        <v>20</v>
      </c>
      <c r="B1621" s="27" t="s">
        <v>2288</v>
      </c>
      <c r="C1621" s="116" t="s">
        <v>2324</v>
      </c>
      <c r="D1621" s="116"/>
      <c r="E1621" s="113" t="s">
        <v>2325</v>
      </c>
      <c r="F1621" s="114">
        <v>94</v>
      </c>
      <c r="G1621" s="102"/>
      <c r="H1621" s="102"/>
      <c r="I1621" s="31">
        <f t="shared" si="297"/>
        <v>2.6</v>
      </c>
      <c r="J1621" s="32">
        <f t="shared" si="298"/>
        <v>0.7</v>
      </c>
      <c r="K1621" s="32">
        <f t="shared" si="299"/>
        <v>1.8</v>
      </c>
      <c r="L1621" s="32">
        <f t="shared" si="304"/>
        <v>0.7</v>
      </c>
      <c r="M1621" s="32">
        <f t="shared" si="304"/>
        <v>1.8</v>
      </c>
      <c r="N1621" s="33"/>
      <c r="O1621" s="34">
        <f t="shared" si="301"/>
        <v>0.23333333333333331</v>
      </c>
      <c r="P1621" s="35">
        <f t="shared" si="301"/>
        <v>0.6</v>
      </c>
      <c r="Q1621" s="33"/>
      <c r="R1621" s="33">
        <f t="shared" si="302"/>
        <v>0.23333333333333331</v>
      </c>
      <c r="S1621" s="33">
        <f t="shared" si="302"/>
        <v>0.6</v>
      </c>
      <c r="T1621" s="33"/>
      <c r="U1621" s="33">
        <f t="shared" si="303"/>
        <v>0.23333333333333331</v>
      </c>
      <c r="V1621" s="33">
        <f t="shared" si="303"/>
        <v>0.6</v>
      </c>
      <c r="W1621" s="36"/>
    </row>
    <row r="1622" spans="1:23" ht="19.5">
      <c r="A1622" s="112">
        <v>21</v>
      </c>
      <c r="B1622" s="27" t="s">
        <v>2288</v>
      </c>
      <c r="C1622" s="113" t="s">
        <v>2326</v>
      </c>
      <c r="D1622" s="113"/>
      <c r="E1622" s="113" t="s">
        <v>2327</v>
      </c>
      <c r="F1622" s="114">
        <v>329</v>
      </c>
      <c r="G1622" s="102"/>
      <c r="H1622" s="102"/>
      <c r="I1622" s="31">
        <f t="shared" si="297"/>
        <v>9</v>
      </c>
      <c r="J1622" s="32">
        <f t="shared" si="298"/>
        <v>2.6</v>
      </c>
      <c r="K1622" s="32">
        <f t="shared" si="299"/>
        <v>6.3</v>
      </c>
      <c r="L1622" s="32">
        <f t="shared" si="304"/>
        <v>2.6</v>
      </c>
      <c r="M1622" s="32">
        <f t="shared" si="304"/>
        <v>6.3</v>
      </c>
      <c r="N1622" s="33"/>
      <c r="O1622" s="34">
        <f t="shared" si="301"/>
        <v>0.8666666666666667</v>
      </c>
      <c r="P1622" s="35">
        <f t="shared" si="301"/>
        <v>2.1</v>
      </c>
      <c r="Q1622" s="33"/>
      <c r="R1622" s="33">
        <f t="shared" si="302"/>
        <v>0.8666666666666667</v>
      </c>
      <c r="S1622" s="33">
        <f t="shared" si="302"/>
        <v>2.1</v>
      </c>
      <c r="T1622" s="33"/>
      <c r="U1622" s="33">
        <f t="shared" si="303"/>
        <v>0.8666666666666667</v>
      </c>
      <c r="V1622" s="33">
        <f t="shared" si="303"/>
        <v>2.1</v>
      </c>
      <c r="W1622" s="36"/>
    </row>
    <row r="1623" spans="1:23" ht="19.5">
      <c r="A1623" s="112">
        <v>22</v>
      </c>
      <c r="B1623" s="27" t="s">
        <v>2288</v>
      </c>
      <c r="C1623" s="113" t="s">
        <v>2328</v>
      </c>
      <c r="D1623" s="113"/>
      <c r="E1623" s="113" t="s">
        <v>2329</v>
      </c>
      <c r="F1623" s="114">
        <v>93</v>
      </c>
      <c r="G1623" s="102">
        <v>1.6640000000000001</v>
      </c>
      <c r="H1623" s="102">
        <v>0.37799999999999995</v>
      </c>
      <c r="I1623" s="31">
        <f t="shared" si="297"/>
        <v>2.6</v>
      </c>
      <c r="J1623" s="32">
        <f t="shared" si="298"/>
        <v>0.7</v>
      </c>
      <c r="K1623" s="32">
        <f t="shared" si="299"/>
        <v>1.8</v>
      </c>
      <c r="L1623" s="32">
        <v>0</v>
      </c>
      <c r="M1623" s="32">
        <f t="shared" si="304"/>
        <v>1.4220000000000002</v>
      </c>
      <c r="N1623" s="33"/>
      <c r="O1623" s="34">
        <f t="shared" si="301"/>
        <v>0</v>
      </c>
      <c r="P1623" s="35">
        <f t="shared" si="301"/>
        <v>0.47400000000000003</v>
      </c>
      <c r="Q1623" s="33"/>
      <c r="R1623" s="33">
        <f t="shared" si="302"/>
        <v>0</v>
      </c>
      <c r="S1623" s="33">
        <f t="shared" si="302"/>
        <v>0.47400000000000003</v>
      </c>
      <c r="T1623" s="33"/>
      <c r="U1623" s="33">
        <f t="shared" si="303"/>
        <v>0</v>
      </c>
      <c r="V1623" s="33">
        <f t="shared" si="303"/>
        <v>0.47400000000000003</v>
      </c>
      <c r="W1623" s="36"/>
    </row>
    <row r="1624" spans="1:23" ht="19.5">
      <c r="A1624" s="112">
        <v>23</v>
      </c>
      <c r="B1624" s="27" t="s">
        <v>2288</v>
      </c>
      <c r="C1624" s="116" t="s">
        <v>2330</v>
      </c>
      <c r="D1624" s="116"/>
      <c r="E1624" s="113" t="s">
        <v>2331</v>
      </c>
      <c r="F1624" s="114">
        <v>154</v>
      </c>
      <c r="G1624" s="102"/>
      <c r="H1624" s="102"/>
      <c r="I1624" s="31">
        <f t="shared" si="297"/>
        <v>4.2</v>
      </c>
      <c r="J1624" s="32">
        <f t="shared" si="298"/>
        <v>1.2</v>
      </c>
      <c r="K1624" s="32">
        <f t="shared" si="299"/>
        <v>2.9</v>
      </c>
      <c r="L1624" s="32">
        <f>J1624-G1624</f>
        <v>1.2</v>
      </c>
      <c r="M1624" s="32">
        <f t="shared" si="304"/>
        <v>2.9</v>
      </c>
      <c r="N1624" s="33"/>
      <c r="O1624" s="34">
        <f t="shared" si="301"/>
        <v>0.39999999999999997</v>
      </c>
      <c r="P1624" s="35">
        <f t="shared" si="301"/>
        <v>0.96666666666666667</v>
      </c>
      <c r="Q1624" s="33"/>
      <c r="R1624" s="33">
        <f t="shared" si="302"/>
        <v>0.39999999999999997</v>
      </c>
      <c r="S1624" s="33">
        <f t="shared" si="302"/>
        <v>0.96666666666666667</v>
      </c>
      <c r="T1624" s="33"/>
      <c r="U1624" s="33">
        <f t="shared" si="303"/>
        <v>0.39999999999999997</v>
      </c>
      <c r="V1624" s="33">
        <f t="shared" si="303"/>
        <v>0.96666666666666667</v>
      </c>
      <c r="W1624" s="36"/>
    </row>
    <row r="1625" spans="1:23" ht="19.5">
      <c r="A1625" s="112">
        <v>24</v>
      </c>
      <c r="B1625" s="27" t="s">
        <v>2288</v>
      </c>
      <c r="C1625" s="116" t="s">
        <v>2330</v>
      </c>
      <c r="D1625" s="116"/>
      <c r="E1625" s="113" t="s">
        <v>2332</v>
      </c>
      <c r="F1625" s="114">
        <v>124</v>
      </c>
      <c r="G1625" s="102"/>
      <c r="H1625" s="102">
        <v>4.2999999999999969E-2</v>
      </c>
      <c r="I1625" s="31">
        <f t="shared" si="297"/>
        <v>3.4</v>
      </c>
      <c r="J1625" s="32">
        <f t="shared" si="298"/>
        <v>1</v>
      </c>
      <c r="K1625" s="32">
        <f t="shared" si="299"/>
        <v>2.4</v>
      </c>
      <c r="L1625" s="32">
        <f>J1625-G1625</f>
        <v>1</v>
      </c>
      <c r="M1625" s="32">
        <f t="shared" si="304"/>
        <v>2.3569999999999998</v>
      </c>
      <c r="N1625" s="33"/>
      <c r="O1625" s="34">
        <f t="shared" si="301"/>
        <v>0.33333333333333331</v>
      </c>
      <c r="P1625" s="35">
        <f t="shared" si="301"/>
        <v>0.78566666666666662</v>
      </c>
      <c r="Q1625" s="33"/>
      <c r="R1625" s="33">
        <f t="shared" si="302"/>
        <v>0.33333333333333331</v>
      </c>
      <c r="S1625" s="33">
        <f t="shared" si="302"/>
        <v>0.78566666666666662</v>
      </c>
      <c r="T1625" s="33"/>
      <c r="U1625" s="33">
        <f t="shared" si="303"/>
        <v>0.33333333333333331</v>
      </c>
      <c r="V1625" s="33">
        <f t="shared" si="303"/>
        <v>0.78566666666666662</v>
      </c>
      <c r="W1625" s="36"/>
    </row>
    <row r="1626" spans="1:23" ht="19.5">
      <c r="A1626" s="112">
        <v>25</v>
      </c>
      <c r="B1626" s="27" t="s">
        <v>2288</v>
      </c>
      <c r="C1626" s="113" t="s">
        <v>2333</v>
      </c>
      <c r="D1626" s="113"/>
      <c r="E1626" s="113" t="s">
        <v>2334</v>
      </c>
      <c r="F1626" s="114">
        <v>185</v>
      </c>
      <c r="G1626" s="102"/>
      <c r="H1626" s="102"/>
      <c r="I1626" s="31">
        <f t="shared" si="297"/>
        <v>5.0999999999999996</v>
      </c>
      <c r="J1626" s="32">
        <f t="shared" si="298"/>
        <v>1.5</v>
      </c>
      <c r="K1626" s="32">
        <f t="shared" si="299"/>
        <v>3.6</v>
      </c>
      <c r="L1626" s="32">
        <f>J1626-G1626</f>
        <v>1.5</v>
      </c>
      <c r="M1626" s="32">
        <f t="shared" si="304"/>
        <v>3.6</v>
      </c>
      <c r="N1626" s="33"/>
      <c r="O1626" s="34">
        <f t="shared" si="301"/>
        <v>0.5</v>
      </c>
      <c r="P1626" s="35">
        <f t="shared" si="301"/>
        <v>1.2</v>
      </c>
      <c r="Q1626" s="33"/>
      <c r="R1626" s="33">
        <f t="shared" si="302"/>
        <v>0.5</v>
      </c>
      <c r="S1626" s="33">
        <f t="shared" si="302"/>
        <v>1.2</v>
      </c>
      <c r="T1626" s="33"/>
      <c r="U1626" s="33">
        <f t="shared" si="303"/>
        <v>0.5</v>
      </c>
      <c r="V1626" s="33">
        <f t="shared" si="303"/>
        <v>1.2</v>
      </c>
      <c r="W1626" s="36"/>
    </row>
    <row r="1627" spans="1:23" ht="19.5">
      <c r="A1627" s="112">
        <v>26</v>
      </c>
      <c r="B1627" s="27" t="s">
        <v>2288</v>
      </c>
      <c r="C1627" s="113" t="s">
        <v>2335</v>
      </c>
      <c r="D1627" s="113"/>
      <c r="E1627" s="113" t="s">
        <v>2336</v>
      </c>
      <c r="F1627" s="114">
        <v>172</v>
      </c>
      <c r="G1627" s="102"/>
      <c r="H1627" s="102"/>
      <c r="I1627" s="31">
        <f t="shared" si="297"/>
        <v>4.7</v>
      </c>
      <c r="J1627" s="32">
        <f t="shared" si="298"/>
        <v>1.3</v>
      </c>
      <c r="K1627" s="32">
        <f t="shared" si="299"/>
        <v>3.3</v>
      </c>
      <c r="L1627" s="32">
        <f>J1627-G1627</f>
        <v>1.3</v>
      </c>
      <c r="M1627" s="32">
        <f t="shared" si="304"/>
        <v>3.3</v>
      </c>
      <c r="N1627" s="33"/>
      <c r="O1627" s="34">
        <f t="shared" si="301"/>
        <v>0.43333333333333335</v>
      </c>
      <c r="P1627" s="35">
        <f t="shared" si="301"/>
        <v>1.0999999999999999</v>
      </c>
      <c r="Q1627" s="33"/>
      <c r="R1627" s="33">
        <f t="shared" si="302"/>
        <v>0.43333333333333335</v>
      </c>
      <c r="S1627" s="33">
        <f t="shared" si="302"/>
        <v>1.0999999999999999</v>
      </c>
      <c r="T1627" s="33"/>
      <c r="U1627" s="33">
        <f t="shared" si="303"/>
        <v>0.43333333333333335</v>
      </c>
      <c r="V1627" s="33">
        <f t="shared" si="303"/>
        <v>1.0999999999999999</v>
      </c>
      <c r="W1627" s="36"/>
    </row>
    <row r="1628" spans="1:23" ht="19.5">
      <c r="A1628" s="112">
        <v>27</v>
      </c>
      <c r="B1628" s="27" t="s">
        <v>2288</v>
      </c>
      <c r="C1628" s="113" t="s">
        <v>2337</v>
      </c>
      <c r="D1628" s="113"/>
      <c r="E1628" s="113" t="s">
        <v>2338</v>
      </c>
      <c r="F1628" s="114">
        <v>154</v>
      </c>
      <c r="G1628" s="102">
        <v>7.9749999999999996</v>
      </c>
      <c r="H1628" s="102">
        <v>1.8040000000000003</v>
      </c>
      <c r="I1628" s="31">
        <f t="shared" si="297"/>
        <v>4.2</v>
      </c>
      <c r="J1628" s="32">
        <f t="shared" si="298"/>
        <v>1.2</v>
      </c>
      <c r="K1628" s="32">
        <f t="shared" si="299"/>
        <v>2.9</v>
      </c>
      <c r="L1628" s="32">
        <v>0</v>
      </c>
      <c r="M1628" s="32">
        <f t="shared" ref="M1628:M1640" si="305">K1628-H1628</f>
        <v>1.0959999999999996</v>
      </c>
      <c r="N1628" s="33"/>
      <c r="O1628" s="34">
        <f t="shared" si="301"/>
        <v>0</v>
      </c>
      <c r="P1628" s="35">
        <f t="shared" si="301"/>
        <v>0.36533333333333323</v>
      </c>
      <c r="Q1628" s="33"/>
      <c r="R1628" s="33">
        <f t="shared" si="302"/>
        <v>0</v>
      </c>
      <c r="S1628" s="33">
        <f t="shared" si="302"/>
        <v>0.36533333333333323</v>
      </c>
      <c r="T1628" s="33"/>
      <c r="U1628" s="33">
        <f t="shared" si="303"/>
        <v>0</v>
      </c>
      <c r="V1628" s="33">
        <f t="shared" si="303"/>
        <v>0.36533333333333323</v>
      </c>
      <c r="W1628" s="36"/>
    </row>
    <row r="1629" spans="1:23" ht="19.5">
      <c r="A1629" s="112">
        <v>28</v>
      </c>
      <c r="B1629" s="27" t="s">
        <v>2288</v>
      </c>
      <c r="C1629" s="113" t="s">
        <v>2337</v>
      </c>
      <c r="D1629" s="113"/>
      <c r="E1629" s="113" t="s">
        <v>2339</v>
      </c>
      <c r="F1629" s="114">
        <v>205</v>
      </c>
      <c r="G1629" s="102">
        <v>3.5380000000000003</v>
      </c>
      <c r="H1629" s="102">
        <v>3.4460000000000002</v>
      </c>
      <c r="I1629" s="31">
        <f t="shared" si="297"/>
        <v>5.6</v>
      </c>
      <c r="J1629" s="32">
        <f t="shared" si="298"/>
        <v>1.6</v>
      </c>
      <c r="K1629" s="32">
        <f t="shared" si="299"/>
        <v>3.9</v>
      </c>
      <c r="L1629" s="32">
        <v>0</v>
      </c>
      <c r="M1629" s="32">
        <f t="shared" si="305"/>
        <v>0.45399999999999974</v>
      </c>
      <c r="N1629" s="33"/>
      <c r="O1629" s="34">
        <f t="shared" si="301"/>
        <v>0</v>
      </c>
      <c r="P1629" s="35">
        <f t="shared" si="301"/>
        <v>0.15133333333333324</v>
      </c>
      <c r="Q1629" s="33"/>
      <c r="R1629" s="33">
        <f t="shared" si="302"/>
        <v>0</v>
      </c>
      <c r="S1629" s="33">
        <f t="shared" si="302"/>
        <v>0.15133333333333324</v>
      </c>
      <c r="T1629" s="33"/>
      <c r="U1629" s="33">
        <f t="shared" si="303"/>
        <v>0</v>
      </c>
      <c r="V1629" s="33">
        <f t="shared" si="303"/>
        <v>0.15133333333333324</v>
      </c>
      <c r="W1629" s="36"/>
    </row>
    <row r="1630" spans="1:23" ht="19.5">
      <c r="A1630" s="112">
        <v>29</v>
      </c>
      <c r="B1630" s="27" t="s">
        <v>2288</v>
      </c>
      <c r="C1630" s="116" t="s">
        <v>2340</v>
      </c>
      <c r="D1630" s="116"/>
      <c r="E1630" s="113" t="s">
        <v>2341</v>
      </c>
      <c r="F1630" s="114">
        <v>196</v>
      </c>
      <c r="G1630" s="102">
        <v>0.75199999999999989</v>
      </c>
      <c r="H1630" s="102"/>
      <c r="I1630" s="31">
        <f t="shared" si="297"/>
        <v>5.4</v>
      </c>
      <c r="J1630" s="32">
        <f t="shared" si="298"/>
        <v>1.5</v>
      </c>
      <c r="K1630" s="32">
        <f t="shared" si="299"/>
        <v>3.8</v>
      </c>
      <c r="L1630" s="32">
        <f>J1630-G1630</f>
        <v>0.74800000000000011</v>
      </c>
      <c r="M1630" s="32">
        <f t="shared" si="305"/>
        <v>3.8</v>
      </c>
      <c r="N1630" s="33"/>
      <c r="O1630" s="34">
        <f t="shared" si="301"/>
        <v>0.24933333333333338</v>
      </c>
      <c r="P1630" s="35">
        <f t="shared" si="301"/>
        <v>1.2666666666666666</v>
      </c>
      <c r="Q1630" s="33"/>
      <c r="R1630" s="33">
        <f t="shared" si="302"/>
        <v>0.24933333333333338</v>
      </c>
      <c r="S1630" s="33">
        <f t="shared" si="302"/>
        <v>1.2666666666666666</v>
      </c>
      <c r="T1630" s="33"/>
      <c r="U1630" s="33">
        <f t="shared" si="303"/>
        <v>0.24933333333333338</v>
      </c>
      <c r="V1630" s="33">
        <f t="shared" si="303"/>
        <v>1.2666666666666666</v>
      </c>
      <c r="W1630" s="36"/>
    </row>
    <row r="1631" spans="1:23" ht="19.5">
      <c r="A1631" s="112">
        <v>30</v>
      </c>
      <c r="B1631" s="27" t="s">
        <v>2288</v>
      </c>
      <c r="C1631" s="116" t="s">
        <v>2340</v>
      </c>
      <c r="D1631" s="116"/>
      <c r="E1631" s="113" t="s">
        <v>2342</v>
      </c>
      <c r="F1631" s="114">
        <v>121</v>
      </c>
      <c r="G1631" s="102"/>
      <c r="H1631" s="102"/>
      <c r="I1631" s="31">
        <f t="shared" si="297"/>
        <v>3.3</v>
      </c>
      <c r="J1631" s="32">
        <f t="shared" si="298"/>
        <v>0.9</v>
      </c>
      <c r="K1631" s="32">
        <f t="shared" si="299"/>
        <v>2.2999999999999998</v>
      </c>
      <c r="L1631" s="32">
        <f>J1631-G1631</f>
        <v>0.9</v>
      </c>
      <c r="M1631" s="32">
        <f t="shared" si="305"/>
        <v>2.2999999999999998</v>
      </c>
      <c r="N1631" s="33"/>
      <c r="O1631" s="34">
        <f t="shared" si="301"/>
        <v>0.3</v>
      </c>
      <c r="P1631" s="35">
        <f t="shared" si="301"/>
        <v>0.76666666666666661</v>
      </c>
      <c r="Q1631" s="33"/>
      <c r="R1631" s="33">
        <f t="shared" si="302"/>
        <v>0.3</v>
      </c>
      <c r="S1631" s="33">
        <f t="shared" si="302"/>
        <v>0.76666666666666661</v>
      </c>
      <c r="T1631" s="33"/>
      <c r="U1631" s="33">
        <f t="shared" si="303"/>
        <v>0.3</v>
      </c>
      <c r="V1631" s="33">
        <f t="shared" si="303"/>
        <v>0.76666666666666661</v>
      </c>
      <c r="W1631" s="36"/>
    </row>
    <row r="1632" spans="1:23" ht="19.5">
      <c r="A1632" s="112">
        <v>31</v>
      </c>
      <c r="B1632" s="27" t="s">
        <v>2288</v>
      </c>
      <c r="C1632" s="113" t="s">
        <v>2343</v>
      </c>
      <c r="D1632" s="113"/>
      <c r="E1632" s="113" t="s">
        <v>2344</v>
      </c>
      <c r="F1632" s="114">
        <v>140</v>
      </c>
      <c r="G1632" s="102"/>
      <c r="H1632" s="102"/>
      <c r="I1632" s="31">
        <f t="shared" si="297"/>
        <v>3.9</v>
      </c>
      <c r="J1632" s="32">
        <f t="shared" si="298"/>
        <v>1.1000000000000001</v>
      </c>
      <c r="K1632" s="32">
        <f t="shared" si="299"/>
        <v>2.7</v>
      </c>
      <c r="L1632" s="32">
        <f>J1632-G1632</f>
        <v>1.1000000000000001</v>
      </c>
      <c r="M1632" s="32">
        <f t="shared" si="305"/>
        <v>2.7</v>
      </c>
      <c r="N1632" s="33"/>
      <c r="O1632" s="34">
        <f t="shared" si="301"/>
        <v>0.3666666666666667</v>
      </c>
      <c r="P1632" s="35">
        <f t="shared" si="301"/>
        <v>0.9</v>
      </c>
      <c r="Q1632" s="33"/>
      <c r="R1632" s="33">
        <f t="shared" si="302"/>
        <v>0.3666666666666667</v>
      </c>
      <c r="S1632" s="33">
        <f t="shared" si="302"/>
        <v>0.9</v>
      </c>
      <c r="T1632" s="33"/>
      <c r="U1632" s="33">
        <f t="shared" si="303"/>
        <v>0.3666666666666667</v>
      </c>
      <c r="V1632" s="33">
        <f t="shared" si="303"/>
        <v>0.9</v>
      </c>
      <c r="W1632" s="36"/>
    </row>
    <row r="1633" spans="1:23" ht="19.5">
      <c r="A1633" s="112">
        <v>32</v>
      </c>
      <c r="B1633" s="27" t="s">
        <v>2288</v>
      </c>
      <c r="C1633" s="113" t="s">
        <v>2345</v>
      </c>
      <c r="D1633" s="113"/>
      <c r="E1633" s="113" t="s">
        <v>2346</v>
      </c>
      <c r="F1633" s="114">
        <v>101</v>
      </c>
      <c r="G1633" s="102"/>
      <c r="H1633" s="102"/>
      <c r="I1633" s="31">
        <f t="shared" si="297"/>
        <v>2.8</v>
      </c>
      <c r="J1633" s="32">
        <f t="shared" si="298"/>
        <v>0.8</v>
      </c>
      <c r="K1633" s="32">
        <f t="shared" si="299"/>
        <v>2</v>
      </c>
      <c r="L1633" s="32">
        <f>J1633-G1633</f>
        <v>0.8</v>
      </c>
      <c r="M1633" s="32">
        <f t="shared" si="305"/>
        <v>2</v>
      </c>
      <c r="N1633" s="33"/>
      <c r="O1633" s="34">
        <f t="shared" si="301"/>
        <v>0.26666666666666666</v>
      </c>
      <c r="P1633" s="35">
        <f t="shared" si="301"/>
        <v>0.66666666666666663</v>
      </c>
      <c r="Q1633" s="33"/>
      <c r="R1633" s="33">
        <f t="shared" si="302"/>
        <v>0.26666666666666666</v>
      </c>
      <c r="S1633" s="33">
        <f t="shared" si="302"/>
        <v>0.66666666666666663</v>
      </c>
      <c r="T1633" s="33"/>
      <c r="U1633" s="33">
        <f t="shared" si="303"/>
        <v>0.26666666666666666</v>
      </c>
      <c r="V1633" s="33">
        <f t="shared" si="303"/>
        <v>0.66666666666666663</v>
      </c>
      <c r="W1633" s="36"/>
    </row>
    <row r="1634" spans="1:23" ht="19.5">
      <c r="A1634" s="112">
        <v>33</v>
      </c>
      <c r="B1634" s="27" t="s">
        <v>2288</v>
      </c>
      <c r="C1634" s="113" t="s">
        <v>2347</v>
      </c>
      <c r="D1634" s="113"/>
      <c r="E1634" s="113" t="s">
        <v>2348</v>
      </c>
      <c r="F1634" s="114">
        <v>109</v>
      </c>
      <c r="G1634" s="102">
        <v>1.4370000000000003</v>
      </c>
      <c r="H1634" s="102"/>
      <c r="I1634" s="31">
        <f t="shared" si="297"/>
        <v>3</v>
      </c>
      <c r="J1634" s="32">
        <f t="shared" si="298"/>
        <v>0.9</v>
      </c>
      <c r="K1634" s="32">
        <f t="shared" si="299"/>
        <v>2.1</v>
      </c>
      <c r="L1634" s="32">
        <v>0</v>
      </c>
      <c r="M1634" s="32">
        <f t="shared" si="305"/>
        <v>2.1</v>
      </c>
      <c r="N1634" s="33"/>
      <c r="O1634" s="34">
        <f t="shared" si="301"/>
        <v>0</v>
      </c>
      <c r="P1634" s="35">
        <f t="shared" si="301"/>
        <v>0.70000000000000007</v>
      </c>
      <c r="Q1634" s="33"/>
      <c r="R1634" s="33">
        <f t="shared" si="302"/>
        <v>0</v>
      </c>
      <c r="S1634" s="33">
        <f t="shared" si="302"/>
        <v>0.70000000000000007</v>
      </c>
      <c r="T1634" s="33"/>
      <c r="U1634" s="33">
        <f t="shared" si="303"/>
        <v>0</v>
      </c>
      <c r="V1634" s="33">
        <f t="shared" si="303"/>
        <v>0.70000000000000007</v>
      </c>
      <c r="W1634" s="36"/>
    </row>
    <row r="1635" spans="1:23" ht="19.5">
      <c r="A1635" s="112">
        <v>34</v>
      </c>
      <c r="B1635" s="27" t="s">
        <v>2288</v>
      </c>
      <c r="C1635" s="113" t="s">
        <v>2347</v>
      </c>
      <c r="D1635" s="113"/>
      <c r="E1635" s="113" t="s">
        <v>2349</v>
      </c>
      <c r="F1635" s="114">
        <v>104</v>
      </c>
      <c r="G1635" s="102"/>
      <c r="H1635" s="102"/>
      <c r="I1635" s="31">
        <f t="shared" si="297"/>
        <v>2.9</v>
      </c>
      <c r="J1635" s="32">
        <f t="shared" si="298"/>
        <v>0.8</v>
      </c>
      <c r="K1635" s="32">
        <f t="shared" si="299"/>
        <v>2</v>
      </c>
      <c r="L1635" s="32">
        <f>J1635-G1635</f>
        <v>0.8</v>
      </c>
      <c r="M1635" s="32">
        <f t="shared" si="305"/>
        <v>2</v>
      </c>
      <c r="N1635" s="33"/>
      <c r="O1635" s="34">
        <f t="shared" si="301"/>
        <v>0.26666666666666666</v>
      </c>
      <c r="P1635" s="35">
        <f t="shared" si="301"/>
        <v>0.66666666666666663</v>
      </c>
      <c r="Q1635" s="33"/>
      <c r="R1635" s="33">
        <f t="shared" si="302"/>
        <v>0.26666666666666666</v>
      </c>
      <c r="S1635" s="33">
        <f t="shared" si="302"/>
        <v>0.66666666666666663</v>
      </c>
      <c r="T1635" s="33"/>
      <c r="U1635" s="33">
        <f t="shared" si="303"/>
        <v>0.26666666666666666</v>
      </c>
      <c r="V1635" s="33">
        <f t="shared" si="303"/>
        <v>0.66666666666666663</v>
      </c>
      <c r="W1635" s="36"/>
    </row>
    <row r="1636" spans="1:23" ht="19.5">
      <c r="A1636" s="112">
        <v>35</v>
      </c>
      <c r="B1636" s="27" t="s">
        <v>2288</v>
      </c>
      <c r="C1636" s="113" t="s">
        <v>2350</v>
      </c>
      <c r="D1636" s="113"/>
      <c r="E1636" s="113" t="s">
        <v>2351</v>
      </c>
      <c r="F1636" s="114">
        <v>71</v>
      </c>
      <c r="G1636" s="102">
        <v>0.77800000000000002</v>
      </c>
      <c r="H1636" s="102">
        <v>3.1789999999999998</v>
      </c>
      <c r="I1636" s="31">
        <f t="shared" si="297"/>
        <v>2</v>
      </c>
      <c r="J1636" s="32">
        <f t="shared" si="298"/>
        <v>0.6</v>
      </c>
      <c r="K1636" s="32">
        <f t="shared" si="299"/>
        <v>1.4</v>
      </c>
      <c r="L1636" s="32">
        <v>0</v>
      </c>
      <c r="M1636" s="32">
        <v>0</v>
      </c>
      <c r="N1636" s="33"/>
      <c r="O1636" s="34">
        <f t="shared" si="301"/>
        <v>0</v>
      </c>
      <c r="P1636" s="35">
        <f t="shared" si="301"/>
        <v>0</v>
      </c>
      <c r="Q1636" s="33"/>
      <c r="R1636" s="33">
        <f t="shared" si="302"/>
        <v>0</v>
      </c>
      <c r="S1636" s="33">
        <f t="shared" si="302"/>
        <v>0</v>
      </c>
      <c r="T1636" s="33"/>
      <c r="U1636" s="33">
        <f t="shared" si="303"/>
        <v>0</v>
      </c>
      <c r="V1636" s="33">
        <f t="shared" si="303"/>
        <v>0</v>
      </c>
      <c r="W1636" s="36"/>
    </row>
    <row r="1637" spans="1:23" ht="19.5">
      <c r="A1637" s="112">
        <v>36</v>
      </c>
      <c r="B1637" s="27" t="s">
        <v>2288</v>
      </c>
      <c r="C1637" s="113" t="s">
        <v>2352</v>
      </c>
      <c r="D1637" s="113"/>
      <c r="E1637" s="113" t="s">
        <v>2353</v>
      </c>
      <c r="F1637" s="114">
        <v>88</v>
      </c>
      <c r="G1637" s="102"/>
      <c r="H1637" s="102"/>
      <c r="I1637" s="31">
        <f t="shared" si="297"/>
        <v>2.4</v>
      </c>
      <c r="J1637" s="32">
        <f t="shared" si="298"/>
        <v>0.7</v>
      </c>
      <c r="K1637" s="32">
        <f t="shared" si="299"/>
        <v>1.7</v>
      </c>
      <c r="L1637" s="32">
        <f>J1637-G1637</f>
        <v>0.7</v>
      </c>
      <c r="M1637" s="32">
        <f>K1637-H1637</f>
        <v>1.7</v>
      </c>
      <c r="N1637" s="33"/>
      <c r="O1637" s="34">
        <f t="shared" si="301"/>
        <v>0.23333333333333331</v>
      </c>
      <c r="P1637" s="35">
        <f t="shared" si="301"/>
        <v>0.56666666666666665</v>
      </c>
      <c r="Q1637" s="33"/>
      <c r="R1637" s="33">
        <f t="shared" si="302"/>
        <v>0.23333333333333331</v>
      </c>
      <c r="S1637" s="33">
        <f t="shared" si="302"/>
        <v>0.56666666666666665</v>
      </c>
      <c r="T1637" s="33"/>
      <c r="U1637" s="33">
        <f t="shared" si="303"/>
        <v>0.23333333333333331</v>
      </c>
      <c r="V1637" s="33">
        <f t="shared" si="303"/>
        <v>0.56666666666666665</v>
      </c>
      <c r="W1637" s="36"/>
    </row>
    <row r="1638" spans="1:23" ht="19.5">
      <c r="A1638" s="112">
        <v>37</v>
      </c>
      <c r="B1638" s="27" t="s">
        <v>2288</v>
      </c>
      <c r="C1638" s="113" t="s">
        <v>2354</v>
      </c>
      <c r="D1638" s="113"/>
      <c r="E1638" s="113" t="s">
        <v>2355</v>
      </c>
      <c r="F1638" s="114">
        <v>182</v>
      </c>
      <c r="G1638" s="102">
        <v>2.0210000000000004</v>
      </c>
      <c r="H1638" s="102">
        <v>3.9960000000000004</v>
      </c>
      <c r="I1638" s="31">
        <f t="shared" si="297"/>
        <v>5</v>
      </c>
      <c r="J1638" s="32">
        <f t="shared" si="298"/>
        <v>1.4</v>
      </c>
      <c r="K1638" s="32">
        <f t="shared" si="299"/>
        <v>3.5</v>
      </c>
      <c r="L1638" s="32">
        <v>0</v>
      </c>
      <c r="M1638" s="32">
        <v>0</v>
      </c>
      <c r="N1638" s="33"/>
      <c r="O1638" s="34">
        <f t="shared" si="301"/>
        <v>0</v>
      </c>
      <c r="P1638" s="35">
        <f t="shared" si="301"/>
        <v>0</v>
      </c>
      <c r="Q1638" s="33"/>
      <c r="R1638" s="33">
        <f t="shared" si="302"/>
        <v>0</v>
      </c>
      <c r="S1638" s="33">
        <f t="shared" si="302"/>
        <v>0</v>
      </c>
      <c r="T1638" s="33"/>
      <c r="U1638" s="33">
        <f t="shared" si="303"/>
        <v>0</v>
      </c>
      <c r="V1638" s="33">
        <f t="shared" si="303"/>
        <v>0</v>
      </c>
      <c r="W1638" s="36"/>
    </row>
    <row r="1639" spans="1:23" ht="19.5">
      <c r="A1639" s="112">
        <v>38</v>
      </c>
      <c r="B1639" s="27" t="s">
        <v>2288</v>
      </c>
      <c r="C1639" s="113" t="s">
        <v>2354</v>
      </c>
      <c r="D1639" s="113"/>
      <c r="E1639" s="113" t="s">
        <v>2356</v>
      </c>
      <c r="F1639" s="114">
        <v>287</v>
      </c>
      <c r="G1639" s="102"/>
      <c r="H1639" s="102"/>
      <c r="I1639" s="31">
        <f t="shared" si="297"/>
        <v>7.9</v>
      </c>
      <c r="J1639" s="32">
        <f t="shared" si="298"/>
        <v>2.2999999999999998</v>
      </c>
      <c r="K1639" s="32">
        <f t="shared" si="299"/>
        <v>5.5</v>
      </c>
      <c r="L1639" s="32">
        <f>J1639-G1639</f>
        <v>2.2999999999999998</v>
      </c>
      <c r="M1639" s="32">
        <f>K1639-H1639</f>
        <v>5.5</v>
      </c>
      <c r="N1639" s="33"/>
      <c r="O1639" s="34">
        <f t="shared" si="301"/>
        <v>0.76666666666666661</v>
      </c>
      <c r="P1639" s="35">
        <f t="shared" si="301"/>
        <v>1.8333333333333333</v>
      </c>
      <c r="Q1639" s="33"/>
      <c r="R1639" s="33">
        <f t="shared" si="302"/>
        <v>0.76666666666666661</v>
      </c>
      <c r="S1639" s="33">
        <f t="shared" si="302"/>
        <v>1.8333333333333333</v>
      </c>
      <c r="T1639" s="33"/>
      <c r="U1639" s="33">
        <f t="shared" si="303"/>
        <v>0.76666666666666661</v>
      </c>
      <c r="V1639" s="33">
        <f t="shared" si="303"/>
        <v>1.8333333333333333</v>
      </c>
      <c r="W1639" s="36"/>
    </row>
    <row r="1640" spans="1:23" ht="19.5">
      <c r="A1640" s="112">
        <v>39</v>
      </c>
      <c r="B1640" s="27" t="s">
        <v>2288</v>
      </c>
      <c r="C1640" s="113" t="s">
        <v>2354</v>
      </c>
      <c r="D1640" s="113"/>
      <c r="E1640" s="113" t="s">
        <v>2357</v>
      </c>
      <c r="F1640" s="114">
        <v>217</v>
      </c>
      <c r="G1640" s="102">
        <v>0.60299999999999998</v>
      </c>
      <c r="H1640" s="102">
        <v>1.0149999999999999</v>
      </c>
      <c r="I1640" s="31">
        <f t="shared" si="297"/>
        <v>6</v>
      </c>
      <c r="J1640" s="32">
        <f t="shared" si="298"/>
        <v>1.7</v>
      </c>
      <c r="K1640" s="32">
        <f t="shared" si="299"/>
        <v>4.2</v>
      </c>
      <c r="L1640" s="32">
        <f>J1640-G1640</f>
        <v>1.097</v>
      </c>
      <c r="M1640" s="32">
        <f>K1640-H1640</f>
        <v>3.1850000000000005</v>
      </c>
      <c r="N1640" s="33"/>
      <c r="O1640" s="34">
        <f t="shared" si="301"/>
        <v>0.36566666666666664</v>
      </c>
      <c r="P1640" s="35">
        <f t="shared" si="301"/>
        <v>1.0616666666666668</v>
      </c>
      <c r="Q1640" s="33"/>
      <c r="R1640" s="33">
        <f t="shared" si="302"/>
        <v>0.36566666666666664</v>
      </c>
      <c r="S1640" s="33">
        <f t="shared" si="302"/>
        <v>1.0616666666666668</v>
      </c>
      <c r="T1640" s="33"/>
      <c r="U1640" s="33">
        <f t="shared" si="303"/>
        <v>0.36566666666666664</v>
      </c>
      <c r="V1640" s="33">
        <f t="shared" si="303"/>
        <v>1.0616666666666668</v>
      </c>
      <c r="W1640" s="36"/>
    </row>
    <row r="1641" spans="1:23" ht="19.5">
      <c r="A1641" s="112">
        <v>40</v>
      </c>
      <c r="B1641" s="27" t="s">
        <v>2288</v>
      </c>
      <c r="C1641" s="113" t="s">
        <v>2354</v>
      </c>
      <c r="D1641" s="113"/>
      <c r="E1641" s="113" t="s">
        <v>2358</v>
      </c>
      <c r="F1641" s="114">
        <v>105</v>
      </c>
      <c r="G1641" s="102">
        <v>2.97</v>
      </c>
      <c r="H1641" s="102">
        <v>1.4489999999999998</v>
      </c>
      <c r="I1641" s="31">
        <f t="shared" si="297"/>
        <v>2.9</v>
      </c>
      <c r="J1641" s="32">
        <f t="shared" si="298"/>
        <v>0.8</v>
      </c>
      <c r="K1641" s="32">
        <f t="shared" si="299"/>
        <v>2</v>
      </c>
      <c r="L1641" s="32">
        <v>0</v>
      </c>
      <c r="M1641" s="32">
        <f t="shared" ref="M1641:M1654" si="306">K1641-H1641</f>
        <v>0.55100000000000016</v>
      </c>
      <c r="N1641" s="33"/>
      <c r="O1641" s="34">
        <f t="shared" si="301"/>
        <v>0</v>
      </c>
      <c r="P1641" s="35">
        <f t="shared" si="301"/>
        <v>0.18366666666666673</v>
      </c>
      <c r="Q1641" s="33"/>
      <c r="R1641" s="33">
        <f t="shared" si="302"/>
        <v>0</v>
      </c>
      <c r="S1641" s="33">
        <f t="shared" si="302"/>
        <v>0.18366666666666673</v>
      </c>
      <c r="T1641" s="33"/>
      <c r="U1641" s="33">
        <f t="shared" si="303"/>
        <v>0</v>
      </c>
      <c r="V1641" s="33">
        <f t="shared" si="303"/>
        <v>0.18366666666666673</v>
      </c>
      <c r="W1641" s="36"/>
    </row>
    <row r="1642" spans="1:23" ht="19.5">
      <c r="A1642" s="112">
        <v>41</v>
      </c>
      <c r="B1642" s="27" t="s">
        <v>2288</v>
      </c>
      <c r="C1642" s="113" t="s">
        <v>2359</v>
      </c>
      <c r="D1642" s="113"/>
      <c r="E1642" s="113" t="s">
        <v>2360</v>
      </c>
      <c r="F1642" s="114">
        <v>206</v>
      </c>
      <c r="G1642" s="102"/>
      <c r="H1642" s="102"/>
      <c r="I1642" s="31">
        <f t="shared" si="297"/>
        <v>5.7</v>
      </c>
      <c r="J1642" s="32">
        <f t="shared" si="298"/>
        <v>1.6</v>
      </c>
      <c r="K1642" s="32">
        <f t="shared" si="299"/>
        <v>4</v>
      </c>
      <c r="L1642" s="32">
        <f t="shared" ref="L1642:L1651" si="307">J1642-G1642</f>
        <v>1.6</v>
      </c>
      <c r="M1642" s="32">
        <f t="shared" si="306"/>
        <v>4</v>
      </c>
      <c r="N1642" s="33"/>
      <c r="O1642" s="34">
        <f t="shared" si="301"/>
        <v>0.53333333333333333</v>
      </c>
      <c r="P1642" s="35">
        <f t="shared" si="301"/>
        <v>1.3333333333333333</v>
      </c>
      <c r="Q1642" s="33"/>
      <c r="R1642" s="33">
        <f t="shared" si="302"/>
        <v>0.53333333333333333</v>
      </c>
      <c r="S1642" s="33">
        <f t="shared" si="302"/>
        <v>1.3333333333333333</v>
      </c>
      <c r="T1642" s="33"/>
      <c r="U1642" s="33">
        <f t="shared" si="303"/>
        <v>0.53333333333333333</v>
      </c>
      <c r="V1642" s="33">
        <f t="shared" si="303"/>
        <v>1.3333333333333333</v>
      </c>
      <c r="W1642" s="36"/>
    </row>
    <row r="1643" spans="1:23" ht="19.5">
      <c r="A1643" s="112">
        <v>42</v>
      </c>
      <c r="B1643" s="27" t="s">
        <v>2288</v>
      </c>
      <c r="C1643" s="113" t="s">
        <v>2361</v>
      </c>
      <c r="D1643" s="113"/>
      <c r="E1643" s="113" t="s">
        <v>2362</v>
      </c>
      <c r="F1643" s="114">
        <v>238</v>
      </c>
      <c r="G1643" s="102"/>
      <c r="H1643" s="102"/>
      <c r="I1643" s="31">
        <f t="shared" si="297"/>
        <v>6.5</v>
      </c>
      <c r="J1643" s="32">
        <f t="shared" si="298"/>
        <v>1.9</v>
      </c>
      <c r="K1643" s="32">
        <f t="shared" si="299"/>
        <v>4.5999999999999996</v>
      </c>
      <c r="L1643" s="32">
        <f t="shared" si="307"/>
        <v>1.9</v>
      </c>
      <c r="M1643" s="32">
        <f t="shared" si="306"/>
        <v>4.5999999999999996</v>
      </c>
      <c r="N1643" s="33"/>
      <c r="O1643" s="34">
        <f t="shared" si="301"/>
        <v>0.6333333333333333</v>
      </c>
      <c r="P1643" s="35">
        <f t="shared" si="301"/>
        <v>1.5333333333333332</v>
      </c>
      <c r="Q1643" s="33"/>
      <c r="R1643" s="33">
        <f t="shared" si="302"/>
        <v>0.6333333333333333</v>
      </c>
      <c r="S1643" s="33">
        <f t="shared" si="302"/>
        <v>1.5333333333333332</v>
      </c>
      <c r="T1643" s="33"/>
      <c r="U1643" s="33">
        <f t="shared" si="303"/>
        <v>0.6333333333333333</v>
      </c>
      <c r="V1643" s="33">
        <f t="shared" si="303"/>
        <v>1.5333333333333332</v>
      </c>
      <c r="W1643" s="36"/>
    </row>
    <row r="1644" spans="1:23" ht="19.5">
      <c r="A1644" s="112">
        <v>43</v>
      </c>
      <c r="B1644" s="27" t="s">
        <v>2288</v>
      </c>
      <c r="C1644" s="113" t="s">
        <v>2363</v>
      </c>
      <c r="D1644" s="113"/>
      <c r="E1644" s="113" t="s">
        <v>2364</v>
      </c>
      <c r="F1644" s="114">
        <v>143</v>
      </c>
      <c r="G1644" s="102"/>
      <c r="H1644" s="102"/>
      <c r="I1644" s="31">
        <f t="shared" si="297"/>
        <v>3.9</v>
      </c>
      <c r="J1644" s="32">
        <f t="shared" si="298"/>
        <v>1.1000000000000001</v>
      </c>
      <c r="K1644" s="32">
        <f t="shared" si="299"/>
        <v>2.7</v>
      </c>
      <c r="L1644" s="32">
        <f t="shared" si="307"/>
        <v>1.1000000000000001</v>
      </c>
      <c r="M1644" s="32">
        <f t="shared" si="306"/>
        <v>2.7</v>
      </c>
      <c r="N1644" s="33"/>
      <c r="O1644" s="34">
        <f t="shared" si="301"/>
        <v>0.3666666666666667</v>
      </c>
      <c r="P1644" s="35">
        <f t="shared" si="301"/>
        <v>0.9</v>
      </c>
      <c r="Q1644" s="33"/>
      <c r="R1644" s="33">
        <f t="shared" si="302"/>
        <v>0.3666666666666667</v>
      </c>
      <c r="S1644" s="33">
        <f t="shared" si="302"/>
        <v>0.9</v>
      </c>
      <c r="T1644" s="33"/>
      <c r="U1644" s="33">
        <f t="shared" si="303"/>
        <v>0.3666666666666667</v>
      </c>
      <c r="V1644" s="33">
        <f t="shared" si="303"/>
        <v>0.9</v>
      </c>
      <c r="W1644" s="36"/>
    </row>
    <row r="1645" spans="1:23" ht="19.5">
      <c r="A1645" s="112">
        <v>44</v>
      </c>
      <c r="B1645" s="27" t="s">
        <v>2288</v>
      </c>
      <c r="C1645" s="113" t="s">
        <v>2365</v>
      </c>
      <c r="D1645" s="113"/>
      <c r="E1645" s="113" t="s">
        <v>2366</v>
      </c>
      <c r="F1645" s="114">
        <v>165</v>
      </c>
      <c r="G1645" s="102"/>
      <c r="H1645" s="102"/>
      <c r="I1645" s="31">
        <f t="shared" si="297"/>
        <v>4.5</v>
      </c>
      <c r="J1645" s="32">
        <f t="shared" si="298"/>
        <v>1.3</v>
      </c>
      <c r="K1645" s="32">
        <f t="shared" si="299"/>
        <v>3.2</v>
      </c>
      <c r="L1645" s="32">
        <f t="shared" si="307"/>
        <v>1.3</v>
      </c>
      <c r="M1645" s="32">
        <f t="shared" si="306"/>
        <v>3.2</v>
      </c>
      <c r="N1645" s="33"/>
      <c r="O1645" s="34">
        <f t="shared" si="301"/>
        <v>0.43333333333333335</v>
      </c>
      <c r="P1645" s="35">
        <f t="shared" si="301"/>
        <v>1.0666666666666667</v>
      </c>
      <c r="Q1645" s="33"/>
      <c r="R1645" s="33">
        <f t="shared" si="302"/>
        <v>0.43333333333333335</v>
      </c>
      <c r="S1645" s="33">
        <f t="shared" si="302"/>
        <v>1.0666666666666667</v>
      </c>
      <c r="T1645" s="33"/>
      <c r="U1645" s="33">
        <f t="shared" si="303"/>
        <v>0.43333333333333335</v>
      </c>
      <c r="V1645" s="33">
        <f t="shared" si="303"/>
        <v>1.0666666666666667</v>
      </c>
      <c r="W1645" s="36"/>
    </row>
    <row r="1646" spans="1:23" ht="19.5">
      <c r="A1646" s="112">
        <v>45</v>
      </c>
      <c r="B1646" s="27" t="s">
        <v>2288</v>
      </c>
      <c r="C1646" s="113" t="s">
        <v>2367</v>
      </c>
      <c r="D1646" s="113"/>
      <c r="E1646" s="113" t="s">
        <v>2368</v>
      </c>
      <c r="F1646" s="114">
        <v>274</v>
      </c>
      <c r="G1646" s="102"/>
      <c r="H1646" s="102">
        <v>0.26799999999999985</v>
      </c>
      <c r="I1646" s="31">
        <f t="shared" si="297"/>
        <v>7.5</v>
      </c>
      <c r="J1646" s="32">
        <f t="shared" si="298"/>
        <v>2.1</v>
      </c>
      <c r="K1646" s="32">
        <f t="shared" si="299"/>
        <v>5.3</v>
      </c>
      <c r="L1646" s="32">
        <f t="shared" si="307"/>
        <v>2.1</v>
      </c>
      <c r="M1646" s="32">
        <f t="shared" si="306"/>
        <v>5.032</v>
      </c>
      <c r="N1646" s="33"/>
      <c r="O1646" s="34">
        <f t="shared" si="301"/>
        <v>0.70000000000000007</v>
      </c>
      <c r="P1646" s="35">
        <f t="shared" si="301"/>
        <v>1.6773333333333333</v>
      </c>
      <c r="Q1646" s="33"/>
      <c r="R1646" s="33">
        <f t="shared" si="302"/>
        <v>0.70000000000000007</v>
      </c>
      <c r="S1646" s="33">
        <f t="shared" si="302"/>
        <v>1.6773333333333333</v>
      </c>
      <c r="T1646" s="33"/>
      <c r="U1646" s="33">
        <f t="shared" si="303"/>
        <v>0.70000000000000007</v>
      </c>
      <c r="V1646" s="33">
        <f t="shared" si="303"/>
        <v>1.6773333333333333</v>
      </c>
      <c r="W1646" s="36"/>
    </row>
    <row r="1647" spans="1:23" ht="19.5">
      <c r="A1647" s="112">
        <v>46</v>
      </c>
      <c r="B1647" s="27" t="s">
        <v>2288</v>
      </c>
      <c r="C1647" s="113" t="s">
        <v>2369</v>
      </c>
      <c r="D1647" s="113"/>
      <c r="E1647" s="113" t="s">
        <v>2370</v>
      </c>
      <c r="F1647" s="114">
        <v>195</v>
      </c>
      <c r="G1647" s="102"/>
      <c r="H1647" s="102"/>
      <c r="I1647" s="31">
        <f t="shared" si="297"/>
        <v>5.4</v>
      </c>
      <c r="J1647" s="32">
        <f t="shared" si="298"/>
        <v>1.5</v>
      </c>
      <c r="K1647" s="32">
        <f t="shared" si="299"/>
        <v>3.8</v>
      </c>
      <c r="L1647" s="32">
        <f t="shared" si="307"/>
        <v>1.5</v>
      </c>
      <c r="M1647" s="32">
        <f t="shared" si="306"/>
        <v>3.8</v>
      </c>
      <c r="N1647" s="33"/>
      <c r="O1647" s="34">
        <f t="shared" si="301"/>
        <v>0.5</v>
      </c>
      <c r="P1647" s="35">
        <f t="shared" si="301"/>
        <v>1.2666666666666666</v>
      </c>
      <c r="Q1647" s="33"/>
      <c r="R1647" s="33">
        <f t="shared" si="302"/>
        <v>0.5</v>
      </c>
      <c r="S1647" s="33">
        <f t="shared" si="302"/>
        <v>1.2666666666666666</v>
      </c>
      <c r="T1647" s="33"/>
      <c r="U1647" s="33">
        <f t="shared" si="303"/>
        <v>0.5</v>
      </c>
      <c r="V1647" s="33">
        <f t="shared" si="303"/>
        <v>1.2666666666666666</v>
      </c>
      <c r="W1647" s="36"/>
    </row>
    <row r="1648" spans="1:23" ht="19.5">
      <c r="A1648" s="112">
        <v>47</v>
      </c>
      <c r="B1648" s="27" t="s">
        <v>2288</v>
      </c>
      <c r="C1648" s="113" t="s">
        <v>2371</v>
      </c>
      <c r="D1648" s="113"/>
      <c r="E1648" s="113" t="s">
        <v>93</v>
      </c>
      <c r="F1648" s="114">
        <v>153</v>
      </c>
      <c r="G1648" s="102">
        <v>9.4399999999999984E-2</v>
      </c>
      <c r="H1648" s="102"/>
      <c r="I1648" s="31">
        <f t="shared" si="297"/>
        <v>4.2</v>
      </c>
      <c r="J1648" s="32">
        <f t="shared" si="298"/>
        <v>1.2</v>
      </c>
      <c r="K1648" s="32">
        <f t="shared" si="299"/>
        <v>2.9</v>
      </c>
      <c r="L1648" s="32">
        <f t="shared" si="307"/>
        <v>1.1055999999999999</v>
      </c>
      <c r="M1648" s="32">
        <f t="shared" si="306"/>
        <v>2.9</v>
      </c>
      <c r="N1648" s="33"/>
      <c r="O1648" s="34">
        <f t="shared" si="301"/>
        <v>0.36853333333333332</v>
      </c>
      <c r="P1648" s="35">
        <f t="shared" si="301"/>
        <v>0.96666666666666667</v>
      </c>
      <c r="Q1648" s="33"/>
      <c r="R1648" s="33">
        <f t="shared" si="302"/>
        <v>0.36853333333333332</v>
      </c>
      <c r="S1648" s="33">
        <f t="shared" si="302"/>
        <v>0.96666666666666667</v>
      </c>
      <c r="T1648" s="33"/>
      <c r="U1648" s="33">
        <f t="shared" si="303"/>
        <v>0.36853333333333332</v>
      </c>
      <c r="V1648" s="33">
        <f t="shared" si="303"/>
        <v>0.96666666666666667</v>
      </c>
      <c r="W1648" s="36"/>
    </row>
    <row r="1649" spans="1:23" ht="19.5">
      <c r="A1649" s="112">
        <v>48</v>
      </c>
      <c r="B1649" s="27" t="s">
        <v>2288</v>
      </c>
      <c r="C1649" s="113" t="s">
        <v>2372</v>
      </c>
      <c r="D1649" s="113"/>
      <c r="E1649" s="113" t="s">
        <v>2373</v>
      </c>
      <c r="F1649" s="114">
        <v>224</v>
      </c>
      <c r="G1649" s="102"/>
      <c r="H1649" s="102">
        <v>0.58499999999999996</v>
      </c>
      <c r="I1649" s="31">
        <f t="shared" si="297"/>
        <v>6.2</v>
      </c>
      <c r="J1649" s="32">
        <f t="shared" si="298"/>
        <v>1.8</v>
      </c>
      <c r="K1649" s="32">
        <f t="shared" si="299"/>
        <v>4.4000000000000004</v>
      </c>
      <c r="L1649" s="32">
        <f t="shared" si="307"/>
        <v>1.8</v>
      </c>
      <c r="M1649" s="32">
        <f t="shared" si="306"/>
        <v>3.8150000000000004</v>
      </c>
      <c r="N1649" s="33"/>
      <c r="O1649" s="34">
        <f t="shared" si="301"/>
        <v>0.6</v>
      </c>
      <c r="P1649" s="35">
        <f t="shared" si="301"/>
        <v>1.2716666666666667</v>
      </c>
      <c r="Q1649" s="33"/>
      <c r="R1649" s="33">
        <f t="shared" si="302"/>
        <v>0.6</v>
      </c>
      <c r="S1649" s="33">
        <f t="shared" si="302"/>
        <v>1.2716666666666667</v>
      </c>
      <c r="T1649" s="33"/>
      <c r="U1649" s="33">
        <f t="shared" si="303"/>
        <v>0.6</v>
      </c>
      <c r="V1649" s="33">
        <f t="shared" si="303"/>
        <v>1.2716666666666667</v>
      </c>
      <c r="W1649" s="36"/>
    </row>
    <row r="1650" spans="1:23" ht="19.5">
      <c r="A1650" s="112">
        <v>49</v>
      </c>
      <c r="B1650" s="27" t="s">
        <v>2288</v>
      </c>
      <c r="C1650" s="113" t="s">
        <v>2374</v>
      </c>
      <c r="D1650" s="113"/>
      <c r="E1650" s="113" t="s">
        <v>2375</v>
      </c>
      <c r="F1650" s="114">
        <v>127</v>
      </c>
      <c r="G1650" s="102"/>
      <c r="H1650" s="102">
        <v>1.6380000000000001</v>
      </c>
      <c r="I1650" s="31">
        <f t="shared" si="297"/>
        <v>3.5</v>
      </c>
      <c r="J1650" s="32">
        <f t="shared" si="298"/>
        <v>1</v>
      </c>
      <c r="K1650" s="32">
        <f t="shared" si="299"/>
        <v>2.5</v>
      </c>
      <c r="L1650" s="32">
        <f t="shared" si="307"/>
        <v>1</v>
      </c>
      <c r="M1650" s="32">
        <f t="shared" si="306"/>
        <v>0.86199999999999988</v>
      </c>
      <c r="N1650" s="33"/>
      <c r="O1650" s="34">
        <f t="shared" si="301"/>
        <v>0.33333333333333331</v>
      </c>
      <c r="P1650" s="35">
        <f t="shared" si="301"/>
        <v>0.28733333333333327</v>
      </c>
      <c r="Q1650" s="33"/>
      <c r="R1650" s="33">
        <f t="shared" si="302"/>
        <v>0.33333333333333331</v>
      </c>
      <c r="S1650" s="33">
        <f t="shared" si="302"/>
        <v>0.28733333333333327</v>
      </c>
      <c r="T1650" s="33"/>
      <c r="U1650" s="33">
        <f t="shared" si="303"/>
        <v>0.33333333333333331</v>
      </c>
      <c r="V1650" s="33">
        <f t="shared" si="303"/>
        <v>0.28733333333333327</v>
      </c>
      <c r="W1650" s="36"/>
    </row>
    <row r="1651" spans="1:23" ht="19.5">
      <c r="A1651" s="112">
        <v>50</v>
      </c>
      <c r="B1651" s="27" t="s">
        <v>2288</v>
      </c>
      <c r="C1651" s="113" t="s">
        <v>2374</v>
      </c>
      <c r="D1651" s="113"/>
      <c r="E1651" s="113" t="s">
        <v>2376</v>
      </c>
      <c r="F1651" s="114">
        <v>149</v>
      </c>
      <c r="G1651" s="102">
        <v>0.60199999999999998</v>
      </c>
      <c r="H1651" s="102"/>
      <c r="I1651" s="31">
        <f t="shared" si="297"/>
        <v>4.0999999999999996</v>
      </c>
      <c r="J1651" s="32">
        <f t="shared" si="298"/>
        <v>1.2</v>
      </c>
      <c r="K1651" s="32">
        <f t="shared" si="299"/>
        <v>2.9</v>
      </c>
      <c r="L1651" s="32">
        <f t="shared" si="307"/>
        <v>0.59799999999999998</v>
      </c>
      <c r="M1651" s="32">
        <f t="shared" si="306"/>
        <v>2.9</v>
      </c>
      <c r="N1651" s="33"/>
      <c r="O1651" s="34">
        <f t="shared" si="301"/>
        <v>0.19933333333333333</v>
      </c>
      <c r="P1651" s="35">
        <f t="shared" si="301"/>
        <v>0.96666666666666667</v>
      </c>
      <c r="Q1651" s="33"/>
      <c r="R1651" s="33">
        <f t="shared" si="302"/>
        <v>0.19933333333333333</v>
      </c>
      <c r="S1651" s="33">
        <f t="shared" si="302"/>
        <v>0.96666666666666667</v>
      </c>
      <c r="T1651" s="33"/>
      <c r="U1651" s="33">
        <f t="shared" si="303"/>
        <v>0.19933333333333333</v>
      </c>
      <c r="V1651" s="33">
        <f t="shared" si="303"/>
        <v>0.96666666666666667</v>
      </c>
      <c r="W1651" s="36"/>
    </row>
    <row r="1652" spans="1:23" ht="19.5">
      <c r="A1652" s="112">
        <v>51</v>
      </c>
      <c r="B1652" s="27" t="s">
        <v>2288</v>
      </c>
      <c r="C1652" s="113" t="s">
        <v>2377</v>
      </c>
      <c r="D1652" s="113"/>
      <c r="E1652" s="113" t="s">
        <v>2378</v>
      </c>
      <c r="F1652" s="114">
        <v>98</v>
      </c>
      <c r="G1652" s="102">
        <v>2.6209999999999996</v>
      </c>
      <c r="H1652" s="102">
        <v>0.66199999999999992</v>
      </c>
      <c r="I1652" s="31">
        <f t="shared" si="297"/>
        <v>2.7</v>
      </c>
      <c r="J1652" s="32">
        <f t="shared" si="298"/>
        <v>0.8</v>
      </c>
      <c r="K1652" s="32">
        <f t="shared" si="299"/>
        <v>1.9</v>
      </c>
      <c r="L1652" s="32">
        <v>0</v>
      </c>
      <c r="M1652" s="32">
        <f t="shared" si="306"/>
        <v>1.238</v>
      </c>
      <c r="N1652" s="33"/>
      <c r="O1652" s="34">
        <f t="shared" si="301"/>
        <v>0</v>
      </c>
      <c r="P1652" s="35">
        <f t="shared" si="301"/>
        <v>0.41266666666666668</v>
      </c>
      <c r="Q1652" s="33"/>
      <c r="R1652" s="33">
        <f t="shared" si="302"/>
        <v>0</v>
      </c>
      <c r="S1652" s="33">
        <f t="shared" si="302"/>
        <v>0.41266666666666668</v>
      </c>
      <c r="T1652" s="33"/>
      <c r="U1652" s="33">
        <f t="shared" si="303"/>
        <v>0</v>
      </c>
      <c r="V1652" s="33">
        <f t="shared" si="303"/>
        <v>0.41266666666666668</v>
      </c>
      <c r="W1652" s="36"/>
    </row>
    <row r="1653" spans="1:23" ht="19.5">
      <c r="A1653" s="112">
        <v>52</v>
      </c>
      <c r="B1653" s="27" t="s">
        <v>2288</v>
      </c>
      <c r="C1653" s="113" t="s">
        <v>2379</v>
      </c>
      <c r="D1653" s="113"/>
      <c r="E1653" s="113" t="s">
        <v>2380</v>
      </c>
      <c r="F1653" s="114">
        <v>228</v>
      </c>
      <c r="G1653" s="102">
        <v>2.31</v>
      </c>
      <c r="H1653" s="102"/>
      <c r="I1653" s="31">
        <f t="shared" si="297"/>
        <v>6.3</v>
      </c>
      <c r="J1653" s="32">
        <f t="shared" si="298"/>
        <v>1.8</v>
      </c>
      <c r="K1653" s="32">
        <f t="shared" si="299"/>
        <v>4.4000000000000004</v>
      </c>
      <c r="L1653" s="32">
        <v>0</v>
      </c>
      <c r="M1653" s="32">
        <f t="shared" si="306"/>
        <v>4.4000000000000004</v>
      </c>
      <c r="N1653" s="33"/>
      <c r="O1653" s="34">
        <f t="shared" si="301"/>
        <v>0</v>
      </c>
      <c r="P1653" s="35">
        <f t="shared" si="301"/>
        <v>1.4666666666666668</v>
      </c>
      <c r="Q1653" s="33"/>
      <c r="R1653" s="33">
        <f t="shared" si="302"/>
        <v>0</v>
      </c>
      <c r="S1653" s="33">
        <f t="shared" si="302"/>
        <v>1.4666666666666668</v>
      </c>
      <c r="T1653" s="33"/>
      <c r="U1653" s="33">
        <f t="shared" si="303"/>
        <v>0</v>
      </c>
      <c r="V1653" s="33">
        <f t="shared" si="303"/>
        <v>1.4666666666666668</v>
      </c>
      <c r="W1653" s="36"/>
    </row>
    <row r="1654" spans="1:23" ht="19.5">
      <c r="A1654" s="112">
        <v>53</v>
      </c>
      <c r="B1654" s="27" t="s">
        <v>2288</v>
      </c>
      <c r="C1654" s="113" t="s">
        <v>2381</v>
      </c>
      <c r="D1654" s="113"/>
      <c r="E1654" s="113" t="s">
        <v>2382</v>
      </c>
      <c r="F1654" s="114">
        <v>250</v>
      </c>
      <c r="G1654" s="102">
        <v>2.036</v>
      </c>
      <c r="H1654" s="102"/>
      <c r="I1654" s="31">
        <f t="shared" si="297"/>
        <v>6.9</v>
      </c>
      <c r="J1654" s="32">
        <f t="shared" si="298"/>
        <v>2</v>
      </c>
      <c r="K1654" s="32">
        <f t="shared" si="299"/>
        <v>4.8</v>
      </c>
      <c r="L1654" s="32">
        <v>0</v>
      </c>
      <c r="M1654" s="32">
        <f t="shared" si="306"/>
        <v>4.8</v>
      </c>
      <c r="N1654" s="33"/>
      <c r="O1654" s="34">
        <f t="shared" si="301"/>
        <v>0</v>
      </c>
      <c r="P1654" s="35">
        <f t="shared" si="301"/>
        <v>1.5999999999999999</v>
      </c>
      <c r="Q1654" s="33"/>
      <c r="R1654" s="33">
        <f t="shared" si="302"/>
        <v>0</v>
      </c>
      <c r="S1654" s="33">
        <f t="shared" si="302"/>
        <v>1.5999999999999999</v>
      </c>
      <c r="T1654" s="33"/>
      <c r="U1654" s="33">
        <f t="shared" si="303"/>
        <v>0</v>
      </c>
      <c r="V1654" s="33">
        <f t="shared" si="303"/>
        <v>1.5999999999999999</v>
      </c>
      <c r="W1654" s="36"/>
    </row>
    <row r="1655" spans="1:23" ht="19.5">
      <c r="A1655" s="112">
        <v>54</v>
      </c>
      <c r="B1655" s="27" t="s">
        <v>2288</v>
      </c>
      <c r="C1655" s="113" t="s">
        <v>2383</v>
      </c>
      <c r="D1655" s="113"/>
      <c r="E1655" s="113" t="s">
        <v>2384</v>
      </c>
      <c r="F1655" s="114">
        <v>76</v>
      </c>
      <c r="G1655" s="102">
        <v>1.9359999999999999</v>
      </c>
      <c r="H1655" s="102">
        <v>2.7769999999999997</v>
      </c>
      <c r="I1655" s="31">
        <f t="shared" si="297"/>
        <v>2.1</v>
      </c>
      <c r="J1655" s="32">
        <f t="shared" si="298"/>
        <v>0.6</v>
      </c>
      <c r="K1655" s="32">
        <f t="shared" si="299"/>
        <v>1.5</v>
      </c>
      <c r="L1655" s="32">
        <v>0</v>
      </c>
      <c r="M1655" s="32">
        <v>0</v>
      </c>
      <c r="N1655" s="33"/>
      <c r="O1655" s="34">
        <f t="shared" si="301"/>
        <v>0</v>
      </c>
      <c r="P1655" s="35">
        <f t="shared" si="301"/>
        <v>0</v>
      </c>
      <c r="Q1655" s="33"/>
      <c r="R1655" s="33">
        <f t="shared" si="302"/>
        <v>0</v>
      </c>
      <c r="S1655" s="33">
        <f t="shared" si="302"/>
        <v>0</v>
      </c>
      <c r="T1655" s="33"/>
      <c r="U1655" s="33">
        <f t="shared" si="303"/>
        <v>0</v>
      </c>
      <c r="V1655" s="33">
        <f t="shared" si="303"/>
        <v>0</v>
      </c>
      <c r="W1655" s="36"/>
    </row>
    <row r="1656" spans="1:23" ht="19.5">
      <c r="A1656" s="112">
        <v>55</v>
      </c>
      <c r="B1656" s="27" t="s">
        <v>2288</v>
      </c>
      <c r="C1656" s="113" t="s">
        <v>2385</v>
      </c>
      <c r="D1656" s="113"/>
      <c r="E1656" s="113" t="s">
        <v>2386</v>
      </c>
      <c r="F1656" s="114">
        <v>98</v>
      </c>
      <c r="G1656" s="102">
        <v>4.0479999999999992</v>
      </c>
      <c r="H1656" s="102">
        <v>2.83</v>
      </c>
      <c r="I1656" s="31">
        <f t="shared" si="297"/>
        <v>2.7</v>
      </c>
      <c r="J1656" s="32">
        <f t="shared" si="298"/>
        <v>0.8</v>
      </c>
      <c r="K1656" s="32">
        <f t="shared" si="299"/>
        <v>1.9</v>
      </c>
      <c r="L1656" s="32">
        <v>0</v>
      </c>
      <c r="M1656" s="32">
        <v>0</v>
      </c>
      <c r="N1656" s="33"/>
      <c r="O1656" s="34">
        <f t="shared" si="301"/>
        <v>0</v>
      </c>
      <c r="P1656" s="35">
        <f t="shared" si="301"/>
        <v>0</v>
      </c>
      <c r="Q1656" s="33"/>
      <c r="R1656" s="33">
        <f t="shared" si="302"/>
        <v>0</v>
      </c>
      <c r="S1656" s="33">
        <f t="shared" si="302"/>
        <v>0</v>
      </c>
      <c r="T1656" s="33"/>
      <c r="U1656" s="33">
        <f t="shared" si="303"/>
        <v>0</v>
      </c>
      <c r="V1656" s="33">
        <f t="shared" si="303"/>
        <v>0</v>
      </c>
      <c r="W1656" s="36"/>
    </row>
    <row r="1657" spans="1:23" ht="19.5">
      <c r="A1657" s="112">
        <v>56</v>
      </c>
      <c r="B1657" s="27" t="s">
        <v>2288</v>
      </c>
      <c r="C1657" s="113" t="s">
        <v>2385</v>
      </c>
      <c r="D1657" s="113"/>
      <c r="E1657" s="113" t="s">
        <v>2387</v>
      </c>
      <c r="F1657" s="114">
        <v>226</v>
      </c>
      <c r="G1657" s="102">
        <v>0.53300000000000014</v>
      </c>
      <c r="H1657" s="102"/>
      <c r="I1657" s="31">
        <f t="shared" si="297"/>
        <v>6.2</v>
      </c>
      <c r="J1657" s="32">
        <f t="shared" si="298"/>
        <v>1.8</v>
      </c>
      <c r="K1657" s="32">
        <f t="shared" si="299"/>
        <v>4.4000000000000004</v>
      </c>
      <c r="L1657" s="32">
        <f>J1657-G1657</f>
        <v>1.2669999999999999</v>
      </c>
      <c r="M1657" s="32">
        <f>K1657-H1657</f>
        <v>4.4000000000000004</v>
      </c>
      <c r="N1657" s="33"/>
      <c r="O1657" s="34">
        <f t="shared" si="301"/>
        <v>0.42233333333333328</v>
      </c>
      <c r="P1657" s="35">
        <f t="shared" si="301"/>
        <v>1.4666666666666668</v>
      </c>
      <c r="Q1657" s="33"/>
      <c r="R1657" s="33">
        <f t="shared" si="302"/>
        <v>0.42233333333333328</v>
      </c>
      <c r="S1657" s="33">
        <f t="shared" si="302"/>
        <v>1.4666666666666668</v>
      </c>
      <c r="T1657" s="33"/>
      <c r="U1657" s="33">
        <f t="shared" si="303"/>
        <v>0.42233333333333328</v>
      </c>
      <c r="V1657" s="33">
        <f t="shared" si="303"/>
        <v>1.4666666666666668</v>
      </c>
      <c r="W1657" s="36"/>
    </row>
    <row r="1658" spans="1:23" ht="19.5">
      <c r="A1658" s="112">
        <v>57</v>
      </c>
      <c r="B1658" s="27" t="s">
        <v>2288</v>
      </c>
      <c r="C1658" s="113" t="s">
        <v>75</v>
      </c>
      <c r="D1658" s="113"/>
      <c r="E1658" s="113" t="s">
        <v>827</v>
      </c>
      <c r="F1658" s="114">
        <v>185</v>
      </c>
      <c r="G1658" s="102"/>
      <c r="H1658" s="102">
        <v>3.3110000000000004</v>
      </c>
      <c r="I1658" s="31">
        <f t="shared" si="297"/>
        <v>5.0999999999999996</v>
      </c>
      <c r="J1658" s="32">
        <f t="shared" si="298"/>
        <v>1.5</v>
      </c>
      <c r="K1658" s="32">
        <f t="shared" si="299"/>
        <v>3.6</v>
      </c>
      <c r="L1658" s="32">
        <f>J1658-G1658</f>
        <v>1.5</v>
      </c>
      <c r="M1658" s="32">
        <f>K1658-H1658</f>
        <v>0.2889999999999997</v>
      </c>
      <c r="N1658" s="33"/>
      <c r="O1658" s="34">
        <f t="shared" si="301"/>
        <v>0.5</v>
      </c>
      <c r="P1658" s="35">
        <f t="shared" si="301"/>
        <v>9.6333333333333229E-2</v>
      </c>
      <c r="Q1658" s="33"/>
      <c r="R1658" s="33">
        <f t="shared" si="302"/>
        <v>0.5</v>
      </c>
      <c r="S1658" s="33">
        <f t="shared" si="302"/>
        <v>9.6333333333333229E-2</v>
      </c>
      <c r="T1658" s="33"/>
      <c r="U1658" s="33">
        <f t="shared" si="303"/>
        <v>0.5</v>
      </c>
      <c r="V1658" s="33">
        <f t="shared" si="303"/>
        <v>9.6333333333333229E-2</v>
      </c>
      <c r="W1658" s="36"/>
    </row>
    <row r="1659" spans="1:23" ht="19.5">
      <c r="A1659" s="112">
        <v>58</v>
      </c>
      <c r="B1659" s="27" t="s">
        <v>2288</v>
      </c>
      <c r="C1659" s="113" t="s">
        <v>2388</v>
      </c>
      <c r="D1659" s="113"/>
      <c r="E1659" s="113" t="s">
        <v>285</v>
      </c>
      <c r="F1659" s="114">
        <v>128</v>
      </c>
      <c r="G1659" s="102">
        <v>4.29</v>
      </c>
      <c r="H1659" s="102">
        <v>8.9089999999999989</v>
      </c>
      <c r="I1659" s="31">
        <f t="shared" si="297"/>
        <v>3.5</v>
      </c>
      <c r="J1659" s="32">
        <f t="shared" si="298"/>
        <v>1</v>
      </c>
      <c r="K1659" s="32">
        <f t="shared" si="299"/>
        <v>2.5</v>
      </c>
      <c r="L1659" s="32">
        <v>0</v>
      </c>
      <c r="M1659" s="32">
        <v>0</v>
      </c>
      <c r="N1659" s="33"/>
      <c r="O1659" s="34">
        <f t="shared" si="301"/>
        <v>0</v>
      </c>
      <c r="P1659" s="35">
        <f t="shared" si="301"/>
        <v>0</v>
      </c>
      <c r="Q1659" s="33"/>
      <c r="R1659" s="33">
        <f t="shared" si="302"/>
        <v>0</v>
      </c>
      <c r="S1659" s="33">
        <f t="shared" si="302"/>
        <v>0</v>
      </c>
      <c r="T1659" s="33"/>
      <c r="U1659" s="33">
        <f t="shared" si="303"/>
        <v>0</v>
      </c>
      <c r="V1659" s="33">
        <f t="shared" si="303"/>
        <v>0</v>
      </c>
      <c r="W1659" s="36"/>
    </row>
    <row r="1660" spans="1:23" ht="19.5">
      <c r="A1660" s="112">
        <v>59</v>
      </c>
      <c r="B1660" s="27" t="s">
        <v>2288</v>
      </c>
      <c r="C1660" s="113" t="s">
        <v>2388</v>
      </c>
      <c r="D1660" s="113"/>
      <c r="E1660" s="113" t="s">
        <v>2389</v>
      </c>
      <c r="F1660" s="114">
        <v>90</v>
      </c>
      <c r="G1660" s="102">
        <v>3.1640000000000001</v>
      </c>
      <c r="H1660" s="102">
        <v>6.4239999999999995</v>
      </c>
      <c r="I1660" s="31">
        <f t="shared" si="297"/>
        <v>2.5</v>
      </c>
      <c r="J1660" s="32">
        <f t="shared" si="298"/>
        <v>0.7</v>
      </c>
      <c r="K1660" s="32">
        <f t="shared" si="299"/>
        <v>1.8</v>
      </c>
      <c r="L1660" s="32">
        <v>0</v>
      </c>
      <c r="M1660" s="32">
        <v>0</v>
      </c>
      <c r="N1660" s="33"/>
      <c r="O1660" s="34">
        <f t="shared" si="301"/>
        <v>0</v>
      </c>
      <c r="P1660" s="35">
        <f t="shared" si="301"/>
        <v>0</v>
      </c>
      <c r="Q1660" s="33"/>
      <c r="R1660" s="33">
        <f t="shared" si="302"/>
        <v>0</v>
      </c>
      <c r="S1660" s="33">
        <f t="shared" si="302"/>
        <v>0</v>
      </c>
      <c r="T1660" s="33"/>
      <c r="U1660" s="33">
        <f t="shared" si="303"/>
        <v>0</v>
      </c>
      <c r="V1660" s="33">
        <f t="shared" si="303"/>
        <v>0</v>
      </c>
      <c r="W1660" s="36"/>
    </row>
    <row r="1661" spans="1:23" ht="19.5">
      <c r="A1661" s="112">
        <v>60</v>
      </c>
      <c r="B1661" s="27" t="s">
        <v>2288</v>
      </c>
      <c r="C1661" s="113" t="s">
        <v>2390</v>
      </c>
      <c r="D1661" s="113"/>
      <c r="E1661" s="113" t="s">
        <v>2391</v>
      </c>
      <c r="F1661" s="114">
        <v>245</v>
      </c>
      <c r="G1661" s="102">
        <v>2.5499999999999998</v>
      </c>
      <c r="H1661" s="102"/>
      <c r="I1661" s="31">
        <f t="shared" si="297"/>
        <v>6.7</v>
      </c>
      <c r="J1661" s="32">
        <f t="shared" si="298"/>
        <v>1.9</v>
      </c>
      <c r="K1661" s="32">
        <f t="shared" si="299"/>
        <v>4.7</v>
      </c>
      <c r="L1661" s="32">
        <v>0</v>
      </c>
      <c r="M1661" s="32">
        <f t="shared" ref="M1661:M1669" si="308">K1661-H1661</f>
        <v>4.7</v>
      </c>
      <c r="N1661" s="33"/>
      <c r="O1661" s="34">
        <f t="shared" si="301"/>
        <v>0</v>
      </c>
      <c r="P1661" s="35">
        <f t="shared" si="301"/>
        <v>1.5666666666666667</v>
      </c>
      <c r="Q1661" s="33"/>
      <c r="R1661" s="33">
        <f t="shared" si="302"/>
        <v>0</v>
      </c>
      <c r="S1661" s="33">
        <f t="shared" si="302"/>
        <v>1.5666666666666667</v>
      </c>
      <c r="T1661" s="33"/>
      <c r="U1661" s="33">
        <f t="shared" si="303"/>
        <v>0</v>
      </c>
      <c r="V1661" s="33">
        <f t="shared" si="303"/>
        <v>1.5666666666666667</v>
      </c>
      <c r="W1661" s="36"/>
    </row>
    <row r="1662" spans="1:23" ht="37.5">
      <c r="A1662" s="112">
        <v>61</v>
      </c>
      <c r="B1662" s="27" t="s">
        <v>2288</v>
      </c>
      <c r="C1662" s="116" t="s">
        <v>2392</v>
      </c>
      <c r="D1662" s="116"/>
      <c r="E1662" s="113" t="s">
        <v>2393</v>
      </c>
      <c r="F1662" s="114">
        <v>75</v>
      </c>
      <c r="G1662" s="102">
        <v>0.53200000000000003</v>
      </c>
      <c r="H1662" s="102"/>
      <c r="I1662" s="31">
        <f t="shared" si="297"/>
        <v>2.1</v>
      </c>
      <c r="J1662" s="32">
        <f t="shared" si="298"/>
        <v>0.6</v>
      </c>
      <c r="K1662" s="32">
        <f t="shared" si="299"/>
        <v>1.5</v>
      </c>
      <c r="L1662" s="32">
        <f>J1662-G1662</f>
        <v>6.7999999999999949E-2</v>
      </c>
      <c r="M1662" s="32">
        <f t="shared" si="308"/>
        <v>1.5</v>
      </c>
      <c r="N1662" s="33"/>
      <c r="O1662" s="34">
        <f t="shared" si="301"/>
        <v>2.2666666666666651E-2</v>
      </c>
      <c r="P1662" s="35">
        <f t="shared" si="301"/>
        <v>0.5</v>
      </c>
      <c r="Q1662" s="33"/>
      <c r="R1662" s="33">
        <f t="shared" si="302"/>
        <v>2.2666666666666651E-2</v>
      </c>
      <c r="S1662" s="33">
        <f t="shared" si="302"/>
        <v>0.5</v>
      </c>
      <c r="T1662" s="33"/>
      <c r="U1662" s="33">
        <f t="shared" si="303"/>
        <v>2.2666666666666651E-2</v>
      </c>
      <c r="V1662" s="33">
        <f t="shared" si="303"/>
        <v>0.5</v>
      </c>
      <c r="W1662" s="36"/>
    </row>
    <row r="1663" spans="1:23" ht="19.5">
      <c r="A1663" s="112">
        <v>62</v>
      </c>
      <c r="B1663" s="27" t="s">
        <v>2288</v>
      </c>
      <c r="C1663" s="116" t="s">
        <v>2394</v>
      </c>
      <c r="D1663" s="116"/>
      <c r="E1663" s="113" t="s">
        <v>2395</v>
      </c>
      <c r="F1663" s="114">
        <v>92</v>
      </c>
      <c r="G1663" s="102">
        <v>1.758</v>
      </c>
      <c r="H1663" s="102"/>
      <c r="I1663" s="31">
        <f t="shared" si="297"/>
        <v>2.5</v>
      </c>
      <c r="J1663" s="32">
        <f t="shared" si="298"/>
        <v>0.7</v>
      </c>
      <c r="K1663" s="32">
        <f t="shared" si="299"/>
        <v>1.8</v>
      </c>
      <c r="L1663" s="32">
        <v>0</v>
      </c>
      <c r="M1663" s="32">
        <f t="shared" si="308"/>
        <v>1.8</v>
      </c>
      <c r="N1663" s="33"/>
      <c r="O1663" s="34">
        <f t="shared" si="301"/>
        <v>0</v>
      </c>
      <c r="P1663" s="35">
        <f t="shared" si="301"/>
        <v>0.6</v>
      </c>
      <c r="Q1663" s="33"/>
      <c r="R1663" s="33">
        <f t="shared" si="302"/>
        <v>0</v>
      </c>
      <c r="S1663" s="33">
        <f t="shared" si="302"/>
        <v>0.6</v>
      </c>
      <c r="T1663" s="33"/>
      <c r="U1663" s="33">
        <f t="shared" si="303"/>
        <v>0</v>
      </c>
      <c r="V1663" s="33">
        <f t="shared" si="303"/>
        <v>0.6</v>
      </c>
      <c r="W1663" s="36"/>
    </row>
    <row r="1664" spans="1:23" ht="19.5">
      <c r="A1664" s="112">
        <v>63</v>
      </c>
      <c r="B1664" s="27" t="s">
        <v>2288</v>
      </c>
      <c r="C1664" s="116" t="s">
        <v>2394</v>
      </c>
      <c r="D1664" s="116"/>
      <c r="E1664" s="113" t="s">
        <v>2396</v>
      </c>
      <c r="F1664" s="114">
        <v>157</v>
      </c>
      <c r="G1664" s="102"/>
      <c r="H1664" s="102">
        <v>2.5249999999999999</v>
      </c>
      <c r="I1664" s="31">
        <f t="shared" si="297"/>
        <v>4.3</v>
      </c>
      <c r="J1664" s="32">
        <f t="shared" si="298"/>
        <v>1.2</v>
      </c>
      <c r="K1664" s="32">
        <f t="shared" si="299"/>
        <v>3</v>
      </c>
      <c r="L1664" s="32">
        <f>J1664-G1664</f>
        <v>1.2</v>
      </c>
      <c r="M1664" s="32">
        <f t="shared" si="308"/>
        <v>0.47500000000000009</v>
      </c>
      <c r="N1664" s="33"/>
      <c r="O1664" s="34">
        <f t="shared" si="301"/>
        <v>0.39999999999999997</v>
      </c>
      <c r="P1664" s="35">
        <f t="shared" si="301"/>
        <v>0.15833333333333335</v>
      </c>
      <c r="Q1664" s="33"/>
      <c r="R1664" s="33">
        <f t="shared" si="302"/>
        <v>0.39999999999999997</v>
      </c>
      <c r="S1664" s="33">
        <f t="shared" si="302"/>
        <v>0.15833333333333335</v>
      </c>
      <c r="T1664" s="33"/>
      <c r="U1664" s="33">
        <f t="shared" si="303"/>
        <v>0.39999999999999997</v>
      </c>
      <c r="V1664" s="33">
        <f t="shared" si="303"/>
        <v>0.15833333333333335</v>
      </c>
      <c r="W1664" s="36"/>
    </row>
    <row r="1665" spans="1:23" ht="19.5">
      <c r="A1665" s="112">
        <v>64</v>
      </c>
      <c r="B1665" s="27" t="s">
        <v>2288</v>
      </c>
      <c r="C1665" s="116" t="s">
        <v>2394</v>
      </c>
      <c r="D1665" s="116"/>
      <c r="E1665" s="113" t="s">
        <v>2397</v>
      </c>
      <c r="F1665" s="114">
        <v>132</v>
      </c>
      <c r="G1665" s="102"/>
      <c r="H1665" s="102"/>
      <c r="I1665" s="31">
        <f t="shared" si="297"/>
        <v>3.6</v>
      </c>
      <c r="J1665" s="32">
        <f t="shared" si="298"/>
        <v>1</v>
      </c>
      <c r="K1665" s="32">
        <f t="shared" si="299"/>
        <v>2.5</v>
      </c>
      <c r="L1665" s="32">
        <f>J1665-G1665</f>
        <v>1</v>
      </c>
      <c r="M1665" s="32">
        <f t="shared" si="308"/>
        <v>2.5</v>
      </c>
      <c r="N1665" s="33"/>
      <c r="O1665" s="34">
        <f t="shared" si="301"/>
        <v>0.33333333333333331</v>
      </c>
      <c r="P1665" s="35">
        <f t="shared" si="301"/>
        <v>0.83333333333333337</v>
      </c>
      <c r="Q1665" s="33"/>
      <c r="R1665" s="33">
        <f t="shared" si="302"/>
        <v>0.33333333333333331</v>
      </c>
      <c r="S1665" s="33">
        <f t="shared" si="302"/>
        <v>0.83333333333333337</v>
      </c>
      <c r="T1665" s="33"/>
      <c r="U1665" s="33">
        <f t="shared" si="303"/>
        <v>0.33333333333333331</v>
      </c>
      <c r="V1665" s="33">
        <f t="shared" si="303"/>
        <v>0.83333333333333337</v>
      </c>
      <c r="W1665" s="36"/>
    </row>
    <row r="1666" spans="1:23" ht="19.5">
      <c r="A1666" s="112">
        <v>65</v>
      </c>
      <c r="B1666" s="27" t="s">
        <v>2288</v>
      </c>
      <c r="C1666" s="113" t="s">
        <v>2398</v>
      </c>
      <c r="D1666" s="113"/>
      <c r="E1666" s="113" t="s">
        <v>2399</v>
      </c>
      <c r="F1666" s="114">
        <v>236</v>
      </c>
      <c r="G1666" s="102"/>
      <c r="H1666" s="102">
        <v>0.14499999999999999</v>
      </c>
      <c r="I1666" s="31">
        <f t="shared" ref="I1666:I1704" si="309">ROUND(F1666*55/100*50*0.001,1)</f>
        <v>6.5</v>
      </c>
      <c r="J1666" s="32">
        <f t="shared" ref="J1666:J1704" si="310">ROUND(I1666*1/3.5,1)</f>
        <v>1.9</v>
      </c>
      <c r="K1666" s="32">
        <f t="shared" ref="K1666:K1704" si="311">ROUND(I1666*2/2.85,1)</f>
        <v>4.5999999999999996</v>
      </c>
      <c r="L1666" s="32">
        <f>J1666-G1666</f>
        <v>1.9</v>
      </c>
      <c r="M1666" s="32">
        <f t="shared" si="308"/>
        <v>4.4550000000000001</v>
      </c>
      <c r="N1666" s="33"/>
      <c r="O1666" s="34">
        <f t="shared" ref="O1666:P1729" si="312">L1666/3</f>
        <v>0.6333333333333333</v>
      </c>
      <c r="P1666" s="35">
        <f t="shared" si="312"/>
        <v>1.4850000000000001</v>
      </c>
      <c r="Q1666" s="33"/>
      <c r="R1666" s="33">
        <f t="shared" ref="R1666:S1729" si="313">L1666/3</f>
        <v>0.6333333333333333</v>
      </c>
      <c r="S1666" s="33">
        <f t="shared" si="313"/>
        <v>1.4850000000000001</v>
      </c>
      <c r="T1666" s="33"/>
      <c r="U1666" s="33">
        <f t="shared" ref="U1666:V1729" si="314">L1666/3</f>
        <v>0.6333333333333333</v>
      </c>
      <c r="V1666" s="33">
        <f t="shared" si="314"/>
        <v>1.4850000000000001</v>
      </c>
      <c r="W1666" s="36"/>
    </row>
    <row r="1667" spans="1:23" ht="19.5">
      <c r="A1667" s="112">
        <v>66</v>
      </c>
      <c r="B1667" s="27" t="s">
        <v>2288</v>
      </c>
      <c r="C1667" s="113" t="s">
        <v>2400</v>
      </c>
      <c r="D1667" s="113"/>
      <c r="E1667" s="113" t="s">
        <v>1237</v>
      </c>
      <c r="F1667" s="114">
        <v>206</v>
      </c>
      <c r="G1667" s="102"/>
      <c r="H1667" s="102"/>
      <c r="I1667" s="31">
        <f t="shared" si="309"/>
        <v>5.7</v>
      </c>
      <c r="J1667" s="32">
        <f t="shared" si="310"/>
        <v>1.6</v>
      </c>
      <c r="K1667" s="32">
        <f t="shared" si="311"/>
        <v>4</v>
      </c>
      <c r="L1667" s="32">
        <f>J1667-G1667</f>
        <v>1.6</v>
      </c>
      <c r="M1667" s="32">
        <f t="shared" si="308"/>
        <v>4</v>
      </c>
      <c r="N1667" s="33"/>
      <c r="O1667" s="34">
        <f t="shared" si="312"/>
        <v>0.53333333333333333</v>
      </c>
      <c r="P1667" s="35">
        <f t="shared" si="312"/>
        <v>1.3333333333333333</v>
      </c>
      <c r="Q1667" s="33"/>
      <c r="R1667" s="33">
        <f t="shared" si="313"/>
        <v>0.53333333333333333</v>
      </c>
      <c r="S1667" s="33">
        <f t="shared" si="313"/>
        <v>1.3333333333333333</v>
      </c>
      <c r="T1667" s="33"/>
      <c r="U1667" s="33">
        <f t="shared" si="314"/>
        <v>0.53333333333333333</v>
      </c>
      <c r="V1667" s="33">
        <f t="shared" si="314"/>
        <v>1.3333333333333333</v>
      </c>
      <c r="W1667" s="36"/>
    </row>
    <row r="1668" spans="1:23" ht="19.5">
      <c r="A1668" s="112">
        <v>67</v>
      </c>
      <c r="B1668" s="27" t="s">
        <v>2288</v>
      </c>
      <c r="C1668" s="113" t="s">
        <v>2401</v>
      </c>
      <c r="D1668" s="113"/>
      <c r="E1668" s="113" t="s">
        <v>2402</v>
      </c>
      <c r="F1668" s="114">
        <v>68</v>
      </c>
      <c r="G1668" s="102">
        <v>3.8169999999999997</v>
      </c>
      <c r="H1668" s="102"/>
      <c r="I1668" s="31">
        <f t="shared" si="309"/>
        <v>1.9</v>
      </c>
      <c r="J1668" s="32">
        <f t="shared" si="310"/>
        <v>0.5</v>
      </c>
      <c r="K1668" s="32">
        <f t="shared" si="311"/>
        <v>1.3</v>
      </c>
      <c r="L1668" s="32">
        <v>0</v>
      </c>
      <c r="M1668" s="32">
        <f t="shared" si="308"/>
        <v>1.3</v>
      </c>
      <c r="N1668" s="33"/>
      <c r="O1668" s="34">
        <f t="shared" si="312"/>
        <v>0</v>
      </c>
      <c r="P1668" s="35">
        <f t="shared" si="312"/>
        <v>0.43333333333333335</v>
      </c>
      <c r="Q1668" s="33"/>
      <c r="R1668" s="33">
        <f t="shared" si="313"/>
        <v>0</v>
      </c>
      <c r="S1668" s="33">
        <f t="shared" si="313"/>
        <v>0.43333333333333335</v>
      </c>
      <c r="T1668" s="33"/>
      <c r="U1668" s="33">
        <f t="shared" si="314"/>
        <v>0</v>
      </c>
      <c r="V1668" s="33">
        <f t="shared" si="314"/>
        <v>0.43333333333333335</v>
      </c>
      <c r="W1668" s="36"/>
    </row>
    <row r="1669" spans="1:23" ht="19.5">
      <c r="A1669" s="112">
        <v>68</v>
      </c>
      <c r="B1669" s="27" t="s">
        <v>2288</v>
      </c>
      <c r="C1669" s="113" t="s">
        <v>2403</v>
      </c>
      <c r="D1669" s="113"/>
      <c r="E1669" s="113" t="s">
        <v>2404</v>
      </c>
      <c r="F1669" s="114">
        <v>196</v>
      </c>
      <c r="G1669" s="102">
        <v>7.4260000000000002</v>
      </c>
      <c r="H1669" s="102"/>
      <c r="I1669" s="31">
        <f t="shared" si="309"/>
        <v>5.4</v>
      </c>
      <c r="J1669" s="32">
        <f t="shared" si="310"/>
        <v>1.5</v>
      </c>
      <c r="K1669" s="32">
        <f t="shared" si="311"/>
        <v>3.8</v>
      </c>
      <c r="L1669" s="32">
        <v>0</v>
      </c>
      <c r="M1669" s="32">
        <f t="shared" si="308"/>
        <v>3.8</v>
      </c>
      <c r="N1669" s="33"/>
      <c r="O1669" s="34">
        <f t="shared" si="312"/>
        <v>0</v>
      </c>
      <c r="P1669" s="35">
        <f t="shared" si="312"/>
        <v>1.2666666666666666</v>
      </c>
      <c r="Q1669" s="33"/>
      <c r="R1669" s="33">
        <f t="shared" si="313"/>
        <v>0</v>
      </c>
      <c r="S1669" s="33">
        <f t="shared" si="313"/>
        <v>1.2666666666666666</v>
      </c>
      <c r="T1669" s="33"/>
      <c r="U1669" s="33">
        <f t="shared" si="314"/>
        <v>0</v>
      </c>
      <c r="V1669" s="33">
        <f t="shared" si="314"/>
        <v>1.2666666666666666</v>
      </c>
      <c r="W1669" s="36"/>
    </row>
    <row r="1670" spans="1:23" ht="19.5">
      <c r="A1670" s="112">
        <v>69</v>
      </c>
      <c r="B1670" s="27" t="s">
        <v>2288</v>
      </c>
      <c r="C1670" s="113" t="s">
        <v>2405</v>
      </c>
      <c r="D1670" s="113"/>
      <c r="E1670" s="113" t="s">
        <v>2406</v>
      </c>
      <c r="F1670" s="114">
        <v>105</v>
      </c>
      <c r="G1670" s="102">
        <v>1.9969999999999999</v>
      </c>
      <c r="H1670" s="102">
        <v>4.9779999999999998</v>
      </c>
      <c r="I1670" s="31">
        <f t="shared" si="309"/>
        <v>2.9</v>
      </c>
      <c r="J1670" s="32">
        <f t="shared" si="310"/>
        <v>0.8</v>
      </c>
      <c r="K1670" s="32">
        <f t="shared" si="311"/>
        <v>2</v>
      </c>
      <c r="L1670" s="32">
        <v>0</v>
      </c>
      <c r="M1670" s="32">
        <v>0</v>
      </c>
      <c r="N1670" s="33"/>
      <c r="O1670" s="34">
        <f t="shared" si="312"/>
        <v>0</v>
      </c>
      <c r="P1670" s="35">
        <f t="shared" si="312"/>
        <v>0</v>
      </c>
      <c r="Q1670" s="33"/>
      <c r="R1670" s="33">
        <f t="shared" si="313"/>
        <v>0</v>
      </c>
      <c r="S1670" s="33">
        <f t="shared" si="313"/>
        <v>0</v>
      </c>
      <c r="T1670" s="33"/>
      <c r="U1670" s="33">
        <f t="shared" si="314"/>
        <v>0</v>
      </c>
      <c r="V1670" s="33">
        <f t="shared" si="314"/>
        <v>0</v>
      </c>
      <c r="W1670" s="36"/>
    </row>
    <row r="1671" spans="1:23" ht="19.5">
      <c r="A1671" s="112">
        <v>70</v>
      </c>
      <c r="B1671" s="27" t="s">
        <v>2288</v>
      </c>
      <c r="C1671" s="113" t="s">
        <v>2407</v>
      </c>
      <c r="D1671" s="113"/>
      <c r="E1671" s="113" t="s">
        <v>2408</v>
      </c>
      <c r="F1671" s="114">
        <v>111</v>
      </c>
      <c r="G1671" s="102"/>
      <c r="H1671" s="102"/>
      <c r="I1671" s="31">
        <f t="shared" si="309"/>
        <v>3.1</v>
      </c>
      <c r="J1671" s="32">
        <f t="shared" si="310"/>
        <v>0.9</v>
      </c>
      <c r="K1671" s="32">
        <f t="shared" si="311"/>
        <v>2.2000000000000002</v>
      </c>
      <c r="L1671" s="32">
        <f t="shared" ref="L1671:M1677" si="315">J1671-G1671</f>
        <v>0.9</v>
      </c>
      <c r="M1671" s="32">
        <f t="shared" si="315"/>
        <v>2.2000000000000002</v>
      </c>
      <c r="N1671" s="33"/>
      <c r="O1671" s="34">
        <f t="shared" si="312"/>
        <v>0.3</v>
      </c>
      <c r="P1671" s="35">
        <f t="shared" si="312"/>
        <v>0.73333333333333339</v>
      </c>
      <c r="Q1671" s="33"/>
      <c r="R1671" s="33">
        <f t="shared" si="313"/>
        <v>0.3</v>
      </c>
      <c r="S1671" s="33">
        <f t="shared" si="313"/>
        <v>0.73333333333333339</v>
      </c>
      <c r="T1671" s="33"/>
      <c r="U1671" s="33">
        <f t="shared" si="314"/>
        <v>0.3</v>
      </c>
      <c r="V1671" s="33">
        <f t="shared" si="314"/>
        <v>0.73333333333333339</v>
      </c>
      <c r="W1671" s="36"/>
    </row>
    <row r="1672" spans="1:23" ht="19.5">
      <c r="A1672" s="112">
        <v>71</v>
      </c>
      <c r="B1672" s="27" t="s">
        <v>2288</v>
      </c>
      <c r="C1672" s="113" t="s">
        <v>2407</v>
      </c>
      <c r="D1672" s="113"/>
      <c r="E1672" s="113" t="s">
        <v>2409</v>
      </c>
      <c r="F1672" s="114">
        <v>112</v>
      </c>
      <c r="G1672" s="102">
        <v>0.18300000000000005</v>
      </c>
      <c r="H1672" s="102">
        <v>0.17499999999999999</v>
      </c>
      <c r="I1672" s="31">
        <f t="shared" si="309"/>
        <v>3.1</v>
      </c>
      <c r="J1672" s="32">
        <f t="shared" si="310"/>
        <v>0.9</v>
      </c>
      <c r="K1672" s="32">
        <f t="shared" si="311"/>
        <v>2.2000000000000002</v>
      </c>
      <c r="L1672" s="32">
        <f t="shared" si="315"/>
        <v>0.71699999999999997</v>
      </c>
      <c r="M1672" s="32">
        <f t="shared" si="315"/>
        <v>2.0250000000000004</v>
      </c>
      <c r="N1672" s="33"/>
      <c r="O1672" s="34">
        <f t="shared" si="312"/>
        <v>0.23899999999999999</v>
      </c>
      <c r="P1672" s="35">
        <f t="shared" si="312"/>
        <v>0.67500000000000016</v>
      </c>
      <c r="Q1672" s="33"/>
      <c r="R1672" s="33">
        <f t="shared" si="313"/>
        <v>0.23899999999999999</v>
      </c>
      <c r="S1672" s="33">
        <f t="shared" si="313"/>
        <v>0.67500000000000016</v>
      </c>
      <c r="T1672" s="33"/>
      <c r="U1672" s="33">
        <f t="shared" si="314"/>
        <v>0.23899999999999999</v>
      </c>
      <c r="V1672" s="33">
        <f t="shared" si="314"/>
        <v>0.67500000000000016</v>
      </c>
      <c r="W1672" s="36"/>
    </row>
    <row r="1673" spans="1:23" ht="37.5">
      <c r="A1673" s="112">
        <v>72</v>
      </c>
      <c r="B1673" s="27" t="s">
        <v>2288</v>
      </c>
      <c r="C1673" s="113" t="s">
        <v>2410</v>
      </c>
      <c r="D1673" s="113"/>
      <c r="E1673" s="113" t="s">
        <v>2411</v>
      </c>
      <c r="F1673" s="114">
        <v>200</v>
      </c>
      <c r="G1673" s="102"/>
      <c r="H1673" s="102"/>
      <c r="I1673" s="31">
        <f t="shared" si="309"/>
        <v>5.5</v>
      </c>
      <c r="J1673" s="32">
        <f t="shared" si="310"/>
        <v>1.6</v>
      </c>
      <c r="K1673" s="32">
        <f t="shared" si="311"/>
        <v>3.9</v>
      </c>
      <c r="L1673" s="32">
        <f t="shared" si="315"/>
        <v>1.6</v>
      </c>
      <c r="M1673" s="32">
        <f t="shared" si="315"/>
        <v>3.9</v>
      </c>
      <c r="N1673" s="33"/>
      <c r="O1673" s="34">
        <f t="shared" si="312"/>
        <v>0.53333333333333333</v>
      </c>
      <c r="P1673" s="35">
        <f t="shared" si="312"/>
        <v>1.3</v>
      </c>
      <c r="Q1673" s="33"/>
      <c r="R1673" s="33">
        <f t="shared" si="313"/>
        <v>0.53333333333333333</v>
      </c>
      <c r="S1673" s="33">
        <f t="shared" si="313"/>
        <v>1.3</v>
      </c>
      <c r="T1673" s="33"/>
      <c r="U1673" s="33">
        <f t="shared" si="314"/>
        <v>0.53333333333333333</v>
      </c>
      <c r="V1673" s="33">
        <f t="shared" si="314"/>
        <v>1.3</v>
      </c>
      <c r="W1673" s="36"/>
    </row>
    <row r="1674" spans="1:23" ht="37.5">
      <c r="A1674" s="112">
        <v>73</v>
      </c>
      <c r="B1674" s="27" t="s">
        <v>2288</v>
      </c>
      <c r="C1674" s="113" t="s">
        <v>2410</v>
      </c>
      <c r="D1674" s="113"/>
      <c r="E1674" s="113" t="s">
        <v>2412</v>
      </c>
      <c r="F1674" s="114">
        <v>52</v>
      </c>
      <c r="G1674" s="102">
        <v>3.1999999999999994E-2</v>
      </c>
      <c r="H1674" s="102"/>
      <c r="I1674" s="31">
        <f t="shared" si="309"/>
        <v>1.4</v>
      </c>
      <c r="J1674" s="32">
        <f t="shared" si="310"/>
        <v>0.4</v>
      </c>
      <c r="K1674" s="32">
        <f t="shared" si="311"/>
        <v>1</v>
      </c>
      <c r="L1674" s="32">
        <f t="shared" si="315"/>
        <v>0.36800000000000005</v>
      </c>
      <c r="M1674" s="32">
        <f t="shared" si="315"/>
        <v>1</v>
      </c>
      <c r="N1674" s="33"/>
      <c r="O1674" s="34">
        <f t="shared" si="312"/>
        <v>0.12266666666666669</v>
      </c>
      <c r="P1674" s="35">
        <f t="shared" si="312"/>
        <v>0.33333333333333331</v>
      </c>
      <c r="Q1674" s="33"/>
      <c r="R1674" s="33">
        <f t="shared" si="313"/>
        <v>0.12266666666666669</v>
      </c>
      <c r="S1674" s="33">
        <f t="shared" si="313"/>
        <v>0.33333333333333331</v>
      </c>
      <c r="T1674" s="33"/>
      <c r="U1674" s="33">
        <f t="shared" si="314"/>
        <v>0.12266666666666669</v>
      </c>
      <c r="V1674" s="33">
        <f t="shared" si="314"/>
        <v>0.33333333333333331</v>
      </c>
      <c r="W1674" s="36"/>
    </row>
    <row r="1675" spans="1:23" ht="19.5">
      <c r="A1675" s="112">
        <v>74</v>
      </c>
      <c r="B1675" s="27" t="s">
        <v>2288</v>
      </c>
      <c r="C1675" s="113" t="s">
        <v>51</v>
      </c>
      <c r="D1675" s="113"/>
      <c r="E1675" s="113" t="s">
        <v>52</v>
      </c>
      <c r="F1675" s="114">
        <v>187</v>
      </c>
      <c r="G1675" s="102">
        <v>0.25</v>
      </c>
      <c r="H1675" s="102"/>
      <c r="I1675" s="31">
        <f t="shared" si="309"/>
        <v>5.0999999999999996</v>
      </c>
      <c r="J1675" s="32">
        <f t="shared" si="310"/>
        <v>1.5</v>
      </c>
      <c r="K1675" s="32">
        <f t="shared" si="311"/>
        <v>3.6</v>
      </c>
      <c r="L1675" s="32">
        <f t="shared" si="315"/>
        <v>1.25</v>
      </c>
      <c r="M1675" s="32">
        <f t="shared" si="315"/>
        <v>3.6</v>
      </c>
      <c r="N1675" s="33"/>
      <c r="O1675" s="34">
        <f t="shared" si="312"/>
        <v>0.41666666666666669</v>
      </c>
      <c r="P1675" s="35">
        <f t="shared" si="312"/>
        <v>1.2</v>
      </c>
      <c r="Q1675" s="33"/>
      <c r="R1675" s="33">
        <f t="shared" si="313"/>
        <v>0.41666666666666669</v>
      </c>
      <c r="S1675" s="33">
        <f t="shared" si="313"/>
        <v>1.2</v>
      </c>
      <c r="T1675" s="33"/>
      <c r="U1675" s="33">
        <f t="shared" si="314"/>
        <v>0.41666666666666669</v>
      </c>
      <c r="V1675" s="33">
        <f t="shared" si="314"/>
        <v>1.2</v>
      </c>
      <c r="W1675" s="36"/>
    </row>
    <row r="1676" spans="1:23" ht="19.5">
      <c r="A1676" s="112">
        <v>75</v>
      </c>
      <c r="B1676" s="27" t="s">
        <v>2288</v>
      </c>
      <c r="C1676" s="113" t="s">
        <v>2413</v>
      </c>
      <c r="D1676" s="113"/>
      <c r="E1676" s="113" t="s">
        <v>2414</v>
      </c>
      <c r="F1676" s="114">
        <v>121</v>
      </c>
      <c r="G1676" s="102"/>
      <c r="H1676" s="102"/>
      <c r="I1676" s="31">
        <f t="shared" si="309"/>
        <v>3.3</v>
      </c>
      <c r="J1676" s="32">
        <f t="shared" si="310"/>
        <v>0.9</v>
      </c>
      <c r="K1676" s="32">
        <f t="shared" si="311"/>
        <v>2.2999999999999998</v>
      </c>
      <c r="L1676" s="32">
        <f t="shared" si="315"/>
        <v>0.9</v>
      </c>
      <c r="M1676" s="32">
        <f t="shared" si="315"/>
        <v>2.2999999999999998</v>
      </c>
      <c r="N1676" s="33"/>
      <c r="O1676" s="34">
        <f t="shared" si="312"/>
        <v>0.3</v>
      </c>
      <c r="P1676" s="35">
        <f t="shared" si="312"/>
        <v>0.76666666666666661</v>
      </c>
      <c r="Q1676" s="33"/>
      <c r="R1676" s="33">
        <f t="shared" si="313"/>
        <v>0.3</v>
      </c>
      <c r="S1676" s="33">
        <f t="shared" si="313"/>
        <v>0.76666666666666661</v>
      </c>
      <c r="T1676" s="33"/>
      <c r="U1676" s="33">
        <f t="shared" si="314"/>
        <v>0.3</v>
      </c>
      <c r="V1676" s="33">
        <f t="shared" si="314"/>
        <v>0.76666666666666661</v>
      </c>
      <c r="W1676" s="36"/>
    </row>
    <row r="1677" spans="1:23" ht="19.5">
      <c r="A1677" s="112">
        <v>76</v>
      </c>
      <c r="B1677" s="27" t="s">
        <v>2288</v>
      </c>
      <c r="C1677" s="113" t="s">
        <v>2415</v>
      </c>
      <c r="D1677" s="113"/>
      <c r="E1677" s="113" t="s">
        <v>2416</v>
      </c>
      <c r="F1677" s="114">
        <v>134</v>
      </c>
      <c r="G1677" s="102"/>
      <c r="H1677" s="102"/>
      <c r="I1677" s="31">
        <f t="shared" si="309"/>
        <v>3.7</v>
      </c>
      <c r="J1677" s="32">
        <f t="shared" si="310"/>
        <v>1.1000000000000001</v>
      </c>
      <c r="K1677" s="32">
        <f t="shared" si="311"/>
        <v>2.6</v>
      </c>
      <c r="L1677" s="32">
        <f t="shared" si="315"/>
        <v>1.1000000000000001</v>
      </c>
      <c r="M1677" s="32">
        <f t="shared" si="315"/>
        <v>2.6</v>
      </c>
      <c r="N1677" s="33"/>
      <c r="O1677" s="34">
        <f t="shared" si="312"/>
        <v>0.3666666666666667</v>
      </c>
      <c r="P1677" s="35">
        <f t="shared" si="312"/>
        <v>0.8666666666666667</v>
      </c>
      <c r="Q1677" s="33"/>
      <c r="R1677" s="33">
        <f t="shared" si="313"/>
        <v>0.3666666666666667</v>
      </c>
      <c r="S1677" s="33">
        <f t="shared" si="313"/>
        <v>0.8666666666666667</v>
      </c>
      <c r="T1677" s="33"/>
      <c r="U1677" s="33">
        <f t="shared" si="314"/>
        <v>0.3666666666666667</v>
      </c>
      <c r="V1677" s="33">
        <f t="shared" si="314"/>
        <v>0.8666666666666667</v>
      </c>
      <c r="W1677" s="36"/>
    </row>
    <row r="1678" spans="1:23" ht="19.5">
      <c r="A1678" s="112">
        <v>77</v>
      </c>
      <c r="B1678" s="27" t="s">
        <v>2288</v>
      </c>
      <c r="C1678" s="113" t="s">
        <v>2417</v>
      </c>
      <c r="D1678" s="113"/>
      <c r="E1678" s="113" t="s">
        <v>2418</v>
      </c>
      <c r="F1678" s="114">
        <v>137</v>
      </c>
      <c r="G1678" s="102">
        <v>2.1890000000000005</v>
      </c>
      <c r="H1678" s="102">
        <v>5.9170000000000007</v>
      </c>
      <c r="I1678" s="31">
        <f t="shared" si="309"/>
        <v>3.8</v>
      </c>
      <c r="J1678" s="32">
        <f t="shared" si="310"/>
        <v>1.1000000000000001</v>
      </c>
      <c r="K1678" s="32">
        <f t="shared" si="311"/>
        <v>2.7</v>
      </c>
      <c r="L1678" s="32">
        <v>0</v>
      </c>
      <c r="M1678" s="32">
        <v>0</v>
      </c>
      <c r="N1678" s="33"/>
      <c r="O1678" s="34">
        <f t="shared" si="312"/>
        <v>0</v>
      </c>
      <c r="P1678" s="35">
        <f t="shared" si="312"/>
        <v>0</v>
      </c>
      <c r="Q1678" s="33"/>
      <c r="R1678" s="33">
        <f t="shared" si="313"/>
        <v>0</v>
      </c>
      <c r="S1678" s="33">
        <f t="shared" si="313"/>
        <v>0</v>
      </c>
      <c r="T1678" s="33"/>
      <c r="U1678" s="33">
        <f t="shared" si="314"/>
        <v>0</v>
      </c>
      <c r="V1678" s="33">
        <f t="shared" si="314"/>
        <v>0</v>
      </c>
      <c r="W1678" s="36"/>
    </row>
    <row r="1679" spans="1:23" ht="19.5">
      <c r="A1679" s="112">
        <v>78</v>
      </c>
      <c r="B1679" s="27" t="s">
        <v>2288</v>
      </c>
      <c r="C1679" s="113" t="s">
        <v>2417</v>
      </c>
      <c r="D1679" s="113"/>
      <c r="E1679" s="113" t="s">
        <v>2419</v>
      </c>
      <c r="F1679" s="114">
        <v>131</v>
      </c>
      <c r="G1679" s="102"/>
      <c r="H1679" s="102">
        <v>0.5069999999999999</v>
      </c>
      <c r="I1679" s="31">
        <f t="shared" si="309"/>
        <v>3.6</v>
      </c>
      <c r="J1679" s="32">
        <f t="shared" si="310"/>
        <v>1</v>
      </c>
      <c r="K1679" s="32">
        <f t="shared" si="311"/>
        <v>2.5</v>
      </c>
      <c r="L1679" s="32">
        <f>J1679-G1679</f>
        <v>1</v>
      </c>
      <c r="M1679" s="32">
        <f>K1679-H1679</f>
        <v>1.9930000000000001</v>
      </c>
      <c r="N1679" s="33"/>
      <c r="O1679" s="34">
        <f t="shared" si="312"/>
        <v>0.33333333333333331</v>
      </c>
      <c r="P1679" s="35">
        <f t="shared" si="312"/>
        <v>0.66433333333333333</v>
      </c>
      <c r="Q1679" s="33"/>
      <c r="R1679" s="33">
        <f t="shared" si="313"/>
        <v>0.33333333333333331</v>
      </c>
      <c r="S1679" s="33">
        <f t="shared" si="313"/>
        <v>0.66433333333333333</v>
      </c>
      <c r="T1679" s="33"/>
      <c r="U1679" s="33">
        <f t="shared" si="314"/>
        <v>0.33333333333333331</v>
      </c>
      <c r="V1679" s="33">
        <f t="shared" si="314"/>
        <v>0.66433333333333333</v>
      </c>
      <c r="W1679" s="36"/>
    </row>
    <row r="1680" spans="1:23" ht="19.5">
      <c r="A1680" s="112">
        <v>79</v>
      </c>
      <c r="B1680" s="27" t="s">
        <v>2288</v>
      </c>
      <c r="C1680" s="113" t="s">
        <v>2420</v>
      </c>
      <c r="D1680" s="113"/>
      <c r="E1680" s="113" t="s">
        <v>598</v>
      </c>
      <c r="F1680" s="114">
        <v>173</v>
      </c>
      <c r="G1680" s="102">
        <v>2.952</v>
      </c>
      <c r="H1680" s="102"/>
      <c r="I1680" s="31">
        <f t="shared" si="309"/>
        <v>4.8</v>
      </c>
      <c r="J1680" s="32">
        <f t="shared" si="310"/>
        <v>1.4</v>
      </c>
      <c r="K1680" s="32">
        <f t="shared" si="311"/>
        <v>3.4</v>
      </c>
      <c r="L1680" s="32">
        <v>0</v>
      </c>
      <c r="M1680" s="32">
        <f t="shared" ref="M1680:M1704" si="316">K1680-H1680</f>
        <v>3.4</v>
      </c>
      <c r="N1680" s="33"/>
      <c r="O1680" s="34">
        <f t="shared" si="312"/>
        <v>0</v>
      </c>
      <c r="P1680" s="35">
        <f t="shared" si="312"/>
        <v>1.1333333333333333</v>
      </c>
      <c r="Q1680" s="33"/>
      <c r="R1680" s="33">
        <f t="shared" si="313"/>
        <v>0</v>
      </c>
      <c r="S1680" s="33">
        <f t="shared" si="313"/>
        <v>1.1333333333333333</v>
      </c>
      <c r="T1680" s="33"/>
      <c r="U1680" s="33">
        <f t="shared" si="314"/>
        <v>0</v>
      </c>
      <c r="V1680" s="33">
        <f t="shared" si="314"/>
        <v>1.1333333333333333</v>
      </c>
      <c r="W1680" s="36"/>
    </row>
    <row r="1681" spans="1:23" ht="19.5">
      <c r="A1681" s="112">
        <v>80</v>
      </c>
      <c r="B1681" s="27" t="s">
        <v>2288</v>
      </c>
      <c r="C1681" s="113" t="s">
        <v>2421</v>
      </c>
      <c r="D1681" s="113"/>
      <c r="E1681" s="113" t="s">
        <v>2422</v>
      </c>
      <c r="F1681" s="114">
        <v>52</v>
      </c>
      <c r="G1681" s="102"/>
      <c r="H1681" s="102"/>
      <c r="I1681" s="31">
        <f t="shared" si="309"/>
        <v>1.4</v>
      </c>
      <c r="J1681" s="32">
        <f t="shared" si="310"/>
        <v>0.4</v>
      </c>
      <c r="K1681" s="32">
        <f t="shared" si="311"/>
        <v>1</v>
      </c>
      <c r="L1681" s="32">
        <f>J1681-G1681</f>
        <v>0.4</v>
      </c>
      <c r="M1681" s="32">
        <f t="shared" si="316"/>
        <v>1</v>
      </c>
      <c r="N1681" s="33"/>
      <c r="O1681" s="34">
        <f t="shared" si="312"/>
        <v>0.13333333333333333</v>
      </c>
      <c r="P1681" s="35">
        <f t="shared" si="312"/>
        <v>0.33333333333333331</v>
      </c>
      <c r="Q1681" s="33"/>
      <c r="R1681" s="33">
        <f t="shared" si="313"/>
        <v>0.13333333333333333</v>
      </c>
      <c r="S1681" s="33">
        <f t="shared" si="313"/>
        <v>0.33333333333333331</v>
      </c>
      <c r="T1681" s="33"/>
      <c r="U1681" s="33">
        <f t="shared" si="314"/>
        <v>0.13333333333333333</v>
      </c>
      <c r="V1681" s="33">
        <f t="shared" si="314"/>
        <v>0.33333333333333331</v>
      </c>
      <c r="W1681" s="36"/>
    </row>
    <row r="1682" spans="1:23" ht="19.5">
      <c r="A1682" s="112">
        <v>81</v>
      </c>
      <c r="B1682" s="27" t="s">
        <v>2288</v>
      </c>
      <c r="C1682" s="113" t="s">
        <v>2423</v>
      </c>
      <c r="D1682" s="113"/>
      <c r="E1682" s="113" t="s">
        <v>2424</v>
      </c>
      <c r="F1682" s="114">
        <v>151</v>
      </c>
      <c r="G1682" s="102"/>
      <c r="H1682" s="102">
        <v>1.5310000000000001</v>
      </c>
      <c r="I1682" s="31">
        <f t="shared" si="309"/>
        <v>4.2</v>
      </c>
      <c r="J1682" s="32">
        <f t="shared" si="310"/>
        <v>1.2</v>
      </c>
      <c r="K1682" s="32">
        <f t="shared" si="311"/>
        <v>2.9</v>
      </c>
      <c r="L1682" s="32">
        <f>J1682-G1682</f>
        <v>1.2</v>
      </c>
      <c r="M1682" s="32">
        <f t="shared" si="316"/>
        <v>1.3689999999999998</v>
      </c>
      <c r="N1682" s="33"/>
      <c r="O1682" s="34">
        <f t="shared" si="312"/>
        <v>0.39999999999999997</v>
      </c>
      <c r="P1682" s="35">
        <f t="shared" si="312"/>
        <v>0.45633333333333326</v>
      </c>
      <c r="Q1682" s="33"/>
      <c r="R1682" s="33">
        <f t="shared" si="313"/>
        <v>0.39999999999999997</v>
      </c>
      <c r="S1682" s="33">
        <f t="shared" si="313"/>
        <v>0.45633333333333326</v>
      </c>
      <c r="T1682" s="33"/>
      <c r="U1682" s="33">
        <f t="shared" si="314"/>
        <v>0.39999999999999997</v>
      </c>
      <c r="V1682" s="33">
        <f t="shared" si="314"/>
        <v>0.45633333333333326</v>
      </c>
      <c r="W1682" s="36"/>
    </row>
    <row r="1683" spans="1:23" ht="19.5">
      <c r="A1683" s="112">
        <v>82</v>
      </c>
      <c r="B1683" s="27" t="s">
        <v>2288</v>
      </c>
      <c r="C1683" s="113" t="s">
        <v>2425</v>
      </c>
      <c r="D1683" s="113"/>
      <c r="E1683" s="113" t="s">
        <v>2426</v>
      </c>
      <c r="F1683" s="114">
        <v>110</v>
      </c>
      <c r="G1683" s="102">
        <v>6.3439999999999994</v>
      </c>
      <c r="H1683" s="102"/>
      <c r="I1683" s="31">
        <f t="shared" si="309"/>
        <v>3</v>
      </c>
      <c r="J1683" s="32">
        <f t="shared" si="310"/>
        <v>0.9</v>
      </c>
      <c r="K1683" s="32">
        <f t="shared" si="311"/>
        <v>2.1</v>
      </c>
      <c r="L1683" s="32">
        <v>0</v>
      </c>
      <c r="M1683" s="32">
        <f t="shared" si="316"/>
        <v>2.1</v>
      </c>
      <c r="N1683" s="33"/>
      <c r="O1683" s="34">
        <f t="shared" si="312"/>
        <v>0</v>
      </c>
      <c r="P1683" s="35">
        <f t="shared" si="312"/>
        <v>0.70000000000000007</v>
      </c>
      <c r="Q1683" s="33"/>
      <c r="R1683" s="33">
        <f t="shared" si="313"/>
        <v>0</v>
      </c>
      <c r="S1683" s="33">
        <f t="shared" si="313"/>
        <v>0.70000000000000007</v>
      </c>
      <c r="T1683" s="33"/>
      <c r="U1683" s="33">
        <f t="shared" si="314"/>
        <v>0</v>
      </c>
      <c r="V1683" s="33">
        <f t="shared" si="314"/>
        <v>0.70000000000000007</v>
      </c>
      <c r="W1683" s="36"/>
    </row>
    <row r="1684" spans="1:23" ht="19.5">
      <c r="A1684" s="112">
        <v>83</v>
      </c>
      <c r="B1684" s="27" t="s">
        <v>2288</v>
      </c>
      <c r="C1684" s="113" t="s">
        <v>2427</v>
      </c>
      <c r="D1684" s="113"/>
      <c r="E1684" s="113" t="s">
        <v>2428</v>
      </c>
      <c r="F1684" s="114">
        <v>151</v>
      </c>
      <c r="G1684" s="102"/>
      <c r="H1684" s="102"/>
      <c r="I1684" s="31">
        <f t="shared" si="309"/>
        <v>4.2</v>
      </c>
      <c r="J1684" s="32">
        <f t="shared" si="310"/>
        <v>1.2</v>
      </c>
      <c r="K1684" s="32">
        <f t="shared" si="311"/>
        <v>2.9</v>
      </c>
      <c r="L1684" s="32">
        <f>J1684-G1684</f>
        <v>1.2</v>
      </c>
      <c r="M1684" s="32">
        <f t="shared" si="316"/>
        <v>2.9</v>
      </c>
      <c r="N1684" s="33"/>
      <c r="O1684" s="34">
        <f t="shared" si="312"/>
        <v>0.39999999999999997</v>
      </c>
      <c r="P1684" s="35">
        <f t="shared" si="312"/>
        <v>0.96666666666666667</v>
      </c>
      <c r="Q1684" s="33"/>
      <c r="R1684" s="33">
        <f t="shared" si="313"/>
        <v>0.39999999999999997</v>
      </c>
      <c r="S1684" s="33">
        <f t="shared" si="313"/>
        <v>0.96666666666666667</v>
      </c>
      <c r="T1684" s="33"/>
      <c r="U1684" s="33">
        <f t="shared" si="314"/>
        <v>0.39999999999999997</v>
      </c>
      <c r="V1684" s="33">
        <f t="shared" si="314"/>
        <v>0.96666666666666667</v>
      </c>
      <c r="W1684" s="36"/>
    </row>
    <row r="1685" spans="1:23" ht="19.5">
      <c r="A1685" s="112">
        <v>84</v>
      </c>
      <c r="B1685" s="27" t="s">
        <v>2288</v>
      </c>
      <c r="C1685" s="113" t="s">
        <v>2427</v>
      </c>
      <c r="D1685" s="113"/>
      <c r="E1685" s="113" t="s">
        <v>2429</v>
      </c>
      <c r="F1685" s="114">
        <v>105</v>
      </c>
      <c r="G1685" s="102"/>
      <c r="H1685" s="102"/>
      <c r="I1685" s="31">
        <f t="shared" si="309"/>
        <v>2.9</v>
      </c>
      <c r="J1685" s="32">
        <f t="shared" si="310"/>
        <v>0.8</v>
      </c>
      <c r="K1685" s="32">
        <f t="shared" si="311"/>
        <v>2</v>
      </c>
      <c r="L1685" s="32">
        <f>J1685-G1685</f>
        <v>0.8</v>
      </c>
      <c r="M1685" s="32">
        <f t="shared" si="316"/>
        <v>2</v>
      </c>
      <c r="N1685" s="33"/>
      <c r="O1685" s="34">
        <f t="shared" si="312"/>
        <v>0.26666666666666666</v>
      </c>
      <c r="P1685" s="35">
        <f t="shared" si="312"/>
        <v>0.66666666666666663</v>
      </c>
      <c r="Q1685" s="33"/>
      <c r="R1685" s="33">
        <f t="shared" si="313"/>
        <v>0.26666666666666666</v>
      </c>
      <c r="S1685" s="33">
        <f t="shared" si="313"/>
        <v>0.66666666666666663</v>
      </c>
      <c r="T1685" s="33"/>
      <c r="U1685" s="33">
        <f t="shared" si="314"/>
        <v>0.26666666666666666</v>
      </c>
      <c r="V1685" s="33">
        <f t="shared" si="314"/>
        <v>0.66666666666666663</v>
      </c>
      <c r="W1685" s="36"/>
    </row>
    <row r="1686" spans="1:23" ht="19.5">
      <c r="A1686" s="112">
        <v>85</v>
      </c>
      <c r="B1686" s="27" t="s">
        <v>2288</v>
      </c>
      <c r="C1686" s="113" t="s">
        <v>2430</v>
      </c>
      <c r="D1686" s="113"/>
      <c r="E1686" s="113" t="s">
        <v>2431</v>
      </c>
      <c r="F1686" s="114">
        <v>223</v>
      </c>
      <c r="G1686" s="102"/>
      <c r="H1686" s="102"/>
      <c r="I1686" s="31">
        <f t="shared" si="309"/>
        <v>6.1</v>
      </c>
      <c r="J1686" s="32">
        <f t="shared" si="310"/>
        <v>1.7</v>
      </c>
      <c r="K1686" s="32">
        <f t="shared" si="311"/>
        <v>4.3</v>
      </c>
      <c r="L1686" s="32">
        <f>J1686-G1686</f>
        <v>1.7</v>
      </c>
      <c r="M1686" s="32">
        <f t="shared" si="316"/>
        <v>4.3</v>
      </c>
      <c r="N1686" s="33"/>
      <c r="O1686" s="34">
        <f t="shared" si="312"/>
        <v>0.56666666666666665</v>
      </c>
      <c r="P1686" s="35">
        <f t="shared" si="312"/>
        <v>1.4333333333333333</v>
      </c>
      <c r="Q1686" s="33"/>
      <c r="R1686" s="33">
        <f t="shared" si="313"/>
        <v>0.56666666666666665</v>
      </c>
      <c r="S1686" s="33">
        <f t="shared" si="313"/>
        <v>1.4333333333333333</v>
      </c>
      <c r="T1686" s="33"/>
      <c r="U1686" s="33">
        <f t="shared" si="314"/>
        <v>0.56666666666666665</v>
      </c>
      <c r="V1686" s="33">
        <f t="shared" si="314"/>
        <v>1.4333333333333333</v>
      </c>
      <c r="W1686" s="36"/>
    </row>
    <row r="1687" spans="1:23" ht="19.5">
      <c r="A1687" s="112">
        <v>86</v>
      </c>
      <c r="B1687" s="27" t="s">
        <v>2288</v>
      </c>
      <c r="C1687" s="113" t="s">
        <v>2432</v>
      </c>
      <c r="D1687" s="113"/>
      <c r="E1687" s="113" t="s">
        <v>2433</v>
      </c>
      <c r="F1687" s="114">
        <v>120</v>
      </c>
      <c r="G1687" s="102"/>
      <c r="H1687" s="102">
        <v>6.9000000000000061E-2</v>
      </c>
      <c r="I1687" s="31">
        <f t="shared" si="309"/>
        <v>3.3</v>
      </c>
      <c r="J1687" s="32">
        <f t="shared" si="310"/>
        <v>0.9</v>
      </c>
      <c r="K1687" s="32">
        <f t="shared" si="311"/>
        <v>2.2999999999999998</v>
      </c>
      <c r="L1687" s="32">
        <f>J1687-G1687</f>
        <v>0.9</v>
      </c>
      <c r="M1687" s="32">
        <f t="shared" si="316"/>
        <v>2.2309999999999999</v>
      </c>
      <c r="N1687" s="33"/>
      <c r="O1687" s="34">
        <f t="shared" si="312"/>
        <v>0.3</v>
      </c>
      <c r="P1687" s="35">
        <f t="shared" si="312"/>
        <v>0.74366666666666659</v>
      </c>
      <c r="Q1687" s="33"/>
      <c r="R1687" s="33">
        <f t="shared" si="313"/>
        <v>0.3</v>
      </c>
      <c r="S1687" s="33">
        <f t="shared" si="313"/>
        <v>0.74366666666666659</v>
      </c>
      <c r="T1687" s="33"/>
      <c r="U1687" s="33">
        <f t="shared" si="314"/>
        <v>0.3</v>
      </c>
      <c r="V1687" s="33">
        <f t="shared" si="314"/>
        <v>0.74366666666666659</v>
      </c>
      <c r="W1687" s="36"/>
    </row>
    <row r="1688" spans="1:23" ht="19.5">
      <c r="A1688" s="112">
        <v>87</v>
      </c>
      <c r="B1688" s="27" t="s">
        <v>2288</v>
      </c>
      <c r="C1688" s="113" t="s">
        <v>2434</v>
      </c>
      <c r="D1688" s="113"/>
      <c r="E1688" s="113" t="s">
        <v>2435</v>
      </c>
      <c r="F1688" s="114">
        <v>238</v>
      </c>
      <c r="G1688" s="102"/>
      <c r="H1688" s="102"/>
      <c r="I1688" s="31">
        <f t="shared" si="309"/>
        <v>6.5</v>
      </c>
      <c r="J1688" s="32">
        <f t="shared" si="310"/>
        <v>1.9</v>
      </c>
      <c r="K1688" s="32">
        <f t="shared" si="311"/>
        <v>4.5999999999999996</v>
      </c>
      <c r="L1688" s="32">
        <f>J1688-G1688</f>
        <v>1.9</v>
      </c>
      <c r="M1688" s="32">
        <f t="shared" si="316"/>
        <v>4.5999999999999996</v>
      </c>
      <c r="N1688" s="33"/>
      <c r="O1688" s="34">
        <f t="shared" si="312"/>
        <v>0.6333333333333333</v>
      </c>
      <c r="P1688" s="35">
        <f t="shared" si="312"/>
        <v>1.5333333333333332</v>
      </c>
      <c r="Q1688" s="33"/>
      <c r="R1688" s="33">
        <f t="shared" si="313"/>
        <v>0.6333333333333333</v>
      </c>
      <c r="S1688" s="33">
        <f t="shared" si="313"/>
        <v>1.5333333333333332</v>
      </c>
      <c r="T1688" s="33"/>
      <c r="U1688" s="33">
        <f t="shared" si="314"/>
        <v>0.6333333333333333</v>
      </c>
      <c r="V1688" s="33">
        <f t="shared" si="314"/>
        <v>1.5333333333333332</v>
      </c>
      <c r="W1688" s="36"/>
    </row>
    <row r="1689" spans="1:23" ht="19.5">
      <c r="A1689" s="112">
        <v>88</v>
      </c>
      <c r="B1689" s="27" t="s">
        <v>2288</v>
      </c>
      <c r="C1689" s="113" t="s">
        <v>2436</v>
      </c>
      <c r="D1689" s="113"/>
      <c r="E1689" s="113" t="s">
        <v>2437</v>
      </c>
      <c r="F1689" s="114">
        <v>110</v>
      </c>
      <c r="G1689" s="102">
        <v>2.1389999999999998</v>
      </c>
      <c r="H1689" s="102"/>
      <c r="I1689" s="31">
        <f t="shared" si="309"/>
        <v>3</v>
      </c>
      <c r="J1689" s="32">
        <f t="shared" si="310"/>
        <v>0.9</v>
      </c>
      <c r="K1689" s="32">
        <f t="shared" si="311"/>
        <v>2.1</v>
      </c>
      <c r="L1689" s="32">
        <v>0</v>
      </c>
      <c r="M1689" s="32">
        <f t="shared" si="316"/>
        <v>2.1</v>
      </c>
      <c r="N1689" s="33"/>
      <c r="O1689" s="34">
        <f t="shared" si="312"/>
        <v>0</v>
      </c>
      <c r="P1689" s="35">
        <f t="shared" si="312"/>
        <v>0.70000000000000007</v>
      </c>
      <c r="Q1689" s="33"/>
      <c r="R1689" s="33">
        <f t="shared" si="313"/>
        <v>0</v>
      </c>
      <c r="S1689" s="33">
        <f t="shared" si="313"/>
        <v>0.70000000000000007</v>
      </c>
      <c r="T1689" s="33"/>
      <c r="U1689" s="33">
        <f t="shared" si="314"/>
        <v>0</v>
      </c>
      <c r="V1689" s="33">
        <f t="shared" si="314"/>
        <v>0.70000000000000007</v>
      </c>
      <c r="W1689" s="36"/>
    </row>
    <row r="1690" spans="1:23" ht="19.5">
      <c r="A1690" s="112">
        <v>89</v>
      </c>
      <c r="B1690" s="27" t="s">
        <v>2288</v>
      </c>
      <c r="C1690" s="113" t="s">
        <v>2438</v>
      </c>
      <c r="D1690" s="113"/>
      <c r="E1690" s="113" t="s">
        <v>2439</v>
      </c>
      <c r="F1690" s="114">
        <v>313</v>
      </c>
      <c r="G1690" s="102">
        <v>0.65900000000000003</v>
      </c>
      <c r="H1690" s="102">
        <v>3.5476999999999999</v>
      </c>
      <c r="I1690" s="31">
        <f t="shared" si="309"/>
        <v>8.6</v>
      </c>
      <c r="J1690" s="32">
        <f t="shared" si="310"/>
        <v>2.5</v>
      </c>
      <c r="K1690" s="32">
        <f t="shared" si="311"/>
        <v>6</v>
      </c>
      <c r="L1690" s="32">
        <f>J1690-G1690</f>
        <v>1.841</v>
      </c>
      <c r="M1690" s="32">
        <f t="shared" si="316"/>
        <v>2.4523000000000001</v>
      </c>
      <c r="N1690" s="33"/>
      <c r="O1690" s="34">
        <f t="shared" si="312"/>
        <v>0.61366666666666669</v>
      </c>
      <c r="P1690" s="35">
        <f t="shared" si="312"/>
        <v>0.81743333333333335</v>
      </c>
      <c r="Q1690" s="33"/>
      <c r="R1690" s="33">
        <f t="shared" si="313"/>
        <v>0.61366666666666669</v>
      </c>
      <c r="S1690" s="33">
        <f t="shared" si="313"/>
        <v>0.81743333333333335</v>
      </c>
      <c r="T1690" s="33"/>
      <c r="U1690" s="33">
        <f t="shared" si="314"/>
        <v>0.61366666666666669</v>
      </c>
      <c r="V1690" s="33">
        <f t="shared" si="314"/>
        <v>0.81743333333333335</v>
      </c>
      <c r="W1690" s="36"/>
    </row>
    <row r="1691" spans="1:23" ht="19.5">
      <c r="A1691" s="112">
        <v>90</v>
      </c>
      <c r="B1691" s="27" t="s">
        <v>2288</v>
      </c>
      <c r="C1691" s="113" t="s">
        <v>2440</v>
      </c>
      <c r="D1691" s="113"/>
      <c r="E1691" s="113" t="s">
        <v>2441</v>
      </c>
      <c r="F1691" s="114">
        <v>80</v>
      </c>
      <c r="G1691" s="102">
        <v>1.0919999999999999</v>
      </c>
      <c r="H1691" s="102">
        <v>0.40599999999999992</v>
      </c>
      <c r="I1691" s="31">
        <f t="shared" si="309"/>
        <v>2.2000000000000002</v>
      </c>
      <c r="J1691" s="32">
        <f t="shared" si="310"/>
        <v>0.6</v>
      </c>
      <c r="K1691" s="32">
        <f t="shared" si="311"/>
        <v>1.5</v>
      </c>
      <c r="L1691" s="32">
        <v>0</v>
      </c>
      <c r="M1691" s="32">
        <f t="shared" si="316"/>
        <v>1.0940000000000001</v>
      </c>
      <c r="N1691" s="33"/>
      <c r="O1691" s="34">
        <f t="shared" si="312"/>
        <v>0</v>
      </c>
      <c r="P1691" s="35">
        <f t="shared" si="312"/>
        <v>0.36466666666666669</v>
      </c>
      <c r="Q1691" s="33"/>
      <c r="R1691" s="33">
        <f t="shared" si="313"/>
        <v>0</v>
      </c>
      <c r="S1691" s="33">
        <f t="shared" si="313"/>
        <v>0.36466666666666669</v>
      </c>
      <c r="T1691" s="33"/>
      <c r="U1691" s="33">
        <f t="shared" si="314"/>
        <v>0</v>
      </c>
      <c r="V1691" s="33">
        <f t="shared" si="314"/>
        <v>0.36466666666666669</v>
      </c>
      <c r="W1691" s="36"/>
    </row>
    <row r="1692" spans="1:23" ht="19.5">
      <c r="A1692" s="112">
        <v>91</v>
      </c>
      <c r="B1692" s="27" t="s">
        <v>2288</v>
      </c>
      <c r="C1692" s="113" t="s">
        <v>2442</v>
      </c>
      <c r="D1692" s="113"/>
      <c r="E1692" s="113" t="s">
        <v>2443</v>
      </c>
      <c r="F1692" s="114">
        <v>262</v>
      </c>
      <c r="G1692" s="102">
        <v>0.86899999999999988</v>
      </c>
      <c r="H1692" s="102"/>
      <c r="I1692" s="31">
        <f t="shared" si="309"/>
        <v>7.2</v>
      </c>
      <c r="J1692" s="32">
        <f t="shared" si="310"/>
        <v>2.1</v>
      </c>
      <c r="K1692" s="32">
        <f t="shared" si="311"/>
        <v>5.0999999999999996</v>
      </c>
      <c r="L1692" s="32">
        <f>J1692-G1692</f>
        <v>1.2310000000000003</v>
      </c>
      <c r="M1692" s="32">
        <f t="shared" si="316"/>
        <v>5.0999999999999996</v>
      </c>
      <c r="N1692" s="33"/>
      <c r="O1692" s="34">
        <f t="shared" si="312"/>
        <v>0.41033333333333344</v>
      </c>
      <c r="P1692" s="35">
        <f t="shared" si="312"/>
        <v>1.7</v>
      </c>
      <c r="Q1692" s="33"/>
      <c r="R1692" s="33">
        <f t="shared" si="313"/>
        <v>0.41033333333333344</v>
      </c>
      <c r="S1692" s="33">
        <f t="shared" si="313"/>
        <v>1.7</v>
      </c>
      <c r="T1692" s="33"/>
      <c r="U1692" s="33">
        <f t="shared" si="314"/>
        <v>0.41033333333333344</v>
      </c>
      <c r="V1692" s="33">
        <f t="shared" si="314"/>
        <v>1.7</v>
      </c>
      <c r="W1692" s="36"/>
    </row>
    <row r="1693" spans="1:23" ht="19.5">
      <c r="A1693" s="112">
        <v>92</v>
      </c>
      <c r="B1693" s="27" t="s">
        <v>2288</v>
      </c>
      <c r="C1693" s="113"/>
      <c r="D1693" s="113"/>
      <c r="E1693" s="113" t="s">
        <v>2444</v>
      </c>
      <c r="F1693" s="114">
        <v>105</v>
      </c>
      <c r="G1693" s="102"/>
      <c r="H1693" s="102"/>
      <c r="I1693" s="31">
        <f t="shared" si="309"/>
        <v>2.9</v>
      </c>
      <c r="J1693" s="32">
        <f t="shared" si="310"/>
        <v>0.8</v>
      </c>
      <c r="K1693" s="32">
        <f t="shared" si="311"/>
        <v>2</v>
      </c>
      <c r="L1693" s="32">
        <f>J1693-G1693</f>
        <v>0.8</v>
      </c>
      <c r="M1693" s="32">
        <f t="shared" si="316"/>
        <v>2</v>
      </c>
      <c r="N1693" s="33"/>
      <c r="O1693" s="34">
        <f t="shared" si="312"/>
        <v>0.26666666666666666</v>
      </c>
      <c r="P1693" s="35">
        <f t="shared" si="312"/>
        <v>0.66666666666666663</v>
      </c>
      <c r="Q1693" s="33"/>
      <c r="R1693" s="33">
        <f t="shared" si="313"/>
        <v>0.26666666666666666</v>
      </c>
      <c r="S1693" s="33">
        <f t="shared" si="313"/>
        <v>0.66666666666666663</v>
      </c>
      <c r="T1693" s="33"/>
      <c r="U1693" s="33">
        <f t="shared" si="314"/>
        <v>0.26666666666666666</v>
      </c>
      <c r="V1693" s="33">
        <f t="shared" si="314"/>
        <v>0.66666666666666663</v>
      </c>
      <c r="W1693" s="36"/>
    </row>
    <row r="1694" spans="1:23" ht="19.5">
      <c r="A1694" s="112">
        <v>93</v>
      </c>
      <c r="B1694" s="27" t="s">
        <v>2288</v>
      </c>
      <c r="C1694" s="113"/>
      <c r="D1694" s="113"/>
      <c r="E1694" s="113" t="s">
        <v>2445</v>
      </c>
      <c r="F1694" s="114">
        <v>70</v>
      </c>
      <c r="G1694" s="102">
        <v>0.12700000000000003</v>
      </c>
      <c r="H1694" s="102">
        <v>1.0130000000000001</v>
      </c>
      <c r="I1694" s="31">
        <f t="shared" si="309"/>
        <v>1.9</v>
      </c>
      <c r="J1694" s="32">
        <f t="shared" si="310"/>
        <v>0.5</v>
      </c>
      <c r="K1694" s="32">
        <f t="shared" si="311"/>
        <v>1.3</v>
      </c>
      <c r="L1694" s="32">
        <f>J1694-G1694</f>
        <v>0.373</v>
      </c>
      <c r="M1694" s="32">
        <f t="shared" si="316"/>
        <v>0.28699999999999992</v>
      </c>
      <c r="N1694" s="33"/>
      <c r="O1694" s="34">
        <f t="shared" si="312"/>
        <v>0.12433333333333334</v>
      </c>
      <c r="P1694" s="35">
        <f t="shared" si="312"/>
        <v>9.5666666666666636E-2</v>
      </c>
      <c r="Q1694" s="33"/>
      <c r="R1694" s="33">
        <f t="shared" si="313"/>
        <v>0.12433333333333334</v>
      </c>
      <c r="S1694" s="33">
        <f t="shared" si="313"/>
        <v>9.5666666666666636E-2</v>
      </c>
      <c r="T1694" s="33"/>
      <c r="U1694" s="33">
        <f t="shared" si="314"/>
        <v>0.12433333333333334</v>
      </c>
      <c r="V1694" s="33">
        <f t="shared" si="314"/>
        <v>9.5666666666666636E-2</v>
      </c>
      <c r="W1694" s="36"/>
    </row>
    <row r="1695" spans="1:23" ht="19.5">
      <c r="A1695" s="112">
        <v>94</v>
      </c>
      <c r="B1695" s="27" t="s">
        <v>2288</v>
      </c>
      <c r="C1695" s="113"/>
      <c r="D1695" s="113"/>
      <c r="E1695" s="113" t="s">
        <v>2446</v>
      </c>
      <c r="F1695" s="114">
        <v>117</v>
      </c>
      <c r="G1695" s="102"/>
      <c r="H1695" s="102"/>
      <c r="I1695" s="31">
        <f t="shared" si="309"/>
        <v>3.2</v>
      </c>
      <c r="J1695" s="32">
        <f t="shared" si="310"/>
        <v>0.9</v>
      </c>
      <c r="K1695" s="32">
        <f t="shared" si="311"/>
        <v>2.2000000000000002</v>
      </c>
      <c r="L1695" s="32">
        <f>J1695-G1695</f>
        <v>0.9</v>
      </c>
      <c r="M1695" s="32">
        <f t="shared" si="316"/>
        <v>2.2000000000000002</v>
      </c>
      <c r="N1695" s="33"/>
      <c r="O1695" s="34">
        <f t="shared" si="312"/>
        <v>0.3</v>
      </c>
      <c r="P1695" s="35">
        <f t="shared" si="312"/>
        <v>0.73333333333333339</v>
      </c>
      <c r="Q1695" s="33"/>
      <c r="R1695" s="33">
        <f t="shared" si="313"/>
        <v>0.3</v>
      </c>
      <c r="S1695" s="33">
        <f t="shared" si="313"/>
        <v>0.73333333333333339</v>
      </c>
      <c r="T1695" s="33"/>
      <c r="U1695" s="33">
        <f t="shared" si="314"/>
        <v>0.3</v>
      </c>
      <c r="V1695" s="33">
        <f t="shared" si="314"/>
        <v>0.73333333333333339</v>
      </c>
      <c r="W1695" s="36"/>
    </row>
    <row r="1696" spans="1:23" ht="19.5">
      <c r="A1696" s="112">
        <v>95</v>
      </c>
      <c r="B1696" s="27" t="s">
        <v>2288</v>
      </c>
      <c r="C1696" s="113"/>
      <c r="D1696" s="113"/>
      <c r="E1696" s="113" t="s">
        <v>2447</v>
      </c>
      <c r="F1696" s="114">
        <v>113</v>
      </c>
      <c r="G1696" s="102"/>
      <c r="H1696" s="102"/>
      <c r="I1696" s="31">
        <f t="shared" si="309"/>
        <v>3.1</v>
      </c>
      <c r="J1696" s="32">
        <f t="shared" si="310"/>
        <v>0.9</v>
      </c>
      <c r="K1696" s="32">
        <f t="shared" si="311"/>
        <v>2.2000000000000002</v>
      </c>
      <c r="L1696" s="32">
        <f>J1696-G1696</f>
        <v>0.9</v>
      </c>
      <c r="M1696" s="32">
        <f t="shared" si="316"/>
        <v>2.2000000000000002</v>
      </c>
      <c r="N1696" s="33"/>
      <c r="O1696" s="34">
        <f t="shared" si="312"/>
        <v>0.3</v>
      </c>
      <c r="P1696" s="35">
        <f t="shared" si="312"/>
        <v>0.73333333333333339</v>
      </c>
      <c r="Q1696" s="33"/>
      <c r="R1696" s="33">
        <f t="shared" si="313"/>
        <v>0.3</v>
      </c>
      <c r="S1696" s="33">
        <f t="shared" si="313"/>
        <v>0.73333333333333339</v>
      </c>
      <c r="T1696" s="33"/>
      <c r="U1696" s="33">
        <f t="shared" si="314"/>
        <v>0.3</v>
      </c>
      <c r="V1696" s="33">
        <f t="shared" si="314"/>
        <v>0.73333333333333339</v>
      </c>
      <c r="W1696" s="36"/>
    </row>
    <row r="1697" spans="1:23" ht="19.5">
      <c r="A1697" s="112">
        <v>96</v>
      </c>
      <c r="B1697" s="27" t="s">
        <v>2288</v>
      </c>
      <c r="C1697" s="113"/>
      <c r="D1697" s="113"/>
      <c r="E1697" s="113" t="s">
        <v>2448</v>
      </c>
      <c r="F1697" s="114">
        <v>126</v>
      </c>
      <c r="G1697" s="102">
        <v>1.3130000000000002</v>
      </c>
      <c r="H1697" s="102"/>
      <c r="I1697" s="31">
        <f t="shared" si="309"/>
        <v>3.5</v>
      </c>
      <c r="J1697" s="32">
        <f t="shared" si="310"/>
        <v>1</v>
      </c>
      <c r="K1697" s="32">
        <f t="shared" si="311"/>
        <v>2.5</v>
      </c>
      <c r="L1697" s="32">
        <v>0</v>
      </c>
      <c r="M1697" s="32">
        <f t="shared" si="316"/>
        <v>2.5</v>
      </c>
      <c r="N1697" s="33"/>
      <c r="O1697" s="34">
        <f t="shared" si="312"/>
        <v>0</v>
      </c>
      <c r="P1697" s="35">
        <f t="shared" si="312"/>
        <v>0.83333333333333337</v>
      </c>
      <c r="Q1697" s="33"/>
      <c r="R1697" s="33">
        <f t="shared" si="313"/>
        <v>0</v>
      </c>
      <c r="S1697" s="33">
        <f t="shared" si="313"/>
        <v>0.83333333333333337</v>
      </c>
      <c r="T1697" s="33"/>
      <c r="U1697" s="33">
        <f t="shared" si="314"/>
        <v>0</v>
      </c>
      <c r="V1697" s="33">
        <f t="shared" si="314"/>
        <v>0.83333333333333337</v>
      </c>
      <c r="W1697" s="36"/>
    </row>
    <row r="1698" spans="1:23" ht="19.5">
      <c r="A1698" s="112">
        <v>97</v>
      </c>
      <c r="B1698" s="27" t="s">
        <v>2288</v>
      </c>
      <c r="C1698" s="113"/>
      <c r="D1698" s="113"/>
      <c r="E1698" s="113" t="s">
        <v>1500</v>
      </c>
      <c r="F1698" s="114">
        <v>116</v>
      </c>
      <c r="G1698" s="102"/>
      <c r="H1698" s="102"/>
      <c r="I1698" s="31">
        <f t="shared" si="309"/>
        <v>3.2</v>
      </c>
      <c r="J1698" s="32">
        <f t="shared" si="310"/>
        <v>0.9</v>
      </c>
      <c r="K1698" s="32">
        <f t="shared" si="311"/>
        <v>2.2000000000000002</v>
      </c>
      <c r="L1698" s="32">
        <f t="shared" ref="L1698:L1704" si="317">J1698-G1698</f>
        <v>0.9</v>
      </c>
      <c r="M1698" s="32">
        <f t="shared" si="316"/>
        <v>2.2000000000000002</v>
      </c>
      <c r="N1698" s="33"/>
      <c r="O1698" s="34">
        <f t="shared" si="312"/>
        <v>0.3</v>
      </c>
      <c r="P1698" s="35">
        <f t="shared" si="312"/>
        <v>0.73333333333333339</v>
      </c>
      <c r="Q1698" s="33"/>
      <c r="R1698" s="33">
        <f t="shared" si="313"/>
        <v>0.3</v>
      </c>
      <c r="S1698" s="33">
        <f t="shared" si="313"/>
        <v>0.73333333333333339</v>
      </c>
      <c r="T1698" s="33"/>
      <c r="U1698" s="33">
        <f t="shared" si="314"/>
        <v>0.3</v>
      </c>
      <c r="V1698" s="33">
        <f t="shared" si="314"/>
        <v>0.73333333333333339</v>
      </c>
      <c r="W1698" s="36"/>
    </row>
    <row r="1699" spans="1:23" ht="19.5">
      <c r="A1699" s="112">
        <v>98</v>
      </c>
      <c r="B1699" s="27" t="s">
        <v>2288</v>
      </c>
      <c r="C1699" s="113"/>
      <c r="D1699" s="113"/>
      <c r="E1699" s="113" t="s">
        <v>2449</v>
      </c>
      <c r="F1699" s="114">
        <v>36</v>
      </c>
      <c r="G1699" s="102"/>
      <c r="H1699" s="102"/>
      <c r="I1699" s="31">
        <f t="shared" si="309"/>
        <v>1</v>
      </c>
      <c r="J1699" s="32">
        <f t="shared" si="310"/>
        <v>0.3</v>
      </c>
      <c r="K1699" s="32">
        <f t="shared" si="311"/>
        <v>0.7</v>
      </c>
      <c r="L1699" s="32">
        <f t="shared" si="317"/>
        <v>0.3</v>
      </c>
      <c r="M1699" s="32">
        <f t="shared" si="316"/>
        <v>0.7</v>
      </c>
      <c r="N1699" s="33"/>
      <c r="O1699" s="34">
        <f t="shared" si="312"/>
        <v>9.9999999999999992E-2</v>
      </c>
      <c r="P1699" s="35">
        <f t="shared" si="312"/>
        <v>0.23333333333333331</v>
      </c>
      <c r="Q1699" s="33"/>
      <c r="R1699" s="33">
        <f t="shared" si="313"/>
        <v>9.9999999999999992E-2</v>
      </c>
      <c r="S1699" s="33">
        <f t="shared" si="313"/>
        <v>0.23333333333333331</v>
      </c>
      <c r="T1699" s="33"/>
      <c r="U1699" s="33">
        <f t="shared" si="314"/>
        <v>9.9999999999999992E-2</v>
      </c>
      <c r="V1699" s="33">
        <f t="shared" si="314"/>
        <v>0.23333333333333331</v>
      </c>
      <c r="W1699" s="36"/>
    </row>
    <row r="1700" spans="1:23" ht="19.5">
      <c r="A1700" s="112">
        <v>99</v>
      </c>
      <c r="B1700" s="27" t="s">
        <v>2288</v>
      </c>
      <c r="C1700" s="113"/>
      <c r="D1700" s="113"/>
      <c r="E1700" s="113" t="s">
        <v>2450</v>
      </c>
      <c r="F1700" s="114">
        <v>134</v>
      </c>
      <c r="G1700" s="102"/>
      <c r="H1700" s="102"/>
      <c r="I1700" s="31">
        <f t="shared" si="309"/>
        <v>3.7</v>
      </c>
      <c r="J1700" s="32">
        <f t="shared" si="310"/>
        <v>1.1000000000000001</v>
      </c>
      <c r="K1700" s="32">
        <f t="shared" si="311"/>
        <v>2.6</v>
      </c>
      <c r="L1700" s="32">
        <f t="shared" si="317"/>
        <v>1.1000000000000001</v>
      </c>
      <c r="M1700" s="32">
        <f t="shared" si="316"/>
        <v>2.6</v>
      </c>
      <c r="N1700" s="33"/>
      <c r="O1700" s="34">
        <f t="shared" si="312"/>
        <v>0.3666666666666667</v>
      </c>
      <c r="P1700" s="35">
        <f t="shared" si="312"/>
        <v>0.8666666666666667</v>
      </c>
      <c r="Q1700" s="33"/>
      <c r="R1700" s="33">
        <f t="shared" si="313"/>
        <v>0.3666666666666667</v>
      </c>
      <c r="S1700" s="33">
        <f t="shared" si="313"/>
        <v>0.8666666666666667</v>
      </c>
      <c r="T1700" s="33"/>
      <c r="U1700" s="33">
        <f t="shared" si="314"/>
        <v>0.3666666666666667</v>
      </c>
      <c r="V1700" s="33">
        <f t="shared" si="314"/>
        <v>0.8666666666666667</v>
      </c>
      <c r="W1700" s="36"/>
    </row>
    <row r="1701" spans="1:23" ht="19.5">
      <c r="A1701" s="112">
        <v>100</v>
      </c>
      <c r="B1701" s="27" t="s">
        <v>2288</v>
      </c>
      <c r="C1701" s="113" t="s">
        <v>2451</v>
      </c>
      <c r="D1701" s="113"/>
      <c r="E1701" s="113" t="s">
        <v>2452</v>
      </c>
      <c r="F1701" s="169">
        <v>70</v>
      </c>
      <c r="G1701" s="102"/>
      <c r="H1701" s="102"/>
      <c r="I1701" s="31">
        <f t="shared" si="309"/>
        <v>1.9</v>
      </c>
      <c r="J1701" s="32">
        <f t="shared" si="310"/>
        <v>0.5</v>
      </c>
      <c r="K1701" s="32">
        <f t="shared" si="311"/>
        <v>1.3</v>
      </c>
      <c r="L1701" s="32">
        <f t="shared" si="317"/>
        <v>0.5</v>
      </c>
      <c r="M1701" s="32">
        <f t="shared" si="316"/>
        <v>1.3</v>
      </c>
      <c r="N1701" s="33"/>
      <c r="O1701" s="34">
        <f t="shared" si="312"/>
        <v>0.16666666666666666</v>
      </c>
      <c r="P1701" s="35">
        <f t="shared" si="312"/>
        <v>0.43333333333333335</v>
      </c>
      <c r="Q1701" s="33"/>
      <c r="R1701" s="33">
        <f t="shared" si="313"/>
        <v>0.16666666666666666</v>
      </c>
      <c r="S1701" s="33">
        <f t="shared" si="313"/>
        <v>0.43333333333333335</v>
      </c>
      <c r="T1701" s="33"/>
      <c r="U1701" s="33">
        <f t="shared" si="314"/>
        <v>0.16666666666666666</v>
      </c>
      <c r="V1701" s="33">
        <f t="shared" si="314"/>
        <v>0.43333333333333335</v>
      </c>
      <c r="W1701" s="36"/>
    </row>
    <row r="1702" spans="1:23" ht="19.5">
      <c r="A1702" s="112">
        <v>101</v>
      </c>
      <c r="B1702" s="27" t="s">
        <v>2288</v>
      </c>
      <c r="C1702" s="113" t="s">
        <v>2390</v>
      </c>
      <c r="D1702" s="113"/>
      <c r="E1702" s="113" t="s">
        <v>2453</v>
      </c>
      <c r="F1702" s="169">
        <v>65</v>
      </c>
      <c r="G1702" s="102"/>
      <c r="H1702" s="102"/>
      <c r="I1702" s="31">
        <f t="shared" si="309"/>
        <v>1.8</v>
      </c>
      <c r="J1702" s="32">
        <f t="shared" si="310"/>
        <v>0.5</v>
      </c>
      <c r="K1702" s="32">
        <f t="shared" si="311"/>
        <v>1.3</v>
      </c>
      <c r="L1702" s="32">
        <f t="shared" si="317"/>
        <v>0.5</v>
      </c>
      <c r="M1702" s="32">
        <f t="shared" si="316"/>
        <v>1.3</v>
      </c>
      <c r="N1702" s="33"/>
      <c r="O1702" s="34">
        <f t="shared" si="312"/>
        <v>0.16666666666666666</v>
      </c>
      <c r="P1702" s="35">
        <f t="shared" si="312"/>
        <v>0.43333333333333335</v>
      </c>
      <c r="Q1702" s="33"/>
      <c r="R1702" s="33">
        <f t="shared" si="313"/>
        <v>0.16666666666666666</v>
      </c>
      <c r="S1702" s="33">
        <f t="shared" si="313"/>
        <v>0.43333333333333335</v>
      </c>
      <c r="T1702" s="33"/>
      <c r="U1702" s="33">
        <f t="shared" si="314"/>
        <v>0.16666666666666666</v>
      </c>
      <c r="V1702" s="33">
        <f t="shared" si="314"/>
        <v>0.43333333333333335</v>
      </c>
      <c r="W1702" s="36"/>
    </row>
    <row r="1703" spans="1:23" ht="19.5">
      <c r="A1703" s="112">
        <v>102</v>
      </c>
      <c r="B1703" s="27" t="s">
        <v>2288</v>
      </c>
      <c r="C1703" s="113" t="s">
        <v>2354</v>
      </c>
      <c r="D1703" s="113"/>
      <c r="E1703" s="113" t="s">
        <v>2454</v>
      </c>
      <c r="F1703" s="169">
        <v>72</v>
      </c>
      <c r="G1703" s="102"/>
      <c r="H1703" s="102"/>
      <c r="I1703" s="31">
        <f t="shared" si="309"/>
        <v>2</v>
      </c>
      <c r="J1703" s="32">
        <f t="shared" si="310"/>
        <v>0.6</v>
      </c>
      <c r="K1703" s="32">
        <f t="shared" si="311"/>
        <v>1.4</v>
      </c>
      <c r="L1703" s="32">
        <f t="shared" si="317"/>
        <v>0.6</v>
      </c>
      <c r="M1703" s="32">
        <f t="shared" si="316"/>
        <v>1.4</v>
      </c>
      <c r="N1703" s="33"/>
      <c r="O1703" s="34">
        <f t="shared" si="312"/>
        <v>0.19999999999999998</v>
      </c>
      <c r="P1703" s="35">
        <f t="shared" si="312"/>
        <v>0.46666666666666662</v>
      </c>
      <c r="Q1703" s="33"/>
      <c r="R1703" s="33">
        <f t="shared" si="313"/>
        <v>0.19999999999999998</v>
      </c>
      <c r="S1703" s="33">
        <f t="shared" si="313"/>
        <v>0.46666666666666662</v>
      </c>
      <c r="T1703" s="33"/>
      <c r="U1703" s="33">
        <f t="shared" si="314"/>
        <v>0.19999999999999998</v>
      </c>
      <c r="V1703" s="33">
        <f t="shared" si="314"/>
        <v>0.46666666666666662</v>
      </c>
      <c r="W1703" s="36"/>
    </row>
    <row r="1704" spans="1:23" ht="19.5">
      <c r="A1704" s="112">
        <v>103</v>
      </c>
      <c r="B1704" s="27" t="s">
        <v>2288</v>
      </c>
      <c r="C1704" s="113" t="s">
        <v>2455</v>
      </c>
      <c r="D1704" s="113"/>
      <c r="E1704" s="113" t="s">
        <v>2456</v>
      </c>
      <c r="F1704" s="169">
        <v>66</v>
      </c>
      <c r="G1704" s="102"/>
      <c r="H1704" s="102"/>
      <c r="I1704" s="31">
        <f t="shared" si="309"/>
        <v>1.8</v>
      </c>
      <c r="J1704" s="32">
        <f t="shared" si="310"/>
        <v>0.5</v>
      </c>
      <c r="K1704" s="32">
        <f t="shared" si="311"/>
        <v>1.3</v>
      </c>
      <c r="L1704" s="32">
        <f t="shared" si="317"/>
        <v>0.5</v>
      </c>
      <c r="M1704" s="32">
        <f t="shared" si="316"/>
        <v>1.3</v>
      </c>
      <c r="N1704" s="33"/>
      <c r="O1704" s="34">
        <f t="shared" si="312"/>
        <v>0.16666666666666666</v>
      </c>
      <c r="P1704" s="35">
        <f t="shared" si="312"/>
        <v>0.43333333333333335</v>
      </c>
      <c r="Q1704" s="33"/>
      <c r="R1704" s="33">
        <f t="shared" si="313"/>
        <v>0.16666666666666666</v>
      </c>
      <c r="S1704" s="33">
        <f t="shared" si="313"/>
        <v>0.43333333333333335</v>
      </c>
      <c r="T1704" s="33"/>
      <c r="U1704" s="33">
        <f t="shared" si="314"/>
        <v>0.16666666666666666</v>
      </c>
      <c r="V1704" s="33">
        <f t="shared" si="314"/>
        <v>0.43333333333333335</v>
      </c>
      <c r="W1704" s="36"/>
    </row>
    <row r="1705" spans="1:23" ht="18.75">
      <c r="A1705" s="26"/>
      <c r="B1705" s="38"/>
      <c r="C1705" s="38"/>
      <c r="D1705" s="38"/>
      <c r="E1705" s="28" t="s">
        <v>225</v>
      </c>
      <c r="F1705" s="95">
        <f>SUM(F1602:F1704)</f>
        <v>15417</v>
      </c>
      <c r="G1705" s="32">
        <f t="shared" ref="G1705:H1705" si="318">SUM(G1602:G1704)</f>
        <v>89.340400000000017</v>
      </c>
      <c r="H1705" s="32">
        <f t="shared" si="318"/>
        <v>77.982700000000023</v>
      </c>
      <c r="I1705" s="103">
        <f>SUM(I1602:I1704)</f>
        <v>424.09999999999997</v>
      </c>
      <c r="J1705" s="74">
        <f>SUM(J1602:J1704)</f>
        <v>121.10000000000002</v>
      </c>
      <c r="K1705" s="74">
        <f>SUM(K1602:K1704)</f>
        <v>297.70000000000016</v>
      </c>
      <c r="L1705" s="74">
        <f>SUM(L1602:L1704)</f>
        <v>85.476600000000019</v>
      </c>
      <c r="M1705" s="74">
        <f>SUM(M1602:M1704)</f>
        <v>248.21629999999999</v>
      </c>
      <c r="N1705" s="36"/>
      <c r="O1705" s="77">
        <f t="shared" si="312"/>
        <v>28.492200000000008</v>
      </c>
      <c r="P1705" s="78">
        <f t="shared" si="312"/>
        <v>82.738766666666663</v>
      </c>
      <c r="Q1705" s="79"/>
      <c r="R1705" s="79">
        <f t="shared" si="313"/>
        <v>28.492200000000008</v>
      </c>
      <c r="S1705" s="79">
        <f t="shared" si="313"/>
        <v>82.738766666666663</v>
      </c>
      <c r="T1705" s="79"/>
      <c r="U1705" s="79">
        <f t="shared" si="314"/>
        <v>28.492200000000008</v>
      </c>
      <c r="V1705" s="79">
        <f t="shared" si="314"/>
        <v>82.738766666666663</v>
      </c>
      <c r="W1705" s="142"/>
    </row>
    <row r="1706" spans="1:23" ht="18.75">
      <c r="A1706" s="48"/>
      <c r="B1706" s="47"/>
      <c r="C1706" s="47"/>
      <c r="D1706" s="47"/>
      <c r="E1706" s="66"/>
      <c r="F1706" s="96"/>
      <c r="G1706" s="68"/>
      <c r="H1706" s="68"/>
      <c r="I1706" s="105"/>
      <c r="J1706" s="83"/>
      <c r="K1706" s="83"/>
      <c r="L1706" s="83"/>
      <c r="M1706" s="83"/>
      <c r="N1706" s="91"/>
      <c r="O1706" s="84"/>
      <c r="P1706" s="85"/>
      <c r="Q1706" s="84"/>
      <c r="R1706" s="84"/>
      <c r="S1706" s="84"/>
      <c r="T1706" s="84"/>
      <c r="U1706" s="84"/>
      <c r="V1706" s="84"/>
      <c r="W1706" s="46"/>
    </row>
    <row r="1707" spans="1:23" ht="18.75">
      <c r="A1707" s="48"/>
      <c r="B1707" s="47"/>
      <c r="C1707" s="47"/>
      <c r="D1707" s="47"/>
      <c r="E1707" s="66"/>
      <c r="F1707" s="96"/>
      <c r="G1707" s="68"/>
      <c r="H1707" s="156"/>
      <c r="I1707" s="157"/>
      <c r="J1707" s="158"/>
      <c r="K1707" s="159"/>
      <c r="L1707" s="89"/>
      <c r="M1707" s="88"/>
      <c r="N1707" s="91"/>
      <c r="O1707" s="89"/>
      <c r="P1707" s="90"/>
      <c r="Q1707" s="89"/>
      <c r="R1707" s="89"/>
      <c r="S1707" s="89"/>
      <c r="T1707" s="89"/>
      <c r="U1707" s="89"/>
      <c r="V1707" s="89"/>
      <c r="W1707" s="46"/>
    </row>
    <row r="1708" spans="1:23" ht="18.75">
      <c r="A1708" s="48"/>
      <c r="B1708" s="47"/>
      <c r="C1708" s="47"/>
      <c r="D1708" s="47"/>
      <c r="E1708" s="66"/>
      <c r="F1708" s="96"/>
      <c r="G1708" s="68"/>
      <c r="H1708" s="160"/>
      <c r="I1708" s="161"/>
      <c r="J1708" s="162"/>
      <c r="K1708" s="163"/>
      <c r="L1708" s="89"/>
      <c r="M1708" s="88"/>
      <c r="N1708" s="91"/>
      <c r="O1708" s="89"/>
      <c r="P1708" s="90"/>
      <c r="Q1708" s="89"/>
      <c r="R1708" s="89"/>
      <c r="S1708" s="89"/>
      <c r="T1708" s="89"/>
      <c r="U1708" s="89"/>
      <c r="V1708" s="89"/>
      <c r="W1708" s="46"/>
    </row>
    <row r="1709" spans="1:23" ht="18.75">
      <c r="A1709" s="48"/>
      <c r="B1709" s="47"/>
      <c r="C1709" s="47"/>
      <c r="D1709" s="47"/>
      <c r="E1709" s="66"/>
      <c r="F1709" s="96"/>
      <c r="G1709" s="68"/>
      <c r="H1709" s="68"/>
      <c r="I1709" s="66"/>
      <c r="J1709" s="163"/>
      <c r="K1709" s="163"/>
      <c r="L1709" s="89"/>
      <c r="M1709" s="88"/>
      <c r="N1709" s="91"/>
      <c r="O1709" s="89"/>
      <c r="P1709" s="90"/>
      <c r="Q1709" s="89"/>
      <c r="R1709" s="89"/>
      <c r="S1709" s="89"/>
      <c r="T1709" s="89"/>
      <c r="U1709" s="89"/>
      <c r="V1709" s="89"/>
      <c r="W1709" s="46"/>
    </row>
    <row r="1710" spans="1:23" ht="18.75">
      <c r="A1710" s="48"/>
      <c r="B1710" s="47"/>
      <c r="C1710" s="47"/>
      <c r="D1710" s="47"/>
      <c r="E1710" s="66"/>
      <c r="F1710" s="96"/>
      <c r="G1710" s="68"/>
      <c r="H1710" s="164"/>
      <c r="I1710" s="66"/>
      <c r="J1710" s="163"/>
      <c r="K1710" s="163"/>
      <c r="L1710" s="89"/>
      <c r="M1710" s="88"/>
      <c r="N1710" s="91"/>
      <c r="O1710" s="89"/>
      <c r="P1710" s="90"/>
      <c r="Q1710" s="89"/>
      <c r="R1710" s="89"/>
      <c r="S1710" s="89"/>
      <c r="T1710" s="89"/>
      <c r="U1710" s="89"/>
      <c r="V1710" s="89"/>
      <c r="W1710" s="46"/>
    </row>
    <row r="1711" spans="1:23" ht="18.75">
      <c r="A1711" s="48"/>
      <c r="B1711" s="47"/>
      <c r="C1711" s="47"/>
      <c r="D1711" s="47"/>
      <c r="E1711" s="66"/>
      <c r="F1711" s="96"/>
      <c r="G1711" s="68"/>
      <c r="H1711" s="68"/>
      <c r="I1711" s="106"/>
      <c r="J1711" s="88"/>
      <c r="K1711" s="89"/>
      <c r="L1711" s="89"/>
      <c r="M1711" s="88"/>
      <c r="N1711" s="91"/>
      <c r="O1711" s="89"/>
      <c r="P1711" s="90"/>
      <c r="Q1711" s="89"/>
      <c r="R1711" s="89"/>
      <c r="S1711" s="89"/>
      <c r="T1711" s="89"/>
      <c r="U1711" s="89"/>
      <c r="V1711" s="89"/>
      <c r="W1711" s="46"/>
    </row>
    <row r="1712" spans="1:23" ht="15.75">
      <c r="A1712" s="44"/>
      <c r="B1712" s="45"/>
      <c r="C1712" s="45"/>
      <c r="D1712" s="45"/>
      <c r="E1712" s="45"/>
      <c r="F1712" s="44"/>
      <c r="G1712" s="58"/>
      <c r="H1712" s="58"/>
      <c r="I1712" s="106"/>
      <c r="J1712" s="88"/>
      <c r="K1712" s="88"/>
      <c r="L1712" s="88"/>
      <c r="M1712" s="88"/>
      <c r="N1712" s="46"/>
      <c r="O1712" s="89"/>
      <c r="P1712" s="90"/>
      <c r="Q1712" s="89"/>
      <c r="R1712" s="89"/>
      <c r="S1712" s="89"/>
      <c r="T1712" s="89"/>
      <c r="U1712" s="89"/>
      <c r="V1712" s="89"/>
      <c r="W1712" s="46"/>
    </row>
    <row r="1713" spans="1:23" ht="15.75">
      <c r="A1713" s="44"/>
      <c r="B1713" s="45"/>
      <c r="C1713" s="45"/>
      <c r="D1713" s="45"/>
      <c r="E1713" s="45"/>
      <c r="F1713" s="44"/>
      <c r="G1713" s="58"/>
      <c r="H1713" s="58"/>
      <c r="I1713" s="106"/>
      <c r="J1713" s="88"/>
      <c r="K1713" s="88"/>
      <c r="L1713" s="88"/>
      <c r="M1713" s="88"/>
      <c r="N1713" s="46"/>
      <c r="O1713" s="89"/>
      <c r="P1713" s="90"/>
      <c r="Q1713" s="89"/>
      <c r="R1713" s="89"/>
      <c r="S1713" s="89"/>
      <c r="T1713" s="89"/>
      <c r="U1713" s="89"/>
      <c r="V1713" s="89"/>
      <c r="W1713" s="46"/>
    </row>
    <row r="1714" spans="1:23" ht="37.5">
      <c r="A1714" s="112">
        <v>1</v>
      </c>
      <c r="B1714" s="27" t="s">
        <v>2457</v>
      </c>
      <c r="C1714" s="113" t="s">
        <v>2458</v>
      </c>
      <c r="D1714" s="113"/>
      <c r="E1714" s="113" t="s">
        <v>2459</v>
      </c>
      <c r="F1714" s="114">
        <v>100</v>
      </c>
      <c r="G1714" s="102">
        <v>0.43699999999999933</v>
      </c>
      <c r="H1714" s="102"/>
      <c r="I1714" s="31">
        <f t="shared" ref="I1714:I1777" si="319">ROUND(F1714*55/100*50*0.001,1)</f>
        <v>2.8</v>
      </c>
      <c r="J1714" s="32">
        <f t="shared" ref="J1714:J1777" si="320">ROUND(I1714*1/3.5,1)</f>
        <v>0.8</v>
      </c>
      <c r="K1714" s="32">
        <f t="shared" ref="K1714:K1777" si="321">ROUND(I1714*2/2.85,1)</f>
        <v>2</v>
      </c>
      <c r="L1714" s="32">
        <f t="shared" ref="L1714:M1729" si="322">J1714-G1714</f>
        <v>0.36300000000000071</v>
      </c>
      <c r="M1714" s="32">
        <f t="shared" si="322"/>
        <v>2</v>
      </c>
      <c r="N1714" s="33"/>
      <c r="O1714" s="136">
        <f t="shared" si="312"/>
        <v>0.12100000000000023</v>
      </c>
      <c r="P1714" s="137">
        <f t="shared" si="312"/>
        <v>0.66666666666666663</v>
      </c>
      <c r="Q1714" s="92"/>
      <c r="R1714" s="92">
        <f t="shared" si="313"/>
        <v>0.12100000000000023</v>
      </c>
      <c r="S1714" s="92">
        <f t="shared" si="313"/>
        <v>0.66666666666666663</v>
      </c>
      <c r="T1714" s="92"/>
      <c r="U1714" s="92">
        <f t="shared" si="314"/>
        <v>0.12100000000000023</v>
      </c>
      <c r="V1714" s="92">
        <f t="shared" si="314"/>
        <v>0.66666666666666663</v>
      </c>
      <c r="W1714" s="36"/>
    </row>
    <row r="1715" spans="1:23" ht="37.5">
      <c r="A1715" s="112">
        <v>2</v>
      </c>
      <c r="B1715" s="27" t="s">
        <v>2457</v>
      </c>
      <c r="C1715" s="113" t="s">
        <v>2458</v>
      </c>
      <c r="D1715" s="113"/>
      <c r="E1715" s="113" t="s">
        <v>2460</v>
      </c>
      <c r="F1715" s="114">
        <v>108</v>
      </c>
      <c r="G1715" s="102">
        <v>0.8210000000000004</v>
      </c>
      <c r="H1715" s="102"/>
      <c r="I1715" s="31">
        <f t="shared" si="319"/>
        <v>3</v>
      </c>
      <c r="J1715" s="32">
        <f t="shared" si="320"/>
        <v>0.9</v>
      </c>
      <c r="K1715" s="32">
        <f t="shared" si="321"/>
        <v>2.1</v>
      </c>
      <c r="L1715" s="32">
        <f t="shared" si="322"/>
        <v>7.8999999999999626E-2</v>
      </c>
      <c r="M1715" s="32">
        <f t="shared" si="322"/>
        <v>2.1</v>
      </c>
      <c r="N1715" s="33"/>
      <c r="O1715" s="34">
        <f t="shared" si="312"/>
        <v>2.6333333333333209E-2</v>
      </c>
      <c r="P1715" s="35">
        <f t="shared" si="312"/>
        <v>0.70000000000000007</v>
      </c>
      <c r="Q1715" s="33"/>
      <c r="R1715" s="33">
        <f t="shared" si="313"/>
        <v>2.6333333333333209E-2</v>
      </c>
      <c r="S1715" s="33">
        <f t="shared" si="313"/>
        <v>0.70000000000000007</v>
      </c>
      <c r="T1715" s="33"/>
      <c r="U1715" s="33">
        <f t="shared" si="314"/>
        <v>2.6333333333333209E-2</v>
      </c>
      <c r="V1715" s="33">
        <f t="shared" si="314"/>
        <v>0.70000000000000007</v>
      </c>
      <c r="W1715" s="36"/>
    </row>
    <row r="1716" spans="1:23" ht="19.5">
      <c r="A1716" s="112">
        <v>3</v>
      </c>
      <c r="B1716" s="27" t="s">
        <v>2457</v>
      </c>
      <c r="C1716" s="113" t="s">
        <v>231</v>
      </c>
      <c r="D1716" s="113"/>
      <c r="E1716" s="113" t="s">
        <v>232</v>
      </c>
      <c r="F1716" s="114">
        <v>117</v>
      </c>
      <c r="G1716" s="102"/>
      <c r="H1716" s="102"/>
      <c r="I1716" s="31">
        <f t="shared" si="319"/>
        <v>3.2</v>
      </c>
      <c r="J1716" s="32">
        <f t="shared" si="320"/>
        <v>0.9</v>
      </c>
      <c r="K1716" s="32">
        <f t="shared" si="321"/>
        <v>2.2000000000000002</v>
      </c>
      <c r="L1716" s="32">
        <f t="shared" si="322"/>
        <v>0.9</v>
      </c>
      <c r="M1716" s="32">
        <f t="shared" si="322"/>
        <v>2.2000000000000002</v>
      </c>
      <c r="N1716" s="33"/>
      <c r="O1716" s="34">
        <f t="shared" si="312"/>
        <v>0.3</v>
      </c>
      <c r="P1716" s="35">
        <f t="shared" si="312"/>
        <v>0.73333333333333339</v>
      </c>
      <c r="Q1716" s="33"/>
      <c r="R1716" s="33">
        <f t="shared" si="313"/>
        <v>0.3</v>
      </c>
      <c r="S1716" s="33">
        <f t="shared" si="313"/>
        <v>0.73333333333333339</v>
      </c>
      <c r="T1716" s="33"/>
      <c r="U1716" s="33">
        <f t="shared" si="314"/>
        <v>0.3</v>
      </c>
      <c r="V1716" s="33">
        <f t="shared" si="314"/>
        <v>0.73333333333333339</v>
      </c>
      <c r="W1716" s="36"/>
    </row>
    <row r="1717" spans="1:23" ht="19.5">
      <c r="A1717" s="112">
        <v>4</v>
      </c>
      <c r="B1717" s="27" t="s">
        <v>2457</v>
      </c>
      <c r="C1717" s="113" t="s">
        <v>2461</v>
      </c>
      <c r="D1717" s="113"/>
      <c r="E1717" s="113" t="s">
        <v>2462</v>
      </c>
      <c r="F1717" s="114">
        <v>328</v>
      </c>
      <c r="G1717" s="102">
        <v>0.40500000000000025</v>
      </c>
      <c r="H1717" s="102">
        <v>0.82499999999999907</v>
      </c>
      <c r="I1717" s="31">
        <f t="shared" si="319"/>
        <v>9</v>
      </c>
      <c r="J1717" s="32">
        <f t="shared" si="320"/>
        <v>2.6</v>
      </c>
      <c r="K1717" s="32">
        <f t="shared" si="321"/>
        <v>6.3</v>
      </c>
      <c r="L1717" s="32">
        <f t="shared" si="322"/>
        <v>2.1949999999999998</v>
      </c>
      <c r="M1717" s="32">
        <f t="shared" si="322"/>
        <v>5.4750000000000005</v>
      </c>
      <c r="N1717" s="33"/>
      <c r="O1717" s="34">
        <f t="shared" si="312"/>
        <v>0.73166666666666658</v>
      </c>
      <c r="P1717" s="35">
        <f t="shared" si="312"/>
        <v>1.8250000000000002</v>
      </c>
      <c r="Q1717" s="33"/>
      <c r="R1717" s="33">
        <f t="shared" si="313"/>
        <v>0.73166666666666658</v>
      </c>
      <c r="S1717" s="33">
        <f t="shared" si="313"/>
        <v>1.8250000000000002</v>
      </c>
      <c r="T1717" s="33"/>
      <c r="U1717" s="33">
        <f t="shared" si="314"/>
        <v>0.73166666666666658</v>
      </c>
      <c r="V1717" s="33">
        <f t="shared" si="314"/>
        <v>1.8250000000000002</v>
      </c>
      <c r="W1717" s="36"/>
    </row>
    <row r="1718" spans="1:23" ht="19.5">
      <c r="A1718" s="112">
        <v>5</v>
      </c>
      <c r="B1718" s="27" t="s">
        <v>2457</v>
      </c>
      <c r="C1718" s="113" t="s">
        <v>2461</v>
      </c>
      <c r="D1718" s="113"/>
      <c r="E1718" s="113" t="s">
        <v>2463</v>
      </c>
      <c r="F1718" s="114">
        <v>176</v>
      </c>
      <c r="G1718" s="102">
        <v>1.8130000000000002</v>
      </c>
      <c r="H1718" s="102"/>
      <c r="I1718" s="31">
        <f t="shared" si="319"/>
        <v>4.8</v>
      </c>
      <c r="J1718" s="32">
        <f t="shared" si="320"/>
        <v>1.4</v>
      </c>
      <c r="K1718" s="32">
        <f t="shared" si="321"/>
        <v>3.4</v>
      </c>
      <c r="L1718" s="32">
        <v>0</v>
      </c>
      <c r="M1718" s="32">
        <f t="shared" si="322"/>
        <v>3.4</v>
      </c>
      <c r="N1718" s="33"/>
      <c r="O1718" s="34">
        <f t="shared" si="312"/>
        <v>0</v>
      </c>
      <c r="P1718" s="35">
        <f t="shared" si="312"/>
        <v>1.1333333333333333</v>
      </c>
      <c r="Q1718" s="33"/>
      <c r="R1718" s="33">
        <f t="shared" si="313"/>
        <v>0</v>
      </c>
      <c r="S1718" s="33">
        <f t="shared" si="313"/>
        <v>1.1333333333333333</v>
      </c>
      <c r="T1718" s="33"/>
      <c r="U1718" s="33">
        <f t="shared" si="314"/>
        <v>0</v>
      </c>
      <c r="V1718" s="33">
        <f t="shared" si="314"/>
        <v>1.1333333333333333</v>
      </c>
      <c r="W1718" s="36"/>
    </row>
    <row r="1719" spans="1:23" ht="19.5">
      <c r="A1719" s="112">
        <v>6</v>
      </c>
      <c r="B1719" s="27" t="s">
        <v>2457</v>
      </c>
      <c r="C1719" s="113" t="s">
        <v>2464</v>
      </c>
      <c r="D1719" s="113"/>
      <c r="E1719" s="113" t="s">
        <v>2465</v>
      </c>
      <c r="F1719" s="114">
        <v>126</v>
      </c>
      <c r="G1719" s="102">
        <v>0.56200000000000006</v>
      </c>
      <c r="H1719" s="102">
        <v>0.47500000000000031</v>
      </c>
      <c r="I1719" s="31">
        <f t="shared" si="319"/>
        <v>3.5</v>
      </c>
      <c r="J1719" s="32">
        <f t="shared" si="320"/>
        <v>1</v>
      </c>
      <c r="K1719" s="32">
        <f t="shared" si="321"/>
        <v>2.5</v>
      </c>
      <c r="L1719" s="32">
        <f t="shared" ref="L1719:L1724" si="323">J1719-G1719</f>
        <v>0.43799999999999994</v>
      </c>
      <c r="M1719" s="32">
        <f t="shared" si="322"/>
        <v>2.0249999999999995</v>
      </c>
      <c r="N1719" s="33"/>
      <c r="O1719" s="34">
        <f t="shared" si="312"/>
        <v>0.14599999999999999</v>
      </c>
      <c r="P1719" s="35">
        <f t="shared" si="312"/>
        <v>0.67499999999999982</v>
      </c>
      <c r="Q1719" s="33"/>
      <c r="R1719" s="33">
        <f t="shared" si="313"/>
        <v>0.14599999999999999</v>
      </c>
      <c r="S1719" s="33">
        <f t="shared" si="313"/>
        <v>0.67499999999999982</v>
      </c>
      <c r="T1719" s="33"/>
      <c r="U1719" s="33">
        <f t="shared" si="314"/>
        <v>0.14599999999999999</v>
      </c>
      <c r="V1719" s="33">
        <f t="shared" si="314"/>
        <v>0.67499999999999982</v>
      </c>
      <c r="W1719" s="36"/>
    </row>
    <row r="1720" spans="1:23" ht="19.5">
      <c r="A1720" s="112">
        <v>7</v>
      </c>
      <c r="B1720" s="27" t="s">
        <v>2457</v>
      </c>
      <c r="C1720" s="113" t="s">
        <v>2466</v>
      </c>
      <c r="D1720" s="113"/>
      <c r="E1720" s="113" t="s">
        <v>2467</v>
      </c>
      <c r="F1720" s="114">
        <v>93</v>
      </c>
      <c r="G1720" s="102"/>
      <c r="H1720" s="102">
        <v>0.45499999999999963</v>
      </c>
      <c r="I1720" s="31">
        <f t="shared" si="319"/>
        <v>2.6</v>
      </c>
      <c r="J1720" s="32">
        <f t="shared" si="320"/>
        <v>0.7</v>
      </c>
      <c r="K1720" s="32">
        <f t="shared" si="321"/>
        <v>1.8</v>
      </c>
      <c r="L1720" s="32">
        <f t="shared" si="323"/>
        <v>0.7</v>
      </c>
      <c r="M1720" s="32">
        <f t="shared" si="322"/>
        <v>1.3450000000000004</v>
      </c>
      <c r="N1720" s="33"/>
      <c r="O1720" s="34">
        <f t="shared" si="312"/>
        <v>0.23333333333333331</v>
      </c>
      <c r="P1720" s="35">
        <f t="shared" si="312"/>
        <v>0.44833333333333347</v>
      </c>
      <c r="Q1720" s="33"/>
      <c r="R1720" s="33">
        <f t="shared" si="313"/>
        <v>0.23333333333333331</v>
      </c>
      <c r="S1720" s="33">
        <f t="shared" si="313"/>
        <v>0.44833333333333347</v>
      </c>
      <c r="T1720" s="33"/>
      <c r="U1720" s="33">
        <f t="shared" si="314"/>
        <v>0.23333333333333331</v>
      </c>
      <c r="V1720" s="33">
        <f t="shared" si="314"/>
        <v>0.44833333333333347</v>
      </c>
      <c r="W1720" s="36"/>
    </row>
    <row r="1721" spans="1:23" ht="19.5">
      <c r="A1721" s="112">
        <v>8</v>
      </c>
      <c r="B1721" s="27" t="s">
        <v>2457</v>
      </c>
      <c r="C1721" s="113" t="s">
        <v>2468</v>
      </c>
      <c r="D1721" s="113"/>
      <c r="E1721" s="113" t="s">
        <v>2469</v>
      </c>
      <c r="F1721" s="114">
        <v>195</v>
      </c>
      <c r="G1721" s="102">
        <v>0.40300000000000069</v>
      </c>
      <c r="H1721" s="102">
        <v>0</v>
      </c>
      <c r="I1721" s="31">
        <f t="shared" si="319"/>
        <v>5.4</v>
      </c>
      <c r="J1721" s="32">
        <f t="shared" si="320"/>
        <v>1.5</v>
      </c>
      <c r="K1721" s="32">
        <f t="shared" si="321"/>
        <v>3.8</v>
      </c>
      <c r="L1721" s="32">
        <f t="shared" si="323"/>
        <v>1.0969999999999993</v>
      </c>
      <c r="M1721" s="32">
        <f t="shared" si="322"/>
        <v>3.8</v>
      </c>
      <c r="N1721" s="33"/>
      <c r="O1721" s="34">
        <f t="shared" si="312"/>
        <v>0.36566666666666642</v>
      </c>
      <c r="P1721" s="35">
        <f t="shared" si="312"/>
        <v>1.2666666666666666</v>
      </c>
      <c r="Q1721" s="33"/>
      <c r="R1721" s="33">
        <f t="shared" si="313"/>
        <v>0.36566666666666642</v>
      </c>
      <c r="S1721" s="33">
        <f t="shared" si="313"/>
        <v>1.2666666666666666</v>
      </c>
      <c r="T1721" s="33"/>
      <c r="U1721" s="33">
        <f t="shared" si="314"/>
        <v>0.36566666666666642</v>
      </c>
      <c r="V1721" s="33">
        <f t="shared" si="314"/>
        <v>1.2666666666666666</v>
      </c>
      <c r="W1721" s="36"/>
    </row>
    <row r="1722" spans="1:23" ht="19.5">
      <c r="A1722" s="112">
        <v>9</v>
      </c>
      <c r="B1722" s="27" t="s">
        <v>2457</v>
      </c>
      <c r="C1722" s="113" t="s">
        <v>2470</v>
      </c>
      <c r="D1722" s="113"/>
      <c r="E1722" s="113" t="s">
        <v>2471</v>
      </c>
      <c r="F1722" s="114">
        <v>72</v>
      </c>
      <c r="G1722" s="102"/>
      <c r="H1722" s="102"/>
      <c r="I1722" s="31">
        <f t="shared" si="319"/>
        <v>2</v>
      </c>
      <c r="J1722" s="32">
        <f t="shared" si="320"/>
        <v>0.6</v>
      </c>
      <c r="K1722" s="32">
        <f t="shared" si="321"/>
        <v>1.4</v>
      </c>
      <c r="L1722" s="32">
        <f t="shared" si="323"/>
        <v>0.6</v>
      </c>
      <c r="M1722" s="32">
        <f t="shared" si="322"/>
        <v>1.4</v>
      </c>
      <c r="N1722" s="33"/>
      <c r="O1722" s="34">
        <f t="shared" si="312"/>
        <v>0.19999999999999998</v>
      </c>
      <c r="P1722" s="35">
        <f t="shared" si="312"/>
        <v>0.46666666666666662</v>
      </c>
      <c r="Q1722" s="33"/>
      <c r="R1722" s="33">
        <f t="shared" si="313"/>
        <v>0.19999999999999998</v>
      </c>
      <c r="S1722" s="33">
        <f t="shared" si="313"/>
        <v>0.46666666666666662</v>
      </c>
      <c r="T1722" s="33"/>
      <c r="U1722" s="33">
        <f t="shared" si="314"/>
        <v>0.19999999999999998</v>
      </c>
      <c r="V1722" s="33">
        <f t="shared" si="314"/>
        <v>0.46666666666666662</v>
      </c>
      <c r="W1722" s="36"/>
    </row>
    <row r="1723" spans="1:23" ht="19.5">
      <c r="A1723" s="112">
        <v>10</v>
      </c>
      <c r="B1723" s="27" t="s">
        <v>2457</v>
      </c>
      <c r="C1723" s="113" t="s">
        <v>2470</v>
      </c>
      <c r="D1723" s="113"/>
      <c r="E1723" s="113" t="s">
        <v>2472</v>
      </c>
      <c r="F1723" s="114">
        <v>69</v>
      </c>
      <c r="G1723" s="102"/>
      <c r="H1723" s="102"/>
      <c r="I1723" s="31">
        <f t="shared" si="319"/>
        <v>1.9</v>
      </c>
      <c r="J1723" s="32">
        <f t="shared" si="320"/>
        <v>0.5</v>
      </c>
      <c r="K1723" s="32">
        <f t="shared" si="321"/>
        <v>1.3</v>
      </c>
      <c r="L1723" s="32">
        <f t="shared" si="323"/>
        <v>0.5</v>
      </c>
      <c r="M1723" s="32">
        <f t="shared" si="322"/>
        <v>1.3</v>
      </c>
      <c r="N1723" s="33"/>
      <c r="O1723" s="34">
        <f t="shared" si="312"/>
        <v>0.16666666666666666</v>
      </c>
      <c r="P1723" s="35">
        <f t="shared" si="312"/>
        <v>0.43333333333333335</v>
      </c>
      <c r="Q1723" s="33"/>
      <c r="R1723" s="33">
        <f t="shared" si="313"/>
        <v>0.16666666666666666</v>
      </c>
      <c r="S1723" s="33">
        <f t="shared" si="313"/>
        <v>0.43333333333333335</v>
      </c>
      <c r="T1723" s="33"/>
      <c r="U1723" s="33">
        <f t="shared" si="314"/>
        <v>0.16666666666666666</v>
      </c>
      <c r="V1723" s="33">
        <f t="shared" si="314"/>
        <v>0.43333333333333335</v>
      </c>
      <c r="W1723" s="36"/>
    </row>
    <row r="1724" spans="1:23" ht="37.5">
      <c r="A1724" s="112">
        <v>11</v>
      </c>
      <c r="B1724" s="27" t="s">
        <v>2457</v>
      </c>
      <c r="C1724" s="113" t="s">
        <v>2473</v>
      </c>
      <c r="D1724" s="113"/>
      <c r="E1724" s="113" t="s">
        <v>999</v>
      </c>
      <c r="F1724" s="114">
        <v>164</v>
      </c>
      <c r="G1724" s="102">
        <v>0.72899999999999987</v>
      </c>
      <c r="H1724" s="102"/>
      <c r="I1724" s="31">
        <f t="shared" si="319"/>
        <v>4.5</v>
      </c>
      <c r="J1724" s="32">
        <f t="shared" si="320"/>
        <v>1.3</v>
      </c>
      <c r="K1724" s="32">
        <f t="shared" si="321"/>
        <v>3.2</v>
      </c>
      <c r="L1724" s="32">
        <f t="shared" si="323"/>
        <v>0.57100000000000017</v>
      </c>
      <c r="M1724" s="32">
        <f t="shared" si="322"/>
        <v>3.2</v>
      </c>
      <c r="N1724" s="33"/>
      <c r="O1724" s="34">
        <f t="shared" si="312"/>
        <v>0.19033333333333338</v>
      </c>
      <c r="P1724" s="35">
        <f t="shared" si="312"/>
        <v>1.0666666666666667</v>
      </c>
      <c r="Q1724" s="33"/>
      <c r="R1724" s="33">
        <f t="shared" si="313"/>
        <v>0.19033333333333338</v>
      </c>
      <c r="S1724" s="33">
        <f t="shared" si="313"/>
        <v>1.0666666666666667</v>
      </c>
      <c r="T1724" s="33"/>
      <c r="U1724" s="33">
        <f t="shared" si="314"/>
        <v>0.19033333333333338</v>
      </c>
      <c r="V1724" s="33">
        <f t="shared" si="314"/>
        <v>1.0666666666666667</v>
      </c>
      <c r="W1724" s="36"/>
    </row>
    <row r="1725" spans="1:23" ht="19.5">
      <c r="A1725" s="112">
        <v>12</v>
      </c>
      <c r="B1725" s="27" t="s">
        <v>2457</v>
      </c>
      <c r="C1725" s="113" t="s">
        <v>2474</v>
      </c>
      <c r="D1725" s="113"/>
      <c r="E1725" s="113" t="s">
        <v>2475</v>
      </c>
      <c r="F1725" s="114">
        <v>219</v>
      </c>
      <c r="G1725" s="102">
        <v>4.7609999999999992</v>
      </c>
      <c r="H1725" s="102"/>
      <c r="I1725" s="31">
        <f t="shared" si="319"/>
        <v>6</v>
      </c>
      <c r="J1725" s="32">
        <f t="shared" si="320"/>
        <v>1.7</v>
      </c>
      <c r="K1725" s="32">
        <f t="shared" si="321"/>
        <v>4.2</v>
      </c>
      <c r="L1725" s="32">
        <v>0</v>
      </c>
      <c r="M1725" s="32">
        <f t="shared" si="322"/>
        <v>4.2</v>
      </c>
      <c r="N1725" s="33"/>
      <c r="O1725" s="34">
        <f t="shared" si="312"/>
        <v>0</v>
      </c>
      <c r="P1725" s="35">
        <f t="shared" si="312"/>
        <v>1.4000000000000001</v>
      </c>
      <c r="Q1725" s="33"/>
      <c r="R1725" s="33">
        <f t="shared" si="313"/>
        <v>0</v>
      </c>
      <c r="S1725" s="33">
        <f t="shared" si="313"/>
        <v>1.4000000000000001</v>
      </c>
      <c r="T1725" s="33"/>
      <c r="U1725" s="33">
        <f t="shared" si="314"/>
        <v>0</v>
      </c>
      <c r="V1725" s="33">
        <f t="shared" si="314"/>
        <v>1.4000000000000001</v>
      </c>
      <c r="W1725" s="36"/>
    </row>
    <row r="1726" spans="1:23" ht="37.5">
      <c r="A1726" s="112">
        <v>13</v>
      </c>
      <c r="B1726" s="27" t="s">
        <v>2457</v>
      </c>
      <c r="C1726" s="113" t="s">
        <v>2476</v>
      </c>
      <c r="D1726" s="113"/>
      <c r="E1726" s="140" t="s">
        <v>2477</v>
      </c>
      <c r="F1726" s="114">
        <v>133</v>
      </c>
      <c r="G1726" s="102"/>
      <c r="H1726" s="102"/>
      <c r="I1726" s="31">
        <f t="shared" si="319"/>
        <v>3.7</v>
      </c>
      <c r="J1726" s="32">
        <f t="shared" si="320"/>
        <v>1.1000000000000001</v>
      </c>
      <c r="K1726" s="32">
        <f t="shared" si="321"/>
        <v>2.6</v>
      </c>
      <c r="L1726" s="32">
        <f>J1726-G1726</f>
        <v>1.1000000000000001</v>
      </c>
      <c r="M1726" s="32">
        <f t="shared" si="322"/>
        <v>2.6</v>
      </c>
      <c r="N1726" s="33"/>
      <c r="O1726" s="34">
        <f t="shared" si="312"/>
        <v>0.3666666666666667</v>
      </c>
      <c r="P1726" s="35">
        <f t="shared" si="312"/>
        <v>0.8666666666666667</v>
      </c>
      <c r="Q1726" s="33"/>
      <c r="R1726" s="33">
        <f t="shared" si="313"/>
        <v>0.3666666666666667</v>
      </c>
      <c r="S1726" s="33">
        <f t="shared" si="313"/>
        <v>0.8666666666666667</v>
      </c>
      <c r="T1726" s="33"/>
      <c r="U1726" s="33">
        <f t="shared" si="314"/>
        <v>0.3666666666666667</v>
      </c>
      <c r="V1726" s="33">
        <f t="shared" si="314"/>
        <v>0.8666666666666667</v>
      </c>
      <c r="W1726" s="36"/>
    </row>
    <row r="1727" spans="1:23" ht="19.5">
      <c r="A1727" s="112">
        <v>14</v>
      </c>
      <c r="B1727" s="27" t="s">
        <v>2457</v>
      </c>
      <c r="C1727" s="113" t="s">
        <v>2478</v>
      </c>
      <c r="D1727" s="113"/>
      <c r="E1727" s="113" t="s">
        <v>2479</v>
      </c>
      <c r="F1727" s="114">
        <v>140</v>
      </c>
      <c r="G1727" s="102"/>
      <c r="H1727" s="102"/>
      <c r="I1727" s="31">
        <f t="shared" si="319"/>
        <v>3.9</v>
      </c>
      <c r="J1727" s="32">
        <f t="shared" si="320"/>
        <v>1.1000000000000001</v>
      </c>
      <c r="K1727" s="32">
        <f t="shared" si="321"/>
        <v>2.7</v>
      </c>
      <c r="L1727" s="32">
        <f>J1727-G1727</f>
        <v>1.1000000000000001</v>
      </c>
      <c r="M1727" s="32">
        <f t="shared" si="322"/>
        <v>2.7</v>
      </c>
      <c r="N1727" s="33"/>
      <c r="O1727" s="34">
        <f t="shared" si="312"/>
        <v>0.3666666666666667</v>
      </c>
      <c r="P1727" s="35">
        <f t="shared" si="312"/>
        <v>0.9</v>
      </c>
      <c r="Q1727" s="33"/>
      <c r="R1727" s="33">
        <f t="shared" si="313"/>
        <v>0.3666666666666667</v>
      </c>
      <c r="S1727" s="33">
        <f t="shared" si="313"/>
        <v>0.9</v>
      </c>
      <c r="T1727" s="33"/>
      <c r="U1727" s="33">
        <f t="shared" si="314"/>
        <v>0.3666666666666667</v>
      </c>
      <c r="V1727" s="33">
        <f t="shared" si="314"/>
        <v>0.9</v>
      </c>
      <c r="W1727" s="36"/>
    </row>
    <row r="1728" spans="1:23" ht="19.5">
      <c r="A1728" s="112">
        <v>15</v>
      </c>
      <c r="B1728" s="27" t="s">
        <v>2457</v>
      </c>
      <c r="C1728" s="113" t="s">
        <v>2480</v>
      </c>
      <c r="D1728" s="113"/>
      <c r="E1728" s="113" t="s">
        <v>2481</v>
      </c>
      <c r="F1728" s="114">
        <v>113</v>
      </c>
      <c r="G1728" s="102">
        <v>1.2244000000000006</v>
      </c>
      <c r="H1728" s="102"/>
      <c r="I1728" s="31">
        <f t="shared" si="319"/>
        <v>3.1</v>
      </c>
      <c r="J1728" s="32">
        <f t="shared" si="320"/>
        <v>0.9</v>
      </c>
      <c r="K1728" s="32">
        <f t="shared" si="321"/>
        <v>2.2000000000000002</v>
      </c>
      <c r="L1728" s="32">
        <v>0</v>
      </c>
      <c r="M1728" s="32">
        <f t="shared" si="322"/>
        <v>2.2000000000000002</v>
      </c>
      <c r="N1728" s="33"/>
      <c r="O1728" s="34">
        <f t="shared" si="312"/>
        <v>0</v>
      </c>
      <c r="P1728" s="35">
        <f t="shared" si="312"/>
        <v>0.73333333333333339</v>
      </c>
      <c r="Q1728" s="33"/>
      <c r="R1728" s="33">
        <f t="shared" si="313"/>
        <v>0</v>
      </c>
      <c r="S1728" s="33">
        <f t="shared" si="313"/>
        <v>0.73333333333333339</v>
      </c>
      <c r="T1728" s="33"/>
      <c r="U1728" s="33">
        <f t="shared" si="314"/>
        <v>0</v>
      </c>
      <c r="V1728" s="33">
        <f t="shared" si="314"/>
        <v>0.73333333333333339</v>
      </c>
      <c r="W1728" s="36"/>
    </row>
    <row r="1729" spans="1:23" ht="19.5">
      <c r="A1729" s="112">
        <v>16</v>
      </c>
      <c r="B1729" s="27" t="s">
        <v>2457</v>
      </c>
      <c r="C1729" s="113" t="s">
        <v>2480</v>
      </c>
      <c r="D1729" s="113"/>
      <c r="E1729" s="113" t="s">
        <v>2482</v>
      </c>
      <c r="F1729" s="114">
        <v>135</v>
      </c>
      <c r="G1729" s="102">
        <v>0.98699999999999988</v>
      </c>
      <c r="H1729" s="102">
        <v>1.0199999999999996</v>
      </c>
      <c r="I1729" s="31">
        <f t="shared" si="319"/>
        <v>3.7</v>
      </c>
      <c r="J1729" s="32">
        <f t="shared" si="320"/>
        <v>1.1000000000000001</v>
      </c>
      <c r="K1729" s="32">
        <f t="shared" si="321"/>
        <v>2.6</v>
      </c>
      <c r="L1729" s="32">
        <f>J1729-G1729</f>
        <v>0.11300000000000021</v>
      </c>
      <c r="M1729" s="32">
        <f t="shared" si="322"/>
        <v>1.5800000000000005</v>
      </c>
      <c r="N1729" s="33"/>
      <c r="O1729" s="34">
        <f t="shared" si="312"/>
        <v>3.7666666666666737E-2</v>
      </c>
      <c r="P1729" s="35">
        <f t="shared" si="312"/>
        <v>0.52666666666666684</v>
      </c>
      <c r="Q1729" s="33"/>
      <c r="R1729" s="33">
        <f t="shared" si="313"/>
        <v>3.7666666666666737E-2</v>
      </c>
      <c r="S1729" s="33">
        <f t="shared" si="313"/>
        <v>0.52666666666666684</v>
      </c>
      <c r="T1729" s="33"/>
      <c r="U1729" s="33">
        <f t="shared" si="314"/>
        <v>3.7666666666666737E-2</v>
      </c>
      <c r="V1729" s="33">
        <f t="shared" si="314"/>
        <v>0.52666666666666684</v>
      </c>
      <c r="W1729" s="36"/>
    </row>
    <row r="1730" spans="1:23" ht="19.5">
      <c r="A1730" s="112">
        <v>17</v>
      </c>
      <c r="B1730" s="27" t="s">
        <v>2457</v>
      </c>
      <c r="C1730" s="113" t="s">
        <v>2483</v>
      </c>
      <c r="D1730" s="113"/>
      <c r="E1730" s="113" t="s">
        <v>2484</v>
      </c>
      <c r="F1730" s="114">
        <v>89</v>
      </c>
      <c r="G1730" s="102">
        <v>0.84100000000000075</v>
      </c>
      <c r="H1730" s="102">
        <v>1.3109999999999995</v>
      </c>
      <c r="I1730" s="31">
        <f t="shared" si="319"/>
        <v>2.4</v>
      </c>
      <c r="J1730" s="32">
        <f t="shared" si="320"/>
        <v>0.7</v>
      </c>
      <c r="K1730" s="32">
        <f t="shared" si="321"/>
        <v>1.7</v>
      </c>
      <c r="L1730" s="32">
        <v>0</v>
      </c>
      <c r="M1730" s="32">
        <f t="shared" ref="M1730:M1742" si="324">K1730-H1730</f>
        <v>0.38900000000000046</v>
      </c>
      <c r="N1730" s="33"/>
      <c r="O1730" s="34">
        <f t="shared" ref="O1730:P1780" si="325">L1730/3</f>
        <v>0</v>
      </c>
      <c r="P1730" s="35">
        <f t="shared" si="325"/>
        <v>0.12966666666666682</v>
      </c>
      <c r="Q1730" s="33"/>
      <c r="R1730" s="33">
        <f t="shared" ref="R1730:S1780" si="326">L1730/3</f>
        <v>0</v>
      </c>
      <c r="S1730" s="33">
        <f t="shared" si="326"/>
        <v>0.12966666666666682</v>
      </c>
      <c r="T1730" s="33"/>
      <c r="U1730" s="33">
        <f t="shared" ref="U1730:V1780" si="327">L1730/3</f>
        <v>0</v>
      </c>
      <c r="V1730" s="33">
        <f t="shared" si="327"/>
        <v>0.12966666666666682</v>
      </c>
      <c r="W1730" s="36"/>
    </row>
    <row r="1731" spans="1:23" ht="19.5">
      <c r="A1731" s="112">
        <v>18</v>
      </c>
      <c r="B1731" s="27" t="s">
        <v>2457</v>
      </c>
      <c r="C1731" s="113" t="s">
        <v>2485</v>
      </c>
      <c r="D1731" s="113"/>
      <c r="E1731" s="113" t="s">
        <v>2486</v>
      </c>
      <c r="F1731" s="114">
        <v>121</v>
      </c>
      <c r="G1731" s="102">
        <v>2.1929999999999996</v>
      </c>
      <c r="H1731" s="102">
        <v>3.1760000000000019</v>
      </c>
      <c r="I1731" s="31">
        <f t="shared" si="319"/>
        <v>3.3</v>
      </c>
      <c r="J1731" s="32">
        <f t="shared" si="320"/>
        <v>0.9</v>
      </c>
      <c r="K1731" s="32">
        <f t="shared" si="321"/>
        <v>2.2999999999999998</v>
      </c>
      <c r="L1731" s="32">
        <v>0</v>
      </c>
      <c r="M1731" s="32">
        <v>0</v>
      </c>
      <c r="N1731" s="33"/>
      <c r="O1731" s="34">
        <f t="shared" si="325"/>
        <v>0</v>
      </c>
      <c r="P1731" s="35">
        <f t="shared" si="325"/>
        <v>0</v>
      </c>
      <c r="Q1731" s="33"/>
      <c r="R1731" s="33">
        <f t="shared" si="326"/>
        <v>0</v>
      </c>
      <c r="S1731" s="33">
        <f t="shared" si="326"/>
        <v>0</v>
      </c>
      <c r="T1731" s="33"/>
      <c r="U1731" s="33">
        <f t="shared" si="327"/>
        <v>0</v>
      </c>
      <c r="V1731" s="33">
        <f t="shared" si="327"/>
        <v>0</v>
      </c>
      <c r="W1731" s="36"/>
    </row>
    <row r="1732" spans="1:23" ht="19.5">
      <c r="A1732" s="112">
        <v>19</v>
      </c>
      <c r="B1732" s="27" t="s">
        <v>2457</v>
      </c>
      <c r="C1732" s="113" t="s">
        <v>2485</v>
      </c>
      <c r="D1732" s="113"/>
      <c r="E1732" s="113" t="s">
        <v>2487</v>
      </c>
      <c r="F1732" s="114">
        <v>135</v>
      </c>
      <c r="G1732" s="102">
        <v>1.0400000000000005</v>
      </c>
      <c r="H1732" s="102">
        <v>2.2020000000000017</v>
      </c>
      <c r="I1732" s="31">
        <f t="shared" si="319"/>
        <v>3.7</v>
      </c>
      <c r="J1732" s="32">
        <f t="shared" si="320"/>
        <v>1.1000000000000001</v>
      </c>
      <c r="K1732" s="32">
        <f t="shared" si="321"/>
        <v>2.6</v>
      </c>
      <c r="L1732" s="32">
        <f>J1732-G1732</f>
        <v>5.9999999999999609E-2</v>
      </c>
      <c r="M1732" s="32">
        <f>K1732-H1732</f>
        <v>0.39799999999999836</v>
      </c>
      <c r="N1732" s="33"/>
      <c r="O1732" s="34">
        <f t="shared" si="325"/>
        <v>1.9999999999999869E-2</v>
      </c>
      <c r="P1732" s="35">
        <f t="shared" si="325"/>
        <v>0.13266666666666613</v>
      </c>
      <c r="Q1732" s="33"/>
      <c r="R1732" s="33">
        <f t="shared" si="326"/>
        <v>1.9999999999999869E-2</v>
      </c>
      <c r="S1732" s="33">
        <f t="shared" si="326"/>
        <v>0.13266666666666613</v>
      </c>
      <c r="T1732" s="33"/>
      <c r="U1732" s="33">
        <f t="shared" si="327"/>
        <v>1.9999999999999869E-2</v>
      </c>
      <c r="V1732" s="33">
        <f t="shared" si="327"/>
        <v>0.13266666666666613</v>
      </c>
      <c r="W1732" s="36"/>
    </row>
    <row r="1733" spans="1:23" ht="19.5">
      <c r="A1733" s="112">
        <v>20</v>
      </c>
      <c r="B1733" s="27" t="s">
        <v>2457</v>
      </c>
      <c r="C1733" s="113" t="s">
        <v>2488</v>
      </c>
      <c r="D1733" s="113"/>
      <c r="E1733" s="113" t="s">
        <v>2489</v>
      </c>
      <c r="F1733" s="114">
        <v>230</v>
      </c>
      <c r="G1733" s="102"/>
      <c r="H1733" s="102"/>
      <c r="I1733" s="31">
        <f t="shared" si="319"/>
        <v>6.3</v>
      </c>
      <c r="J1733" s="32">
        <f t="shared" si="320"/>
        <v>1.8</v>
      </c>
      <c r="K1733" s="32">
        <f t="shared" si="321"/>
        <v>4.4000000000000004</v>
      </c>
      <c r="L1733" s="32">
        <f>J1733-G1733</f>
        <v>1.8</v>
      </c>
      <c r="M1733" s="32">
        <f>K1733-H1733</f>
        <v>4.4000000000000004</v>
      </c>
      <c r="N1733" s="33"/>
      <c r="O1733" s="34">
        <f t="shared" si="325"/>
        <v>0.6</v>
      </c>
      <c r="P1733" s="35">
        <f t="shared" si="325"/>
        <v>1.4666666666666668</v>
      </c>
      <c r="Q1733" s="33"/>
      <c r="R1733" s="33">
        <f t="shared" si="326"/>
        <v>0.6</v>
      </c>
      <c r="S1733" s="33">
        <v>1.42</v>
      </c>
      <c r="T1733" s="33"/>
      <c r="U1733" s="33">
        <f t="shared" si="327"/>
        <v>0.6</v>
      </c>
      <c r="V1733" s="33">
        <v>1.42</v>
      </c>
      <c r="W1733" s="36"/>
    </row>
    <row r="1734" spans="1:23" ht="19.5">
      <c r="A1734" s="112">
        <v>21</v>
      </c>
      <c r="B1734" s="27" t="s">
        <v>2457</v>
      </c>
      <c r="C1734" s="113" t="s">
        <v>2490</v>
      </c>
      <c r="D1734" s="113"/>
      <c r="E1734" s="113" t="s">
        <v>238</v>
      </c>
      <c r="F1734" s="114">
        <v>94</v>
      </c>
      <c r="G1734" s="102">
        <v>8.7190000000000065</v>
      </c>
      <c r="H1734" s="102"/>
      <c r="I1734" s="31">
        <f t="shared" si="319"/>
        <v>2.6</v>
      </c>
      <c r="J1734" s="32">
        <f t="shared" si="320"/>
        <v>0.7</v>
      </c>
      <c r="K1734" s="32">
        <f t="shared" si="321"/>
        <v>1.8</v>
      </c>
      <c r="L1734" s="32">
        <v>0</v>
      </c>
      <c r="M1734" s="32">
        <f>K1734-H1734</f>
        <v>1.8</v>
      </c>
      <c r="N1734" s="33"/>
      <c r="O1734" s="34">
        <f t="shared" si="325"/>
        <v>0</v>
      </c>
      <c r="P1734" s="35">
        <f t="shared" si="325"/>
        <v>0.6</v>
      </c>
      <c r="Q1734" s="33"/>
      <c r="R1734" s="33">
        <f t="shared" si="326"/>
        <v>0</v>
      </c>
      <c r="S1734" s="33">
        <f t="shared" si="326"/>
        <v>0.6</v>
      </c>
      <c r="T1734" s="33"/>
      <c r="U1734" s="33">
        <f t="shared" si="327"/>
        <v>0</v>
      </c>
      <c r="V1734" s="33">
        <f t="shared" si="327"/>
        <v>0.6</v>
      </c>
      <c r="W1734" s="36"/>
    </row>
    <row r="1735" spans="1:23" ht="19.5">
      <c r="A1735" s="112">
        <v>22</v>
      </c>
      <c r="B1735" s="27" t="s">
        <v>2457</v>
      </c>
      <c r="C1735" s="113" t="s">
        <v>2491</v>
      </c>
      <c r="D1735" s="113"/>
      <c r="E1735" s="113" t="s">
        <v>2492</v>
      </c>
      <c r="F1735" s="114">
        <v>138</v>
      </c>
      <c r="G1735" s="102"/>
      <c r="H1735" s="102"/>
      <c r="I1735" s="31">
        <f t="shared" si="319"/>
        <v>3.8</v>
      </c>
      <c r="J1735" s="32">
        <f t="shared" si="320"/>
        <v>1.1000000000000001</v>
      </c>
      <c r="K1735" s="32">
        <f t="shared" si="321"/>
        <v>2.7</v>
      </c>
      <c r="L1735" s="32">
        <f>J1735-G1735</f>
        <v>1.1000000000000001</v>
      </c>
      <c r="M1735" s="32">
        <f>K1735-H1735</f>
        <v>2.7</v>
      </c>
      <c r="N1735" s="33"/>
      <c r="O1735" s="34">
        <f t="shared" si="325"/>
        <v>0.3666666666666667</v>
      </c>
      <c r="P1735" s="35">
        <f t="shared" si="325"/>
        <v>0.9</v>
      </c>
      <c r="Q1735" s="33"/>
      <c r="R1735" s="33">
        <f t="shared" si="326"/>
        <v>0.3666666666666667</v>
      </c>
      <c r="S1735" s="33">
        <f t="shared" si="326"/>
        <v>0.9</v>
      </c>
      <c r="T1735" s="33"/>
      <c r="U1735" s="33">
        <f t="shared" si="327"/>
        <v>0.3666666666666667</v>
      </c>
      <c r="V1735" s="33">
        <f t="shared" si="327"/>
        <v>0.9</v>
      </c>
      <c r="W1735" s="36"/>
    </row>
    <row r="1736" spans="1:23" ht="19.5">
      <c r="A1736" s="112">
        <v>23</v>
      </c>
      <c r="B1736" s="27" t="s">
        <v>2457</v>
      </c>
      <c r="C1736" s="113" t="s">
        <v>2491</v>
      </c>
      <c r="D1736" s="113"/>
      <c r="E1736" s="113" t="s">
        <v>2493</v>
      </c>
      <c r="F1736" s="114">
        <v>107</v>
      </c>
      <c r="G1736" s="102"/>
      <c r="H1736" s="102"/>
      <c r="I1736" s="31">
        <f t="shared" si="319"/>
        <v>2.9</v>
      </c>
      <c r="J1736" s="32">
        <f t="shared" si="320"/>
        <v>0.8</v>
      </c>
      <c r="K1736" s="32">
        <f t="shared" si="321"/>
        <v>2</v>
      </c>
      <c r="L1736" s="32">
        <f>J1736-G1736</f>
        <v>0.8</v>
      </c>
      <c r="M1736" s="32">
        <f>K1736-H1736</f>
        <v>2</v>
      </c>
      <c r="N1736" s="33"/>
      <c r="O1736" s="34">
        <f t="shared" si="325"/>
        <v>0.26666666666666666</v>
      </c>
      <c r="P1736" s="35">
        <f t="shared" si="325"/>
        <v>0.66666666666666663</v>
      </c>
      <c r="Q1736" s="33"/>
      <c r="R1736" s="33">
        <f t="shared" si="326"/>
        <v>0.26666666666666666</v>
      </c>
      <c r="S1736" s="33">
        <f t="shared" si="326"/>
        <v>0.66666666666666663</v>
      </c>
      <c r="T1736" s="33"/>
      <c r="U1736" s="33">
        <f t="shared" si="327"/>
        <v>0.26666666666666666</v>
      </c>
      <c r="V1736" s="33">
        <f t="shared" si="327"/>
        <v>0.66666666666666663</v>
      </c>
      <c r="W1736" s="36"/>
    </row>
    <row r="1737" spans="1:23" ht="19.5">
      <c r="A1737" s="112">
        <v>24</v>
      </c>
      <c r="B1737" s="27" t="s">
        <v>2457</v>
      </c>
      <c r="C1737" s="113" t="s">
        <v>929</v>
      </c>
      <c r="D1737" s="113"/>
      <c r="E1737" s="113" t="s">
        <v>1289</v>
      </c>
      <c r="F1737" s="114">
        <v>108</v>
      </c>
      <c r="G1737" s="102">
        <v>9.9370000000000065</v>
      </c>
      <c r="H1737" s="102"/>
      <c r="I1737" s="31">
        <f t="shared" si="319"/>
        <v>3</v>
      </c>
      <c r="J1737" s="32">
        <f t="shared" si="320"/>
        <v>0.9</v>
      </c>
      <c r="K1737" s="32">
        <f t="shared" si="321"/>
        <v>2.1</v>
      </c>
      <c r="L1737" s="32">
        <v>0</v>
      </c>
      <c r="M1737" s="32">
        <f>K1737-H1737</f>
        <v>2.1</v>
      </c>
      <c r="N1737" s="33"/>
      <c r="O1737" s="34">
        <f t="shared" si="325"/>
        <v>0</v>
      </c>
      <c r="P1737" s="35">
        <f t="shared" si="325"/>
        <v>0.70000000000000007</v>
      </c>
      <c r="Q1737" s="33"/>
      <c r="R1737" s="33">
        <f t="shared" si="326"/>
        <v>0</v>
      </c>
      <c r="S1737" s="33">
        <f t="shared" si="326"/>
        <v>0.70000000000000007</v>
      </c>
      <c r="T1737" s="33"/>
      <c r="U1737" s="33">
        <f t="shared" si="327"/>
        <v>0</v>
      </c>
      <c r="V1737" s="33">
        <f t="shared" si="327"/>
        <v>0.70000000000000007</v>
      </c>
      <c r="W1737" s="36"/>
    </row>
    <row r="1738" spans="1:23" ht="19.5">
      <c r="A1738" s="112">
        <v>25</v>
      </c>
      <c r="B1738" s="27" t="s">
        <v>2457</v>
      </c>
      <c r="C1738" s="113" t="s">
        <v>2494</v>
      </c>
      <c r="D1738" s="113"/>
      <c r="E1738" s="113" t="s">
        <v>2495</v>
      </c>
      <c r="F1738" s="114">
        <v>108</v>
      </c>
      <c r="G1738" s="102">
        <v>1.2230000000000005</v>
      </c>
      <c r="H1738" s="102">
        <v>3.1970000000000001</v>
      </c>
      <c r="I1738" s="31">
        <f t="shared" si="319"/>
        <v>3</v>
      </c>
      <c r="J1738" s="32">
        <f t="shared" si="320"/>
        <v>0.9</v>
      </c>
      <c r="K1738" s="32">
        <f t="shared" si="321"/>
        <v>2.1</v>
      </c>
      <c r="L1738" s="32">
        <v>0</v>
      </c>
      <c r="M1738" s="32">
        <v>0</v>
      </c>
      <c r="N1738" s="33"/>
      <c r="O1738" s="34">
        <f t="shared" si="325"/>
        <v>0</v>
      </c>
      <c r="P1738" s="35">
        <f t="shared" si="325"/>
        <v>0</v>
      </c>
      <c r="Q1738" s="33"/>
      <c r="R1738" s="33">
        <f t="shared" si="326"/>
        <v>0</v>
      </c>
      <c r="S1738" s="33">
        <f t="shared" si="326"/>
        <v>0</v>
      </c>
      <c r="T1738" s="33"/>
      <c r="U1738" s="33">
        <f t="shared" si="327"/>
        <v>0</v>
      </c>
      <c r="V1738" s="33">
        <f t="shared" si="327"/>
        <v>0</v>
      </c>
      <c r="W1738" s="36"/>
    </row>
    <row r="1739" spans="1:23" ht="37.5">
      <c r="A1739" s="112">
        <v>26</v>
      </c>
      <c r="B1739" s="27" t="s">
        <v>2457</v>
      </c>
      <c r="C1739" s="113" t="s">
        <v>2496</v>
      </c>
      <c r="D1739" s="113"/>
      <c r="E1739" s="113" t="s">
        <v>2497</v>
      </c>
      <c r="F1739" s="114">
        <v>216</v>
      </c>
      <c r="G1739" s="102"/>
      <c r="H1739" s="102"/>
      <c r="I1739" s="31">
        <f t="shared" si="319"/>
        <v>5.9</v>
      </c>
      <c r="J1739" s="32">
        <f t="shared" si="320"/>
        <v>1.7</v>
      </c>
      <c r="K1739" s="32">
        <f t="shared" si="321"/>
        <v>4.0999999999999996</v>
      </c>
      <c r="L1739" s="32">
        <f t="shared" ref="L1739:M1742" si="328">J1739-G1739</f>
        <v>1.7</v>
      </c>
      <c r="M1739" s="32">
        <f t="shared" si="328"/>
        <v>4.0999999999999996</v>
      </c>
      <c r="N1739" s="33"/>
      <c r="O1739" s="34">
        <f t="shared" si="325"/>
        <v>0.56666666666666665</v>
      </c>
      <c r="P1739" s="35">
        <f t="shared" si="325"/>
        <v>1.3666666666666665</v>
      </c>
      <c r="Q1739" s="33"/>
      <c r="R1739" s="33">
        <f t="shared" si="326"/>
        <v>0.56666666666666665</v>
      </c>
      <c r="S1739" s="33">
        <f t="shared" si="326"/>
        <v>1.3666666666666665</v>
      </c>
      <c r="T1739" s="33"/>
      <c r="U1739" s="33">
        <f t="shared" si="327"/>
        <v>0.56666666666666665</v>
      </c>
      <c r="V1739" s="33">
        <f t="shared" si="327"/>
        <v>1.3666666666666665</v>
      </c>
      <c r="W1739" s="36"/>
    </row>
    <row r="1740" spans="1:23" ht="37.5">
      <c r="A1740" s="112">
        <v>27</v>
      </c>
      <c r="B1740" s="27" t="s">
        <v>2457</v>
      </c>
      <c r="C1740" s="113" t="s">
        <v>2496</v>
      </c>
      <c r="D1740" s="113"/>
      <c r="E1740" s="113" t="s">
        <v>2498</v>
      </c>
      <c r="F1740" s="114">
        <v>72</v>
      </c>
      <c r="G1740" s="102"/>
      <c r="H1740" s="102"/>
      <c r="I1740" s="31">
        <f t="shared" si="319"/>
        <v>2</v>
      </c>
      <c r="J1740" s="32">
        <f t="shared" si="320"/>
        <v>0.6</v>
      </c>
      <c r="K1740" s="32">
        <f t="shared" si="321"/>
        <v>1.4</v>
      </c>
      <c r="L1740" s="32">
        <f t="shared" si="328"/>
        <v>0.6</v>
      </c>
      <c r="M1740" s="32">
        <f t="shared" si="328"/>
        <v>1.4</v>
      </c>
      <c r="N1740" s="33"/>
      <c r="O1740" s="34">
        <f t="shared" si="325"/>
        <v>0.19999999999999998</v>
      </c>
      <c r="P1740" s="35">
        <f t="shared" si="325"/>
        <v>0.46666666666666662</v>
      </c>
      <c r="Q1740" s="33"/>
      <c r="R1740" s="33">
        <f t="shared" si="326"/>
        <v>0.19999999999999998</v>
      </c>
      <c r="S1740" s="33">
        <f t="shared" si="326"/>
        <v>0.46666666666666662</v>
      </c>
      <c r="T1740" s="33"/>
      <c r="U1740" s="33">
        <f t="shared" si="327"/>
        <v>0.19999999999999998</v>
      </c>
      <c r="V1740" s="33">
        <f t="shared" si="327"/>
        <v>0.46666666666666662</v>
      </c>
      <c r="W1740" s="36"/>
    </row>
    <row r="1741" spans="1:23" ht="19.5">
      <c r="A1741" s="112">
        <v>28</v>
      </c>
      <c r="B1741" s="27" t="s">
        <v>2457</v>
      </c>
      <c r="C1741" s="113" t="s">
        <v>2499</v>
      </c>
      <c r="D1741" s="113"/>
      <c r="E1741" s="113" t="s">
        <v>2500</v>
      </c>
      <c r="F1741" s="114">
        <v>97</v>
      </c>
      <c r="G1741" s="102"/>
      <c r="H1741" s="102"/>
      <c r="I1741" s="31">
        <f t="shared" si="319"/>
        <v>2.7</v>
      </c>
      <c r="J1741" s="32">
        <f t="shared" si="320"/>
        <v>0.8</v>
      </c>
      <c r="K1741" s="32">
        <f t="shared" si="321"/>
        <v>1.9</v>
      </c>
      <c r="L1741" s="32">
        <f t="shared" si="328"/>
        <v>0.8</v>
      </c>
      <c r="M1741" s="32">
        <f t="shared" si="328"/>
        <v>1.9</v>
      </c>
      <c r="N1741" s="33"/>
      <c r="O1741" s="34">
        <f t="shared" si="325"/>
        <v>0.26666666666666666</v>
      </c>
      <c r="P1741" s="35">
        <f t="shared" si="325"/>
        <v>0.6333333333333333</v>
      </c>
      <c r="Q1741" s="33"/>
      <c r="R1741" s="33">
        <f t="shared" si="326"/>
        <v>0.26666666666666666</v>
      </c>
      <c r="S1741" s="33">
        <f t="shared" si="326"/>
        <v>0.6333333333333333</v>
      </c>
      <c r="T1741" s="33"/>
      <c r="U1741" s="33">
        <f t="shared" si="327"/>
        <v>0.26666666666666666</v>
      </c>
      <c r="V1741" s="33">
        <f t="shared" si="327"/>
        <v>0.6333333333333333</v>
      </c>
      <c r="W1741" s="36"/>
    </row>
    <row r="1742" spans="1:23" ht="19.5">
      <c r="A1742" s="112">
        <v>29</v>
      </c>
      <c r="B1742" s="27" t="s">
        <v>2457</v>
      </c>
      <c r="C1742" s="113" t="s">
        <v>2501</v>
      </c>
      <c r="D1742" s="113"/>
      <c r="E1742" s="113" t="s">
        <v>2502</v>
      </c>
      <c r="F1742" s="114">
        <v>88</v>
      </c>
      <c r="G1742" s="102"/>
      <c r="H1742" s="102"/>
      <c r="I1742" s="31">
        <f t="shared" si="319"/>
        <v>2.4</v>
      </c>
      <c r="J1742" s="32">
        <f t="shared" si="320"/>
        <v>0.7</v>
      </c>
      <c r="K1742" s="32">
        <f t="shared" si="321"/>
        <v>1.7</v>
      </c>
      <c r="L1742" s="32">
        <f t="shared" si="328"/>
        <v>0.7</v>
      </c>
      <c r="M1742" s="32">
        <f t="shared" si="328"/>
        <v>1.7</v>
      </c>
      <c r="N1742" s="33"/>
      <c r="O1742" s="34">
        <f t="shared" si="325"/>
        <v>0.23333333333333331</v>
      </c>
      <c r="P1742" s="35">
        <f t="shared" si="325"/>
        <v>0.56666666666666665</v>
      </c>
      <c r="Q1742" s="33"/>
      <c r="R1742" s="33">
        <f t="shared" si="326"/>
        <v>0.23333333333333331</v>
      </c>
      <c r="S1742" s="33">
        <f t="shared" si="326"/>
        <v>0.56666666666666665</v>
      </c>
      <c r="T1742" s="33"/>
      <c r="U1742" s="33">
        <f t="shared" si="327"/>
        <v>0.23333333333333331</v>
      </c>
      <c r="V1742" s="33">
        <f t="shared" si="327"/>
        <v>0.56666666666666665</v>
      </c>
      <c r="W1742" s="36"/>
    </row>
    <row r="1743" spans="1:23" ht="19.5">
      <c r="A1743" s="112">
        <v>30</v>
      </c>
      <c r="B1743" s="27" t="s">
        <v>2457</v>
      </c>
      <c r="C1743" s="113" t="s">
        <v>2503</v>
      </c>
      <c r="D1743" s="113"/>
      <c r="E1743" s="113" t="s">
        <v>2504</v>
      </c>
      <c r="F1743" s="114">
        <v>50</v>
      </c>
      <c r="G1743" s="102">
        <v>1.5450000000000004</v>
      </c>
      <c r="H1743" s="102">
        <v>1.2730000000000001</v>
      </c>
      <c r="I1743" s="31">
        <f t="shared" si="319"/>
        <v>1.4</v>
      </c>
      <c r="J1743" s="32">
        <f t="shared" si="320"/>
        <v>0.4</v>
      </c>
      <c r="K1743" s="32">
        <f t="shared" si="321"/>
        <v>1</v>
      </c>
      <c r="L1743" s="32">
        <v>0</v>
      </c>
      <c r="M1743" s="32">
        <v>0</v>
      </c>
      <c r="N1743" s="33"/>
      <c r="O1743" s="34">
        <f t="shared" si="325"/>
        <v>0</v>
      </c>
      <c r="P1743" s="35">
        <f t="shared" si="325"/>
        <v>0</v>
      </c>
      <c r="Q1743" s="33"/>
      <c r="R1743" s="33">
        <f t="shared" si="326"/>
        <v>0</v>
      </c>
      <c r="S1743" s="33">
        <f t="shared" si="326"/>
        <v>0</v>
      </c>
      <c r="T1743" s="33"/>
      <c r="U1743" s="33">
        <f t="shared" si="327"/>
        <v>0</v>
      </c>
      <c r="V1743" s="33">
        <f t="shared" si="327"/>
        <v>0</v>
      </c>
      <c r="W1743" s="36"/>
    </row>
    <row r="1744" spans="1:23" ht="19.5">
      <c r="A1744" s="112">
        <v>31</v>
      </c>
      <c r="B1744" s="27" t="s">
        <v>2457</v>
      </c>
      <c r="C1744" s="113" t="s">
        <v>2505</v>
      </c>
      <c r="D1744" s="113"/>
      <c r="E1744" s="113" t="s">
        <v>2506</v>
      </c>
      <c r="F1744" s="114">
        <v>184</v>
      </c>
      <c r="G1744" s="102"/>
      <c r="H1744" s="102"/>
      <c r="I1744" s="31">
        <f t="shared" si="319"/>
        <v>5.0999999999999996</v>
      </c>
      <c r="J1744" s="32">
        <f t="shared" si="320"/>
        <v>1.5</v>
      </c>
      <c r="K1744" s="32">
        <f t="shared" si="321"/>
        <v>3.6</v>
      </c>
      <c r="L1744" s="32">
        <f t="shared" ref="L1744:M1748" si="329">J1744-G1744</f>
        <v>1.5</v>
      </c>
      <c r="M1744" s="32">
        <f t="shared" si="329"/>
        <v>3.6</v>
      </c>
      <c r="N1744" s="33"/>
      <c r="O1744" s="34">
        <f t="shared" si="325"/>
        <v>0.5</v>
      </c>
      <c r="P1744" s="35">
        <f t="shared" si="325"/>
        <v>1.2</v>
      </c>
      <c r="Q1744" s="33"/>
      <c r="R1744" s="33">
        <f t="shared" si="326"/>
        <v>0.5</v>
      </c>
      <c r="S1744" s="33">
        <f t="shared" si="326"/>
        <v>1.2</v>
      </c>
      <c r="T1744" s="33"/>
      <c r="U1744" s="33">
        <f t="shared" si="327"/>
        <v>0.5</v>
      </c>
      <c r="V1744" s="33">
        <f t="shared" si="327"/>
        <v>1.2</v>
      </c>
      <c r="W1744" s="36"/>
    </row>
    <row r="1745" spans="1:23" ht="19.5">
      <c r="A1745" s="112">
        <v>32</v>
      </c>
      <c r="B1745" s="27" t="s">
        <v>2457</v>
      </c>
      <c r="C1745" s="113" t="s">
        <v>2505</v>
      </c>
      <c r="D1745" s="113"/>
      <c r="E1745" s="113" t="s">
        <v>2507</v>
      </c>
      <c r="F1745" s="114">
        <v>148</v>
      </c>
      <c r="G1745" s="102"/>
      <c r="H1745" s="102"/>
      <c r="I1745" s="31">
        <f t="shared" si="319"/>
        <v>4.0999999999999996</v>
      </c>
      <c r="J1745" s="32">
        <f t="shared" si="320"/>
        <v>1.2</v>
      </c>
      <c r="K1745" s="32">
        <f t="shared" si="321"/>
        <v>2.9</v>
      </c>
      <c r="L1745" s="32">
        <f t="shared" si="329"/>
        <v>1.2</v>
      </c>
      <c r="M1745" s="32">
        <f t="shared" si="329"/>
        <v>2.9</v>
      </c>
      <c r="N1745" s="33"/>
      <c r="O1745" s="34">
        <f t="shared" si="325"/>
        <v>0.39999999999999997</v>
      </c>
      <c r="P1745" s="35">
        <f t="shared" si="325"/>
        <v>0.96666666666666667</v>
      </c>
      <c r="Q1745" s="33"/>
      <c r="R1745" s="33">
        <f t="shared" si="326"/>
        <v>0.39999999999999997</v>
      </c>
      <c r="S1745" s="33">
        <f t="shared" si="326"/>
        <v>0.96666666666666667</v>
      </c>
      <c r="T1745" s="33"/>
      <c r="U1745" s="33">
        <f t="shared" si="327"/>
        <v>0.39999999999999997</v>
      </c>
      <c r="V1745" s="33">
        <f t="shared" si="327"/>
        <v>0.96666666666666667</v>
      </c>
      <c r="W1745" s="36"/>
    </row>
    <row r="1746" spans="1:23" ht="19.5">
      <c r="A1746" s="112">
        <v>33</v>
      </c>
      <c r="B1746" s="27" t="s">
        <v>2457</v>
      </c>
      <c r="C1746" s="113" t="s">
        <v>2508</v>
      </c>
      <c r="D1746" s="113"/>
      <c r="E1746" s="113" t="s">
        <v>2086</v>
      </c>
      <c r="F1746" s="114">
        <v>129</v>
      </c>
      <c r="G1746" s="102"/>
      <c r="H1746" s="102"/>
      <c r="I1746" s="31">
        <f t="shared" si="319"/>
        <v>3.5</v>
      </c>
      <c r="J1746" s="32">
        <f t="shared" si="320"/>
        <v>1</v>
      </c>
      <c r="K1746" s="32">
        <f t="shared" si="321"/>
        <v>2.5</v>
      </c>
      <c r="L1746" s="32">
        <f t="shared" si="329"/>
        <v>1</v>
      </c>
      <c r="M1746" s="32">
        <f t="shared" si="329"/>
        <v>2.5</v>
      </c>
      <c r="N1746" s="33"/>
      <c r="O1746" s="34">
        <f t="shared" si="325"/>
        <v>0.33333333333333331</v>
      </c>
      <c r="P1746" s="35">
        <f t="shared" si="325"/>
        <v>0.83333333333333337</v>
      </c>
      <c r="Q1746" s="33"/>
      <c r="R1746" s="33">
        <f t="shared" si="326"/>
        <v>0.33333333333333331</v>
      </c>
      <c r="S1746" s="33">
        <f t="shared" si="326"/>
        <v>0.83333333333333337</v>
      </c>
      <c r="T1746" s="33"/>
      <c r="U1746" s="33">
        <f t="shared" si="327"/>
        <v>0.33333333333333331</v>
      </c>
      <c r="V1746" s="33">
        <f t="shared" si="327"/>
        <v>0.83333333333333337</v>
      </c>
      <c r="W1746" s="36"/>
    </row>
    <row r="1747" spans="1:23" ht="19.5">
      <c r="A1747" s="112">
        <v>34</v>
      </c>
      <c r="B1747" s="27" t="s">
        <v>2457</v>
      </c>
      <c r="C1747" s="113" t="s">
        <v>2508</v>
      </c>
      <c r="D1747" s="113"/>
      <c r="E1747" s="113" t="s">
        <v>2509</v>
      </c>
      <c r="F1747" s="114">
        <v>126</v>
      </c>
      <c r="G1747" s="102"/>
      <c r="H1747" s="102"/>
      <c r="I1747" s="31">
        <f t="shared" si="319"/>
        <v>3.5</v>
      </c>
      <c r="J1747" s="32">
        <f t="shared" si="320"/>
        <v>1</v>
      </c>
      <c r="K1747" s="32">
        <f t="shared" si="321"/>
        <v>2.5</v>
      </c>
      <c r="L1747" s="32">
        <f t="shared" si="329"/>
        <v>1</v>
      </c>
      <c r="M1747" s="32">
        <f t="shared" si="329"/>
        <v>2.5</v>
      </c>
      <c r="N1747" s="33"/>
      <c r="O1747" s="34">
        <f t="shared" si="325"/>
        <v>0.33333333333333331</v>
      </c>
      <c r="P1747" s="35">
        <f t="shared" si="325"/>
        <v>0.83333333333333337</v>
      </c>
      <c r="Q1747" s="33"/>
      <c r="R1747" s="33">
        <f t="shared" si="326"/>
        <v>0.33333333333333331</v>
      </c>
      <c r="S1747" s="33">
        <f t="shared" si="326"/>
        <v>0.83333333333333337</v>
      </c>
      <c r="T1747" s="33"/>
      <c r="U1747" s="33">
        <f t="shared" si="327"/>
        <v>0.33333333333333331</v>
      </c>
      <c r="V1747" s="33">
        <f t="shared" si="327"/>
        <v>0.83333333333333337</v>
      </c>
      <c r="W1747" s="36"/>
    </row>
    <row r="1748" spans="1:23" ht="19.5">
      <c r="A1748" s="112">
        <v>35</v>
      </c>
      <c r="B1748" s="27" t="s">
        <v>2457</v>
      </c>
      <c r="C1748" s="113" t="s">
        <v>2508</v>
      </c>
      <c r="D1748" s="113"/>
      <c r="E1748" s="113" t="s">
        <v>2510</v>
      </c>
      <c r="F1748" s="114">
        <v>46</v>
      </c>
      <c r="G1748" s="102">
        <v>5.7000000000000023E-2</v>
      </c>
      <c r="H1748" s="102"/>
      <c r="I1748" s="31">
        <f t="shared" si="319"/>
        <v>1.3</v>
      </c>
      <c r="J1748" s="32">
        <f t="shared" si="320"/>
        <v>0.4</v>
      </c>
      <c r="K1748" s="32">
        <f t="shared" si="321"/>
        <v>0.9</v>
      </c>
      <c r="L1748" s="32">
        <f t="shared" si="329"/>
        <v>0.34299999999999997</v>
      </c>
      <c r="M1748" s="32">
        <f t="shared" si="329"/>
        <v>0.9</v>
      </c>
      <c r="N1748" s="33"/>
      <c r="O1748" s="34">
        <f t="shared" si="325"/>
        <v>0.11433333333333333</v>
      </c>
      <c r="P1748" s="35">
        <f t="shared" si="325"/>
        <v>0.3</v>
      </c>
      <c r="Q1748" s="33"/>
      <c r="R1748" s="33">
        <f t="shared" si="326"/>
        <v>0.11433333333333333</v>
      </c>
      <c r="S1748" s="33">
        <f t="shared" si="326"/>
        <v>0.3</v>
      </c>
      <c r="T1748" s="33"/>
      <c r="U1748" s="33">
        <f t="shared" si="327"/>
        <v>0.11433333333333333</v>
      </c>
      <c r="V1748" s="33">
        <f t="shared" si="327"/>
        <v>0.3</v>
      </c>
      <c r="W1748" s="36"/>
    </row>
    <row r="1749" spans="1:23" ht="19.5">
      <c r="A1749" s="112">
        <v>36</v>
      </c>
      <c r="B1749" s="27" t="s">
        <v>2457</v>
      </c>
      <c r="C1749" s="113" t="s">
        <v>2511</v>
      </c>
      <c r="D1749" s="113"/>
      <c r="E1749" s="113" t="s">
        <v>592</v>
      </c>
      <c r="F1749" s="114">
        <v>106</v>
      </c>
      <c r="G1749" s="102">
        <v>1.2159999999999997</v>
      </c>
      <c r="H1749" s="102"/>
      <c r="I1749" s="31">
        <f t="shared" si="319"/>
        <v>2.9</v>
      </c>
      <c r="J1749" s="32">
        <f t="shared" si="320"/>
        <v>0.8</v>
      </c>
      <c r="K1749" s="32">
        <f t="shared" si="321"/>
        <v>2</v>
      </c>
      <c r="L1749" s="32">
        <v>0</v>
      </c>
      <c r="M1749" s="32">
        <f>K1749-H1749</f>
        <v>2</v>
      </c>
      <c r="N1749" s="33"/>
      <c r="O1749" s="34">
        <f t="shared" si="325"/>
        <v>0</v>
      </c>
      <c r="P1749" s="35">
        <f t="shared" si="325"/>
        <v>0.66666666666666663</v>
      </c>
      <c r="Q1749" s="33"/>
      <c r="R1749" s="33">
        <f t="shared" si="326"/>
        <v>0</v>
      </c>
      <c r="S1749" s="33">
        <f t="shared" si="326"/>
        <v>0.66666666666666663</v>
      </c>
      <c r="T1749" s="33"/>
      <c r="U1749" s="33">
        <f t="shared" si="327"/>
        <v>0</v>
      </c>
      <c r="V1749" s="33">
        <f t="shared" si="327"/>
        <v>0.66666666666666663</v>
      </c>
      <c r="W1749" s="36"/>
    </row>
    <row r="1750" spans="1:23" ht="19.5">
      <c r="A1750" s="112">
        <v>37</v>
      </c>
      <c r="B1750" s="27" t="s">
        <v>2457</v>
      </c>
      <c r="C1750" s="113" t="s">
        <v>2511</v>
      </c>
      <c r="D1750" s="113"/>
      <c r="E1750" s="113" t="s">
        <v>919</v>
      </c>
      <c r="F1750" s="114">
        <v>102</v>
      </c>
      <c r="G1750" s="102"/>
      <c r="H1750" s="102"/>
      <c r="I1750" s="31">
        <f t="shared" si="319"/>
        <v>2.8</v>
      </c>
      <c r="J1750" s="32">
        <f t="shared" si="320"/>
        <v>0.8</v>
      </c>
      <c r="K1750" s="32">
        <f t="shared" si="321"/>
        <v>2</v>
      </c>
      <c r="L1750" s="32">
        <f>J1750-G1750</f>
        <v>0.8</v>
      </c>
      <c r="M1750" s="32">
        <f>K1750-H1750</f>
        <v>2</v>
      </c>
      <c r="N1750" s="33"/>
      <c r="O1750" s="34">
        <f t="shared" si="325"/>
        <v>0.26666666666666666</v>
      </c>
      <c r="P1750" s="35">
        <f t="shared" si="325"/>
        <v>0.66666666666666663</v>
      </c>
      <c r="Q1750" s="33"/>
      <c r="R1750" s="33">
        <f t="shared" si="326"/>
        <v>0.26666666666666666</v>
      </c>
      <c r="S1750" s="33">
        <f t="shared" si="326"/>
        <v>0.66666666666666663</v>
      </c>
      <c r="T1750" s="33"/>
      <c r="U1750" s="33">
        <f t="shared" si="327"/>
        <v>0.26666666666666666</v>
      </c>
      <c r="V1750" s="33">
        <f t="shared" si="327"/>
        <v>0.66666666666666663</v>
      </c>
      <c r="W1750" s="36"/>
    </row>
    <row r="1751" spans="1:23" ht="19.5">
      <c r="A1751" s="112">
        <v>38</v>
      </c>
      <c r="B1751" s="27" t="s">
        <v>2457</v>
      </c>
      <c r="C1751" s="113" t="s">
        <v>2511</v>
      </c>
      <c r="D1751" s="113"/>
      <c r="E1751" s="113" t="s">
        <v>2512</v>
      </c>
      <c r="F1751" s="114">
        <v>98</v>
      </c>
      <c r="G1751" s="102">
        <v>0.81500000000000017</v>
      </c>
      <c r="H1751" s="102"/>
      <c r="I1751" s="31">
        <f t="shared" si="319"/>
        <v>2.7</v>
      </c>
      <c r="J1751" s="32">
        <f t="shared" si="320"/>
        <v>0.8</v>
      </c>
      <c r="K1751" s="32">
        <f t="shared" si="321"/>
        <v>1.9</v>
      </c>
      <c r="L1751" s="32">
        <f>J1751-G1751</f>
        <v>-1.5000000000000124E-2</v>
      </c>
      <c r="M1751" s="32">
        <f>K1751-H1751</f>
        <v>1.9</v>
      </c>
      <c r="N1751" s="33"/>
      <c r="O1751" s="34">
        <f t="shared" si="325"/>
        <v>-5.0000000000000417E-3</v>
      </c>
      <c r="P1751" s="35">
        <f t="shared" si="325"/>
        <v>0.6333333333333333</v>
      </c>
      <c r="Q1751" s="33"/>
      <c r="R1751" s="33">
        <v>0</v>
      </c>
      <c r="S1751" s="33">
        <f t="shared" si="326"/>
        <v>0.6333333333333333</v>
      </c>
      <c r="T1751" s="33"/>
      <c r="U1751" s="33">
        <v>0</v>
      </c>
      <c r="V1751" s="33">
        <f t="shared" si="327"/>
        <v>0.6333333333333333</v>
      </c>
      <c r="W1751" s="36"/>
    </row>
    <row r="1752" spans="1:23" ht="19.5">
      <c r="A1752" s="112">
        <v>39</v>
      </c>
      <c r="B1752" s="27" t="s">
        <v>2457</v>
      </c>
      <c r="C1752" s="113" t="s">
        <v>2511</v>
      </c>
      <c r="D1752" s="113"/>
      <c r="E1752" s="113" t="s">
        <v>2513</v>
      </c>
      <c r="F1752" s="114">
        <v>106</v>
      </c>
      <c r="G1752" s="102">
        <v>34.92</v>
      </c>
      <c r="H1752" s="102">
        <v>78.086000000000013</v>
      </c>
      <c r="I1752" s="31">
        <f t="shared" si="319"/>
        <v>2.9</v>
      </c>
      <c r="J1752" s="32">
        <f t="shared" si="320"/>
        <v>0.8</v>
      </c>
      <c r="K1752" s="32">
        <f t="shared" si="321"/>
        <v>2</v>
      </c>
      <c r="L1752" s="32">
        <v>0</v>
      </c>
      <c r="M1752" s="32">
        <v>0</v>
      </c>
      <c r="N1752" s="33"/>
      <c r="O1752" s="34">
        <f t="shared" si="325"/>
        <v>0</v>
      </c>
      <c r="P1752" s="35">
        <f t="shared" si="325"/>
        <v>0</v>
      </c>
      <c r="Q1752" s="33"/>
      <c r="R1752" s="33">
        <f t="shared" si="326"/>
        <v>0</v>
      </c>
      <c r="S1752" s="33">
        <f t="shared" si="326"/>
        <v>0</v>
      </c>
      <c r="T1752" s="33"/>
      <c r="U1752" s="33">
        <f t="shared" si="327"/>
        <v>0</v>
      </c>
      <c r="V1752" s="33">
        <f t="shared" si="327"/>
        <v>0</v>
      </c>
      <c r="W1752" s="36"/>
    </row>
    <row r="1753" spans="1:23" ht="19.5">
      <c r="A1753" s="112">
        <v>40</v>
      </c>
      <c r="B1753" s="27" t="s">
        <v>2457</v>
      </c>
      <c r="C1753" s="113" t="s">
        <v>2511</v>
      </c>
      <c r="D1753" s="113"/>
      <c r="E1753" s="113" t="s">
        <v>2514</v>
      </c>
      <c r="F1753" s="114">
        <v>260</v>
      </c>
      <c r="G1753" s="102">
        <v>3.8980000000000015</v>
      </c>
      <c r="H1753" s="102">
        <v>5.7096999999999971</v>
      </c>
      <c r="I1753" s="31">
        <f t="shared" si="319"/>
        <v>7.2</v>
      </c>
      <c r="J1753" s="32">
        <f t="shared" si="320"/>
        <v>2.1</v>
      </c>
      <c r="K1753" s="32">
        <f t="shared" si="321"/>
        <v>5.0999999999999996</v>
      </c>
      <c r="L1753" s="32">
        <v>0</v>
      </c>
      <c r="M1753" s="32">
        <f t="shared" ref="M1753:M1780" si="330">K1753-H1753</f>
        <v>-0.60969999999999747</v>
      </c>
      <c r="N1753" s="33"/>
      <c r="O1753" s="34">
        <f t="shared" si="325"/>
        <v>0</v>
      </c>
      <c r="P1753" s="35">
        <f t="shared" si="325"/>
        <v>-0.20323333333333249</v>
      </c>
      <c r="Q1753" s="33"/>
      <c r="R1753" s="33">
        <f t="shared" si="326"/>
        <v>0</v>
      </c>
      <c r="S1753" s="33">
        <v>0</v>
      </c>
      <c r="T1753" s="33"/>
      <c r="U1753" s="33">
        <f t="shared" si="327"/>
        <v>0</v>
      </c>
      <c r="V1753" s="33">
        <v>0</v>
      </c>
      <c r="W1753" s="36"/>
    </row>
    <row r="1754" spans="1:23" ht="19.5">
      <c r="A1754" s="112">
        <v>41</v>
      </c>
      <c r="B1754" s="27" t="s">
        <v>2457</v>
      </c>
      <c r="C1754" s="113" t="s">
        <v>1474</v>
      </c>
      <c r="D1754" s="113"/>
      <c r="E1754" s="113" t="s">
        <v>1475</v>
      </c>
      <c r="F1754" s="114">
        <v>202</v>
      </c>
      <c r="G1754" s="102">
        <v>17.688000000000002</v>
      </c>
      <c r="H1754" s="102"/>
      <c r="I1754" s="31">
        <f t="shared" si="319"/>
        <v>5.6</v>
      </c>
      <c r="J1754" s="32">
        <f t="shared" si="320"/>
        <v>1.6</v>
      </c>
      <c r="K1754" s="32">
        <f t="shared" si="321"/>
        <v>3.9</v>
      </c>
      <c r="L1754" s="32">
        <v>0</v>
      </c>
      <c r="M1754" s="32">
        <f t="shared" si="330"/>
        <v>3.9</v>
      </c>
      <c r="N1754" s="33"/>
      <c r="O1754" s="34">
        <f t="shared" si="325"/>
        <v>0</v>
      </c>
      <c r="P1754" s="35">
        <f t="shared" si="325"/>
        <v>1.3</v>
      </c>
      <c r="Q1754" s="33"/>
      <c r="R1754" s="33">
        <f t="shared" si="326"/>
        <v>0</v>
      </c>
      <c r="S1754" s="33">
        <f t="shared" si="326"/>
        <v>1.3</v>
      </c>
      <c r="T1754" s="33"/>
      <c r="U1754" s="33">
        <f t="shared" si="327"/>
        <v>0</v>
      </c>
      <c r="V1754" s="33">
        <f t="shared" si="327"/>
        <v>1.3</v>
      </c>
      <c r="W1754" s="36"/>
    </row>
    <row r="1755" spans="1:23" ht="19.5">
      <c r="A1755" s="112">
        <v>42</v>
      </c>
      <c r="B1755" s="27" t="s">
        <v>2457</v>
      </c>
      <c r="C1755" s="113" t="s">
        <v>1474</v>
      </c>
      <c r="D1755" s="113"/>
      <c r="E1755" s="113" t="s">
        <v>1476</v>
      </c>
      <c r="F1755" s="114">
        <v>103</v>
      </c>
      <c r="G1755" s="102">
        <v>14.382</v>
      </c>
      <c r="H1755" s="102"/>
      <c r="I1755" s="31">
        <f t="shared" si="319"/>
        <v>2.8</v>
      </c>
      <c r="J1755" s="32">
        <f t="shared" si="320"/>
        <v>0.8</v>
      </c>
      <c r="K1755" s="32">
        <f t="shared" si="321"/>
        <v>2</v>
      </c>
      <c r="L1755" s="32">
        <v>0</v>
      </c>
      <c r="M1755" s="32">
        <f t="shared" si="330"/>
        <v>2</v>
      </c>
      <c r="N1755" s="33"/>
      <c r="O1755" s="34">
        <f t="shared" si="325"/>
        <v>0</v>
      </c>
      <c r="P1755" s="35">
        <f t="shared" si="325"/>
        <v>0.66666666666666663</v>
      </c>
      <c r="Q1755" s="33"/>
      <c r="R1755" s="33">
        <f t="shared" si="326"/>
        <v>0</v>
      </c>
      <c r="S1755" s="33">
        <f t="shared" si="326"/>
        <v>0.66666666666666663</v>
      </c>
      <c r="T1755" s="33"/>
      <c r="U1755" s="33">
        <f t="shared" si="327"/>
        <v>0</v>
      </c>
      <c r="V1755" s="33">
        <f t="shared" si="327"/>
        <v>0.66666666666666663</v>
      </c>
      <c r="W1755" s="36"/>
    </row>
    <row r="1756" spans="1:23" ht="19.5">
      <c r="A1756" s="112">
        <v>43</v>
      </c>
      <c r="B1756" s="27" t="s">
        <v>2457</v>
      </c>
      <c r="C1756" s="113" t="s">
        <v>2515</v>
      </c>
      <c r="D1756" s="113"/>
      <c r="E1756" s="113" t="s">
        <v>2516</v>
      </c>
      <c r="F1756" s="114">
        <v>169</v>
      </c>
      <c r="G1756" s="102"/>
      <c r="H1756" s="102"/>
      <c r="I1756" s="31">
        <f t="shared" si="319"/>
        <v>4.5999999999999996</v>
      </c>
      <c r="J1756" s="32">
        <f t="shared" si="320"/>
        <v>1.3</v>
      </c>
      <c r="K1756" s="32">
        <f t="shared" si="321"/>
        <v>3.2</v>
      </c>
      <c r="L1756" s="32">
        <f>J1756-G1756</f>
        <v>1.3</v>
      </c>
      <c r="M1756" s="32">
        <f t="shared" si="330"/>
        <v>3.2</v>
      </c>
      <c r="N1756" s="33"/>
      <c r="O1756" s="34">
        <f t="shared" si="325"/>
        <v>0.43333333333333335</v>
      </c>
      <c r="P1756" s="35">
        <f t="shared" si="325"/>
        <v>1.0666666666666667</v>
      </c>
      <c r="Q1756" s="33"/>
      <c r="R1756" s="33">
        <f t="shared" si="326"/>
        <v>0.43333333333333335</v>
      </c>
      <c r="S1756" s="33">
        <f t="shared" si="326"/>
        <v>1.0666666666666667</v>
      </c>
      <c r="T1756" s="33"/>
      <c r="U1756" s="33">
        <f t="shared" si="327"/>
        <v>0.43333333333333335</v>
      </c>
      <c r="V1756" s="33">
        <f t="shared" si="327"/>
        <v>1.0666666666666667</v>
      </c>
      <c r="W1756" s="36"/>
    </row>
    <row r="1757" spans="1:23" ht="19.5">
      <c r="A1757" s="112">
        <v>44</v>
      </c>
      <c r="B1757" s="27" t="s">
        <v>2457</v>
      </c>
      <c r="C1757" s="113" t="s">
        <v>2517</v>
      </c>
      <c r="D1757" s="113"/>
      <c r="E1757" s="113" t="s">
        <v>2518</v>
      </c>
      <c r="F1757" s="114">
        <v>237</v>
      </c>
      <c r="G1757" s="102">
        <v>19.911000000000005</v>
      </c>
      <c r="H1757" s="102"/>
      <c r="I1757" s="31">
        <f t="shared" si="319"/>
        <v>6.5</v>
      </c>
      <c r="J1757" s="32">
        <f t="shared" si="320"/>
        <v>1.9</v>
      </c>
      <c r="K1757" s="32">
        <f t="shared" si="321"/>
        <v>4.5999999999999996</v>
      </c>
      <c r="L1757" s="32">
        <v>0</v>
      </c>
      <c r="M1757" s="32">
        <f t="shared" si="330"/>
        <v>4.5999999999999996</v>
      </c>
      <c r="N1757" s="33"/>
      <c r="O1757" s="34">
        <f t="shared" si="325"/>
        <v>0</v>
      </c>
      <c r="P1757" s="35">
        <f t="shared" si="325"/>
        <v>1.5333333333333332</v>
      </c>
      <c r="Q1757" s="33"/>
      <c r="R1757" s="33">
        <f t="shared" si="326"/>
        <v>0</v>
      </c>
      <c r="S1757" s="33">
        <v>1.47</v>
      </c>
      <c r="T1757" s="33"/>
      <c r="U1757" s="33">
        <f t="shared" si="327"/>
        <v>0</v>
      </c>
      <c r="V1757" s="33">
        <v>1.47</v>
      </c>
      <c r="W1757" s="36"/>
    </row>
    <row r="1758" spans="1:23" ht="19.5">
      <c r="A1758" s="112">
        <v>45</v>
      </c>
      <c r="B1758" s="27" t="s">
        <v>2457</v>
      </c>
      <c r="C1758" s="113" t="s">
        <v>2517</v>
      </c>
      <c r="D1758" s="113"/>
      <c r="E1758" s="113" t="s">
        <v>2519</v>
      </c>
      <c r="F1758" s="114">
        <v>122</v>
      </c>
      <c r="G1758" s="102">
        <v>6.7390000000000008</v>
      </c>
      <c r="H1758" s="102"/>
      <c r="I1758" s="31">
        <f t="shared" si="319"/>
        <v>3.4</v>
      </c>
      <c r="J1758" s="32">
        <f t="shared" si="320"/>
        <v>1</v>
      </c>
      <c r="K1758" s="32">
        <f t="shared" si="321"/>
        <v>2.4</v>
      </c>
      <c r="L1758" s="32">
        <v>0</v>
      </c>
      <c r="M1758" s="32">
        <f t="shared" si="330"/>
        <v>2.4</v>
      </c>
      <c r="N1758" s="33"/>
      <c r="O1758" s="34">
        <f t="shared" si="325"/>
        <v>0</v>
      </c>
      <c r="P1758" s="35">
        <f t="shared" si="325"/>
        <v>0.79999999999999993</v>
      </c>
      <c r="Q1758" s="33"/>
      <c r="R1758" s="33">
        <f t="shared" si="326"/>
        <v>0</v>
      </c>
      <c r="S1758" s="33">
        <f t="shared" si="326"/>
        <v>0.79999999999999993</v>
      </c>
      <c r="T1758" s="33"/>
      <c r="U1758" s="33">
        <f t="shared" si="327"/>
        <v>0</v>
      </c>
      <c r="V1758" s="33">
        <f t="shared" si="327"/>
        <v>0.79999999999999993</v>
      </c>
      <c r="W1758" s="36"/>
    </row>
    <row r="1759" spans="1:23" ht="19.5">
      <c r="A1759" s="112">
        <v>46</v>
      </c>
      <c r="B1759" s="27" t="s">
        <v>2457</v>
      </c>
      <c r="C1759" s="113" t="s">
        <v>2520</v>
      </c>
      <c r="D1759" s="113"/>
      <c r="E1759" s="113" t="s">
        <v>2521</v>
      </c>
      <c r="F1759" s="114">
        <v>130</v>
      </c>
      <c r="G1759" s="102">
        <v>0.94099999999999939</v>
      </c>
      <c r="H1759" s="102"/>
      <c r="I1759" s="31">
        <f t="shared" si="319"/>
        <v>3.6</v>
      </c>
      <c r="J1759" s="32">
        <f t="shared" si="320"/>
        <v>1</v>
      </c>
      <c r="K1759" s="32">
        <f t="shared" si="321"/>
        <v>2.5</v>
      </c>
      <c r="L1759" s="32">
        <f>J1759-G1759</f>
        <v>5.9000000000000608E-2</v>
      </c>
      <c r="M1759" s="32">
        <f t="shared" si="330"/>
        <v>2.5</v>
      </c>
      <c r="N1759" s="33"/>
      <c r="O1759" s="34">
        <f t="shared" si="325"/>
        <v>1.966666666666687E-2</v>
      </c>
      <c r="P1759" s="35">
        <f t="shared" si="325"/>
        <v>0.83333333333333337</v>
      </c>
      <c r="Q1759" s="33"/>
      <c r="R1759" s="33">
        <f t="shared" si="326"/>
        <v>1.966666666666687E-2</v>
      </c>
      <c r="S1759" s="33">
        <f t="shared" si="326"/>
        <v>0.83333333333333337</v>
      </c>
      <c r="T1759" s="33"/>
      <c r="U1759" s="33">
        <f t="shared" si="327"/>
        <v>1.966666666666687E-2</v>
      </c>
      <c r="V1759" s="33">
        <f t="shared" si="327"/>
        <v>0.83333333333333337</v>
      </c>
      <c r="W1759" s="36"/>
    </row>
    <row r="1760" spans="1:23" ht="19.5">
      <c r="A1760" s="112">
        <v>47</v>
      </c>
      <c r="B1760" s="27" t="s">
        <v>2457</v>
      </c>
      <c r="C1760" s="113" t="s">
        <v>2522</v>
      </c>
      <c r="D1760" s="113"/>
      <c r="E1760" s="113" t="s">
        <v>2523</v>
      </c>
      <c r="F1760" s="114">
        <v>129</v>
      </c>
      <c r="G1760" s="102">
        <v>7.1999999999999953E-2</v>
      </c>
      <c r="H1760" s="102"/>
      <c r="I1760" s="31">
        <f t="shared" si="319"/>
        <v>3.5</v>
      </c>
      <c r="J1760" s="32">
        <f t="shared" si="320"/>
        <v>1</v>
      </c>
      <c r="K1760" s="32">
        <f t="shared" si="321"/>
        <v>2.5</v>
      </c>
      <c r="L1760" s="32">
        <f>J1760-G1760</f>
        <v>0.92800000000000005</v>
      </c>
      <c r="M1760" s="32">
        <f t="shared" si="330"/>
        <v>2.5</v>
      </c>
      <c r="N1760" s="33"/>
      <c r="O1760" s="34">
        <f t="shared" si="325"/>
        <v>0.30933333333333335</v>
      </c>
      <c r="P1760" s="35">
        <f t="shared" si="325"/>
        <v>0.83333333333333337</v>
      </c>
      <c r="Q1760" s="33"/>
      <c r="R1760" s="33">
        <f t="shared" si="326"/>
        <v>0.30933333333333335</v>
      </c>
      <c r="S1760" s="33">
        <f t="shared" si="326"/>
        <v>0.83333333333333337</v>
      </c>
      <c r="T1760" s="33"/>
      <c r="U1760" s="33">
        <f t="shared" si="327"/>
        <v>0.30933333333333335</v>
      </c>
      <c r="V1760" s="33">
        <f t="shared" si="327"/>
        <v>0.83333333333333337</v>
      </c>
      <c r="W1760" s="36"/>
    </row>
    <row r="1761" spans="1:23" ht="19.5">
      <c r="A1761" s="112">
        <v>48</v>
      </c>
      <c r="B1761" s="27" t="s">
        <v>2457</v>
      </c>
      <c r="C1761" s="113" t="s">
        <v>2524</v>
      </c>
      <c r="D1761" s="113"/>
      <c r="E1761" s="113" t="s">
        <v>2525</v>
      </c>
      <c r="F1761" s="114">
        <v>156</v>
      </c>
      <c r="G1761" s="102">
        <v>2.4489999999999963</v>
      </c>
      <c r="H1761" s="102"/>
      <c r="I1761" s="31">
        <f t="shared" si="319"/>
        <v>4.3</v>
      </c>
      <c r="J1761" s="32">
        <f t="shared" si="320"/>
        <v>1.2</v>
      </c>
      <c r="K1761" s="32">
        <f t="shared" si="321"/>
        <v>3</v>
      </c>
      <c r="L1761" s="32">
        <v>0</v>
      </c>
      <c r="M1761" s="32">
        <f t="shared" si="330"/>
        <v>3</v>
      </c>
      <c r="N1761" s="33"/>
      <c r="O1761" s="34">
        <f t="shared" si="325"/>
        <v>0</v>
      </c>
      <c r="P1761" s="35">
        <f t="shared" si="325"/>
        <v>1</v>
      </c>
      <c r="Q1761" s="33"/>
      <c r="R1761" s="33">
        <f t="shared" si="326"/>
        <v>0</v>
      </c>
      <c r="S1761" s="33">
        <f t="shared" si="326"/>
        <v>1</v>
      </c>
      <c r="T1761" s="33"/>
      <c r="U1761" s="33">
        <f t="shared" si="327"/>
        <v>0</v>
      </c>
      <c r="V1761" s="33">
        <f t="shared" si="327"/>
        <v>1</v>
      </c>
      <c r="W1761" s="36"/>
    </row>
    <row r="1762" spans="1:23" ht="19.5">
      <c r="A1762" s="112">
        <v>49</v>
      </c>
      <c r="B1762" s="27" t="s">
        <v>2457</v>
      </c>
      <c r="C1762" s="113" t="s">
        <v>2526</v>
      </c>
      <c r="D1762" s="113"/>
      <c r="E1762" s="113" t="s">
        <v>2527</v>
      </c>
      <c r="F1762" s="114">
        <v>87</v>
      </c>
      <c r="G1762" s="102">
        <v>2.4549999999999992</v>
      </c>
      <c r="H1762" s="102"/>
      <c r="I1762" s="31">
        <f t="shared" si="319"/>
        <v>2.4</v>
      </c>
      <c r="J1762" s="32">
        <f t="shared" si="320"/>
        <v>0.7</v>
      </c>
      <c r="K1762" s="32">
        <f t="shared" si="321"/>
        <v>1.7</v>
      </c>
      <c r="L1762" s="32">
        <v>0</v>
      </c>
      <c r="M1762" s="32">
        <f t="shared" si="330"/>
        <v>1.7</v>
      </c>
      <c r="N1762" s="33"/>
      <c r="O1762" s="34">
        <f t="shared" si="325"/>
        <v>0</v>
      </c>
      <c r="P1762" s="35">
        <f t="shared" si="325"/>
        <v>0.56666666666666665</v>
      </c>
      <c r="Q1762" s="33"/>
      <c r="R1762" s="33">
        <f t="shared" si="326"/>
        <v>0</v>
      </c>
      <c r="S1762" s="33">
        <f t="shared" si="326"/>
        <v>0.56666666666666665</v>
      </c>
      <c r="T1762" s="33"/>
      <c r="U1762" s="33">
        <f t="shared" si="327"/>
        <v>0</v>
      </c>
      <c r="V1762" s="33">
        <f t="shared" si="327"/>
        <v>0.56666666666666665</v>
      </c>
      <c r="W1762" s="36"/>
    </row>
    <row r="1763" spans="1:23" ht="19.5">
      <c r="A1763" s="112">
        <v>50</v>
      </c>
      <c r="B1763" s="27" t="s">
        <v>2457</v>
      </c>
      <c r="C1763" s="113" t="s">
        <v>2528</v>
      </c>
      <c r="D1763" s="113"/>
      <c r="E1763" s="113" t="s">
        <v>2529</v>
      </c>
      <c r="F1763" s="114">
        <v>73</v>
      </c>
      <c r="G1763" s="102"/>
      <c r="H1763" s="102"/>
      <c r="I1763" s="31">
        <f t="shared" si="319"/>
        <v>2</v>
      </c>
      <c r="J1763" s="32">
        <f t="shared" si="320"/>
        <v>0.6</v>
      </c>
      <c r="K1763" s="32">
        <f t="shared" si="321"/>
        <v>1.4</v>
      </c>
      <c r="L1763" s="32">
        <f>J1763-G1763</f>
        <v>0.6</v>
      </c>
      <c r="M1763" s="32">
        <f t="shared" si="330"/>
        <v>1.4</v>
      </c>
      <c r="N1763" s="33"/>
      <c r="O1763" s="34">
        <f t="shared" si="325"/>
        <v>0.19999999999999998</v>
      </c>
      <c r="P1763" s="35">
        <f t="shared" si="325"/>
        <v>0.46666666666666662</v>
      </c>
      <c r="Q1763" s="33"/>
      <c r="R1763" s="33">
        <f t="shared" si="326"/>
        <v>0.19999999999999998</v>
      </c>
      <c r="S1763" s="33">
        <f t="shared" si="326"/>
        <v>0.46666666666666662</v>
      </c>
      <c r="T1763" s="33"/>
      <c r="U1763" s="33">
        <f t="shared" si="327"/>
        <v>0.19999999999999998</v>
      </c>
      <c r="V1763" s="33">
        <f t="shared" si="327"/>
        <v>0.46666666666666662</v>
      </c>
      <c r="W1763" s="36"/>
    </row>
    <row r="1764" spans="1:23" ht="19.5">
      <c r="A1764" s="112">
        <v>51</v>
      </c>
      <c r="B1764" s="27" t="s">
        <v>2457</v>
      </c>
      <c r="C1764" s="113" t="s">
        <v>2528</v>
      </c>
      <c r="D1764" s="113"/>
      <c r="E1764" s="113" t="s">
        <v>2530</v>
      </c>
      <c r="F1764" s="114">
        <v>87</v>
      </c>
      <c r="G1764" s="102">
        <v>0.88500000000000023</v>
      </c>
      <c r="H1764" s="102"/>
      <c r="I1764" s="31">
        <f t="shared" si="319"/>
        <v>2.4</v>
      </c>
      <c r="J1764" s="32">
        <f t="shared" si="320"/>
        <v>0.7</v>
      </c>
      <c r="K1764" s="32">
        <f t="shared" si="321"/>
        <v>1.7</v>
      </c>
      <c r="L1764" s="32">
        <v>0</v>
      </c>
      <c r="M1764" s="32">
        <f t="shared" si="330"/>
        <v>1.7</v>
      </c>
      <c r="N1764" s="33"/>
      <c r="O1764" s="34">
        <f t="shared" si="325"/>
        <v>0</v>
      </c>
      <c r="P1764" s="35">
        <f t="shared" si="325"/>
        <v>0.56666666666666665</v>
      </c>
      <c r="Q1764" s="33"/>
      <c r="R1764" s="33">
        <f t="shared" si="326"/>
        <v>0</v>
      </c>
      <c r="S1764" s="33">
        <f t="shared" si="326"/>
        <v>0.56666666666666665</v>
      </c>
      <c r="T1764" s="33"/>
      <c r="U1764" s="33">
        <f t="shared" si="327"/>
        <v>0</v>
      </c>
      <c r="V1764" s="33">
        <f t="shared" si="327"/>
        <v>0.56666666666666665</v>
      </c>
      <c r="W1764" s="36"/>
    </row>
    <row r="1765" spans="1:23" ht="19.5">
      <c r="A1765" s="112">
        <v>52</v>
      </c>
      <c r="B1765" s="27" t="s">
        <v>2457</v>
      </c>
      <c r="C1765" s="113" t="s">
        <v>2531</v>
      </c>
      <c r="D1765" s="113"/>
      <c r="E1765" s="113" t="s">
        <v>2532</v>
      </c>
      <c r="F1765" s="114">
        <v>146</v>
      </c>
      <c r="G1765" s="102"/>
      <c r="H1765" s="102"/>
      <c r="I1765" s="31">
        <f t="shared" si="319"/>
        <v>4</v>
      </c>
      <c r="J1765" s="32">
        <f t="shared" si="320"/>
        <v>1.1000000000000001</v>
      </c>
      <c r="K1765" s="32">
        <f t="shared" si="321"/>
        <v>2.8</v>
      </c>
      <c r="L1765" s="32">
        <f>J1765-G1765</f>
        <v>1.1000000000000001</v>
      </c>
      <c r="M1765" s="32">
        <f t="shared" si="330"/>
        <v>2.8</v>
      </c>
      <c r="N1765" s="33"/>
      <c r="O1765" s="34">
        <f t="shared" si="325"/>
        <v>0.3666666666666667</v>
      </c>
      <c r="P1765" s="35">
        <f t="shared" si="325"/>
        <v>0.93333333333333324</v>
      </c>
      <c r="Q1765" s="33"/>
      <c r="R1765" s="33">
        <f t="shared" si="326"/>
        <v>0.3666666666666667</v>
      </c>
      <c r="S1765" s="33">
        <f t="shared" si="326"/>
        <v>0.93333333333333324</v>
      </c>
      <c r="T1765" s="33"/>
      <c r="U1765" s="33">
        <f t="shared" si="327"/>
        <v>0.3666666666666667</v>
      </c>
      <c r="V1765" s="33">
        <f t="shared" si="327"/>
        <v>0.93333333333333324</v>
      </c>
      <c r="W1765" s="36"/>
    </row>
    <row r="1766" spans="1:23" ht="19.5">
      <c r="A1766" s="112">
        <v>53</v>
      </c>
      <c r="B1766" s="27" t="s">
        <v>2457</v>
      </c>
      <c r="C1766" s="113" t="s">
        <v>2531</v>
      </c>
      <c r="D1766" s="113"/>
      <c r="E1766" s="113" t="s">
        <v>2533</v>
      </c>
      <c r="F1766" s="114">
        <v>102</v>
      </c>
      <c r="G1766" s="102"/>
      <c r="H1766" s="102"/>
      <c r="I1766" s="31">
        <f t="shared" si="319"/>
        <v>2.8</v>
      </c>
      <c r="J1766" s="32">
        <f t="shared" si="320"/>
        <v>0.8</v>
      </c>
      <c r="K1766" s="32">
        <f t="shared" si="321"/>
        <v>2</v>
      </c>
      <c r="L1766" s="32">
        <f>J1766-G1766</f>
        <v>0.8</v>
      </c>
      <c r="M1766" s="32">
        <f t="shared" si="330"/>
        <v>2</v>
      </c>
      <c r="N1766" s="33"/>
      <c r="O1766" s="34">
        <f t="shared" si="325"/>
        <v>0.26666666666666666</v>
      </c>
      <c r="P1766" s="35">
        <f t="shared" si="325"/>
        <v>0.66666666666666663</v>
      </c>
      <c r="Q1766" s="33"/>
      <c r="R1766" s="33">
        <f t="shared" si="326"/>
        <v>0.26666666666666666</v>
      </c>
      <c r="S1766" s="33">
        <f t="shared" si="326"/>
        <v>0.66666666666666663</v>
      </c>
      <c r="T1766" s="33"/>
      <c r="U1766" s="33">
        <f t="shared" si="327"/>
        <v>0.26666666666666666</v>
      </c>
      <c r="V1766" s="33">
        <f t="shared" si="327"/>
        <v>0.66666666666666663</v>
      </c>
      <c r="W1766" s="36"/>
    </row>
    <row r="1767" spans="1:23" ht="19.5">
      <c r="A1767" s="112">
        <v>54</v>
      </c>
      <c r="B1767" s="27" t="s">
        <v>2457</v>
      </c>
      <c r="C1767" s="113" t="s">
        <v>2534</v>
      </c>
      <c r="D1767" s="113"/>
      <c r="E1767" s="113" t="s">
        <v>2535</v>
      </c>
      <c r="F1767" s="114">
        <v>110</v>
      </c>
      <c r="G1767" s="102">
        <v>3.1000000000000319E-2</v>
      </c>
      <c r="H1767" s="102"/>
      <c r="I1767" s="31">
        <f t="shared" si="319"/>
        <v>3</v>
      </c>
      <c r="J1767" s="32">
        <f t="shared" si="320"/>
        <v>0.9</v>
      </c>
      <c r="K1767" s="32">
        <f t="shared" si="321"/>
        <v>2.1</v>
      </c>
      <c r="L1767" s="32">
        <f>J1767-G1767</f>
        <v>0.86899999999999966</v>
      </c>
      <c r="M1767" s="32">
        <f t="shared" si="330"/>
        <v>2.1</v>
      </c>
      <c r="N1767" s="33"/>
      <c r="O1767" s="34">
        <f t="shared" si="325"/>
        <v>0.28966666666666657</v>
      </c>
      <c r="P1767" s="35">
        <f t="shared" si="325"/>
        <v>0.70000000000000007</v>
      </c>
      <c r="Q1767" s="33"/>
      <c r="R1767" s="33">
        <f t="shared" si="326"/>
        <v>0.28966666666666657</v>
      </c>
      <c r="S1767" s="33">
        <f t="shared" si="326"/>
        <v>0.70000000000000007</v>
      </c>
      <c r="T1767" s="33"/>
      <c r="U1767" s="33">
        <f t="shared" si="327"/>
        <v>0.28966666666666657</v>
      </c>
      <c r="V1767" s="33">
        <f t="shared" si="327"/>
        <v>0.70000000000000007</v>
      </c>
      <c r="W1767" s="36"/>
    </row>
    <row r="1768" spans="1:23" ht="19.5">
      <c r="A1768" s="112">
        <v>55</v>
      </c>
      <c r="B1768" s="27" t="s">
        <v>2457</v>
      </c>
      <c r="C1768" s="113" t="s">
        <v>2536</v>
      </c>
      <c r="D1768" s="113"/>
      <c r="E1768" s="113" t="s">
        <v>2537</v>
      </c>
      <c r="F1768" s="114">
        <v>266</v>
      </c>
      <c r="G1768" s="102">
        <v>9.6690000000000005</v>
      </c>
      <c r="H1768" s="102"/>
      <c r="I1768" s="31">
        <f t="shared" si="319"/>
        <v>7.3</v>
      </c>
      <c r="J1768" s="32">
        <f t="shared" si="320"/>
        <v>2.1</v>
      </c>
      <c r="K1768" s="32">
        <f t="shared" si="321"/>
        <v>5.0999999999999996</v>
      </c>
      <c r="L1768" s="32">
        <v>0</v>
      </c>
      <c r="M1768" s="32">
        <f t="shared" si="330"/>
        <v>5.0999999999999996</v>
      </c>
      <c r="N1768" s="33"/>
      <c r="O1768" s="34">
        <f t="shared" si="325"/>
        <v>0</v>
      </c>
      <c r="P1768" s="35">
        <f t="shared" si="325"/>
        <v>1.7</v>
      </c>
      <c r="Q1768" s="33"/>
      <c r="R1768" s="33">
        <f t="shared" si="326"/>
        <v>0</v>
      </c>
      <c r="S1768" s="33">
        <v>1.65</v>
      </c>
      <c r="T1768" s="33"/>
      <c r="U1768" s="33">
        <f t="shared" si="327"/>
        <v>0</v>
      </c>
      <c r="V1768" s="33">
        <v>1.65</v>
      </c>
      <c r="W1768" s="36"/>
    </row>
    <row r="1769" spans="1:23" ht="19.5">
      <c r="A1769" s="112">
        <v>56</v>
      </c>
      <c r="B1769" s="27" t="s">
        <v>2457</v>
      </c>
      <c r="C1769" s="113" t="s">
        <v>2536</v>
      </c>
      <c r="D1769" s="113"/>
      <c r="E1769" s="113" t="s">
        <v>2538</v>
      </c>
      <c r="F1769" s="114">
        <v>82</v>
      </c>
      <c r="G1769" s="102"/>
      <c r="H1769" s="102"/>
      <c r="I1769" s="31">
        <f t="shared" si="319"/>
        <v>2.2999999999999998</v>
      </c>
      <c r="J1769" s="32">
        <f t="shared" si="320"/>
        <v>0.7</v>
      </c>
      <c r="K1769" s="32">
        <f t="shared" si="321"/>
        <v>1.6</v>
      </c>
      <c r="L1769" s="32">
        <f>J1769-G1769</f>
        <v>0.7</v>
      </c>
      <c r="M1769" s="32">
        <f t="shared" si="330"/>
        <v>1.6</v>
      </c>
      <c r="N1769" s="33"/>
      <c r="O1769" s="34">
        <f t="shared" si="325"/>
        <v>0.23333333333333331</v>
      </c>
      <c r="P1769" s="35">
        <f t="shared" si="325"/>
        <v>0.53333333333333333</v>
      </c>
      <c r="Q1769" s="33"/>
      <c r="R1769" s="33">
        <f t="shared" si="326"/>
        <v>0.23333333333333331</v>
      </c>
      <c r="S1769" s="33">
        <f t="shared" si="326"/>
        <v>0.53333333333333333</v>
      </c>
      <c r="T1769" s="33"/>
      <c r="U1769" s="33">
        <f t="shared" si="327"/>
        <v>0.23333333333333331</v>
      </c>
      <c r="V1769" s="33">
        <f t="shared" si="327"/>
        <v>0.53333333333333333</v>
      </c>
      <c r="W1769" s="36"/>
    </row>
    <row r="1770" spans="1:23" ht="19.5">
      <c r="A1770" s="112">
        <v>57</v>
      </c>
      <c r="B1770" s="27" t="s">
        <v>2457</v>
      </c>
      <c r="C1770" s="113" t="s">
        <v>2539</v>
      </c>
      <c r="D1770" s="113"/>
      <c r="E1770" s="113" t="s">
        <v>2540</v>
      </c>
      <c r="F1770" s="114">
        <v>215</v>
      </c>
      <c r="G1770" s="102">
        <v>83.214000000000013</v>
      </c>
      <c r="H1770" s="102"/>
      <c r="I1770" s="31">
        <f t="shared" si="319"/>
        <v>5.9</v>
      </c>
      <c r="J1770" s="32">
        <f t="shared" si="320"/>
        <v>1.7</v>
      </c>
      <c r="K1770" s="32">
        <f t="shared" si="321"/>
        <v>4.0999999999999996</v>
      </c>
      <c r="L1770" s="32">
        <v>0</v>
      </c>
      <c r="M1770" s="32">
        <f t="shared" si="330"/>
        <v>4.0999999999999996</v>
      </c>
      <c r="N1770" s="33"/>
      <c r="O1770" s="34">
        <f t="shared" si="325"/>
        <v>0</v>
      </c>
      <c r="P1770" s="35">
        <f t="shared" si="325"/>
        <v>1.3666666666666665</v>
      </c>
      <c r="Q1770" s="33"/>
      <c r="R1770" s="33">
        <f t="shared" si="326"/>
        <v>0</v>
      </c>
      <c r="S1770" s="33">
        <f t="shared" si="326"/>
        <v>1.3666666666666665</v>
      </c>
      <c r="T1770" s="33"/>
      <c r="U1770" s="33">
        <f t="shared" si="327"/>
        <v>0</v>
      </c>
      <c r="V1770" s="33">
        <f t="shared" si="327"/>
        <v>1.3666666666666665</v>
      </c>
      <c r="W1770" s="36"/>
    </row>
    <row r="1771" spans="1:23" ht="19.5">
      <c r="A1771" s="112">
        <v>58</v>
      </c>
      <c r="B1771" s="27" t="s">
        <v>2457</v>
      </c>
      <c r="C1771" s="113" t="s">
        <v>2541</v>
      </c>
      <c r="D1771" s="113"/>
      <c r="E1771" s="113" t="s">
        <v>2542</v>
      </c>
      <c r="F1771" s="114">
        <v>131</v>
      </c>
      <c r="G1771" s="102">
        <v>2.6719999999999997</v>
      </c>
      <c r="H1771" s="102">
        <v>0.57600000000000173</v>
      </c>
      <c r="I1771" s="31">
        <f t="shared" si="319"/>
        <v>3.6</v>
      </c>
      <c r="J1771" s="32">
        <f t="shared" si="320"/>
        <v>1</v>
      </c>
      <c r="K1771" s="32">
        <f t="shared" si="321"/>
        <v>2.5</v>
      </c>
      <c r="L1771" s="32">
        <v>0</v>
      </c>
      <c r="M1771" s="32">
        <f t="shared" si="330"/>
        <v>1.9239999999999982</v>
      </c>
      <c r="N1771" s="33"/>
      <c r="O1771" s="34">
        <f t="shared" si="325"/>
        <v>0</v>
      </c>
      <c r="P1771" s="35">
        <f t="shared" si="325"/>
        <v>0.64133333333333276</v>
      </c>
      <c r="Q1771" s="33"/>
      <c r="R1771" s="33">
        <f t="shared" si="326"/>
        <v>0</v>
      </c>
      <c r="S1771" s="33">
        <f t="shared" si="326"/>
        <v>0.64133333333333276</v>
      </c>
      <c r="T1771" s="33"/>
      <c r="U1771" s="33">
        <f t="shared" si="327"/>
        <v>0</v>
      </c>
      <c r="V1771" s="33">
        <f t="shared" si="327"/>
        <v>0.64133333333333276</v>
      </c>
      <c r="W1771" s="36"/>
    </row>
    <row r="1772" spans="1:23" ht="19.5">
      <c r="A1772" s="112">
        <v>59</v>
      </c>
      <c r="B1772" s="27" t="s">
        <v>2457</v>
      </c>
      <c r="C1772" s="27" t="s">
        <v>2457</v>
      </c>
      <c r="D1772" s="27"/>
      <c r="E1772" s="113" t="s">
        <v>2543</v>
      </c>
      <c r="F1772" s="114">
        <v>140</v>
      </c>
      <c r="G1772" s="102"/>
      <c r="H1772" s="102"/>
      <c r="I1772" s="31">
        <f t="shared" si="319"/>
        <v>3.9</v>
      </c>
      <c r="J1772" s="32">
        <f t="shared" si="320"/>
        <v>1.1000000000000001</v>
      </c>
      <c r="K1772" s="32">
        <f t="shared" si="321"/>
        <v>2.7</v>
      </c>
      <c r="L1772" s="32">
        <f>J1772-G1772</f>
        <v>1.1000000000000001</v>
      </c>
      <c r="M1772" s="32">
        <f t="shared" si="330"/>
        <v>2.7</v>
      </c>
      <c r="N1772" s="33"/>
      <c r="O1772" s="34">
        <f t="shared" si="325"/>
        <v>0.3666666666666667</v>
      </c>
      <c r="P1772" s="35">
        <f t="shared" si="325"/>
        <v>0.9</v>
      </c>
      <c r="Q1772" s="33"/>
      <c r="R1772" s="33">
        <f t="shared" si="326"/>
        <v>0.3666666666666667</v>
      </c>
      <c r="S1772" s="33">
        <f t="shared" si="326"/>
        <v>0.9</v>
      </c>
      <c r="T1772" s="33"/>
      <c r="U1772" s="33">
        <f t="shared" si="327"/>
        <v>0.3666666666666667</v>
      </c>
      <c r="V1772" s="33">
        <f t="shared" si="327"/>
        <v>0.9</v>
      </c>
      <c r="W1772" s="36"/>
    </row>
    <row r="1773" spans="1:23" ht="19.5">
      <c r="A1773" s="112">
        <v>60</v>
      </c>
      <c r="B1773" s="27" t="s">
        <v>2457</v>
      </c>
      <c r="C1773" s="113" t="s">
        <v>2544</v>
      </c>
      <c r="D1773" s="113"/>
      <c r="E1773" s="113" t="s">
        <v>2545</v>
      </c>
      <c r="F1773" s="114">
        <v>129</v>
      </c>
      <c r="G1773" s="102"/>
      <c r="H1773" s="102"/>
      <c r="I1773" s="31">
        <f t="shared" si="319"/>
        <v>3.5</v>
      </c>
      <c r="J1773" s="32">
        <f t="shared" si="320"/>
        <v>1</v>
      </c>
      <c r="K1773" s="32">
        <f t="shared" si="321"/>
        <v>2.5</v>
      </c>
      <c r="L1773" s="32">
        <f>J1773-G1773</f>
        <v>1</v>
      </c>
      <c r="M1773" s="32">
        <f t="shared" si="330"/>
        <v>2.5</v>
      </c>
      <c r="N1773" s="33"/>
      <c r="O1773" s="34">
        <f t="shared" si="325"/>
        <v>0.33333333333333331</v>
      </c>
      <c r="P1773" s="35">
        <f t="shared" si="325"/>
        <v>0.83333333333333337</v>
      </c>
      <c r="Q1773" s="33"/>
      <c r="R1773" s="33">
        <f t="shared" si="326"/>
        <v>0.33333333333333331</v>
      </c>
      <c r="S1773" s="33">
        <f t="shared" si="326"/>
        <v>0.83333333333333337</v>
      </c>
      <c r="T1773" s="33"/>
      <c r="U1773" s="33">
        <f t="shared" si="327"/>
        <v>0.33333333333333331</v>
      </c>
      <c r="V1773" s="33">
        <f t="shared" si="327"/>
        <v>0.83333333333333337</v>
      </c>
      <c r="W1773" s="36"/>
    </row>
    <row r="1774" spans="1:23" ht="19.5">
      <c r="A1774" s="112">
        <v>61</v>
      </c>
      <c r="B1774" s="27" t="s">
        <v>2457</v>
      </c>
      <c r="C1774" s="113" t="s">
        <v>2544</v>
      </c>
      <c r="D1774" s="113"/>
      <c r="E1774" s="113" t="s">
        <v>2546</v>
      </c>
      <c r="F1774" s="114">
        <v>63</v>
      </c>
      <c r="G1774" s="102">
        <v>0.87900000000000089</v>
      </c>
      <c r="H1774" s="102"/>
      <c r="I1774" s="31">
        <f t="shared" si="319"/>
        <v>1.7</v>
      </c>
      <c r="J1774" s="32">
        <f t="shared" si="320"/>
        <v>0.5</v>
      </c>
      <c r="K1774" s="32">
        <f t="shared" si="321"/>
        <v>1.2</v>
      </c>
      <c r="L1774" s="32">
        <v>0</v>
      </c>
      <c r="M1774" s="32">
        <f t="shared" si="330"/>
        <v>1.2</v>
      </c>
      <c r="N1774" s="33"/>
      <c r="O1774" s="34">
        <f t="shared" si="325"/>
        <v>0</v>
      </c>
      <c r="P1774" s="35">
        <f t="shared" si="325"/>
        <v>0.39999999999999997</v>
      </c>
      <c r="Q1774" s="33"/>
      <c r="R1774" s="33">
        <f t="shared" si="326"/>
        <v>0</v>
      </c>
      <c r="S1774" s="33">
        <f t="shared" si="326"/>
        <v>0.39999999999999997</v>
      </c>
      <c r="T1774" s="33"/>
      <c r="U1774" s="33">
        <f t="shared" si="327"/>
        <v>0</v>
      </c>
      <c r="V1774" s="33">
        <f t="shared" si="327"/>
        <v>0.39999999999999997</v>
      </c>
      <c r="W1774" s="36"/>
    </row>
    <row r="1775" spans="1:23" ht="19.5">
      <c r="A1775" s="112">
        <v>62</v>
      </c>
      <c r="B1775" s="27" t="s">
        <v>2457</v>
      </c>
      <c r="C1775" s="113" t="s">
        <v>2547</v>
      </c>
      <c r="D1775" s="113"/>
      <c r="E1775" s="113" t="s">
        <v>2548</v>
      </c>
      <c r="F1775" s="114">
        <v>225</v>
      </c>
      <c r="G1775" s="102">
        <v>9.9919999999999991</v>
      </c>
      <c r="H1775" s="102"/>
      <c r="I1775" s="31">
        <f t="shared" si="319"/>
        <v>6.2</v>
      </c>
      <c r="J1775" s="32">
        <f t="shared" si="320"/>
        <v>1.8</v>
      </c>
      <c r="K1775" s="32">
        <f t="shared" si="321"/>
        <v>4.4000000000000004</v>
      </c>
      <c r="L1775" s="32">
        <v>0</v>
      </c>
      <c r="M1775" s="32">
        <f t="shared" si="330"/>
        <v>4.4000000000000004</v>
      </c>
      <c r="N1775" s="33"/>
      <c r="O1775" s="34">
        <f t="shared" si="325"/>
        <v>0</v>
      </c>
      <c r="P1775" s="35">
        <f t="shared" si="325"/>
        <v>1.4666666666666668</v>
      </c>
      <c r="Q1775" s="33"/>
      <c r="R1775" s="33">
        <f t="shared" si="326"/>
        <v>0</v>
      </c>
      <c r="S1775" s="33">
        <f t="shared" si="326"/>
        <v>1.4666666666666668</v>
      </c>
      <c r="T1775" s="33"/>
      <c r="U1775" s="33">
        <f t="shared" si="327"/>
        <v>0</v>
      </c>
      <c r="V1775" s="33">
        <f t="shared" si="327"/>
        <v>1.4666666666666668</v>
      </c>
      <c r="W1775" s="36"/>
    </row>
    <row r="1776" spans="1:23" ht="19.5">
      <c r="A1776" s="112">
        <v>63</v>
      </c>
      <c r="B1776" s="27" t="s">
        <v>2457</v>
      </c>
      <c r="C1776" s="113" t="s">
        <v>384</v>
      </c>
      <c r="D1776" s="113"/>
      <c r="E1776" s="113" t="s">
        <v>385</v>
      </c>
      <c r="F1776" s="114">
        <v>163</v>
      </c>
      <c r="G1776" s="102"/>
      <c r="H1776" s="102"/>
      <c r="I1776" s="31">
        <f t="shared" si="319"/>
        <v>4.5</v>
      </c>
      <c r="J1776" s="32">
        <f t="shared" si="320"/>
        <v>1.3</v>
      </c>
      <c r="K1776" s="32">
        <f t="shared" si="321"/>
        <v>3.2</v>
      </c>
      <c r="L1776" s="32">
        <f>J1776-G1776</f>
        <v>1.3</v>
      </c>
      <c r="M1776" s="32">
        <f t="shared" si="330"/>
        <v>3.2</v>
      </c>
      <c r="N1776" s="33"/>
      <c r="O1776" s="34">
        <f t="shared" si="325"/>
        <v>0.43333333333333335</v>
      </c>
      <c r="P1776" s="35">
        <f t="shared" si="325"/>
        <v>1.0666666666666667</v>
      </c>
      <c r="Q1776" s="33"/>
      <c r="R1776" s="33">
        <f t="shared" si="326"/>
        <v>0.43333333333333335</v>
      </c>
      <c r="S1776" s="33">
        <v>1.02</v>
      </c>
      <c r="T1776" s="33"/>
      <c r="U1776" s="33">
        <f t="shared" si="327"/>
        <v>0.43333333333333335</v>
      </c>
      <c r="V1776" s="33">
        <v>1.02</v>
      </c>
      <c r="W1776" s="36"/>
    </row>
    <row r="1777" spans="1:23" ht="19.5">
      <c r="A1777" s="112">
        <v>64</v>
      </c>
      <c r="B1777" s="27" t="s">
        <v>2457</v>
      </c>
      <c r="C1777" s="113" t="s">
        <v>2549</v>
      </c>
      <c r="D1777" s="113"/>
      <c r="E1777" s="113" t="s">
        <v>2550</v>
      </c>
      <c r="F1777" s="114">
        <v>38</v>
      </c>
      <c r="G1777" s="102"/>
      <c r="H1777" s="102"/>
      <c r="I1777" s="31">
        <f t="shared" si="319"/>
        <v>1</v>
      </c>
      <c r="J1777" s="32">
        <f t="shared" si="320"/>
        <v>0.3</v>
      </c>
      <c r="K1777" s="32">
        <f t="shared" si="321"/>
        <v>0.7</v>
      </c>
      <c r="L1777" s="32">
        <f>J1777-G1777</f>
        <v>0.3</v>
      </c>
      <c r="M1777" s="32">
        <f t="shared" si="330"/>
        <v>0.7</v>
      </c>
      <c r="N1777" s="33"/>
      <c r="O1777" s="34">
        <f t="shared" si="325"/>
        <v>9.9999999999999992E-2</v>
      </c>
      <c r="P1777" s="35">
        <f t="shared" si="325"/>
        <v>0.23333333333333331</v>
      </c>
      <c r="Q1777" s="33"/>
      <c r="R1777" s="33">
        <v>0.1</v>
      </c>
      <c r="S1777" s="33">
        <f t="shared" si="326"/>
        <v>0.23333333333333331</v>
      </c>
      <c r="T1777" s="33"/>
      <c r="U1777" s="33">
        <v>0.1</v>
      </c>
      <c r="V1777" s="33">
        <f t="shared" si="327"/>
        <v>0.23333333333333331</v>
      </c>
      <c r="W1777" s="36"/>
    </row>
    <row r="1778" spans="1:23" ht="19.5">
      <c r="A1778" s="112">
        <v>65</v>
      </c>
      <c r="B1778" s="27" t="s">
        <v>2457</v>
      </c>
      <c r="C1778" s="113" t="s">
        <v>2490</v>
      </c>
      <c r="D1778" s="113"/>
      <c r="E1778" s="113" t="s">
        <v>2551</v>
      </c>
      <c r="F1778" s="114">
        <v>67</v>
      </c>
      <c r="G1778" s="102"/>
      <c r="H1778" s="102"/>
      <c r="I1778" s="31">
        <f t="shared" ref="I1778:I1780" si="331">ROUND(F1778*55/100*50*0.001,1)</f>
        <v>1.8</v>
      </c>
      <c r="J1778" s="32">
        <f t="shared" ref="J1778:J1780" si="332">ROUND(I1778*1/3.5,1)</f>
        <v>0.5</v>
      </c>
      <c r="K1778" s="32">
        <f t="shared" ref="K1778:K1780" si="333">ROUND(I1778*2/2.85,1)</f>
        <v>1.3</v>
      </c>
      <c r="L1778" s="32">
        <f>J1778-G1778</f>
        <v>0.5</v>
      </c>
      <c r="M1778" s="32">
        <f t="shared" si="330"/>
        <v>1.3</v>
      </c>
      <c r="N1778" s="33"/>
      <c r="O1778" s="34">
        <f t="shared" si="325"/>
        <v>0.16666666666666666</v>
      </c>
      <c r="P1778" s="35">
        <f t="shared" si="325"/>
        <v>0.43333333333333335</v>
      </c>
      <c r="Q1778" s="33"/>
      <c r="R1778" s="33">
        <f t="shared" si="326"/>
        <v>0.16666666666666666</v>
      </c>
      <c r="S1778" s="33">
        <f t="shared" si="326"/>
        <v>0.43333333333333335</v>
      </c>
      <c r="T1778" s="33"/>
      <c r="U1778" s="33">
        <f t="shared" si="327"/>
        <v>0.16666666666666666</v>
      </c>
      <c r="V1778" s="33">
        <f t="shared" si="327"/>
        <v>0.43333333333333335</v>
      </c>
      <c r="W1778" s="36"/>
    </row>
    <row r="1779" spans="1:23" ht="19.5">
      <c r="A1779" s="112">
        <v>66</v>
      </c>
      <c r="B1779" s="27" t="s">
        <v>2457</v>
      </c>
      <c r="C1779" s="113" t="s">
        <v>2488</v>
      </c>
      <c r="D1779" s="113"/>
      <c r="E1779" s="166" t="s">
        <v>2552</v>
      </c>
      <c r="F1779" s="114">
        <v>43</v>
      </c>
      <c r="G1779" s="115"/>
      <c r="H1779" s="115"/>
      <c r="I1779" s="31">
        <f t="shared" si="331"/>
        <v>1.2</v>
      </c>
      <c r="J1779" s="32">
        <f t="shared" si="332"/>
        <v>0.3</v>
      </c>
      <c r="K1779" s="32">
        <f t="shared" si="333"/>
        <v>0.8</v>
      </c>
      <c r="L1779" s="32">
        <f>J1779-G1779</f>
        <v>0.3</v>
      </c>
      <c r="M1779" s="32">
        <f t="shared" si="330"/>
        <v>0.8</v>
      </c>
      <c r="N1779" s="33"/>
      <c r="O1779" s="34">
        <f t="shared" si="325"/>
        <v>9.9999999999999992E-2</v>
      </c>
      <c r="P1779" s="35">
        <f t="shared" si="325"/>
        <v>0.26666666666666666</v>
      </c>
      <c r="Q1779" s="33"/>
      <c r="R1779" s="33">
        <f t="shared" si="326"/>
        <v>9.9999999999999992E-2</v>
      </c>
      <c r="S1779" s="33">
        <f t="shared" si="326"/>
        <v>0.26666666666666666</v>
      </c>
      <c r="T1779" s="33"/>
      <c r="U1779" s="33">
        <f t="shared" si="327"/>
        <v>9.9999999999999992E-2</v>
      </c>
      <c r="V1779" s="33">
        <f t="shared" si="327"/>
        <v>0.26666666666666666</v>
      </c>
      <c r="W1779" s="36"/>
    </row>
    <row r="1780" spans="1:23" ht="19.5">
      <c r="A1780" s="112">
        <v>67</v>
      </c>
      <c r="B1780" s="27" t="s">
        <v>2457</v>
      </c>
      <c r="C1780" s="113" t="s">
        <v>2522</v>
      </c>
      <c r="D1780" s="113"/>
      <c r="E1780" s="113" t="s">
        <v>2553</v>
      </c>
      <c r="F1780" s="114">
        <v>103</v>
      </c>
      <c r="G1780" s="115"/>
      <c r="H1780" s="115"/>
      <c r="I1780" s="31">
        <f t="shared" si="331"/>
        <v>2.8</v>
      </c>
      <c r="J1780" s="32">
        <f t="shared" si="332"/>
        <v>0.8</v>
      </c>
      <c r="K1780" s="32">
        <f t="shared" si="333"/>
        <v>2</v>
      </c>
      <c r="L1780" s="32">
        <f>J1780-G1780</f>
        <v>0.8</v>
      </c>
      <c r="M1780" s="32">
        <f t="shared" si="330"/>
        <v>2</v>
      </c>
      <c r="N1780" s="33"/>
      <c r="O1780" s="34">
        <f t="shared" si="325"/>
        <v>0.26666666666666666</v>
      </c>
      <c r="P1780" s="35">
        <f t="shared" si="325"/>
        <v>0.66666666666666663</v>
      </c>
      <c r="Q1780" s="33"/>
      <c r="R1780" s="33">
        <f t="shared" si="326"/>
        <v>0.26666666666666666</v>
      </c>
      <c r="S1780" s="33">
        <f t="shared" si="326"/>
        <v>0.66666666666666663</v>
      </c>
      <c r="T1780" s="33"/>
      <c r="U1780" s="33">
        <f t="shared" si="327"/>
        <v>0.26666666666666666</v>
      </c>
      <c r="V1780" s="33">
        <f t="shared" si="327"/>
        <v>0.66666666666666663</v>
      </c>
      <c r="W1780" s="36"/>
    </row>
    <row r="1781" spans="1:23" ht="18.75">
      <c r="A1781" s="26"/>
      <c r="B1781" s="38"/>
      <c r="C1781" s="38"/>
      <c r="D1781" s="38"/>
      <c r="E1781" s="28" t="s">
        <v>225</v>
      </c>
      <c r="F1781" s="95">
        <f>SUM(F1714:F1780)</f>
        <v>8764</v>
      </c>
      <c r="G1781" s="36">
        <f t="shared" ref="G1781:H1781" si="334">SUM(G1714:G1780)</f>
        <v>250.52540000000002</v>
      </c>
      <c r="H1781" s="36">
        <f t="shared" si="334"/>
        <v>98.305700000000016</v>
      </c>
      <c r="I1781" s="36">
        <f>SUM(I1714:I1780)</f>
        <v>241.10000000000005</v>
      </c>
      <c r="J1781" s="36">
        <f>SUM(J1714:J1780)</f>
        <v>69.299999999999983</v>
      </c>
      <c r="K1781" s="36">
        <f>SUM(K1714:K1780)</f>
        <v>169.4</v>
      </c>
      <c r="L1781" s="56">
        <f>SUM(L1714:L1780)</f>
        <v>34.799999999999997</v>
      </c>
      <c r="M1781" s="56">
        <f>SUM(M1714:M1780)</f>
        <v>149.4263</v>
      </c>
      <c r="N1781" s="36"/>
      <c r="O1781" s="170">
        <f t="shared" ref="O1781:P1781" si="335">SUM(O1714:O1780)</f>
        <v>11.600000000000001</v>
      </c>
      <c r="P1781" s="170">
        <f t="shared" si="335"/>
        <v>49.808766666666678</v>
      </c>
      <c r="Q1781" s="39"/>
      <c r="R1781" s="39">
        <f>SUM(R1714:R1780)</f>
        <v>11.605000000000002</v>
      </c>
      <c r="S1781" s="39">
        <f>SUM(S1714:S1780)</f>
        <v>49.805333333333337</v>
      </c>
      <c r="T1781" s="39"/>
      <c r="U1781" s="39">
        <f>SUM(U1714:U1780)</f>
        <v>11.605000000000002</v>
      </c>
      <c r="V1781" s="39">
        <f>SUM(V1714:V1780)</f>
        <v>49.805333333333337</v>
      </c>
      <c r="W1781" s="142"/>
    </row>
    <row r="1782" spans="1:23" ht="18.75">
      <c r="A1782" s="81"/>
      <c r="B1782" s="62"/>
      <c r="C1782" s="62"/>
      <c r="D1782" s="62"/>
      <c r="E1782" s="63"/>
      <c r="F1782" s="63"/>
      <c r="G1782" s="63"/>
      <c r="H1782" s="63"/>
      <c r="I1782" s="63"/>
      <c r="J1782" s="63"/>
      <c r="K1782" s="63"/>
      <c r="L1782" s="63"/>
      <c r="M1782" s="63"/>
      <c r="N1782" s="91"/>
      <c r="O1782" s="91"/>
      <c r="P1782" s="91"/>
      <c r="Q1782" s="91"/>
      <c r="R1782" s="91"/>
      <c r="S1782" s="91"/>
      <c r="T1782" s="91"/>
      <c r="U1782" s="46"/>
      <c r="V1782" s="46"/>
      <c r="W1782" s="46"/>
    </row>
    <row r="1783" spans="1:23" ht="18.75">
      <c r="A1783" s="48"/>
      <c r="B1783" s="47"/>
      <c r="C1783" s="47"/>
      <c r="D1783" s="47"/>
      <c r="E1783" s="66"/>
      <c r="F1783" s="66"/>
      <c r="G1783" s="66"/>
      <c r="H1783" s="66"/>
      <c r="I1783" s="66"/>
      <c r="J1783" s="66"/>
      <c r="K1783" s="66"/>
      <c r="L1783" s="66"/>
      <c r="M1783" s="66"/>
      <c r="N1783" s="91"/>
      <c r="O1783" s="91"/>
      <c r="P1783" s="91"/>
      <c r="Q1783" s="91"/>
      <c r="R1783" s="91"/>
      <c r="S1783" s="91"/>
      <c r="T1783" s="91"/>
      <c r="U1783" s="46"/>
      <c r="V1783" s="46"/>
      <c r="W1783" s="46"/>
    </row>
    <row r="1784" spans="1:23" ht="15.75">
      <c r="A1784" s="48"/>
      <c r="B1784" s="47"/>
      <c r="C1784" s="47"/>
      <c r="D1784" s="47"/>
      <c r="E1784" s="45"/>
      <c r="F1784" s="45"/>
      <c r="G1784" s="47"/>
      <c r="H1784" s="171"/>
      <c r="I1784" s="171"/>
      <c r="J1784" s="171"/>
      <c r="K1784" s="45"/>
      <c r="L1784" s="38"/>
      <c r="M1784" s="172"/>
      <c r="N1784" s="173"/>
      <c r="O1784" s="174" t="s">
        <v>1574</v>
      </c>
      <c r="P1784" s="174"/>
      <c r="Q1784" s="174"/>
      <c r="R1784" s="175" t="s">
        <v>2554</v>
      </c>
      <c r="S1784" s="175"/>
      <c r="T1784" s="122"/>
      <c r="U1784" s="175" t="s">
        <v>2555</v>
      </c>
      <c r="V1784" s="175"/>
      <c r="W1784" s="122"/>
    </row>
    <row r="1785" spans="1:23">
      <c r="A1785" s="48"/>
      <c r="B1785" s="47"/>
      <c r="C1785" s="47"/>
      <c r="D1785" s="47"/>
      <c r="E1785" s="46"/>
      <c r="F1785" s="156"/>
      <c r="G1785" s="156"/>
      <c r="H1785" s="157"/>
      <c r="I1785" s="157"/>
      <c r="J1785" s="157"/>
      <c r="K1785" s="156"/>
      <c r="L1785" s="142"/>
      <c r="M1785" s="176"/>
      <c r="N1785" s="176"/>
      <c r="O1785" s="176" t="s">
        <v>1577</v>
      </c>
      <c r="P1785" s="176" t="s">
        <v>1578</v>
      </c>
      <c r="Q1785" s="176" t="s">
        <v>1579</v>
      </c>
      <c r="R1785" s="177" t="s">
        <v>1577</v>
      </c>
      <c r="S1785" s="176" t="s">
        <v>1578</v>
      </c>
      <c r="T1785" s="176" t="s">
        <v>1579</v>
      </c>
      <c r="U1785" s="177" t="s">
        <v>1577</v>
      </c>
      <c r="V1785" s="176" t="s">
        <v>1578</v>
      </c>
      <c r="W1785" s="176" t="s">
        <v>1579</v>
      </c>
    </row>
    <row r="1786" spans="1:23" ht="15.75">
      <c r="A1786" s="48"/>
      <c r="B1786" s="47"/>
      <c r="C1786" s="47"/>
      <c r="D1786" s="47"/>
      <c r="E1786" s="124"/>
      <c r="F1786" s="178"/>
      <c r="G1786" s="160"/>
      <c r="H1786" s="178"/>
      <c r="I1786" s="178"/>
      <c r="J1786" s="178"/>
      <c r="K1786" s="178"/>
      <c r="L1786" s="179" t="s">
        <v>2556</v>
      </c>
      <c r="M1786" s="180"/>
      <c r="N1786" s="180"/>
      <c r="O1786" s="142">
        <f>R1745+R1746+R1747+R1748+R1749+R1750+R1751+R1752+R1753+R1754+R1755+R1756+R1757+R1758+R1759+R1760+R1761+R1762</f>
        <v>2.2100000000000004</v>
      </c>
      <c r="P1786" s="142">
        <f>S1745+S1746+S1747+S1748+S1749+S1750+S1751+S1752+S1753+S1754+S1755+S1756+S1757+S1758+S1759+S1760+S1761+S1762</f>
        <v>13.436666666666669</v>
      </c>
      <c r="Q1786" s="142">
        <f>SUM(O1786:P1786)</f>
        <v>15.64666666666667</v>
      </c>
      <c r="R1786" s="142">
        <f t="shared" ref="R1786:S1788" si="336">O1786</f>
        <v>2.2100000000000004</v>
      </c>
      <c r="S1786" s="142">
        <f t="shared" si="336"/>
        <v>13.436666666666669</v>
      </c>
      <c r="T1786" s="142">
        <f>SUM(R1786:S1786)</f>
        <v>15.64666666666667</v>
      </c>
      <c r="U1786" s="142">
        <f>R1786</f>
        <v>2.2100000000000004</v>
      </c>
      <c r="V1786" s="142">
        <f>S1786</f>
        <v>13.436666666666669</v>
      </c>
      <c r="W1786" s="142">
        <f>SUM(U1786:V1786)</f>
        <v>15.64666666666667</v>
      </c>
    </row>
    <row r="1787" spans="1:23" ht="15.75">
      <c r="A1787" s="48"/>
      <c r="B1787" s="47"/>
      <c r="C1787" s="47"/>
      <c r="D1787" s="47"/>
      <c r="E1787" s="124"/>
      <c r="F1787" s="178"/>
      <c r="G1787" s="160"/>
      <c r="H1787" s="178"/>
      <c r="I1787" s="178"/>
      <c r="J1787" s="178"/>
      <c r="K1787" s="178"/>
      <c r="L1787" s="179" t="s">
        <v>2557</v>
      </c>
      <c r="M1787" s="180"/>
      <c r="N1787" s="180"/>
      <c r="O1787" s="142">
        <f>R1763+R1764+R1765+R1766+R1767+R1768+R1769+R1770+R1771+R1772+R1773+R1774+R1775+R1776+R1779</f>
        <v>2.5896666666666666</v>
      </c>
      <c r="P1787" s="142">
        <f>S1763+S1764+S1765+S1766+S1767+S1768+S1769+S1770+S1771+S1772+S1773+S1774+S1775+S1776+S1779</f>
        <v>12.411333333333333</v>
      </c>
      <c r="Q1787" s="142">
        <f>SUM(O1787:P1787)</f>
        <v>15.000999999999999</v>
      </c>
      <c r="R1787" s="142">
        <f t="shared" si="336"/>
        <v>2.5896666666666666</v>
      </c>
      <c r="S1787" s="142">
        <f t="shared" si="336"/>
        <v>12.411333333333333</v>
      </c>
      <c r="T1787" s="142">
        <f>SUM(R1787:S1787)</f>
        <v>15.000999999999999</v>
      </c>
      <c r="U1787" s="142">
        <f t="shared" ref="U1787:V1788" si="337">R1787</f>
        <v>2.5896666666666666</v>
      </c>
      <c r="V1787" s="142">
        <f t="shared" si="337"/>
        <v>12.411333333333333</v>
      </c>
      <c r="W1787" s="142">
        <f t="shared" ref="W1787:W1788" si="338">SUM(U1787:V1787)</f>
        <v>15.000999999999999</v>
      </c>
    </row>
    <row r="1788" spans="1:23" ht="15.75">
      <c r="A1788" s="48"/>
      <c r="B1788" s="47"/>
      <c r="C1788" s="47"/>
      <c r="D1788" s="47"/>
      <c r="E1788" s="124"/>
      <c r="F1788" s="178"/>
      <c r="G1788" s="160"/>
      <c r="H1788" s="178"/>
      <c r="I1788" s="178"/>
      <c r="J1788" s="178"/>
      <c r="K1788" s="178"/>
      <c r="L1788" s="179" t="s">
        <v>2558</v>
      </c>
      <c r="M1788" s="180"/>
      <c r="N1788" s="180"/>
      <c r="O1788" s="142">
        <f>R1714+R1715+R1716+R1717+R1718+R1719+R1720+R1721+R1722+R1723+R1724+R1725+R1726+R1727+R1728+R1729+R1730+R1731+R1732+R1733+R1734+R1735+R1736+R1737+R1738+R1739+R1740+R1741+R1742+R1743+R1744+O1777+O1778+O1780</f>
        <v>6.8053333333333335</v>
      </c>
      <c r="P1788" s="142">
        <f>S1714+S1715+S1716+S1717+S1718+S1719+S1720+S1721+S1722+S1723+S1724+S1725+S1726+S1727+S1728+S1729+S1730+S1731+S1732+S1733+S1734+S1735+S1736+S1737+S1738+S1739+S1740+S1741+S1742+S1743+S1744+P1777+P1778+P1780</f>
        <v>23.957333333333334</v>
      </c>
      <c r="Q1788" s="142">
        <f>SUM(O1788:P1788)</f>
        <v>30.762666666666668</v>
      </c>
      <c r="R1788" s="142">
        <f t="shared" si="336"/>
        <v>6.8053333333333335</v>
      </c>
      <c r="S1788" s="142">
        <f t="shared" si="336"/>
        <v>23.957333333333334</v>
      </c>
      <c r="T1788" s="142">
        <f>SUM(R1788:S1788)</f>
        <v>30.762666666666668</v>
      </c>
      <c r="U1788" s="142">
        <f t="shared" si="337"/>
        <v>6.8053333333333335</v>
      </c>
      <c r="V1788" s="142">
        <f t="shared" si="337"/>
        <v>23.957333333333334</v>
      </c>
      <c r="W1788" s="142">
        <f t="shared" si="338"/>
        <v>30.762666666666668</v>
      </c>
    </row>
    <row r="1789" spans="1:23" ht="15.75">
      <c r="A1789" s="48"/>
      <c r="B1789" s="47"/>
      <c r="C1789" s="47"/>
      <c r="D1789" s="47"/>
      <c r="E1789" s="124"/>
      <c r="F1789" s="178"/>
      <c r="G1789" s="160"/>
      <c r="H1789" s="178"/>
      <c r="I1789" s="178"/>
      <c r="J1789" s="178"/>
      <c r="K1789" s="178"/>
      <c r="L1789" s="179" t="s">
        <v>2559</v>
      </c>
      <c r="M1789" s="180"/>
      <c r="N1789" s="180"/>
      <c r="O1789" s="142">
        <f t="shared" ref="O1789:T1789" si="339">SUM(O1786:O1788)</f>
        <v>11.605</v>
      </c>
      <c r="P1789" s="142">
        <f t="shared" si="339"/>
        <v>49.805333333333337</v>
      </c>
      <c r="Q1789" s="142">
        <f t="shared" si="339"/>
        <v>61.410333333333341</v>
      </c>
      <c r="R1789" s="142">
        <f t="shared" si="339"/>
        <v>11.605</v>
      </c>
      <c r="S1789" s="142">
        <f t="shared" si="339"/>
        <v>49.805333333333337</v>
      </c>
      <c r="T1789" s="142">
        <f t="shared" si="339"/>
        <v>61.410333333333341</v>
      </c>
      <c r="U1789" s="142">
        <f>SUM(U1786:U1788)</f>
        <v>11.605</v>
      </c>
      <c r="V1789" s="142">
        <f>SUM(V1786:V1788)</f>
        <v>49.805333333333337</v>
      </c>
      <c r="W1789" s="142">
        <f>SUM(U1789:V1789)</f>
        <v>61.410333333333341</v>
      </c>
    </row>
    <row r="1790" spans="1:23" ht="18.75">
      <c r="A1790" s="48"/>
      <c r="B1790" s="47"/>
      <c r="C1790" s="47"/>
      <c r="D1790" s="47"/>
      <c r="E1790" s="66"/>
      <c r="F1790" s="66"/>
      <c r="G1790" s="66"/>
      <c r="H1790" s="66"/>
      <c r="I1790" s="66"/>
      <c r="J1790" s="66"/>
      <c r="K1790" s="66"/>
      <c r="L1790" s="66"/>
      <c r="M1790" s="66"/>
      <c r="N1790" s="91"/>
      <c r="O1790" s="91"/>
      <c r="P1790" s="91"/>
      <c r="Q1790" s="91"/>
      <c r="R1790" s="91"/>
      <c r="S1790" s="91"/>
      <c r="T1790" s="91"/>
      <c r="U1790" s="46"/>
      <c r="V1790" s="46"/>
      <c r="W1790" s="46"/>
    </row>
    <row r="1791" spans="1:23" ht="18.75">
      <c r="A1791" s="48"/>
      <c r="B1791" s="47"/>
      <c r="C1791" s="47"/>
      <c r="D1791" s="47"/>
      <c r="E1791" s="66"/>
      <c r="F1791" s="66"/>
      <c r="G1791" s="66"/>
      <c r="H1791" s="66"/>
      <c r="I1791" s="66"/>
      <c r="J1791" s="66"/>
      <c r="K1791" s="66"/>
      <c r="L1791" s="66"/>
      <c r="M1791" s="66"/>
      <c r="N1791" s="91"/>
      <c r="O1791" s="91"/>
      <c r="P1791" s="91"/>
      <c r="Q1791" s="91"/>
      <c r="R1791" s="91"/>
      <c r="S1791" s="91"/>
      <c r="T1791" s="91"/>
      <c r="U1791" s="46"/>
      <c r="V1791" s="46"/>
      <c r="W1791" s="46"/>
    </row>
    <row r="1792" spans="1:23" ht="18.75">
      <c r="A1792" s="48"/>
      <c r="B1792" s="47"/>
      <c r="C1792" s="47"/>
      <c r="D1792" s="47"/>
      <c r="E1792" s="66"/>
      <c r="F1792" s="66"/>
      <c r="G1792" s="66"/>
      <c r="H1792" s="66"/>
      <c r="I1792" s="66"/>
      <c r="J1792" s="66"/>
      <c r="K1792" s="66"/>
      <c r="L1792" s="66"/>
      <c r="M1792" s="66"/>
      <c r="N1792" s="91"/>
      <c r="O1792" s="91"/>
      <c r="P1792" s="91"/>
      <c r="Q1792" s="91"/>
      <c r="R1792" s="91"/>
      <c r="S1792" s="91"/>
      <c r="T1792" s="91"/>
      <c r="U1792" s="46"/>
      <c r="V1792" s="46"/>
      <c r="W1792" s="46"/>
    </row>
    <row r="1793" spans="1:23" ht="18.75">
      <c r="A1793" s="48"/>
      <c r="B1793" s="47"/>
      <c r="C1793" s="47"/>
      <c r="D1793" s="47"/>
      <c r="E1793" s="66"/>
      <c r="F1793" s="66"/>
      <c r="G1793" s="66"/>
      <c r="H1793" s="66"/>
      <c r="I1793" s="66"/>
      <c r="J1793" s="66"/>
      <c r="K1793" s="66"/>
      <c r="L1793" s="66"/>
      <c r="M1793" s="66"/>
      <c r="N1793" s="91"/>
      <c r="O1793" s="91"/>
      <c r="P1793" s="91"/>
      <c r="Q1793" s="91"/>
      <c r="R1793" s="91"/>
      <c r="S1793" s="91"/>
      <c r="T1793" s="91"/>
      <c r="U1793" s="46"/>
      <c r="V1793" s="46"/>
      <c r="W1793" s="46"/>
    </row>
    <row r="1794" spans="1:23" ht="18.75">
      <c r="A1794" s="48"/>
      <c r="B1794" s="47"/>
      <c r="C1794" s="47"/>
      <c r="D1794" s="47"/>
      <c r="E1794" s="66"/>
      <c r="F1794" s="66"/>
      <c r="G1794" s="66"/>
      <c r="H1794" s="66"/>
      <c r="I1794" s="66"/>
      <c r="J1794" s="66"/>
      <c r="K1794" s="66"/>
      <c r="L1794" s="66"/>
      <c r="M1794" s="66"/>
      <c r="N1794" s="91"/>
      <c r="O1794" s="91"/>
      <c r="P1794" s="91"/>
      <c r="Q1794" s="91"/>
      <c r="R1794" s="91"/>
      <c r="S1794" s="91"/>
      <c r="T1794" s="91"/>
      <c r="U1794" s="46"/>
      <c r="V1794" s="46"/>
      <c r="W1794" s="46"/>
    </row>
    <row r="1795" spans="1:23" ht="19.5">
      <c r="A1795" s="181">
        <v>1</v>
      </c>
      <c r="B1795" s="27" t="s">
        <v>2560</v>
      </c>
      <c r="C1795" s="100" t="s">
        <v>2561</v>
      </c>
      <c r="D1795" s="100"/>
      <c r="E1795" s="100" t="s">
        <v>2562</v>
      </c>
      <c r="F1795" s="29">
        <v>149</v>
      </c>
      <c r="G1795" s="99">
        <v>2.29</v>
      </c>
      <c r="H1795" s="99">
        <v>0.1</v>
      </c>
      <c r="I1795" s="31">
        <f t="shared" ref="I1795:I1817" si="340">ROUND(F1795*55/100*50*0.001,1)</f>
        <v>4.0999999999999996</v>
      </c>
      <c r="J1795" s="32">
        <f t="shared" ref="J1795:J1817" si="341">ROUND(I1795*1/3.5,1)</f>
        <v>1.2</v>
      </c>
      <c r="K1795" s="32">
        <f t="shared" ref="K1795:K1817" si="342">ROUND(I1795*2/2.85,1)</f>
        <v>2.9</v>
      </c>
      <c r="L1795" s="32">
        <v>0</v>
      </c>
      <c r="M1795" s="32">
        <f>K1795-H1795</f>
        <v>2.8</v>
      </c>
      <c r="N1795" s="33">
        <f t="shared" ref="N1795:N1817" si="343">ROUND(F1795*60/100*60*0.001,0)</f>
        <v>5</v>
      </c>
      <c r="O1795" s="34">
        <f t="shared" ref="O1795:P1817" si="344">L1795/3</f>
        <v>0</v>
      </c>
      <c r="P1795" s="35">
        <f t="shared" si="344"/>
        <v>0.93333333333333324</v>
      </c>
      <c r="Q1795" s="33"/>
      <c r="R1795" s="33">
        <f t="shared" ref="R1795:S1817" si="345">L1795/3</f>
        <v>0</v>
      </c>
      <c r="S1795" s="33">
        <f t="shared" si="345"/>
        <v>0.93333333333333324</v>
      </c>
      <c r="T1795" s="33"/>
      <c r="U1795" s="33">
        <f t="shared" ref="U1795:V1817" si="346">L1795/3</f>
        <v>0</v>
      </c>
      <c r="V1795" s="33">
        <f t="shared" si="346"/>
        <v>0.93333333333333324</v>
      </c>
      <c r="W1795" s="36"/>
    </row>
    <row r="1796" spans="1:23" ht="19.5">
      <c r="A1796" s="181">
        <v>2</v>
      </c>
      <c r="B1796" s="27" t="s">
        <v>2560</v>
      </c>
      <c r="C1796" s="100" t="s">
        <v>2563</v>
      </c>
      <c r="D1796" s="100"/>
      <c r="E1796" s="100" t="s">
        <v>2564</v>
      </c>
      <c r="F1796" s="29">
        <v>35</v>
      </c>
      <c r="G1796" s="99">
        <v>3.1930000000000001</v>
      </c>
      <c r="H1796" s="99">
        <v>6.12</v>
      </c>
      <c r="I1796" s="31">
        <f t="shared" si="340"/>
        <v>1</v>
      </c>
      <c r="J1796" s="32">
        <f t="shared" si="341"/>
        <v>0.3</v>
      </c>
      <c r="K1796" s="32">
        <f t="shared" si="342"/>
        <v>0.7</v>
      </c>
      <c r="L1796" s="32">
        <v>0</v>
      </c>
      <c r="M1796" s="32">
        <v>0</v>
      </c>
      <c r="N1796" s="33">
        <f t="shared" si="343"/>
        <v>1</v>
      </c>
      <c r="O1796" s="34">
        <f t="shared" si="344"/>
        <v>0</v>
      </c>
      <c r="P1796" s="35">
        <f t="shared" si="344"/>
        <v>0</v>
      </c>
      <c r="Q1796" s="33"/>
      <c r="R1796" s="33">
        <f t="shared" si="345"/>
        <v>0</v>
      </c>
      <c r="S1796" s="33">
        <f t="shared" si="345"/>
        <v>0</v>
      </c>
      <c r="T1796" s="33"/>
      <c r="U1796" s="33">
        <f t="shared" si="346"/>
        <v>0</v>
      </c>
      <c r="V1796" s="33">
        <f t="shared" si="346"/>
        <v>0</v>
      </c>
      <c r="W1796" s="36"/>
    </row>
    <row r="1797" spans="1:23" ht="19.5">
      <c r="A1797" s="181">
        <v>3</v>
      </c>
      <c r="B1797" s="27" t="s">
        <v>2560</v>
      </c>
      <c r="C1797" s="100" t="s">
        <v>2565</v>
      </c>
      <c r="D1797" s="100"/>
      <c r="E1797" s="100" t="s">
        <v>2519</v>
      </c>
      <c r="F1797" s="29">
        <v>50</v>
      </c>
      <c r="G1797" s="99">
        <v>0</v>
      </c>
      <c r="H1797" s="99">
        <v>0.15</v>
      </c>
      <c r="I1797" s="31">
        <f t="shared" si="340"/>
        <v>1.4</v>
      </c>
      <c r="J1797" s="32">
        <f t="shared" si="341"/>
        <v>0.4</v>
      </c>
      <c r="K1797" s="32">
        <f t="shared" si="342"/>
        <v>1</v>
      </c>
      <c r="L1797" s="32">
        <f>J1797-G1797</f>
        <v>0.4</v>
      </c>
      <c r="M1797" s="32">
        <f>K1797-H1797</f>
        <v>0.85</v>
      </c>
      <c r="N1797" s="33">
        <f t="shared" si="343"/>
        <v>2</v>
      </c>
      <c r="O1797" s="34">
        <f t="shared" si="344"/>
        <v>0.13333333333333333</v>
      </c>
      <c r="P1797" s="35">
        <f t="shared" si="344"/>
        <v>0.28333333333333333</v>
      </c>
      <c r="Q1797" s="33"/>
      <c r="R1797" s="33">
        <f t="shared" si="345"/>
        <v>0.13333333333333333</v>
      </c>
      <c r="S1797" s="33">
        <f t="shared" si="345"/>
        <v>0.28333333333333333</v>
      </c>
      <c r="T1797" s="33"/>
      <c r="U1797" s="33">
        <f t="shared" si="346"/>
        <v>0.13333333333333333</v>
      </c>
      <c r="V1797" s="33">
        <f t="shared" si="346"/>
        <v>0.28333333333333333</v>
      </c>
      <c r="W1797" s="36"/>
    </row>
    <row r="1798" spans="1:23" ht="19.5">
      <c r="A1798" s="181">
        <v>4</v>
      </c>
      <c r="B1798" s="27" t="s">
        <v>2560</v>
      </c>
      <c r="C1798" s="100" t="s">
        <v>2565</v>
      </c>
      <c r="D1798" s="100"/>
      <c r="E1798" s="100" t="s">
        <v>2566</v>
      </c>
      <c r="F1798" s="29">
        <v>116</v>
      </c>
      <c r="G1798" s="99">
        <v>1.46</v>
      </c>
      <c r="H1798" s="99">
        <v>0.27</v>
      </c>
      <c r="I1798" s="31">
        <f t="shared" si="340"/>
        <v>3.2</v>
      </c>
      <c r="J1798" s="32">
        <f t="shared" si="341"/>
        <v>0.9</v>
      </c>
      <c r="K1798" s="32">
        <f t="shared" si="342"/>
        <v>2.2000000000000002</v>
      </c>
      <c r="L1798" s="32">
        <v>0</v>
      </c>
      <c r="M1798" s="32">
        <f>K1798-H1798</f>
        <v>1.9300000000000002</v>
      </c>
      <c r="N1798" s="33">
        <f t="shared" si="343"/>
        <v>4</v>
      </c>
      <c r="O1798" s="34">
        <f t="shared" si="344"/>
        <v>0</v>
      </c>
      <c r="P1798" s="35">
        <f t="shared" si="344"/>
        <v>0.64333333333333342</v>
      </c>
      <c r="Q1798" s="33"/>
      <c r="R1798" s="33">
        <f t="shared" si="345"/>
        <v>0</v>
      </c>
      <c r="S1798" s="33">
        <f t="shared" si="345"/>
        <v>0.64333333333333342</v>
      </c>
      <c r="T1798" s="33"/>
      <c r="U1798" s="33">
        <f t="shared" si="346"/>
        <v>0</v>
      </c>
      <c r="V1798" s="33">
        <f t="shared" si="346"/>
        <v>0.64333333333333342</v>
      </c>
      <c r="W1798" s="36"/>
    </row>
    <row r="1799" spans="1:23" ht="19.5">
      <c r="A1799" s="181">
        <v>5</v>
      </c>
      <c r="B1799" s="27" t="s">
        <v>2560</v>
      </c>
      <c r="C1799" s="100" t="s">
        <v>2563</v>
      </c>
      <c r="D1799" s="100"/>
      <c r="E1799" s="100" t="s">
        <v>2567</v>
      </c>
      <c r="F1799" s="29">
        <v>90</v>
      </c>
      <c r="G1799" s="99">
        <v>5.96</v>
      </c>
      <c r="H1799" s="99">
        <v>9.0500000000000007</v>
      </c>
      <c r="I1799" s="31">
        <f t="shared" si="340"/>
        <v>2.5</v>
      </c>
      <c r="J1799" s="32">
        <f t="shared" si="341"/>
        <v>0.7</v>
      </c>
      <c r="K1799" s="32">
        <f t="shared" si="342"/>
        <v>1.8</v>
      </c>
      <c r="L1799" s="32">
        <v>0</v>
      </c>
      <c r="M1799" s="32">
        <v>0</v>
      </c>
      <c r="N1799" s="33">
        <f t="shared" si="343"/>
        <v>3</v>
      </c>
      <c r="O1799" s="34">
        <f t="shared" si="344"/>
        <v>0</v>
      </c>
      <c r="P1799" s="35">
        <f t="shared" si="344"/>
        <v>0</v>
      </c>
      <c r="Q1799" s="33"/>
      <c r="R1799" s="33">
        <f t="shared" si="345"/>
        <v>0</v>
      </c>
      <c r="S1799" s="33">
        <f t="shared" si="345"/>
        <v>0</v>
      </c>
      <c r="T1799" s="33"/>
      <c r="U1799" s="33">
        <f t="shared" si="346"/>
        <v>0</v>
      </c>
      <c r="V1799" s="33">
        <f t="shared" si="346"/>
        <v>0</v>
      </c>
      <c r="W1799" s="36"/>
    </row>
    <row r="1800" spans="1:23" ht="19.5">
      <c r="A1800" s="181">
        <v>6</v>
      </c>
      <c r="B1800" s="27" t="s">
        <v>2560</v>
      </c>
      <c r="C1800" s="100" t="s">
        <v>2568</v>
      </c>
      <c r="D1800" s="100"/>
      <c r="E1800" s="100" t="s">
        <v>2569</v>
      </c>
      <c r="F1800" s="29">
        <v>73</v>
      </c>
      <c r="G1800" s="99">
        <v>1.5</v>
      </c>
      <c r="H1800" s="99">
        <v>2.86</v>
      </c>
      <c r="I1800" s="31">
        <f t="shared" si="340"/>
        <v>2</v>
      </c>
      <c r="J1800" s="32">
        <f t="shared" si="341"/>
        <v>0.6</v>
      </c>
      <c r="K1800" s="32">
        <f t="shared" si="342"/>
        <v>1.4</v>
      </c>
      <c r="L1800" s="32">
        <v>0</v>
      </c>
      <c r="M1800" s="32">
        <v>0</v>
      </c>
      <c r="N1800" s="33">
        <f t="shared" si="343"/>
        <v>3</v>
      </c>
      <c r="O1800" s="34">
        <f t="shared" si="344"/>
        <v>0</v>
      </c>
      <c r="P1800" s="35">
        <f t="shared" si="344"/>
        <v>0</v>
      </c>
      <c r="Q1800" s="33"/>
      <c r="R1800" s="33">
        <f t="shared" si="345"/>
        <v>0</v>
      </c>
      <c r="S1800" s="33">
        <f t="shared" si="345"/>
        <v>0</v>
      </c>
      <c r="T1800" s="33"/>
      <c r="U1800" s="33">
        <f t="shared" si="346"/>
        <v>0</v>
      </c>
      <c r="V1800" s="33">
        <f t="shared" si="346"/>
        <v>0</v>
      </c>
      <c r="W1800" s="36"/>
    </row>
    <row r="1801" spans="1:23" ht="19.5">
      <c r="A1801" s="181">
        <v>7</v>
      </c>
      <c r="B1801" s="27" t="s">
        <v>2560</v>
      </c>
      <c r="C1801" s="100" t="s">
        <v>2570</v>
      </c>
      <c r="D1801" s="100"/>
      <c r="E1801" s="100" t="s">
        <v>2571</v>
      </c>
      <c r="F1801" s="29">
        <v>45</v>
      </c>
      <c r="G1801" s="99">
        <v>6.3</v>
      </c>
      <c r="H1801" s="99">
        <v>4.45</v>
      </c>
      <c r="I1801" s="31">
        <f t="shared" si="340"/>
        <v>1.2</v>
      </c>
      <c r="J1801" s="32">
        <f t="shared" si="341"/>
        <v>0.3</v>
      </c>
      <c r="K1801" s="32">
        <f t="shared" si="342"/>
        <v>0.8</v>
      </c>
      <c r="L1801" s="32">
        <v>0</v>
      </c>
      <c r="M1801" s="32">
        <v>0</v>
      </c>
      <c r="N1801" s="33">
        <f t="shared" si="343"/>
        <v>2</v>
      </c>
      <c r="O1801" s="34">
        <f t="shared" si="344"/>
        <v>0</v>
      </c>
      <c r="P1801" s="35">
        <f t="shared" si="344"/>
        <v>0</v>
      </c>
      <c r="Q1801" s="33"/>
      <c r="R1801" s="33">
        <f t="shared" si="345"/>
        <v>0</v>
      </c>
      <c r="S1801" s="33">
        <f t="shared" si="345"/>
        <v>0</v>
      </c>
      <c r="T1801" s="33"/>
      <c r="U1801" s="33">
        <f t="shared" si="346"/>
        <v>0</v>
      </c>
      <c r="V1801" s="33">
        <f t="shared" si="346"/>
        <v>0</v>
      </c>
      <c r="W1801" s="36"/>
    </row>
    <row r="1802" spans="1:23" ht="19.5">
      <c r="A1802" s="181">
        <v>8</v>
      </c>
      <c r="B1802" s="27" t="s">
        <v>2560</v>
      </c>
      <c r="C1802" s="100" t="s">
        <v>2572</v>
      </c>
      <c r="D1802" s="100"/>
      <c r="E1802" s="100" t="s">
        <v>2573</v>
      </c>
      <c r="F1802" s="29">
        <v>74</v>
      </c>
      <c r="G1802" s="99">
        <v>6.1509999999999998</v>
      </c>
      <c r="H1802" s="99">
        <v>4.78</v>
      </c>
      <c r="I1802" s="31">
        <f t="shared" si="340"/>
        <v>2</v>
      </c>
      <c r="J1802" s="32">
        <f t="shared" si="341"/>
        <v>0.6</v>
      </c>
      <c r="K1802" s="32">
        <f t="shared" si="342"/>
        <v>1.4</v>
      </c>
      <c r="L1802" s="32">
        <v>0</v>
      </c>
      <c r="M1802" s="32">
        <v>0</v>
      </c>
      <c r="N1802" s="33">
        <f t="shared" si="343"/>
        <v>3</v>
      </c>
      <c r="O1802" s="34">
        <f t="shared" si="344"/>
        <v>0</v>
      </c>
      <c r="P1802" s="35">
        <f t="shared" si="344"/>
        <v>0</v>
      </c>
      <c r="Q1802" s="33"/>
      <c r="R1802" s="33">
        <f t="shared" si="345"/>
        <v>0</v>
      </c>
      <c r="S1802" s="33">
        <f t="shared" si="345"/>
        <v>0</v>
      </c>
      <c r="T1802" s="33"/>
      <c r="U1802" s="33">
        <f t="shared" si="346"/>
        <v>0</v>
      </c>
      <c r="V1802" s="33">
        <f t="shared" si="346"/>
        <v>0</v>
      </c>
      <c r="W1802" s="36"/>
    </row>
    <row r="1803" spans="1:23" ht="19.5">
      <c r="A1803" s="181">
        <v>9</v>
      </c>
      <c r="B1803" s="27" t="s">
        <v>2560</v>
      </c>
      <c r="C1803" s="100" t="s">
        <v>2574</v>
      </c>
      <c r="D1803" s="100"/>
      <c r="E1803" s="100" t="s">
        <v>2575</v>
      </c>
      <c r="F1803" s="29">
        <v>57</v>
      </c>
      <c r="G1803" s="99">
        <v>0.7</v>
      </c>
      <c r="H1803" s="99">
        <v>0.53300000000000003</v>
      </c>
      <c r="I1803" s="31">
        <f t="shared" si="340"/>
        <v>1.6</v>
      </c>
      <c r="J1803" s="32">
        <f t="shared" si="341"/>
        <v>0.5</v>
      </c>
      <c r="K1803" s="32">
        <f t="shared" si="342"/>
        <v>1.1000000000000001</v>
      </c>
      <c r="L1803" s="32">
        <v>0</v>
      </c>
      <c r="M1803" s="32">
        <f>K1803-H1803</f>
        <v>0.56700000000000006</v>
      </c>
      <c r="N1803" s="33">
        <f t="shared" si="343"/>
        <v>2</v>
      </c>
      <c r="O1803" s="34">
        <f t="shared" si="344"/>
        <v>0</v>
      </c>
      <c r="P1803" s="35">
        <f t="shared" si="344"/>
        <v>0.18900000000000003</v>
      </c>
      <c r="Q1803" s="33"/>
      <c r="R1803" s="33">
        <f t="shared" si="345"/>
        <v>0</v>
      </c>
      <c r="S1803" s="33">
        <f t="shared" si="345"/>
        <v>0.18900000000000003</v>
      </c>
      <c r="T1803" s="33"/>
      <c r="U1803" s="33">
        <f t="shared" si="346"/>
        <v>0</v>
      </c>
      <c r="V1803" s="33">
        <f t="shared" si="346"/>
        <v>0.18900000000000003</v>
      </c>
      <c r="W1803" s="36"/>
    </row>
    <row r="1804" spans="1:23" ht="19.5">
      <c r="A1804" s="181">
        <v>10</v>
      </c>
      <c r="B1804" s="27" t="s">
        <v>2560</v>
      </c>
      <c r="C1804" s="100" t="s">
        <v>2568</v>
      </c>
      <c r="D1804" s="100"/>
      <c r="E1804" s="100" t="s">
        <v>2576</v>
      </c>
      <c r="F1804" s="29">
        <v>58</v>
      </c>
      <c r="G1804" s="99">
        <v>2.2200000000000002</v>
      </c>
      <c r="H1804" s="99">
        <v>1.26</v>
      </c>
      <c r="I1804" s="31">
        <f t="shared" si="340"/>
        <v>1.6</v>
      </c>
      <c r="J1804" s="32">
        <f t="shared" si="341"/>
        <v>0.5</v>
      </c>
      <c r="K1804" s="32">
        <f t="shared" si="342"/>
        <v>1.1000000000000001</v>
      </c>
      <c r="L1804" s="32">
        <v>0</v>
      </c>
      <c r="M1804" s="32">
        <v>0</v>
      </c>
      <c r="N1804" s="33">
        <f t="shared" si="343"/>
        <v>2</v>
      </c>
      <c r="O1804" s="34">
        <f t="shared" si="344"/>
        <v>0</v>
      </c>
      <c r="P1804" s="35">
        <f t="shared" si="344"/>
        <v>0</v>
      </c>
      <c r="Q1804" s="33"/>
      <c r="R1804" s="33">
        <f t="shared" si="345"/>
        <v>0</v>
      </c>
      <c r="S1804" s="33">
        <f t="shared" si="345"/>
        <v>0</v>
      </c>
      <c r="T1804" s="33"/>
      <c r="U1804" s="33">
        <f t="shared" si="346"/>
        <v>0</v>
      </c>
      <c r="V1804" s="33">
        <f t="shared" si="346"/>
        <v>0</v>
      </c>
      <c r="W1804" s="36"/>
    </row>
    <row r="1805" spans="1:23" ht="19.5">
      <c r="A1805" s="181">
        <v>11</v>
      </c>
      <c r="B1805" s="27" t="s">
        <v>2560</v>
      </c>
      <c r="C1805" s="100" t="s">
        <v>2577</v>
      </c>
      <c r="D1805" s="100"/>
      <c r="E1805" s="100" t="s">
        <v>2578</v>
      </c>
      <c r="F1805" s="29">
        <v>78</v>
      </c>
      <c r="G1805" s="99">
        <v>0.33</v>
      </c>
      <c r="H1805" s="99">
        <v>2.82</v>
      </c>
      <c r="I1805" s="31">
        <f t="shared" si="340"/>
        <v>2.1</v>
      </c>
      <c r="J1805" s="32">
        <f t="shared" si="341"/>
        <v>0.6</v>
      </c>
      <c r="K1805" s="32">
        <f t="shared" si="342"/>
        <v>1.5</v>
      </c>
      <c r="L1805" s="32">
        <f>J1805-G1805</f>
        <v>0.26999999999999996</v>
      </c>
      <c r="M1805" s="32">
        <v>0</v>
      </c>
      <c r="N1805" s="33">
        <f t="shared" si="343"/>
        <v>3</v>
      </c>
      <c r="O1805" s="34">
        <f t="shared" si="344"/>
        <v>8.9999999999999983E-2</v>
      </c>
      <c r="P1805" s="35">
        <f t="shared" si="344"/>
        <v>0</v>
      </c>
      <c r="Q1805" s="33"/>
      <c r="R1805" s="33">
        <f t="shared" si="345"/>
        <v>8.9999999999999983E-2</v>
      </c>
      <c r="S1805" s="33">
        <f t="shared" si="345"/>
        <v>0</v>
      </c>
      <c r="T1805" s="33"/>
      <c r="U1805" s="33">
        <f t="shared" si="346"/>
        <v>8.9999999999999983E-2</v>
      </c>
      <c r="V1805" s="33">
        <f t="shared" si="346"/>
        <v>0</v>
      </c>
      <c r="W1805" s="36"/>
    </row>
    <row r="1806" spans="1:23" ht="19.5">
      <c r="A1806" s="181">
        <v>12</v>
      </c>
      <c r="B1806" s="27" t="s">
        <v>2560</v>
      </c>
      <c r="C1806" s="100" t="s">
        <v>2579</v>
      </c>
      <c r="D1806" s="100"/>
      <c r="E1806" s="100" t="s">
        <v>2580</v>
      </c>
      <c r="F1806" s="29">
        <v>117</v>
      </c>
      <c r="G1806" s="99"/>
      <c r="H1806" s="99"/>
      <c r="I1806" s="31">
        <f t="shared" si="340"/>
        <v>3.2</v>
      </c>
      <c r="J1806" s="32">
        <f t="shared" si="341"/>
        <v>0.9</v>
      </c>
      <c r="K1806" s="32">
        <f t="shared" si="342"/>
        <v>2.2000000000000002</v>
      </c>
      <c r="L1806" s="32">
        <f>J1806-G1806</f>
        <v>0.9</v>
      </c>
      <c r="M1806" s="32">
        <f>K1806-H1806</f>
        <v>2.2000000000000002</v>
      </c>
      <c r="N1806" s="33">
        <f t="shared" si="343"/>
        <v>4</v>
      </c>
      <c r="O1806" s="34">
        <f t="shared" si="344"/>
        <v>0.3</v>
      </c>
      <c r="P1806" s="35">
        <f t="shared" si="344"/>
        <v>0.73333333333333339</v>
      </c>
      <c r="Q1806" s="33"/>
      <c r="R1806" s="33">
        <f t="shared" si="345"/>
        <v>0.3</v>
      </c>
      <c r="S1806" s="33">
        <f t="shared" si="345"/>
        <v>0.73333333333333339</v>
      </c>
      <c r="T1806" s="33"/>
      <c r="U1806" s="33">
        <f t="shared" si="346"/>
        <v>0.3</v>
      </c>
      <c r="V1806" s="33">
        <f t="shared" si="346"/>
        <v>0.73333333333333339</v>
      </c>
      <c r="W1806" s="36"/>
    </row>
    <row r="1807" spans="1:23" ht="19.5">
      <c r="A1807" s="181">
        <v>13</v>
      </c>
      <c r="B1807" s="27" t="s">
        <v>2560</v>
      </c>
      <c r="C1807" s="100" t="s">
        <v>2581</v>
      </c>
      <c r="D1807" s="100"/>
      <c r="E1807" s="100" t="s">
        <v>2582</v>
      </c>
      <c r="F1807" s="29">
        <v>27</v>
      </c>
      <c r="G1807" s="99"/>
      <c r="H1807" s="99"/>
      <c r="I1807" s="31">
        <f t="shared" si="340"/>
        <v>0.7</v>
      </c>
      <c r="J1807" s="32">
        <f t="shared" si="341"/>
        <v>0.2</v>
      </c>
      <c r="K1807" s="32">
        <f t="shared" si="342"/>
        <v>0.5</v>
      </c>
      <c r="L1807" s="32">
        <f>J1807-G1807</f>
        <v>0.2</v>
      </c>
      <c r="M1807" s="32">
        <f>K1807-H1807</f>
        <v>0.5</v>
      </c>
      <c r="N1807" s="33">
        <f t="shared" si="343"/>
        <v>1</v>
      </c>
      <c r="O1807" s="34">
        <f t="shared" si="344"/>
        <v>6.6666666666666666E-2</v>
      </c>
      <c r="P1807" s="35">
        <f t="shared" si="344"/>
        <v>0.16666666666666666</v>
      </c>
      <c r="Q1807" s="33"/>
      <c r="R1807" s="33">
        <f t="shared" si="345"/>
        <v>6.6666666666666666E-2</v>
      </c>
      <c r="S1807" s="33">
        <f t="shared" si="345"/>
        <v>0.16666666666666666</v>
      </c>
      <c r="T1807" s="33"/>
      <c r="U1807" s="33">
        <f t="shared" si="346"/>
        <v>6.6666666666666666E-2</v>
      </c>
      <c r="V1807" s="33">
        <f t="shared" si="346"/>
        <v>0.16666666666666666</v>
      </c>
      <c r="W1807" s="36"/>
    </row>
    <row r="1808" spans="1:23" ht="19.5">
      <c r="A1808" s="181">
        <v>14</v>
      </c>
      <c r="B1808" s="27" t="s">
        <v>2560</v>
      </c>
      <c r="C1808" s="100" t="s">
        <v>2583</v>
      </c>
      <c r="D1808" s="100"/>
      <c r="E1808" s="100" t="s">
        <v>2584</v>
      </c>
      <c r="F1808" s="29">
        <v>97</v>
      </c>
      <c r="G1808" s="99">
        <v>0.75</v>
      </c>
      <c r="H1808" s="99">
        <v>2.06</v>
      </c>
      <c r="I1808" s="31">
        <f t="shared" si="340"/>
        <v>2.7</v>
      </c>
      <c r="J1808" s="32">
        <f t="shared" si="341"/>
        <v>0.8</v>
      </c>
      <c r="K1808" s="32">
        <f t="shared" si="342"/>
        <v>1.9</v>
      </c>
      <c r="L1808" s="32">
        <f>J1808-G1808</f>
        <v>5.0000000000000044E-2</v>
      </c>
      <c r="M1808" s="32">
        <v>0</v>
      </c>
      <c r="N1808" s="33">
        <f t="shared" si="343"/>
        <v>3</v>
      </c>
      <c r="O1808" s="34">
        <f t="shared" si="344"/>
        <v>1.666666666666668E-2</v>
      </c>
      <c r="P1808" s="35">
        <f t="shared" si="344"/>
        <v>0</v>
      </c>
      <c r="Q1808" s="33"/>
      <c r="R1808" s="33">
        <f t="shared" si="345"/>
        <v>1.666666666666668E-2</v>
      </c>
      <c r="S1808" s="33">
        <f t="shared" si="345"/>
        <v>0</v>
      </c>
      <c r="T1808" s="33"/>
      <c r="U1808" s="33">
        <f t="shared" si="346"/>
        <v>1.666666666666668E-2</v>
      </c>
      <c r="V1808" s="33">
        <f t="shared" si="346"/>
        <v>0</v>
      </c>
      <c r="W1808" s="36"/>
    </row>
    <row r="1809" spans="1:23" ht="19.5">
      <c r="A1809" s="181">
        <v>15</v>
      </c>
      <c r="B1809" s="27" t="s">
        <v>2560</v>
      </c>
      <c r="C1809" s="100" t="s">
        <v>2585</v>
      </c>
      <c r="D1809" s="100"/>
      <c r="E1809" s="100" t="s">
        <v>1834</v>
      </c>
      <c r="F1809" s="29">
        <v>63</v>
      </c>
      <c r="G1809" s="99">
        <v>2.7</v>
      </c>
      <c r="H1809" s="99">
        <v>2.93</v>
      </c>
      <c r="I1809" s="31">
        <f t="shared" si="340"/>
        <v>1.7</v>
      </c>
      <c r="J1809" s="32">
        <f t="shared" si="341"/>
        <v>0.5</v>
      </c>
      <c r="K1809" s="32">
        <f t="shared" si="342"/>
        <v>1.2</v>
      </c>
      <c r="L1809" s="32">
        <v>0</v>
      </c>
      <c r="M1809" s="32">
        <v>0</v>
      </c>
      <c r="N1809" s="33">
        <f t="shared" si="343"/>
        <v>2</v>
      </c>
      <c r="O1809" s="34">
        <f t="shared" si="344"/>
        <v>0</v>
      </c>
      <c r="P1809" s="35">
        <f t="shared" si="344"/>
        <v>0</v>
      </c>
      <c r="Q1809" s="33"/>
      <c r="R1809" s="33">
        <f t="shared" si="345"/>
        <v>0</v>
      </c>
      <c r="S1809" s="33">
        <f t="shared" si="345"/>
        <v>0</v>
      </c>
      <c r="T1809" s="33"/>
      <c r="U1809" s="33">
        <f t="shared" si="346"/>
        <v>0</v>
      </c>
      <c r="V1809" s="33">
        <f t="shared" si="346"/>
        <v>0</v>
      </c>
      <c r="W1809" s="36"/>
    </row>
    <row r="1810" spans="1:23" ht="19.5">
      <c r="A1810" s="181">
        <v>16</v>
      </c>
      <c r="B1810" s="27" t="s">
        <v>2560</v>
      </c>
      <c r="C1810" s="100" t="s">
        <v>2586</v>
      </c>
      <c r="D1810" s="100"/>
      <c r="E1810" s="100" t="s">
        <v>2587</v>
      </c>
      <c r="F1810" s="29">
        <v>83</v>
      </c>
      <c r="G1810" s="99">
        <v>5.34</v>
      </c>
      <c r="H1810" s="99"/>
      <c r="I1810" s="31">
        <f t="shared" si="340"/>
        <v>2.2999999999999998</v>
      </c>
      <c r="J1810" s="32">
        <f t="shared" si="341"/>
        <v>0.7</v>
      </c>
      <c r="K1810" s="32">
        <f t="shared" si="342"/>
        <v>1.6</v>
      </c>
      <c r="L1810" s="32">
        <v>0</v>
      </c>
      <c r="M1810" s="32">
        <f>K1810-H1810</f>
        <v>1.6</v>
      </c>
      <c r="N1810" s="33">
        <f t="shared" si="343"/>
        <v>3</v>
      </c>
      <c r="O1810" s="34">
        <f t="shared" si="344"/>
        <v>0</v>
      </c>
      <c r="P1810" s="35">
        <f t="shared" si="344"/>
        <v>0.53333333333333333</v>
      </c>
      <c r="Q1810" s="33"/>
      <c r="R1810" s="33">
        <f t="shared" si="345"/>
        <v>0</v>
      </c>
      <c r="S1810" s="33">
        <f t="shared" si="345"/>
        <v>0.53333333333333333</v>
      </c>
      <c r="T1810" s="33"/>
      <c r="U1810" s="33">
        <f t="shared" si="346"/>
        <v>0</v>
      </c>
      <c r="V1810" s="33">
        <f t="shared" si="346"/>
        <v>0.53333333333333333</v>
      </c>
      <c r="W1810" s="36"/>
    </row>
    <row r="1811" spans="1:23" ht="19.5">
      <c r="A1811" s="181">
        <v>17</v>
      </c>
      <c r="B1811" s="27" t="s">
        <v>2560</v>
      </c>
      <c r="C1811" s="100" t="s">
        <v>2586</v>
      </c>
      <c r="D1811" s="100"/>
      <c r="E1811" s="100" t="s">
        <v>2588</v>
      </c>
      <c r="F1811" s="29">
        <v>70</v>
      </c>
      <c r="G1811" s="99">
        <v>7.14</v>
      </c>
      <c r="H1811" s="99">
        <v>11.06</v>
      </c>
      <c r="I1811" s="31">
        <f t="shared" si="340"/>
        <v>1.9</v>
      </c>
      <c r="J1811" s="32">
        <f t="shared" si="341"/>
        <v>0.5</v>
      </c>
      <c r="K1811" s="32">
        <f t="shared" si="342"/>
        <v>1.3</v>
      </c>
      <c r="L1811" s="32">
        <v>0</v>
      </c>
      <c r="M1811" s="32">
        <v>0</v>
      </c>
      <c r="N1811" s="33">
        <f t="shared" si="343"/>
        <v>3</v>
      </c>
      <c r="O1811" s="34">
        <f t="shared" si="344"/>
        <v>0</v>
      </c>
      <c r="P1811" s="35">
        <f t="shared" si="344"/>
        <v>0</v>
      </c>
      <c r="Q1811" s="33"/>
      <c r="R1811" s="33">
        <f t="shared" si="345"/>
        <v>0</v>
      </c>
      <c r="S1811" s="33">
        <f t="shared" si="345"/>
        <v>0</v>
      </c>
      <c r="T1811" s="33"/>
      <c r="U1811" s="33">
        <f t="shared" si="346"/>
        <v>0</v>
      </c>
      <c r="V1811" s="33">
        <f t="shared" si="346"/>
        <v>0</v>
      </c>
      <c r="W1811" s="36"/>
    </row>
    <row r="1812" spans="1:23" ht="19.5">
      <c r="A1812" s="181">
        <v>18</v>
      </c>
      <c r="B1812" s="27" t="s">
        <v>2560</v>
      </c>
      <c r="C1812" s="100" t="s">
        <v>2589</v>
      </c>
      <c r="D1812" s="100"/>
      <c r="E1812" s="100" t="s">
        <v>2590</v>
      </c>
      <c r="F1812" s="29">
        <v>111</v>
      </c>
      <c r="G1812" s="99">
        <v>0</v>
      </c>
      <c r="H1812" s="99">
        <v>0</v>
      </c>
      <c r="I1812" s="31">
        <f t="shared" si="340"/>
        <v>3.1</v>
      </c>
      <c r="J1812" s="32">
        <f t="shared" si="341"/>
        <v>0.9</v>
      </c>
      <c r="K1812" s="32">
        <f t="shared" si="342"/>
        <v>2.2000000000000002</v>
      </c>
      <c r="L1812" s="32">
        <f>J1812-G1812</f>
        <v>0.9</v>
      </c>
      <c r="M1812" s="32">
        <f>K1812-H1812</f>
        <v>2.2000000000000002</v>
      </c>
      <c r="N1812" s="33">
        <f t="shared" si="343"/>
        <v>4</v>
      </c>
      <c r="O1812" s="34">
        <f t="shared" si="344"/>
        <v>0.3</v>
      </c>
      <c r="P1812" s="35">
        <f t="shared" si="344"/>
        <v>0.73333333333333339</v>
      </c>
      <c r="Q1812" s="33"/>
      <c r="R1812" s="33">
        <f t="shared" si="345"/>
        <v>0.3</v>
      </c>
      <c r="S1812" s="33">
        <f t="shared" si="345"/>
        <v>0.73333333333333339</v>
      </c>
      <c r="T1812" s="33"/>
      <c r="U1812" s="33">
        <f t="shared" si="346"/>
        <v>0.3</v>
      </c>
      <c r="V1812" s="33">
        <f t="shared" si="346"/>
        <v>0.73333333333333339</v>
      </c>
      <c r="W1812" s="36"/>
    </row>
    <row r="1813" spans="1:23" ht="19.5">
      <c r="A1813" s="181">
        <v>19</v>
      </c>
      <c r="B1813" s="27" t="s">
        <v>2560</v>
      </c>
      <c r="C1813" s="100" t="s">
        <v>2591</v>
      </c>
      <c r="D1813" s="100"/>
      <c r="E1813" s="100" t="s">
        <v>2592</v>
      </c>
      <c r="F1813" s="29">
        <v>34</v>
      </c>
      <c r="G1813" s="99">
        <v>6.21</v>
      </c>
      <c r="H1813" s="99">
        <v>0.111</v>
      </c>
      <c r="I1813" s="31">
        <f t="shared" si="340"/>
        <v>0.9</v>
      </c>
      <c r="J1813" s="32">
        <f t="shared" si="341"/>
        <v>0.3</v>
      </c>
      <c r="K1813" s="32">
        <f t="shared" si="342"/>
        <v>0.6</v>
      </c>
      <c r="L1813" s="32">
        <v>0</v>
      </c>
      <c r="M1813" s="32">
        <f>K1813-H1813</f>
        <v>0.48899999999999999</v>
      </c>
      <c r="N1813" s="33">
        <f t="shared" si="343"/>
        <v>1</v>
      </c>
      <c r="O1813" s="34">
        <f t="shared" si="344"/>
        <v>0</v>
      </c>
      <c r="P1813" s="35">
        <f t="shared" si="344"/>
        <v>0.16300000000000001</v>
      </c>
      <c r="Q1813" s="33"/>
      <c r="R1813" s="33">
        <f t="shared" si="345"/>
        <v>0</v>
      </c>
      <c r="S1813" s="33">
        <f t="shared" si="345"/>
        <v>0.16300000000000001</v>
      </c>
      <c r="T1813" s="33"/>
      <c r="U1813" s="33">
        <f t="shared" si="346"/>
        <v>0</v>
      </c>
      <c r="V1813" s="33">
        <f t="shared" si="346"/>
        <v>0.16300000000000001</v>
      </c>
      <c r="W1813" s="36"/>
    </row>
    <row r="1814" spans="1:23" ht="37.5">
      <c r="A1814" s="181">
        <v>20</v>
      </c>
      <c r="B1814" s="27" t="s">
        <v>2560</v>
      </c>
      <c r="C1814" s="100"/>
      <c r="D1814" s="100"/>
      <c r="E1814" s="145" t="s">
        <v>2593</v>
      </c>
      <c r="F1814" s="29">
        <v>163</v>
      </c>
      <c r="G1814" s="102"/>
      <c r="H1814" s="102"/>
      <c r="I1814" s="31">
        <f t="shared" si="340"/>
        <v>4.5</v>
      </c>
      <c r="J1814" s="32">
        <f t="shared" si="341"/>
        <v>1.3</v>
      </c>
      <c r="K1814" s="32">
        <f t="shared" si="342"/>
        <v>3.2</v>
      </c>
      <c r="L1814" s="32">
        <f>J1814-G1814</f>
        <v>1.3</v>
      </c>
      <c r="M1814" s="32">
        <f>K1814-H1814</f>
        <v>3.2</v>
      </c>
      <c r="N1814" s="33">
        <f t="shared" si="343"/>
        <v>6</v>
      </c>
      <c r="O1814" s="34">
        <f t="shared" si="344"/>
        <v>0.43333333333333335</v>
      </c>
      <c r="P1814" s="35">
        <f t="shared" si="344"/>
        <v>1.0666666666666667</v>
      </c>
      <c r="Q1814" s="33"/>
      <c r="R1814" s="33">
        <f t="shared" si="345"/>
        <v>0.43333333333333335</v>
      </c>
      <c r="S1814" s="33">
        <f t="shared" si="345"/>
        <v>1.0666666666666667</v>
      </c>
      <c r="T1814" s="33"/>
      <c r="U1814" s="33">
        <f t="shared" si="346"/>
        <v>0.43333333333333335</v>
      </c>
      <c r="V1814" s="33">
        <f t="shared" si="346"/>
        <v>1.0666666666666667</v>
      </c>
      <c r="W1814" s="36"/>
    </row>
    <row r="1815" spans="1:23" ht="19.5">
      <c r="A1815" s="181">
        <v>21</v>
      </c>
      <c r="B1815" s="27" t="s">
        <v>2560</v>
      </c>
      <c r="C1815" s="100"/>
      <c r="D1815" s="100"/>
      <c r="E1815" s="182" t="s">
        <v>2594</v>
      </c>
      <c r="F1815" s="29">
        <v>259</v>
      </c>
      <c r="G1815" s="102">
        <v>1.1499999999999999</v>
      </c>
      <c r="H1815" s="102">
        <v>2.81</v>
      </c>
      <c r="I1815" s="31">
        <f t="shared" si="340"/>
        <v>7.1</v>
      </c>
      <c r="J1815" s="32">
        <f t="shared" si="341"/>
        <v>2</v>
      </c>
      <c r="K1815" s="32">
        <f t="shared" si="342"/>
        <v>5</v>
      </c>
      <c r="L1815" s="32">
        <f>J1815-G1815</f>
        <v>0.85000000000000009</v>
      </c>
      <c r="M1815" s="32">
        <f>K1815-H1815</f>
        <v>2.19</v>
      </c>
      <c r="N1815" s="33">
        <f t="shared" si="343"/>
        <v>9</v>
      </c>
      <c r="O1815" s="34">
        <f t="shared" si="344"/>
        <v>0.28333333333333338</v>
      </c>
      <c r="P1815" s="35">
        <f t="shared" si="344"/>
        <v>0.73</v>
      </c>
      <c r="Q1815" s="33"/>
      <c r="R1815" s="33">
        <f t="shared" si="345"/>
        <v>0.28333333333333338</v>
      </c>
      <c r="S1815" s="33">
        <f t="shared" si="345"/>
        <v>0.73</v>
      </c>
      <c r="T1815" s="33"/>
      <c r="U1815" s="33">
        <f t="shared" si="346"/>
        <v>0.28333333333333338</v>
      </c>
      <c r="V1815" s="33">
        <f t="shared" si="346"/>
        <v>0.73</v>
      </c>
      <c r="W1815" s="36"/>
    </row>
    <row r="1816" spans="1:23" ht="19.5">
      <c r="A1816" s="181">
        <v>22</v>
      </c>
      <c r="B1816" s="27" t="s">
        <v>2560</v>
      </c>
      <c r="C1816" s="100"/>
      <c r="D1816" s="100"/>
      <c r="E1816" s="145" t="s">
        <v>2595</v>
      </c>
      <c r="F1816" s="29">
        <v>78</v>
      </c>
      <c r="G1816" s="102"/>
      <c r="H1816" s="102">
        <v>0.65</v>
      </c>
      <c r="I1816" s="31">
        <f t="shared" si="340"/>
        <v>2.1</v>
      </c>
      <c r="J1816" s="32">
        <f t="shared" si="341"/>
        <v>0.6</v>
      </c>
      <c r="K1816" s="32">
        <f t="shared" si="342"/>
        <v>1.5</v>
      </c>
      <c r="L1816" s="32">
        <f>J1816-G1816</f>
        <v>0.6</v>
      </c>
      <c r="M1816" s="32">
        <f>K1816-H1816</f>
        <v>0.85</v>
      </c>
      <c r="N1816" s="33">
        <f t="shared" si="343"/>
        <v>3</v>
      </c>
      <c r="O1816" s="34">
        <f t="shared" si="344"/>
        <v>0.19999999999999998</v>
      </c>
      <c r="P1816" s="35">
        <f t="shared" si="344"/>
        <v>0.28333333333333333</v>
      </c>
      <c r="Q1816" s="33"/>
      <c r="R1816" s="33">
        <f t="shared" si="345"/>
        <v>0.19999999999999998</v>
      </c>
      <c r="S1816" s="33">
        <f t="shared" si="345"/>
        <v>0.28333333333333333</v>
      </c>
      <c r="T1816" s="33"/>
      <c r="U1816" s="33">
        <f t="shared" si="346"/>
        <v>0.19999999999999998</v>
      </c>
      <c r="V1816" s="33">
        <f t="shared" si="346"/>
        <v>0.28333333333333333</v>
      </c>
      <c r="W1816" s="36"/>
    </row>
    <row r="1817" spans="1:23" ht="37.5">
      <c r="A1817" s="181">
        <v>23</v>
      </c>
      <c r="B1817" s="27" t="s">
        <v>2560</v>
      </c>
      <c r="C1817" s="100"/>
      <c r="D1817" s="100"/>
      <c r="E1817" s="145" t="s">
        <v>2596</v>
      </c>
      <c r="F1817" s="29">
        <v>55</v>
      </c>
      <c r="G1817" s="102">
        <v>1.9</v>
      </c>
      <c r="H1817" s="102">
        <v>2.83</v>
      </c>
      <c r="I1817" s="31">
        <f t="shared" si="340"/>
        <v>1.5</v>
      </c>
      <c r="J1817" s="32">
        <f t="shared" si="341"/>
        <v>0.4</v>
      </c>
      <c r="K1817" s="32">
        <f t="shared" si="342"/>
        <v>1.1000000000000001</v>
      </c>
      <c r="L1817" s="32">
        <v>0</v>
      </c>
      <c r="M1817" s="32">
        <v>0</v>
      </c>
      <c r="N1817" s="33">
        <f t="shared" si="343"/>
        <v>2</v>
      </c>
      <c r="O1817" s="34">
        <f t="shared" si="344"/>
        <v>0</v>
      </c>
      <c r="P1817" s="35">
        <f t="shared" si="344"/>
        <v>0</v>
      </c>
      <c r="Q1817" s="33"/>
      <c r="R1817" s="33">
        <f t="shared" si="345"/>
        <v>0</v>
      </c>
      <c r="S1817" s="33">
        <f t="shared" si="345"/>
        <v>0</v>
      </c>
      <c r="T1817" s="33"/>
      <c r="U1817" s="33">
        <f t="shared" si="346"/>
        <v>0</v>
      </c>
      <c r="V1817" s="33">
        <f t="shared" si="346"/>
        <v>0</v>
      </c>
      <c r="W1817" s="36"/>
    </row>
    <row r="1818" spans="1:23" ht="18.75">
      <c r="A1818" s="26"/>
      <c r="B1818" s="38"/>
      <c r="C1818" s="38"/>
      <c r="D1818" s="38"/>
      <c r="E1818" s="28" t="s">
        <v>225</v>
      </c>
      <c r="F1818" s="95">
        <f>SUM(F1795:F1817)</f>
        <v>1982</v>
      </c>
      <c r="G1818" s="33">
        <f t="shared" ref="G1818:H1818" si="347">SUM(G1795:G1817)</f>
        <v>55.29399999999999</v>
      </c>
      <c r="H1818" s="33">
        <f t="shared" si="347"/>
        <v>54.844000000000001</v>
      </c>
      <c r="I1818" s="33">
        <f>SUM(I1795:I1817)</f>
        <v>54.4</v>
      </c>
      <c r="J1818" s="33">
        <f>SUM(J1795:J1817)</f>
        <v>15.700000000000001</v>
      </c>
      <c r="K1818" s="33">
        <f>SUM(K1795:K1817)</f>
        <v>38.200000000000003</v>
      </c>
      <c r="L1818" s="56">
        <f>SUM(L1795:L1817)</f>
        <v>5.4699999999999989</v>
      </c>
      <c r="M1818" s="56">
        <f>SUM(M1795:M1817)</f>
        <v>19.376000000000005</v>
      </c>
      <c r="N1818" s="36">
        <f t="shared" ref="N1818:P1818" si="348">SUM(N1795:N1817)</f>
        <v>71</v>
      </c>
      <c r="O1818" s="43">
        <f t="shared" si="348"/>
        <v>1.8233333333333335</v>
      </c>
      <c r="P1818" s="43">
        <f t="shared" si="348"/>
        <v>6.4586666666666659</v>
      </c>
      <c r="Q1818" s="42"/>
      <c r="R1818" s="42">
        <f>SUM(R1795:R1817)</f>
        <v>1.8233333333333335</v>
      </c>
      <c r="S1818" s="42">
        <f>SUM(S1795:S1817)</f>
        <v>6.4586666666666659</v>
      </c>
      <c r="T1818" s="42"/>
      <c r="U1818" s="42">
        <f>SUM(U1795:U1817)</f>
        <v>1.8233333333333335</v>
      </c>
      <c r="V1818" s="42">
        <f>SUM(V1795:V1817)</f>
        <v>6.4586666666666659</v>
      </c>
      <c r="W1818" s="142"/>
    </row>
    <row r="1819" spans="1:23" ht="18.75">
      <c r="A1819" s="81"/>
      <c r="B1819" s="62"/>
      <c r="C1819" s="62"/>
      <c r="D1819" s="62"/>
      <c r="E1819" s="63"/>
      <c r="F1819" s="64"/>
      <c r="G1819" s="65"/>
      <c r="H1819" s="65"/>
      <c r="I1819" s="63"/>
      <c r="J1819" s="63"/>
      <c r="K1819" s="63"/>
      <c r="L1819" s="63"/>
      <c r="M1819" s="63"/>
      <c r="N1819" s="86"/>
      <c r="O1819" s="86"/>
      <c r="P1819" s="86"/>
      <c r="Q1819" s="86"/>
      <c r="R1819" s="86"/>
      <c r="S1819" s="86"/>
      <c r="T1819" s="86"/>
      <c r="U1819" s="86"/>
      <c r="V1819" s="86"/>
      <c r="W1819" s="46"/>
    </row>
    <row r="1820" spans="1:23" ht="18.75">
      <c r="A1820" s="48"/>
      <c r="B1820" s="47"/>
      <c r="C1820" s="47"/>
      <c r="D1820" s="47"/>
      <c r="E1820" s="66"/>
      <c r="F1820" s="67"/>
      <c r="G1820" s="68"/>
      <c r="H1820" s="68"/>
      <c r="I1820" s="66"/>
      <c r="J1820" s="66"/>
      <c r="K1820" s="66"/>
      <c r="L1820" s="66"/>
      <c r="M1820" s="66"/>
      <c r="N1820" s="91"/>
      <c r="O1820" s="91"/>
      <c r="P1820" s="91"/>
      <c r="Q1820" s="91"/>
      <c r="R1820" s="91"/>
      <c r="S1820" s="91"/>
      <c r="T1820" s="91"/>
      <c r="U1820" s="91"/>
      <c r="V1820" s="91"/>
      <c r="W1820" s="46"/>
    </row>
    <row r="1821" spans="1:23" ht="18.75">
      <c r="A1821" s="48"/>
      <c r="B1821" s="47"/>
      <c r="C1821" s="47"/>
      <c r="D1821" s="47"/>
      <c r="E1821" s="66"/>
      <c r="F1821" s="67"/>
      <c r="G1821" s="68"/>
      <c r="H1821" s="68"/>
      <c r="I1821" s="66"/>
      <c r="J1821" s="66"/>
      <c r="K1821" s="66"/>
      <c r="L1821" s="66"/>
      <c r="M1821" s="66"/>
      <c r="N1821" s="91"/>
      <c r="O1821" s="91"/>
      <c r="P1821" s="91"/>
      <c r="Q1821" s="91"/>
      <c r="R1821" s="91"/>
      <c r="S1821" s="91"/>
      <c r="T1821" s="91"/>
      <c r="U1821" s="91"/>
      <c r="V1821" s="91"/>
      <c r="W1821" s="46"/>
    </row>
    <row r="1822" spans="1:23" ht="18.75">
      <c r="A1822" s="48"/>
      <c r="B1822" s="47"/>
      <c r="C1822" s="47"/>
      <c r="D1822" s="47"/>
      <c r="E1822" s="66"/>
      <c r="F1822" s="67"/>
      <c r="G1822" s="68"/>
      <c r="H1822" s="68"/>
      <c r="I1822" s="66"/>
      <c r="J1822" s="66"/>
      <c r="K1822" s="66"/>
      <c r="L1822" s="66"/>
      <c r="M1822" s="66"/>
      <c r="N1822" s="91"/>
      <c r="O1822" s="91"/>
      <c r="P1822" s="91"/>
      <c r="Q1822" s="91"/>
      <c r="R1822" s="91"/>
      <c r="S1822" s="91"/>
      <c r="T1822" s="91"/>
      <c r="U1822" s="91"/>
      <c r="V1822" s="91"/>
      <c r="W1822" s="46"/>
    </row>
    <row r="1823" spans="1:23" ht="18.75">
      <c r="A1823" s="48"/>
      <c r="B1823" s="47"/>
      <c r="C1823" s="47"/>
      <c r="D1823" s="47"/>
      <c r="E1823" s="66"/>
      <c r="F1823" s="67"/>
      <c r="G1823" s="68"/>
      <c r="H1823" s="68"/>
      <c r="I1823" s="66"/>
      <c r="J1823" s="66"/>
      <c r="K1823" s="66"/>
      <c r="L1823" s="66"/>
      <c r="M1823" s="66"/>
      <c r="N1823" s="91"/>
      <c r="O1823" s="91"/>
      <c r="P1823" s="91"/>
      <c r="Q1823" s="91"/>
      <c r="R1823" s="91"/>
      <c r="S1823" s="91"/>
      <c r="T1823" s="91"/>
      <c r="U1823" s="91"/>
      <c r="V1823" s="91"/>
      <c r="W1823" s="46"/>
    </row>
    <row r="1824" spans="1:23" ht="18.75">
      <c r="A1824" s="48"/>
      <c r="B1824" s="47"/>
      <c r="C1824" s="47"/>
      <c r="D1824" s="47"/>
      <c r="E1824" s="66"/>
      <c r="F1824" s="67"/>
      <c r="G1824" s="68"/>
      <c r="H1824" s="68"/>
      <c r="I1824" s="66"/>
      <c r="J1824" s="66"/>
      <c r="K1824" s="66"/>
      <c r="L1824" s="66"/>
      <c r="M1824" s="66"/>
      <c r="N1824" s="91"/>
      <c r="O1824" s="91"/>
      <c r="P1824" s="91"/>
      <c r="Q1824" s="91"/>
      <c r="R1824" s="91"/>
      <c r="S1824" s="91"/>
      <c r="T1824" s="91"/>
      <c r="U1824" s="91"/>
      <c r="V1824" s="91"/>
      <c r="W1824" s="46"/>
    </row>
    <row r="1825" spans="1:23" ht="18.75">
      <c r="A1825" s="48"/>
      <c r="B1825" s="47"/>
      <c r="C1825" s="47"/>
      <c r="D1825" s="47"/>
      <c r="E1825" s="66"/>
      <c r="F1825" s="67"/>
      <c r="G1825" s="68"/>
      <c r="H1825" s="68"/>
      <c r="I1825" s="66"/>
      <c r="J1825" s="66"/>
      <c r="K1825" s="66"/>
      <c r="L1825" s="66"/>
      <c r="M1825" s="66"/>
      <c r="N1825" s="91"/>
      <c r="O1825" s="91"/>
      <c r="P1825" s="91"/>
      <c r="Q1825" s="91"/>
      <c r="R1825" s="91"/>
      <c r="S1825" s="91"/>
      <c r="T1825" s="91"/>
      <c r="U1825" s="91"/>
      <c r="V1825" s="91"/>
      <c r="W1825" s="46"/>
    </row>
    <row r="1826" spans="1:23" ht="18.75">
      <c r="A1826" s="48"/>
      <c r="B1826" s="47"/>
      <c r="C1826" s="47"/>
      <c r="D1826" s="47"/>
      <c r="E1826" s="66"/>
      <c r="F1826" s="67"/>
      <c r="G1826" s="68"/>
      <c r="H1826" s="68"/>
      <c r="I1826" s="66"/>
      <c r="J1826" s="66"/>
      <c r="K1826" s="66"/>
      <c r="L1826" s="66"/>
      <c r="M1826" s="66"/>
      <c r="N1826" s="91"/>
      <c r="O1826" s="91"/>
      <c r="P1826" s="91"/>
      <c r="Q1826" s="91"/>
      <c r="R1826" s="91"/>
      <c r="S1826" s="91"/>
      <c r="T1826" s="91"/>
      <c r="U1826" s="91"/>
      <c r="V1826" s="91"/>
      <c r="W1826" s="46"/>
    </row>
    <row r="1827" spans="1:23" ht="18.75">
      <c r="A1827" s="48"/>
      <c r="B1827" s="47"/>
      <c r="C1827" s="47"/>
      <c r="D1827" s="47"/>
      <c r="E1827" s="66"/>
      <c r="F1827" s="67"/>
      <c r="G1827" s="68"/>
      <c r="H1827" s="68"/>
      <c r="I1827" s="66"/>
      <c r="J1827" s="66"/>
      <c r="K1827" s="66"/>
      <c r="L1827" s="66"/>
      <c r="M1827" s="66"/>
      <c r="N1827" s="91"/>
      <c r="O1827" s="91"/>
      <c r="P1827" s="91"/>
      <c r="Q1827" s="91"/>
      <c r="R1827" s="91"/>
      <c r="S1827" s="91"/>
      <c r="T1827" s="91"/>
      <c r="U1827" s="91"/>
      <c r="V1827" s="91"/>
      <c r="W1827" s="46"/>
    </row>
    <row r="1828" spans="1:23" ht="18.75">
      <c r="A1828" s="48"/>
      <c r="B1828" s="47"/>
      <c r="C1828" s="47"/>
      <c r="D1828" s="47"/>
      <c r="E1828" s="66"/>
      <c r="F1828" s="67"/>
      <c r="G1828" s="68"/>
      <c r="H1828" s="68"/>
      <c r="I1828" s="66"/>
      <c r="J1828" s="66"/>
      <c r="K1828" s="66"/>
      <c r="L1828" s="66"/>
      <c r="M1828" s="66"/>
      <c r="N1828" s="91"/>
      <c r="O1828" s="91"/>
      <c r="P1828" s="91"/>
      <c r="Q1828" s="91"/>
      <c r="R1828" s="91"/>
      <c r="S1828" s="91"/>
      <c r="T1828" s="91"/>
      <c r="U1828" s="91"/>
      <c r="V1828" s="91"/>
      <c r="W1828" s="46"/>
    </row>
    <row r="1829" spans="1:23" ht="18.75">
      <c r="A1829" s="48"/>
      <c r="B1829" s="47"/>
      <c r="C1829" s="47"/>
      <c r="D1829" s="47"/>
      <c r="E1829" s="66"/>
      <c r="F1829" s="67"/>
      <c r="G1829" s="68"/>
      <c r="H1829" s="68"/>
      <c r="I1829" s="66"/>
      <c r="J1829" s="66"/>
      <c r="K1829" s="66"/>
      <c r="L1829" s="66"/>
      <c r="M1829" s="66"/>
      <c r="N1829" s="91"/>
      <c r="O1829" s="91"/>
      <c r="P1829" s="91"/>
      <c r="Q1829" s="91"/>
      <c r="R1829" s="91"/>
      <c r="S1829" s="91"/>
      <c r="T1829" s="91"/>
      <c r="U1829" s="91"/>
      <c r="V1829" s="91"/>
      <c r="W1829" s="46"/>
    </row>
    <row r="1830" spans="1:23" ht="18.75">
      <c r="A1830" s="48"/>
      <c r="B1830" s="47"/>
      <c r="C1830" s="47"/>
      <c r="D1830" s="47"/>
      <c r="E1830" s="66"/>
      <c r="F1830" s="67"/>
      <c r="G1830" s="68"/>
      <c r="H1830" s="68"/>
      <c r="I1830" s="66"/>
      <c r="J1830" s="66"/>
      <c r="K1830" s="66"/>
      <c r="L1830" s="66"/>
      <c r="M1830" s="66"/>
      <c r="N1830" s="91"/>
      <c r="O1830" s="91"/>
      <c r="P1830" s="91"/>
      <c r="Q1830" s="91"/>
      <c r="R1830" s="91"/>
      <c r="S1830" s="91"/>
      <c r="T1830" s="91"/>
      <c r="U1830" s="91"/>
      <c r="V1830" s="91"/>
      <c r="W1830" s="46"/>
    </row>
    <row r="1831" spans="1:23" ht="18.75">
      <c r="A1831" s="48"/>
      <c r="B1831" s="47"/>
      <c r="C1831" s="47"/>
      <c r="D1831" s="47"/>
      <c r="E1831" s="66"/>
      <c r="F1831" s="67"/>
      <c r="G1831" s="68"/>
      <c r="H1831" s="68"/>
      <c r="I1831" s="66"/>
      <c r="J1831" s="66"/>
      <c r="K1831" s="66"/>
      <c r="L1831" s="66"/>
      <c r="M1831" s="66"/>
      <c r="N1831" s="91"/>
      <c r="O1831" s="91"/>
      <c r="P1831" s="91"/>
      <c r="Q1831" s="91"/>
      <c r="R1831" s="91"/>
      <c r="S1831" s="91"/>
      <c r="T1831" s="91"/>
      <c r="U1831" s="91"/>
      <c r="V1831" s="91"/>
      <c r="W1831" s="46"/>
    </row>
    <row r="1832" spans="1:23" ht="18.75">
      <c r="A1832" s="48"/>
      <c r="B1832" s="47"/>
      <c r="C1832" s="47"/>
      <c r="D1832" s="47"/>
      <c r="E1832" s="66"/>
      <c r="F1832" s="67"/>
      <c r="G1832" s="68"/>
      <c r="H1832" s="68"/>
      <c r="I1832" s="66"/>
      <c r="J1832" s="66"/>
      <c r="K1832" s="66"/>
      <c r="L1832" s="66"/>
      <c r="M1832" s="66"/>
      <c r="N1832" s="91"/>
      <c r="O1832" s="91"/>
      <c r="P1832" s="91"/>
      <c r="Q1832" s="91"/>
      <c r="R1832" s="91"/>
      <c r="S1832" s="91"/>
      <c r="T1832" s="91"/>
      <c r="U1832" s="91"/>
      <c r="V1832" s="91"/>
      <c r="W1832" s="46"/>
    </row>
    <row r="1833" spans="1:23" ht="18.75">
      <c r="A1833" s="48"/>
      <c r="B1833" s="47"/>
      <c r="C1833" s="47"/>
      <c r="D1833" s="47"/>
      <c r="E1833" s="66"/>
      <c r="F1833" s="67"/>
      <c r="G1833" s="68"/>
      <c r="H1833" s="68"/>
      <c r="I1833" s="66"/>
      <c r="J1833" s="66"/>
      <c r="K1833" s="66"/>
      <c r="L1833" s="66"/>
      <c r="M1833" s="66"/>
      <c r="N1833" s="91"/>
      <c r="O1833" s="91"/>
      <c r="P1833" s="91"/>
      <c r="Q1833" s="91"/>
      <c r="R1833" s="91"/>
      <c r="S1833" s="91"/>
      <c r="T1833" s="91"/>
      <c r="U1833" s="91"/>
      <c r="V1833" s="91"/>
      <c r="W1833" s="46"/>
    </row>
    <row r="1834" spans="1:23" ht="18.75">
      <c r="A1834" s="48"/>
      <c r="B1834" s="47"/>
      <c r="C1834" s="47"/>
      <c r="D1834" s="47"/>
      <c r="E1834" s="66"/>
      <c r="F1834" s="67"/>
      <c r="G1834" s="68"/>
      <c r="H1834" s="68"/>
      <c r="I1834" s="66"/>
      <c r="J1834" s="66"/>
      <c r="K1834" s="66"/>
      <c r="L1834" s="66"/>
      <c r="M1834" s="66"/>
      <c r="N1834" s="91"/>
      <c r="O1834" s="91"/>
      <c r="P1834" s="91"/>
      <c r="Q1834" s="91"/>
      <c r="R1834" s="91"/>
      <c r="S1834" s="91"/>
      <c r="T1834" s="91"/>
      <c r="U1834" s="91"/>
      <c r="V1834" s="91"/>
      <c r="W1834" s="46"/>
    </row>
    <row r="1835" spans="1:23" ht="18.75">
      <c r="A1835" s="48"/>
      <c r="B1835" s="47"/>
      <c r="C1835" s="47"/>
      <c r="D1835" s="47"/>
      <c r="E1835" s="66"/>
      <c r="F1835" s="67"/>
      <c r="G1835" s="68"/>
      <c r="H1835" s="68"/>
      <c r="I1835" s="66"/>
      <c r="J1835" s="66"/>
      <c r="K1835" s="66"/>
      <c r="L1835" s="66"/>
      <c r="M1835" s="66"/>
      <c r="N1835" s="91"/>
      <c r="O1835" s="91"/>
      <c r="P1835" s="91"/>
      <c r="Q1835" s="91"/>
      <c r="R1835" s="91"/>
      <c r="S1835" s="91"/>
      <c r="T1835" s="91"/>
      <c r="U1835" s="91"/>
      <c r="V1835" s="91"/>
      <c r="W1835" s="46"/>
    </row>
    <row r="1836" spans="1:23" ht="18.75">
      <c r="A1836" s="48"/>
      <c r="B1836" s="47"/>
      <c r="C1836" s="47"/>
      <c r="D1836" s="47"/>
      <c r="E1836" s="66"/>
      <c r="F1836" s="67"/>
      <c r="G1836" s="68"/>
      <c r="H1836" s="68"/>
      <c r="I1836" s="66"/>
      <c r="J1836" s="66"/>
      <c r="K1836" s="66"/>
      <c r="L1836" s="66"/>
      <c r="M1836" s="66"/>
      <c r="N1836" s="91"/>
      <c r="O1836" s="91"/>
      <c r="P1836" s="91"/>
      <c r="Q1836" s="91"/>
      <c r="R1836" s="91"/>
      <c r="S1836" s="91"/>
      <c r="T1836" s="91"/>
      <c r="U1836" s="91"/>
      <c r="V1836" s="91"/>
      <c r="W1836" s="46"/>
    </row>
    <row r="1837" spans="1:23" ht="18.75">
      <c r="A1837" s="48"/>
      <c r="B1837" s="47"/>
      <c r="C1837" s="47"/>
      <c r="D1837" s="47"/>
      <c r="E1837" s="66"/>
      <c r="F1837" s="67"/>
      <c r="G1837" s="68"/>
      <c r="H1837" s="68"/>
      <c r="I1837" s="66"/>
      <c r="J1837" s="66"/>
      <c r="K1837" s="66"/>
      <c r="L1837" s="66"/>
      <c r="M1837" s="66"/>
      <c r="N1837" s="91"/>
      <c r="O1837" s="91"/>
      <c r="P1837" s="91"/>
      <c r="Q1837" s="91"/>
      <c r="R1837" s="91"/>
      <c r="S1837" s="91"/>
      <c r="T1837" s="91"/>
      <c r="U1837" s="91"/>
      <c r="V1837" s="91"/>
      <c r="W1837" s="46"/>
    </row>
    <row r="1838" spans="1:23" ht="18.75">
      <c r="A1838" s="48"/>
      <c r="B1838" s="47"/>
      <c r="C1838" s="47"/>
      <c r="D1838" s="47"/>
      <c r="E1838" s="66"/>
      <c r="F1838" s="67"/>
      <c r="G1838" s="68"/>
      <c r="H1838" s="68"/>
      <c r="I1838" s="66"/>
      <c r="J1838" s="66"/>
      <c r="K1838" s="66"/>
      <c r="L1838" s="66"/>
      <c r="M1838" s="66"/>
      <c r="N1838" s="91"/>
      <c r="O1838" s="91"/>
      <c r="P1838" s="91"/>
      <c r="Q1838" s="91"/>
      <c r="R1838" s="91"/>
      <c r="S1838" s="91"/>
      <c r="T1838" s="91"/>
      <c r="U1838" s="91"/>
      <c r="V1838" s="91"/>
      <c r="W1838" s="46"/>
    </row>
    <row r="1839" spans="1:23" ht="18.75">
      <c r="A1839" s="48"/>
      <c r="B1839" s="47"/>
      <c r="C1839" s="47"/>
      <c r="D1839" s="47"/>
      <c r="E1839" s="66"/>
      <c r="F1839" s="67"/>
      <c r="G1839" s="68"/>
      <c r="H1839" s="68"/>
      <c r="I1839" s="66"/>
      <c r="J1839" s="66"/>
      <c r="K1839" s="66"/>
      <c r="L1839" s="66"/>
      <c r="M1839" s="66"/>
      <c r="N1839" s="91"/>
      <c r="O1839" s="91"/>
      <c r="P1839" s="91"/>
      <c r="Q1839" s="91"/>
      <c r="R1839" s="91"/>
      <c r="S1839" s="91"/>
      <c r="T1839" s="91"/>
      <c r="U1839" s="91"/>
      <c r="V1839" s="91"/>
      <c r="W1839" s="46"/>
    </row>
    <row r="1840" spans="1:23" ht="18.75">
      <c r="A1840" s="48"/>
      <c r="B1840" s="47"/>
      <c r="C1840" s="47"/>
      <c r="D1840" s="47"/>
      <c r="E1840" s="66"/>
      <c r="F1840" s="67"/>
      <c r="G1840" s="68"/>
      <c r="H1840" s="68"/>
      <c r="I1840" s="66"/>
      <c r="J1840" s="66"/>
      <c r="K1840" s="66"/>
      <c r="L1840" s="66"/>
      <c r="M1840" s="66"/>
      <c r="N1840" s="91"/>
      <c r="O1840" s="91"/>
      <c r="P1840" s="91"/>
      <c r="Q1840" s="91"/>
      <c r="R1840" s="91"/>
      <c r="S1840" s="91"/>
      <c r="T1840" s="91"/>
      <c r="U1840" s="91"/>
      <c r="V1840" s="91"/>
      <c r="W1840" s="46"/>
    </row>
    <row r="1841" spans="1:23" ht="18.75">
      <c r="A1841" s="48"/>
      <c r="B1841" s="47"/>
      <c r="C1841" s="47"/>
      <c r="D1841" s="47"/>
      <c r="E1841" s="66"/>
      <c r="F1841" s="67"/>
      <c r="G1841" s="68"/>
      <c r="H1841" s="68"/>
      <c r="I1841" s="66"/>
      <c r="J1841" s="66"/>
      <c r="K1841" s="66"/>
      <c r="L1841" s="66"/>
      <c r="M1841" s="66"/>
      <c r="N1841" s="91"/>
      <c r="O1841" s="91"/>
      <c r="P1841" s="91"/>
      <c r="Q1841" s="91"/>
      <c r="R1841" s="91"/>
      <c r="S1841" s="91"/>
      <c r="T1841" s="91"/>
      <c r="U1841" s="91"/>
      <c r="V1841" s="91"/>
      <c r="W1841" s="46"/>
    </row>
    <row r="1842" spans="1:23" ht="19.5">
      <c r="A1842" s="112">
        <v>1</v>
      </c>
      <c r="B1842" s="27" t="s">
        <v>2597</v>
      </c>
      <c r="C1842" s="113" t="s">
        <v>2598</v>
      </c>
      <c r="D1842" s="113"/>
      <c r="E1842" s="113" t="s">
        <v>2599</v>
      </c>
      <c r="F1842" s="114">
        <v>90</v>
      </c>
      <c r="G1842" s="102">
        <v>1.7769999999999999</v>
      </c>
      <c r="H1842" s="102">
        <v>4.46</v>
      </c>
      <c r="I1842" s="31">
        <f t="shared" ref="I1842:I1905" si="349">ROUND(F1842*55/100*50*0.001,1)</f>
        <v>2.5</v>
      </c>
      <c r="J1842" s="32">
        <f t="shared" ref="J1842:J1905" si="350">ROUND(I1842*1/3.5,1)</f>
        <v>0.7</v>
      </c>
      <c r="K1842" s="32">
        <f t="shared" ref="K1842:K1905" si="351">ROUND(I1842*2/2.85,1)</f>
        <v>1.8</v>
      </c>
      <c r="L1842" s="32">
        <v>0</v>
      </c>
      <c r="M1842" s="32">
        <v>0</v>
      </c>
      <c r="N1842" s="33">
        <f t="shared" ref="N1842:N1905" si="352">ROUND(F1842*60/100*60*0.001,0)</f>
        <v>3</v>
      </c>
      <c r="O1842" s="34">
        <f t="shared" ref="O1842:P1905" si="353">L1842/3</f>
        <v>0</v>
      </c>
      <c r="P1842" s="35">
        <f t="shared" si="353"/>
        <v>0</v>
      </c>
      <c r="Q1842" s="33"/>
      <c r="R1842" s="33">
        <f t="shared" ref="R1842:S1905" si="354">L1842/3</f>
        <v>0</v>
      </c>
      <c r="S1842" s="33">
        <f t="shared" si="354"/>
        <v>0</v>
      </c>
      <c r="T1842" s="33"/>
      <c r="U1842" s="33">
        <f t="shared" ref="U1842:V1905" si="355">L1842/3</f>
        <v>0</v>
      </c>
      <c r="V1842" s="33">
        <f t="shared" si="355"/>
        <v>0</v>
      </c>
      <c r="W1842" s="36"/>
    </row>
    <row r="1843" spans="1:23" ht="19.5">
      <c r="A1843" s="112">
        <v>2</v>
      </c>
      <c r="B1843" s="27" t="s">
        <v>2597</v>
      </c>
      <c r="C1843" s="113" t="s">
        <v>2598</v>
      </c>
      <c r="D1843" s="113"/>
      <c r="E1843" s="113" t="s">
        <v>141</v>
      </c>
      <c r="F1843" s="114">
        <v>82</v>
      </c>
      <c r="G1843" s="102">
        <v>0.52300000000000002</v>
      </c>
      <c r="H1843" s="102">
        <v>1.7999999999999971E-2</v>
      </c>
      <c r="I1843" s="31">
        <f t="shared" si="349"/>
        <v>2.2999999999999998</v>
      </c>
      <c r="J1843" s="32">
        <f t="shared" si="350"/>
        <v>0.7</v>
      </c>
      <c r="K1843" s="32">
        <f t="shared" si="351"/>
        <v>1.6</v>
      </c>
      <c r="L1843" s="32">
        <f>J1843-G1843</f>
        <v>0.17699999999999994</v>
      </c>
      <c r="M1843" s="32">
        <f>K1843-H1843</f>
        <v>1.5820000000000001</v>
      </c>
      <c r="N1843" s="33">
        <f t="shared" si="352"/>
        <v>3</v>
      </c>
      <c r="O1843" s="34">
        <f t="shared" si="353"/>
        <v>5.8999999999999976E-2</v>
      </c>
      <c r="P1843" s="35">
        <f t="shared" si="353"/>
        <v>0.52733333333333332</v>
      </c>
      <c r="Q1843" s="33"/>
      <c r="R1843" s="33">
        <f t="shared" si="354"/>
        <v>5.8999999999999976E-2</v>
      </c>
      <c r="S1843" s="33">
        <f t="shared" si="354"/>
        <v>0.52733333333333332</v>
      </c>
      <c r="T1843" s="33"/>
      <c r="U1843" s="33">
        <f t="shared" si="355"/>
        <v>5.8999999999999976E-2</v>
      </c>
      <c r="V1843" s="33">
        <f t="shared" si="355"/>
        <v>0.52733333333333332</v>
      </c>
      <c r="W1843" s="36"/>
    </row>
    <row r="1844" spans="1:23" ht="19.5">
      <c r="A1844" s="112">
        <v>3</v>
      </c>
      <c r="B1844" s="27" t="s">
        <v>2597</v>
      </c>
      <c r="C1844" s="113" t="s">
        <v>2600</v>
      </c>
      <c r="D1844" s="113"/>
      <c r="E1844" s="113" t="s">
        <v>1007</v>
      </c>
      <c r="F1844" s="114">
        <v>102</v>
      </c>
      <c r="G1844" s="102">
        <v>2.1959999999999997</v>
      </c>
      <c r="H1844" s="102">
        <v>6.7750000000000004</v>
      </c>
      <c r="I1844" s="31">
        <f t="shared" si="349"/>
        <v>2.8</v>
      </c>
      <c r="J1844" s="32">
        <f t="shared" si="350"/>
        <v>0.8</v>
      </c>
      <c r="K1844" s="32">
        <f t="shared" si="351"/>
        <v>2</v>
      </c>
      <c r="L1844" s="32">
        <v>0</v>
      </c>
      <c r="M1844" s="32">
        <v>0</v>
      </c>
      <c r="N1844" s="33">
        <f t="shared" si="352"/>
        <v>4</v>
      </c>
      <c r="O1844" s="34">
        <f t="shared" si="353"/>
        <v>0</v>
      </c>
      <c r="P1844" s="35">
        <f t="shared" si="353"/>
        <v>0</v>
      </c>
      <c r="Q1844" s="33"/>
      <c r="R1844" s="33">
        <f t="shared" si="354"/>
        <v>0</v>
      </c>
      <c r="S1844" s="33">
        <f t="shared" si="354"/>
        <v>0</v>
      </c>
      <c r="T1844" s="33"/>
      <c r="U1844" s="33">
        <f t="shared" si="355"/>
        <v>0</v>
      </c>
      <c r="V1844" s="33">
        <f t="shared" si="355"/>
        <v>0</v>
      </c>
      <c r="W1844" s="36"/>
    </row>
    <row r="1845" spans="1:23" ht="19.5">
      <c r="A1845" s="112">
        <v>4</v>
      </c>
      <c r="B1845" s="27" t="s">
        <v>2597</v>
      </c>
      <c r="C1845" s="113" t="s">
        <v>2601</v>
      </c>
      <c r="D1845" s="113"/>
      <c r="E1845" s="113" t="s">
        <v>2602</v>
      </c>
      <c r="F1845" s="114">
        <v>85</v>
      </c>
      <c r="G1845" s="102"/>
      <c r="H1845" s="102"/>
      <c r="I1845" s="31">
        <f t="shared" si="349"/>
        <v>2.2999999999999998</v>
      </c>
      <c r="J1845" s="32">
        <f t="shared" si="350"/>
        <v>0.7</v>
      </c>
      <c r="K1845" s="32">
        <f t="shared" si="351"/>
        <v>1.6</v>
      </c>
      <c r="L1845" s="32">
        <f>J1845-G1845</f>
        <v>0.7</v>
      </c>
      <c r="M1845" s="32">
        <f>K1845-H1845</f>
        <v>1.6</v>
      </c>
      <c r="N1845" s="33">
        <f t="shared" si="352"/>
        <v>3</v>
      </c>
      <c r="O1845" s="34">
        <f t="shared" si="353"/>
        <v>0.23333333333333331</v>
      </c>
      <c r="P1845" s="35">
        <f t="shared" si="353"/>
        <v>0.53333333333333333</v>
      </c>
      <c r="Q1845" s="33"/>
      <c r="R1845" s="33">
        <f t="shared" si="354"/>
        <v>0.23333333333333331</v>
      </c>
      <c r="S1845" s="33">
        <f t="shared" si="354"/>
        <v>0.53333333333333333</v>
      </c>
      <c r="T1845" s="33"/>
      <c r="U1845" s="33">
        <f t="shared" si="355"/>
        <v>0.23333333333333331</v>
      </c>
      <c r="V1845" s="33">
        <f t="shared" si="355"/>
        <v>0.53333333333333333</v>
      </c>
      <c r="W1845" s="36"/>
    </row>
    <row r="1846" spans="1:23" ht="19.5">
      <c r="A1846" s="112">
        <v>5</v>
      </c>
      <c r="B1846" s="27" t="s">
        <v>2597</v>
      </c>
      <c r="C1846" s="113" t="s">
        <v>668</v>
      </c>
      <c r="D1846" s="113"/>
      <c r="E1846" s="113" t="s">
        <v>669</v>
      </c>
      <c r="F1846" s="114">
        <v>128</v>
      </c>
      <c r="G1846" s="102">
        <v>0.97099999999999964</v>
      </c>
      <c r="H1846" s="102">
        <v>5.5339999999999998</v>
      </c>
      <c r="I1846" s="31">
        <f t="shared" si="349"/>
        <v>3.5</v>
      </c>
      <c r="J1846" s="32">
        <f t="shared" si="350"/>
        <v>1</v>
      </c>
      <c r="K1846" s="32">
        <f t="shared" si="351"/>
        <v>2.5</v>
      </c>
      <c r="L1846" s="32">
        <f>J1846-G1846</f>
        <v>2.9000000000000359E-2</v>
      </c>
      <c r="M1846" s="32">
        <v>0</v>
      </c>
      <c r="N1846" s="33">
        <f t="shared" si="352"/>
        <v>5</v>
      </c>
      <c r="O1846" s="34">
        <f t="shared" si="353"/>
        <v>9.6666666666667869E-3</v>
      </c>
      <c r="P1846" s="35">
        <f t="shared" si="353"/>
        <v>0</v>
      </c>
      <c r="Q1846" s="33"/>
      <c r="R1846" s="33">
        <f t="shared" si="354"/>
        <v>9.6666666666667869E-3</v>
      </c>
      <c r="S1846" s="33">
        <f t="shared" si="354"/>
        <v>0</v>
      </c>
      <c r="T1846" s="33"/>
      <c r="U1846" s="33">
        <f t="shared" si="355"/>
        <v>9.6666666666667869E-3</v>
      </c>
      <c r="V1846" s="33">
        <f t="shared" si="355"/>
        <v>0</v>
      </c>
      <c r="W1846" s="36"/>
    </row>
    <row r="1847" spans="1:23" ht="19.5">
      <c r="A1847" s="112">
        <v>6</v>
      </c>
      <c r="B1847" s="27" t="s">
        <v>2597</v>
      </c>
      <c r="C1847" s="113" t="s">
        <v>2603</v>
      </c>
      <c r="D1847" s="113"/>
      <c r="E1847" s="113" t="s">
        <v>2604</v>
      </c>
      <c r="F1847" s="114">
        <v>132</v>
      </c>
      <c r="G1847" s="102"/>
      <c r="H1847" s="102"/>
      <c r="I1847" s="31">
        <f t="shared" si="349"/>
        <v>3.6</v>
      </c>
      <c r="J1847" s="32">
        <f t="shared" si="350"/>
        <v>1</v>
      </c>
      <c r="K1847" s="32">
        <f t="shared" si="351"/>
        <v>2.5</v>
      </c>
      <c r="L1847" s="32">
        <f>J1847-G1847</f>
        <v>1</v>
      </c>
      <c r="M1847" s="32">
        <f>K1847-H1847</f>
        <v>2.5</v>
      </c>
      <c r="N1847" s="33">
        <f t="shared" si="352"/>
        <v>5</v>
      </c>
      <c r="O1847" s="34">
        <f t="shared" si="353"/>
        <v>0.33333333333333331</v>
      </c>
      <c r="P1847" s="35">
        <f t="shared" si="353"/>
        <v>0.83333333333333337</v>
      </c>
      <c r="Q1847" s="33"/>
      <c r="R1847" s="33">
        <f t="shared" si="354"/>
        <v>0.33333333333333331</v>
      </c>
      <c r="S1847" s="33">
        <f t="shared" si="354"/>
        <v>0.83333333333333337</v>
      </c>
      <c r="T1847" s="33"/>
      <c r="U1847" s="33">
        <f t="shared" si="355"/>
        <v>0.33333333333333331</v>
      </c>
      <c r="V1847" s="33">
        <f t="shared" si="355"/>
        <v>0.83333333333333337</v>
      </c>
      <c r="W1847" s="36"/>
    </row>
    <row r="1848" spans="1:23" ht="19.5">
      <c r="A1848" s="112">
        <v>7</v>
      </c>
      <c r="B1848" s="27" t="s">
        <v>2597</v>
      </c>
      <c r="C1848" s="113" t="s">
        <v>2605</v>
      </c>
      <c r="D1848" s="113"/>
      <c r="E1848" s="113" t="s">
        <v>2606</v>
      </c>
      <c r="F1848" s="114">
        <v>157</v>
      </c>
      <c r="G1848" s="102"/>
      <c r="H1848" s="102"/>
      <c r="I1848" s="31">
        <f t="shared" si="349"/>
        <v>4.3</v>
      </c>
      <c r="J1848" s="32">
        <f t="shared" si="350"/>
        <v>1.2</v>
      </c>
      <c r="K1848" s="32">
        <f t="shared" si="351"/>
        <v>3</v>
      </c>
      <c r="L1848" s="32">
        <f>J1848-G1848</f>
        <v>1.2</v>
      </c>
      <c r="M1848" s="32">
        <f>K1848-H1848</f>
        <v>3</v>
      </c>
      <c r="N1848" s="33">
        <f t="shared" si="352"/>
        <v>6</v>
      </c>
      <c r="O1848" s="34">
        <f t="shared" si="353"/>
        <v>0.39999999999999997</v>
      </c>
      <c r="P1848" s="35">
        <f t="shared" si="353"/>
        <v>1</v>
      </c>
      <c r="Q1848" s="33"/>
      <c r="R1848" s="33">
        <f t="shared" si="354"/>
        <v>0.39999999999999997</v>
      </c>
      <c r="S1848" s="33">
        <f t="shared" si="354"/>
        <v>1</v>
      </c>
      <c r="T1848" s="33"/>
      <c r="U1848" s="33">
        <f t="shared" si="355"/>
        <v>0.39999999999999997</v>
      </c>
      <c r="V1848" s="33">
        <f t="shared" si="355"/>
        <v>1</v>
      </c>
      <c r="W1848" s="36"/>
    </row>
    <row r="1849" spans="1:23" ht="19.5">
      <c r="A1849" s="112">
        <v>8</v>
      </c>
      <c r="B1849" s="27" t="s">
        <v>2597</v>
      </c>
      <c r="C1849" s="113" t="s">
        <v>2607</v>
      </c>
      <c r="D1849" s="113"/>
      <c r="E1849" s="113" t="s">
        <v>2608</v>
      </c>
      <c r="F1849" s="114">
        <v>134</v>
      </c>
      <c r="G1849" s="102"/>
      <c r="H1849" s="102"/>
      <c r="I1849" s="31">
        <f t="shared" si="349"/>
        <v>3.7</v>
      </c>
      <c r="J1849" s="32">
        <f t="shared" si="350"/>
        <v>1.1000000000000001</v>
      </c>
      <c r="K1849" s="32">
        <f t="shared" si="351"/>
        <v>2.6</v>
      </c>
      <c r="L1849" s="32">
        <f>J1849-G1849</f>
        <v>1.1000000000000001</v>
      </c>
      <c r="M1849" s="32">
        <f>K1849-H1849</f>
        <v>2.6</v>
      </c>
      <c r="N1849" s="33">
        <f t="shared" si="352"/>
        <v>5</v>
      </c>
      <c r="O1849" s="34">
        <f t="shared" si="353"/>
        <v>0.3666666666666667</v>
      </c>
      <c r="P1849" s="35">
        <f t="shared" si="353"/>
        <v>0.8666666666666667</v>
      </c>
      <c r="Q1849" s="33"/>
      <c r="R1849" s="33">
        <f t="shared" si="354"/>
        <v>0.3666666666666667</v>
      </c>
      <c r="S1849" s="33">
        <f t="shared" si="354"/>
        <v>0.8666666666666667</v>
      </c>
      <c r="T1849" s="33"/>
      <c r="U1849" s="33">
        <f t="shared" si="355"/>
        <v>0.3666666666666667</v>
      </c>
      <c r="V1849" s="33">
        <f t="shared" si="355"/>
        <v>0.8666666666666667</v>
      </c>
      <c r="W1849" s="36"/>
    </row>
    <row r="1850" spans="1:23" ht="19.5">
      <c r="A1850" s="112">
        <v>9</v>
      </c>
      <c r="B1850" s="27" t="s">
        <v>2597</v>
      </c>
      <c r="C1850" s="113" t="s">
        <v>2609</v>
      </c>
      <c r="D1850" s="113"/>
      <c r="E1850" s="113" t="s">
        <v>2610</v>
      </c>
      <c r="F1850" s="114">
        <v>90</v>
      </c>
      <c r="G1850" s="102">
        <v>2.0860000000000003</v>
      </c>
      <c r="H1850" s="102">
        <v>5.4020000000000001</v>
      </c>
      <c r="I1850" s="31">
        <f t="shared" si="349"/>
        <v>2.5</v>
      </c>
      <c r="J1850" s="32">
        <f t="shared" si="350"/>
        <v>0.7</v>
      </c>
      <c r="K1850" s="32">
        <f t="shared" si="351"/>
        <v>1.8</v>
      </c>
      <c r="L1850" s="32">
        <v>0</v>
      </c>
      <c r="M1850" s="32">
        <v>0</v>
      </c>
      <c r="N1850" s="33">
        <f t="shared" si="352"/>
        <v>3</v>
      </c>
      <c r="O1850" s="34">
        <f t="shared" si="353"/>
        <v>0</v>
      </c>
      <c r="P1850" s="35">
        <f t="shared" si="353"/>
        <v>0</v>
      </c>
      <c r="Q1850" s="33"/>
      <c r="R1850" s="33">
        <f t="shared" si="354"/>
        <v>0</v>
      </c>
      <c r="S1850" s="33">
        <f t="shared" si="354"/>
        <v>0</v>
      </c>
      <c r="T1850" s="33"/>
      <c r="U1850" s="33">
        <f t="shared" si="355"/>
        <v>0</v>
      </c>
      <c r="V1850" s="33">
        <f t="shared" si="355"/>
        <v>0</v>
      </c>
      <c r="W1850" s="36"/>
    </row>
    <row r="1851" spans="1:23" ht="19.5">
      <c r="A1851" s="112">
        <v>10</v>
      </c>
      <c r="B1851" s="27" t="s">
        <v>2597</v>
      </c>
      <c r="C1851" s="113" t="s">
        <v>2611</v>
      </c>
      <c r="D1851" s="113"/>
      <c r="E1851" s="113" t="s">
        <v>2612</v>
      </c>
      <c r="F1851" s="114">
        <v>182</v>
      </c>
      <c r="G1851" s="102"/>
      <c r="H1851" s="102"/>
      <c r="I1851" s="31">
        <f t="shared" si="349"/>
        <v>5</v>
      </c>
      <c r="J1851" s="32">
        <f t="shared" si="350"/>
        <v>1.4</v>
      </c>
      <c r="K1851" s="32">
        <f t="shared" si="351"/>
        <v>3.5</v>
      </c>
      <c r="L1851" s="32">
        <f>J1851-G1851</f>
        <v>1.4</v>
      </c>
      <c r="M1851" s="32">
        <f>K1851-H1851</f>
        <v>3.5</v>
      </c>
      <c r="N1851" s="33">
        <f t="shared" si="352"/>
        <v>7</v>
      </c>
      <c r="O1851" s="34">
        <f t="shared" si="353"/>
        <v>0.46666666666666662</v>
      </c>
      <c r="P1851" s="35">
        <f t="shared" si="353"/>
        <v>1.1666666666666667</v>
      </c>
      <c r="Q1851" s="33"/>
      <c r="R1851" s="33">
        <f t="shared" si="354"/>
        <v>0.46666666666666662</v>
      </c>
      <c r="S1851" s="33">
        <f t="shared" si="354"/>
        <v>1.1666666666666667</v>
      </c>
      <c r="T1851" s="33"/>
      <c r="U1851" s="33">
        <f t="shared" si="355"/>
        <v>0.46666666666666662</v>
      </c>
      <c r="V1851" s="33">
        <f t="shared" si="355"/>
        <v>1.1666666666666667</v>
      </c>
      <c r="W1851" s="36"/>
    </row>
    <row r="1852" spans="1:23" ht="19.5">
      <c r="A1852" s="112">
        <v>11</v>
      </c>
      <c r="B1852" s="27" t="s">
        <v>2597</v>
      </c>
      <c r="C1852" s="113" t="s">
        <v>2613</v>
      </c>
      <c r="D1852" s="113"/>
      <c r="E1852" s="113" t="s">
        <v>2614</v>
      </c>
      <c r="F1852" s="114">
        <v>94</v>
      </c>
      <c r="G1852" s="102">
        <v>2.2799999999999998</v>
      </c>
      <c r="H1852" s="102">
        <v>2.7760000000000002</v>
      </c>
      <c r="I1852" s="31">
        <f t="shared" si="349"/>
        <v>2.6</v>
      </c>
      <c r="J1852" s="32">
        <f t="shared" si="350"/>
        <v>0.7</v>
      </c>
      <c r="K1852" s="32">
        <f t="shared" si="351"/>
        <v>1.8</v>
      </c>
      <c r="L1852" s="32">
        <v>0</v>
      </c>
      <c r="M1852" s="32">
        <v>0</v>
      </c>
      <c r="N1852" s="33">
        <f t="shared" si="352"/>
        <v>3</v>
      </c>
      <c r="O1852" s="34">
        <f t="shared" si="353"/>
        <v>0</v>
      </c>
      <c r="P1852" s="35">
        <f t="shared" si="353"/>
        <v>0</v>
      </c>
      <c r="Q1852" s="33"/>
      <c r="R1852" s="33">
        <f t="shared" si="354"/>
        <v>0</v>
      </c>
      <c r="S1852" s="33">
        <f t="shared" si="354"/>
        <v>0</v>
      </c>
      <c r="T1852" s="33"/>
      <c r="U1852" s="33">
        <f t="shared" si="355"/>
        <v>0</v>
      </c>
      <c r="V1852" s="33">
        <f t="shared" si="355"/>
        <v>0</v>
      </c>
      <c r="W1852" s="36"/>
    </row>
    <row r="1853" spans="1:23" ht="19.5">
      <c r="A1853" s="112">
        <v>12</v>
      </c>
      <c r="B1853" s="27" t="s">
        <v>2597</v>
      </c>
      <c r="C1853" s="113" t="s">
        <v>2615</v>
      </c>
      <c r="D1853" s="113"/>
      <c r="E1853" s="113" t="s">
        <v>2616</v>
      </c>
      <c r="F1853" s="114">
        <v>141</v>
      </c>
      <c r="G1853" s="102"/>
      <c r="H1853" s="102"/>
      <c r="I1853" s="31">
        <f t="shared" si="349"/>
        <v>3.9</v>
      </c>
      <c r="J1853" s="32">
        <f t="shared" si="350"/>
        <v>1.1000000000000001</v>
      </c>
      <c r="K1853" s="32">
        <f t="shared" si="351"/>
        <v>2.7</v>
      </c>
      <c r="L1853" s="32">
        <f>J1853-G1853</f>
        <v>1.1000000000000001</v>
      </c>
      <c r="M1853" s="32">
        <f>K1853-H1853</f>
        <v>2.7</v>
      </c>
      <c r="N1853" s="33">
        <f t="shared" si="352"/>
        <v>5</v>
      </c>
      <c r="O1853" s="34">
        <f t="shared" si="353"/>
        <v>0.3666666666666667</v>
      </c>
      <c r="P1853" s="35">
        <f t="shared" si="353"/>
        <v>0.9</v>
      </c>
      <c r="Q1853" s="33"/>
      <c r="R1853" s="33">
        <f t="shared" si="354"/>
        <v>0.3666666666666667</v>
      </c>
      <c r="S1853" s="33">
        <f t="shared" si="354"/>
        <v>0.9</v>
      </c>
      <c r="T1853" s="33"/>
      <c r="U1853" s="33">
        <f t="shared" si="355"/>
        <v>0.3666666666666667</v>
      </c>
      <c r="V1853" s="33">
        <f t="shared" si="355"/>
        <v>0.9</v>
      </c>
      <c r="W1853" s="36"/>
    </row>
    <row r="1854" spans="1:23" ht="19.5">
      <c r="A1854" s="112">
        <v>13</v>
      </c>
      <c r="B1854" s="27" t="s">
        <v>2597</v>
      </c>
      <c r="C1854" s="113" t="s">
        <v>2617</v>
      </c>
      <c r="D1854" s="113"/>
      <c r="E1854" s="113" t="s">
        <v>2618</v>
      </c>
      <c r="F1854" s="114">
        <v>104</v>
      </c>
      <c r="G1854" s="102">
        <v>1.1489999999999998</v>
      </c>
      <c r="H1854" s="102">
        <v>3.36</v>
      </c>
      <c r="I1854" s="31">
        <f t="shared" si="349"/>
        <v>2.9</v>
      </c>
      <c r="J1854" s="32">
        <f t="shared" si="350"/>
        <v>0.8</v>
      </c>
      <c r="K1854" s="32">
        <f t="shared" si="351"/>
        <v>2</v>
      </c>
      <c r="L1854" s="32">
        <v>0</v>
      </c>
      <c r="M1854" s="32">
        <v>0</v>
      </c>
      <c r="N1854" s="33">
        <f t="shared" si="352"/>
        <v>4</v>
      </c>
      <c r="O1854" s="34">
        <f t="shared" si="353"/>
        <v>0</v>
      </c>
      <c r="P1854" s="35">
        <f t="shared" si="353"/>
        <v>0</v>
      </c>
      <c r="Q1854" s="33"/>
      <c r="R1854" s="33">
        <f t="shared" si="354"/>
        <v>0</v>
      </c>
      <c r="S1854" s="33">
        <f t="shared" si="354"/>
        <v>0</v>
      </c>
      <c r="T1854" s="33"/>
      <c r="U1854" s="33">
        <f t="shared" si="355"/>
        <v>0</v>
      </c>
      <c r="V1854" s="33">
        <f t="shared" si="355"/>
        <v>0</v>
      </c>
      <c r="W1854" s="36"/>
    </row>
    <row r="1855" spans="1:23" ht="19.5">
      <c r="A1855" s="112">
        <v>14</v>
      </c>
      <c r="B1855" s="27" t="s">
        <v>2597</v>
      </c>
      <c r="C1855" s="113" t="s">
        <v>2619</v>
      </c>
      <c r="D1855" s="113"/>
      <c r="E1855" s="113" t="s">
        <v>2620</v>
      </c>
      <c r="F1855" s="114">
        <v>280</v>
      </c>
      <c r="G1855" s="102">
        <v>2.9360000000000004</v>
      </c>
      <c r="H1855" s="102">
        <v>6.0570000000000004</v>
      </c>
      <c r="I1855" s="31">
        <f t="shared" si="349"/>
        <v>7.7</v>
      </c>
      <c r="J1855" s="32">
        <f t="shared" si="350"/>
        <v>2.2000000000000002</v>
      </c>
      <c r="K1855" s="32">
        <f t="shared" si="351"/>
        <v>5.4</v>
      </c>
      <c r="L1855" s="32">
        <v>0</v>
      </c>
      <c r="M1855" s="32">
        <v>0</v>
      </c>
      <c r="N1855" s="33">
        <f t="shared" si="352"/>
        <v>10</v>
      </c>
      <c r="O1855" s="34">
        <f t="shared" si="353"/>
        <v>0</v>
      </c>
      <c r="P1855" s="35">
        <f t="shared" si="353"/>
        <v>0</v>
      </c>
      <c r="Q1855" s="33"/>
      <c r="R1855" s="33">
        <f t="shared" si="354"/>
        <v>0</v>
      </c>
      <c r="S1855" s="33">
        <f t="shared" si="354"/>
        <v>0</v>
      </c>
      <c r="T1855" s="33"/>
      <c r="U1855" s="33">
        <f t="shared" si="355"/>
        <v>0</v>
      </c>
      <c r="V1855" s="33">
        <f t="shared" si="355"/>
        <v>0</v>
      </c>
      <c r="W1855" s="36"/>
    </row>
    <row r="1856" spans="1:23" ht="19.5">
      <c r="A1856" s="112">
        <v>15</v>
      </c>
      <c r="B1856" s="27" t="s">
        <v>2597</v>
      </c>
      <c r="C1856" s="113" t="s">
        <v>2621</v>
      </c>
      <c r="D1856" s="113"/>
      <c r="E1856" s="113" t="s">
        <v>2622</v>
      </c>
      <c r="F1856" s="114">
        <v>117</v>
      </c>
      <c r="G1856" s="102">
        <v>4.6229999999999993</v>
      </c>
      <c r="H1856" s="102"/>
      <c r="I1856" s="31">
        <f t="shared" si="349"/>
        <v>3.2</v>
      </c>
      <c r="J1856" s="32">
        <f t="shared" si="350"/>
        <v>0.9</v>
      </c>
      <c r="K1856" s="32">
        <v>2.4</v>
      </c>
      <c r="L1856" s="32">
        <v>0</v>
      </c>
      <c r="M1856" s="32">
        <f>K1856-H1856</f>
        <v>2.4</v>
      </c>
      <c r="N1856" s="33">
        <f t="shared" si="352"/>
        <v>4</v>
      </c>
      <c r="O1856" s="34">
        <f t="shared" si="353"/>
        <v>0</v>
      </c>
      <c r="P1856" s="35">
        <f t="shared" si="353"/>
        <v>0.79999999999999993</v>
      </c>
      <c r="Q1856" s="33"/>
      <c r="R1856" s="33">
        <f t="shared" si="354"/>
        <v>0</v>
      </c>
      <c r="S1856" s="33">
        <f t="shared" si="354"/>
        <v>0.79999999999999993</v>
      </c>
      <c r="T1856" s="33"/>
      <c r="U1856" s="33">
        <f t="shared" si="355"/>
        <v>0</v>
      </c>
      <c r="V1856" s="33">
        <f t="shared" si="355"/>
        <v>0.79999999999999993</v>
      </c>
      <c r="W1856" s="36"/>
    </row>
    <row r="1857" spans="1:23" ht="19.5">
      <c r="A1857" s="112">
        <v>16</v>
      </c>
      <c r="B1857" s="27" t="s">
        <v>2597</v>
      </c>
      <c r="C1857" s="113" t="s">
        <v>2623</v>
      </c>
      <c r="D1857" s="113"/>
      <c r="E1857" s="113" t="s">
        <v>2624</v>
      </c>
      <c r="F1857" s="114">
        <v>156</v>
      </c>
      <c r="G1857" s="102"/>
      <c r="H1857" s="102">
        <v>3.6010000000000004</v>
      </c>
      <c r="I1857" s="31">
        <f t="shared" si="349"/>
        <v>4.3</v>
      </c>
      <c r="J1857" s="32">
        <f t="shared" si="350"/>
        <v>1.2</v>
      </c>
      <c r="K1857" s="32">
        <f t="shared" si="351"/>
        <v>3</v>
      </c>
      <c r="L1857" s="32">
        <f>J1857-G1857</f>
        <v>1.2</v>
      </c>
      <c r="M1857" s="32">
        <v>0</v>
      </c>
      <c r="N1857" s="33">
        <f t="shared" si="352"/>
        <v>6</v>
      </c>
      <c r="O1857" s="34">
        <f t="shared" si="353"/>
        <v>0.39999999999999997</v>
      </c>
      <c r="P1857" s="35">
        <f t="shared" si="353"/>
        <v>0</v>
      </c>
      <c r="Q1857" s="33"/>
      <c r="R1857" s="33">
        <f t="shared" si="354"/>
        <v>0.39999999999999997</v>
      </c>
      <c r="S1857" s="33">
        <f t="shared" si="354"/>
        <v>0</v>
      </c>
      <c r="T1857" s="33"/>
      <c r="U1857" s="33">
        <f t="shared" si="355"/>
        <v>0.39999999999999997</v>
      </c>
      <c r="V1857" s="33">
        <f t="shared" si="355"/>
        <v>0</v>
      </c>
      <c r="W1857" s="36"/>
    </row>
    <row r="1858" spans="1:23" ht="19.5">
      <c r="A1858" s="112">
        <v>17</v>
      </c>
      <c r="B1858" s="27" t="s">
        <v>2597</v>
      </c>
      <c r="C1858" s="113" t="s">
        <v>1569</v>
      </c>
      <c r="D1858" s="113"/>
      <c r="E1858" s="113" t="s">
        <v>2625</v>
      </c>
      <c r="F1858" s="114">
        <v>88</v>
      </c>
      <c r="G1858" s="102">
        <v>1.5640000000000003</v>
      </c>
      <c r="H1858" s="102">
        <v>2.0010000000000003</v>
      </c>
      <c r="I1858" s="31">
        <f t="shared" si="349"/>
        <v>2.4</v>
      </c>
      <c r="J1858" s="32">
        <f t="shared" si="350"/>
        <v>0.7</v>
      </c>
      <c r="K1858" s="32">
        <f t="shared" si="351"/>
        <v>1.7</v>
      </c>
      <c r="L1858" s="32">
        <v>0</v>
      </c>
      <c r="M1858" s="32">
        <v>0</v>
      </c>
      <c r="N1858" s="33">
        <f t="shared" si="352"/>
        <v>3</v>
      </c>
      <c r="O1858" s="34">
        <f t="shared" si="353"/>
        <v>0</v>
      </c>
      <c r="P1858" s="35">
        <f t="shared" si="353"/>
        <v>0</v>
      </c>
      <c r="Q1858" s="33"/>
      <c r="R1858" s="33">
        <f t="shared" si="354"/>
        <v>0</v>
      </c>
      <c r="S1858" s="33">
        <f t="shared" si="354"/>
        <v>0</v>
      </c>
      <c r="T1858" s="33"/>
      <c r="U1858" s="33">
        <f t="shared" si="355"/>
        <v>0</v>
      </c>
      <c r="V1858" s="33">
        <f t="shared" si="355"/>
        <v>0</v>
      </c>
      <c r="W1858" s="36"/>
    </row>
    <row r="1859" spans="1:23" ht="19.5">
      <c r="A1859" s="112">
        <v>18</v>
      </c>
      <c r="B1859" s="27" t="s">
        <v>2597</v>
      </c>
      <c r="C1859" s="113" t="s">
        <v>2626</v>
      </c>
      <c r="D1859" s="113"/>
      <c r="E1859" s="113" t="s">
        <v>2627</v>
      </c>
      <c r="F1859" s="114">
        <v>111</v>
      </c>
      <c r="G1859" s="102">
        <v>3.5440000000000005</v>
      </c>
      <c r="H1859" s="102">
        <v>5.9190000000000005</v>
      </c>
      <c r="I1859" s="31">
        <f t="shared" si="349"/>
        <v>3.1</v>
      </c>
      <c r="J1859" s="32">
        <f t="shared" si="350"/>
        <v>0.9</v>
      </c>
      <c r="K1859" s="32">
        <f t="shared" si="351"/>
        <v>2.2000000000000002</v>
      </c>
      <c r="L1859" s="32">
        <v>0</v>
      </c>
      <c r="M1859" s="32">
        <v>0</v>
      </c>
      <c r="N1859" s="33">
        <f t="shared" si="352"/>
        <v>4</v>
      </c>
      <c r="O1859" s="34">
        <f t="shared" si="353"/>
        <v>0</v>
      </c>
      <c r="P1859" s="35">
        <f t="shared" si="353"/>
        <v>0</v>
      </c>
      <c r="Q1859" s="33"/>
      <c r="R1859" s="33">
        <f t="shared" si="354"/>
        <v>0</v>
      </c>
      <c r="S1859" s="33">
        <f t="shared" si="354"/>
        <v>0</v>
      </c>
      <c r="T1859" s="33"/>
      <c r="U1859" s="33">
        <f t="shared" si="355"/>
        <v>0</v>
      </c>
      <c r="V1859" s="33">
        <f t="shared" si="355"/>
        <v>0</v>
      </c>
      <c r="W1859" s="36"/>
    </row>
    <row r="1860" spans="1:23" ht="19.5">
      <c r="A1860" s="112">
        <v>19</v>
      </c>
      <c r="B1860" s="27" t="s">
        <v>2597</v>
      </c>
      <c r="C1860" s="113" t="s">
        <v>1794</v>
      </c>
      <c r="D1860" s="113"/>
      <c r="E1860" s="113" t="s">
        <v>1795</v>
      </c>
      <c r="F1860" s="114">
        <v>96</v>
      </c>
      <c r="G1860" s="102">
        <v>3.9830000000000001</v>
      </c>
      <c r="H1860" s="102"/>
      <c r="I1860" s="31">
        <f t="shared" si="349"/>
        <v>2.6</v>
      </c>
      <c r="J1860" s="32">
        <f t="shared" si="350"/>
        <v>0.7</v>
      </c>
      <c r="K1860" s="32">
        <f t="shared" si="351"/>
        <v>1.8</v>
      </c>
      <c r="L1860" s="32">
        <v>0</v>
      </c>
      <c r="M1860" s="32">
        <f>K1860-H1860</f>
        <v>1.8</v>
      </c>
      <c r="N1860" s="33">
        <f t="shared" si="352"/>
        <v>3</v>
      </c>
      <c r="O1860" s="34">
        <f t="shared" si="353"/>
        <v>0</v>
      </c>
      <c r="P1860" s="35">
        <f t="shared" si="353"/>
        <v>0.6</v>
      </c>
      <c r="Q1860" s="33"/>
      <c r="R1860" s="33">
        <f t="shared" si="354"/>
        <v>0</v>
      </c>
      <c r="S1860" s="33">
        <f t="shared" si="354"/>
        <v>0.6</v>
      </c>
      <c r="T1860" s="33"/>
      <c r="U1860" s="33">
        <f t="shared" si="355"/>
        <v>0</v>
      </c>
      <c r="V1860" s="33">
        <f t="shared" si="355"/>
        <v>0.6</v>
      </c>
      <c r="W1860" s="36"/>
    </row>
    <row r="1861" spans="1:23" ht="19.5">
      <c r="A1861" s="112">
        <v>20</v>
      </c>
      <c r="B1861" s="27" t="s">
        <v>2597</v>
      </c>
      <c r="C1861" s="113" t="s">
        <v>2628</v>
      </c>
      <c r="D1861" s="113"/>
      <c r="E1861" s="113" t="s">
        <v>2629</v>
      </c>
      <c r="F1861" s="114">
        <v>60</v>
      </c>
      <c r="G1861" s="102"/>
      <c r="H1861" s="102"/>
      <c r="I1861" s="31">
        <f t="shared" si="349"/>
        <v>1.7</v>
      </c>
      <c r="J1861" s="32">
        <f t="shared" si="350"/>
        <v>0.5</v>
      </c>
      <c r="K1861" s="32">
        <f t="shared" si="351"/>
        <v>1.2</v>
      </c>
      <c r="L1861" s="32">
        <f>J1861-G1861</f>
        <v>0.5</v>
      </c>
      <c r="M1861" s="32">
        <f>K1861-H1861</f>
        <v>1.2</v>
      </c>
      <c r="N1861" s="33">
        <f t="shared" si="352"/>
        <v>2</v>
      </c>
      <c r="O1861" s="34">
        <f t="shared" si="353"/>
        <v>0.16666666666666666</v>
      </c>
      <c r="P1861" s="35">
        <f t="shared" si="353"/>
        <v>0.39999999999999997</v>
      </c>
      <c r="Q1861" s="33"/>
      <c r="R1861" s="33">
        <f t="shared" si="354"/>
        <v>0.16666666666666666</v>
      </c>
      <c r="S1861" s="33">
        <f t="shared" si="354"/>
        <v>0.39999999999999997</v>
      </c>
      <c r="T1861" s="33"/>
      <c r="U1861" s="33">
        <f t="shared" si="355"/>
        <v>0.16666666666666666</v>
      </c>
      <c r="V1861" s="33">
        <f t="shared" si="355"/>
        <v>0.39999999999999997</v>
      </c>
      <c r="W1861" s="36"/>
    </row>
    <row r="1862" spans="1:23" ht="19.5">
      <c r="A1862" s="112">
        <v>21</v>
      </c>
      <c r="B1862" s="27" t="s">
        <v>2597</v>
      </c>
      <c r="C1862" s="113" t="s">
        <v>2630</v>
      </c>
      <c r="D1862" s="113"/>
      <c r="E1862" s="113" t="s">
        <v>2631</v>
      </c>
      <c r="F1862" s="114">
        <v>106</v>
      </c>
      <c r="G1862" s="102"/>
      <c r="H1862" s="102">
        <v>0.55550000000000022</v>
      </c>
      <c r="I1862" s="31">
        <f t="shared" si="349"/>
        <v>2.9</v>
      </c>
      <c r="J1862" s="32">
        <f t="shared" si="350"/>
        <v>0.8</v>
      </c>
      <c r="K1862" s="32">
        <f t="shared" si="351"/>
        <v>2</v>
      </c>
      <c r="L1862" s="32">
        <f>J1862-G1862</f>
        <v>0.8</v>
      </c>
      <c r="M1862" s="32">
        <f>K1862-H1862</f>
        <v>1.4444999999999997</v>
      </c>
      <c r="N1862" s="33">
        <f t="shared" si="352"/>
        <v>4</v>
      </c>
      <c r="O1862" s="34">
        <f t="shared" si="353"/>
        <v>0.26666666666666666</v>
      </c>
      <c r="P1862" s="35">
        <f t="shared" si="353"/>
        <v>0.48149999999999987</v>
      </c>
      <c r="Q1862" s="33"/>
      <c r="R1862" s="33">
        <f t="shared" si="354"/>
        <v>0.26666666666666666</v>
      </c>
      <c r="S1862" s="33">
        <f t="shared" si="354"/>
        <v>0.48149999999999987</v>
      </c>
      <c r="T1862" s="33"/>
      <c r="U1862" s="33">
        <f t="shared" si="355"/>
        <v>0.26666666666666666</v>
      </c>
      <c r="V1862" s="33">
        <f t="shared" si="355"/>
        <v>0.48149999999999987</v>
      </c>
      <c r="W1862" s="36"/>
    </row>
    <row r="1863" spans="1:23" ht="19.5">
      <c r="A1863" s="112">
        <v>22</v>
      </c>
      <c r="B1863" s="27" t="s">
        <v>2597</v>
      </c>
      <c r="C1863" s="113" t="s">
        <v>2632</v>
      </c>
      <c r="D1863" s="113"/>
      <c r="E1863" s="113" t="s">
        <v>2633</v>
      </c>
      <c r="F1863" s="114">
        <v>138</v>
      </c>
      <c r="G1863" s="102">
        <v>4.3999999999999914E-2</v>
      </c>
      <c r="H1863" s="102">
        <v>2.778</v>
      </c>
      <c r="I1863" s="31">
        <f t="shared" si="349"/>
        <v>3.8</v>
      </c>
      <c r="J1863" s="32">
        <f t="shared" si="350"/>
        <v>1.1000000000000001</v>
      </c>
      <c r="K1863" s="32">
        <f t="shared" si="351"/>
        <v>2.7</v>
      </c>
      <c r="L1863" s="32">
        <f>J1863-G1863</f>
        <v>1.0560000000000003</v>
      </c>
      <c r="M1863" s="32">
        <v>0</v>
      </c>
      <c r="N1863" s="33">
        <f t="shared" si="352"/>
        <v>5</v>
      </c>
      <c r="O1863" s="34">
        <f t="shared" si="353"/>
        <v>0.35200000000000009</v>
      </c>
      <c r="P1863" s="35">
        <f t="shared" si="353"/>
        <v>0</v>
      </c>
      <c r="Q1863" s="33"/>
      <c r="R1863" s="33">
        <f t="shared" si="354"/>
        <v>0.35200000000000009</v>
      </c>
      <c r="S1863" s="33">
        <f t="shared" si="354"/>
        <v>0</v>
      </c>
      <c r="T1863" s="33"/>
      <c r="U1863" s="33">
        <f t="shared" si="355"/>
        <v>0.35200000000000009</v>
      </c>
      <c r="V1863" s="33">
        <f t="shared" si="355"/>
        <v>0</v>
      </c>
      <c r="W1863" s="36"/>
    </row>
    <row r="1864" spans="1:23" ht="19.5">
      <c r="A1864" s="112">
        <v>23</v>
      </c>
      <c r="B1864" s="27" t="s">
        <v>2597</v>
      </c>
      <c r="C1864" s="113" t="s">
        <v>2634</v>
      </c>
      <c r="D1864" s="113"/>
      <c r="E1864" s="113" t="s">
        <v>2635</v>
      </c>
      <c r="F1864" s="114">
        <v>136</v>
      </c>
      <c r="G1864" s="102">
        <v>1.2130000000000001</v>
      </c>
      <c r="H1864" s="102">
        <v>3.7729999999999997</v>
      </c>
      <c r="I1864" s="31">
        <f t="shared" si="349"/>
        <v>3.7</v>
      </c>
      <c r="J1864" s="32">
        <f t="shared" si="350"/>
        <v>1.1000000000000001</v>
      </c>
      <c r="K1864" s="32">
        <f t="shared" si="351"/>
        <v>2.6</v>
      </c>
      <c r="L1864" s="32">
        <v>0</v>
      </c>
      <c r="M1864" s="32">
        <v>0</v>
      </c>
      <c r="N1864" s="33">
        <f t="shared" si="352"/>
        <v>5</v>
      </c>
      <c r="O1864" s="34">
        <f t="shared" si="353"/>
        <v>0</v>
      </c>
      <c r="P1864" s="35">
        <f t="shared" si="353"/>
        <v>0</v>
      </c>
      <c r="Q1864" s="33"/>
      <c r="R1864" s="33">
        <f t="shared" si="354"/>
        <v>0</v>
      </c>
      <c r="S1864" s="33">
        <f t="shared" si="354"/>
        <v>0</v>
      </c>
      <c r="T1864" s="33"/>
      <c r="U1864" s="33">
        <f t="shared" si="355"/>
        <v>0</v>
      </c>
      <c r="V1864" s="33">
        <f t="shared" si="355"/>
        <v>0</v>
      </c>
      <c r="W1864" s="36"/>
    </row>
    <row r="1865" spans="1:23" ht="19.5">
      <c r="A1865" s="112">
        <v>24</v>
      </c>
      <c r="B1865" s="27" t="s">
        <v>2597</v>
      </c>
      <c r="C1865" s="113" t="s">
        <v>2634</v>
      </c>
      <c r="D1865" s="113"/>
      <c r="E1865" s="113" t="s">
        <v>2636</v>
      </c>
      <c r="F1865" s="114">
        <v>63</v>
      </c>
      <c r="G1865" s="102">
        <v>2.3929999999999998</v>
      </c>
      <c r="H1865" s="102">
        <v>3.0379999999999994</v>
      </c>
      <c r="I1865" s="31">
        <f t="shared" si="349"/>
        <v>1.7</v>
      </c>
      <c r="J1865" s="32">
        <f t="shared" si="350"/>
        <v>0.5</v>
      </c>
      <c r="K1865" s="32">
        <f t="shared" si="351"/>
        <v>1.2</v>
      </c>
      <c r="L1865" s="32">
        <v>0</v>
      </c>
      <c r="M1865" s="32">
        <v>0</v>
      </c>
      <c r="N1865" s="33">
        <f t="shared" si="352"/>
        <v>2</v>
      </c>
      <c r="O1865" s="34">
        <f t="shared" si="353"/>
        <v>0</v>
      </c>
      <c r="P1865" s="35">
        <f t="shared" si="353"/>
        <v>0</v>
      </c>
      <c r="Q1865" s="33"/>
      <c r="R1865" s="33">
        <f t="shared" si="354"/>
        <v>0</v>
      </c>
      <c r="S1865" s="33">
        <f t="shared" si="354"/>
        <v>0</v>
      </c>
      <c r="T1865" s="33"/>
      <c r="U1865" s="33">
        <f t="shared" si="355"/>
        <v>0</v>
      </c>
      <c r="V1865" s="33">
        <f t="shared" si="355"/>
        <v>0</v>
      </c>
      <c r="W1865" s="36"/>
    </row>
    <row r="1866" spans="1:23" ht="19.5">
      <c r="A1866" s="112">
        <v>25</v>
      </c>
      <c r="B1866" s="27" t="s">
        <v>2597</v>
      </c>
      <c r="C1866" s="113" t="s">
        <v>2637</v>
      </c>
      <c r="D1866" s="113"/>
      <c r="E1866" s="113" t="s">
        <v>2638</v>
      </c>
      <c r="F1866" s="114">
        <v>300</v>
      </c>
      <c r="G1866" s="102"/>
      <c r="H1866" s="102"/>
      <c r="I1866" s="31">
        <f t="shared" si="349"/>
        <v>8.3000000000000007</v>
      </c>
      <c r="J1866" s="32">
        <f t="shared" si="350"/>
        <v>2.4</v>
      </c>
      <c r="K1866" s="32">
        <f t="shared" si="351"/>
        <v>5.8</v>
      </c>
      <c r="L1866" s="32">
        <f>J1866-G1866</f>
        <v>2.4</v>
      </c>
      <c r="M1866" s="32">
        <f>K1866-H1866</f>
        <v>5.8</v>
      </c>
      <c r="N1866" s="33">
        <f t="shared" si="352"/>
        <v>11</v>
      </c>
      <c r="O1866" s="34">
        <f t="shared" si="353"/>
        <v>0.79999999999999993</v>
      </c>
      <c r="P1866" s="35">
        <f t="shared" si="353"/>
        <v>1.9333333333333333</v>
      </c>
      <c r="Q1866" s="33"/>
      <c r="R1866" s="33">
        <f t="shared" si="354"/>
        <v>0.79999999999999993</v>
      </c>
      <c r="S1866" s="33">
        <f t="shared" si="354"/>
        <v>1.9333333333333333</v>
      </c>
      <c r="T1866" s="33"/>
      <c r="U1866" s="33">
        <f t="shared" si="355"/>
        <v>0.79999999999999993</v>
      </c>
      <c r="V1866" s="33">
        <f t="shared" si="355"/>
        <v>1.9333333333333333</v>
      </c>
      <c r="W1866" s="36"/>
    </row>
    <row r="1867" spans="1:23" ht="19.5">
      <c r="A1867" s="112">
        <v>26</v>
      </c>
      <c r="B1867" s="27" t="s">
        <v>2597</v>
      </c>
      <c r="C1867" s="113" t="s">
        <v>2637</v>
      </c>
      <c r="D1867" s="113"/>
      <c r="E1867" s="113" t="s">
        <v>2639</v>
      </c>
      <c r="F1867" s="114">
        <v>220</v>
      </c>
      <c r="G1867" s="102">
        <v>2.2370000000000001</v>
      </c>
      <c r="H1867" s="102">
        <v>2.4820000000000007</v>
      </c>
      <c r="I1867" s="31">
        <f t="shared" si="349"/>
        <v>6.1</v>
      </c>
      <c r="J1867" s="32">
        <f t="shared" si="350"/>
        <v>1.7</v>
      </c>
      <c r="K1867" s="32">
        <f t="shared" si="351"/>
        <v>4.3</v>
      </c>
      <c r="L1867" s="32">
        <v>0</v>
      </c>
      <c r="M1867" s="32">
        <f>K1867-H1867</f>
        <v>1.8179999999999992</v>
      </c>
      <c r="N1867" s="33">
        <f t="shared" si="352"/>
        <v>8</v>
      </c>
      <c r="O1867" s="34">
        <f t="shared" si="353"/>
        <v>0</v>
      </c>
      <c r="P1867" s="35">
        <f t="shared" si="353"/>
        <v>0.60599999999999976</v>
      </c>
      <c r="Q1867" s="33"/>
      <c r="R1867" s="33">
        <f t="shared" si="354"/>
        <v>0</v>
      </c>
      <c r="S1867" s="33">
        <f t="shared" si="354"/>
        <v>0.60599999999999976</v>
      </c>
      <c r="T1867" s="33"/>
      <c r="U1867" s="33">
        <f t="shared" si="355"/>
        <v>0</v>
      </c>
      <c r="V1867" s="33">
        <f t="shared" si="355"/>
        <v>0.60599999999999976</v>
      </c>
      <c r="W1867" s="36"/>
    </row>
    <row r="1868" spans="1:23" ht="19.5">
      <c r="A1868" s="112">
        <v>27</v>
      </c>
      <c r="B1868" s="27" t="s">
        <v>2597</v>
      </c>
      <c r="C1868" s="113" t="s">
        <v>2640</v>
      </c>
      <c r="D1868" s="113"/>
      <c r="E1868" s="113" t="s">
        <v>2641</v>
      </c>
      <c r="F1868" s="114">
        <v>92</v>
      </c>
      <c r="G1868" s="102">
        <v>12.35</v>
      </c>
      <c r="H1868" s="102">
        <v>8.2200000000000006</v>
      </c>
      <c r="I1868" s="31">
        <f t="shared" si="349"/>
        <v>2.5</v>
      </c>
      <c r="J1868" s="32">
        <f t="shared" si="350"/>
        <v>0.7</v>
      </c>
      <c r="K1868" s="32">
        <f t="shared" si="351"/>
        <v>1.8</v>
      </c>
      <c r="L1868" s="32">
        <v>0</v>
      </c>
      <c r="M1868" s="32">
        <v>0</v>
      </c>
      <c r="N1868" s="33">
        <f t="shared" si="352"/>
        <v>3</v>
      </c>
      <c r="O1868" s="34">
        <f t="shared" si="353"/>
        <v>0</v>
      </c>
      <c r="P1868" s="35">
        <f t="shared" si="353"/>
        <v>0</v>
      </c>
      <c r="Q1868" s="33"/>
      <c r="R1868" s="33">
        <f t="shared" si="354"/>
        <v>0</v>
      </c>
      <c r="S1868" s="33">
        <f t="shared" si="354"/>
        <v>0</v>
      </c>
      <c r="T1868" s="33"/>
      <c r="U1868" s="33">
        <f t="shared" si="355"/>
        <v>0</v>
      </c>
      <c r="V1868" s="33">
        <f t="shared" si="355"/>
        <v>0</v>
      </c>
      <c r="W1868" s="36"/>
    </row>
    <row r="1869" spans="1:23" ht="19.5">
      <c r="A1869" s="112">
        <v>28</v>
      </c>
      <c r="B1869" s="27" t="s">
        <v>2597</v>
      </c>
      <c r="C1869" s="113" t="s">
        <v>2640</v>
      </c>
      <c r="D1869" s="113"/>
      <c r="E1869" s="113" t="s">
        <v>2642</v>
      </c>
      <c r="F1869" s="114">
        <v>63</v>
      </c>
      <c r="G1869" s="102">
        <v>8.85</v>
      </c>
      <c r="H1869" s="102">
        <v>1.234</v>
      </c>
      <c r="I1869" s="31">
        <f t="shared" si="349"/>
        <v>1.7</v>
      </c>
      <c r="J1869" s="32">
        <f t="shared" si="350"/>
        <v>0.5</v>
      </c>
      <c r="K1869" s="32">
        <f t="shared" si="351"/>
        <v>1.2</v>
      </c>
      <c r="L1869" s="32">
        <v>0</v>
      </c>
      <c r="M1869" s="32">
        <v>0</v>
      </c>
      <c r="N1869" s="33">
        <f t="shared" si="352"/>
        <v>2</v>
      </c>
      <c r="O1869" s="34">
        <f t="shared" si="353"/>
        <v>0</v>
      </c>
      <c r="P1869" s="35">
        <f t="shared" si="353"/>
        <v>0</v>
      </c>
      <c r="Q1869" s="33"/>
      <c r="R1869" s="33">
        <f t="shared" si="354"/>
        <v>0</v>
      </c>
      <c r="S1869" s="33">
        <f t="shared" si="354"/>
        <v>0</v>
      </c>
      <c r="T1869" s="33"/>
      <c r="U1869" s="33">
        <f t="shared" si="355"/>
        <v>0</v>
      </c>
      <c r="V1869" s="33">
        <f t="shared" si="355"/>
        <v>0</v>
      </c>
      <c r="W1869" s="36"/>
    </row>
    <row r="1870" spans="1:23" ht="19.5">
      <c r="A1870" s="112">
        <v>29</v>
      </c>
      <c r="B1870" s="27" t="s">
        <v>2597</v>
      </c>
      <c r="C1870" s="113" t="s">
        <v>2643</v>
      </c>
      <c r="D1870" s="113"/>
      <c r="E1870" s="113" t="s">
        <v>2644</v>
      </c>
      <c r="F1870" s="114">
        <v>65</v>
      </c>
      <c r="G1870" s="102"/>
      <c r="H1870" s="102">
        <v>1.0470000000000002</v>
      </c>
      <c r="I1870" s="31">
        <f t="shared" si="349"/>
        <v>1.8</v>
      </c>
      <c r="J1870" s="32">
        <f t="shared" si="350"/>
        <v>0.5</v>
      </c>
      <c r="K1870" s="32">
        <f t="shared" si="351"/>
        <v>1.3</v>
      </c>
      <c r="L1870" s="32">
        <f>J1870-G1870</f>
        <v>0.5</v>
      </c>
      <c r="M1870" s="32">
        <f>K1870-H1870</f>
        <v>0.25299999999999989</v>
      </c>
      <c r="N1870" s="33">
        <f t="shared" si="352"/>
        <v>2</v>
      </c>
      <c r="O1870" s="34">
        <f t="shared" si="353"/>
        <v>0.16666666666666666</v>
      </c>
      <c r="P1870" s="35">
        <f t="shared" si="353"/>
        <v>8.4333333333333302E-2</v>
      </c>
      <c r="Q1870" s="33"/>
      <c r="R1870" s="33">
        <f t="shared" si="354"/>
        <v>0.16666666666666666</v>
      </c>
      <c r="S1870" s="33">
        <f t="shared" si="354"/>
        <v>8.4333333333333302E-2</v>
      </c>
      <c r="T1870" s="33"/>
      <c r="U1870" s="33">
        <f t="shared" si="355"/>
        <v>0.16666666666666666</v>
      </c>
      <c r="V1870" s="33">
        <f t="shared" si="355"/>
        <v>8.4333333333333302E-2</v>
      </c>
      <c r="W1870" s="36"/>
    </row>
    <row r="1871" spans="1:23" ht="19.5">
      <c r="A1871" s="112">
        <v>30</v>
      </c>
      <c r="B1871" s="27" t="s">
        <v>2597</v>
      </c>
      <c r="C1871" s="113" t="s">
        <v>2643</v>
      </c>
      <c r="D1871" s="113"/>
      <c r="E1871" s="113" t="s">
        <v>2645</v>
      </c>
      <c r="F1871" s="114">
        <v>67</v>
      </c>
      <c r="G1871" s="102">
        <v>3.23</v>
      </c>
      <c r="H1871" s="102">
        <v>8.8000000000000007</v>
      </c>
      <c r="I1871" s="31">
        <f t="shared" si="349"/>
        <v>1.8</v>
      </c>
      <c r="J1871" s="32">
        <f t="shared" si="350"/>
        <v>0.5</v>
      </c>
      <c r="K1871" s="32">
        <f t="shared" si="351"/>
        <v>1.3</v>
      </c>
      <c r="L1871" s="32">
        <v>0</v>
      </c>
      <c r="M1871" s="32">
        <v>0</v>
      </c>
      <c r="N1871" s="33">
        <f t="shared" si="352"/>
        <v>2</v>
      </c>
      <c r="O1871" s="34">
        <f t="shared" si="353"/>
        <v>0</v>
      </c>
      <c r="P1871" s="35">
        <f t="shared" si="353"/>
        <v>0</v>
      </c>
      <c r="Q1871" s="33"/>
      <c r="R1871" s="33">
        <f t="shared" si="354"/>
        <v>0</v>
      </c>
      <c r="S1871" s="33">
        <f t="shared" si="354"/>
        <v>0</v>
      </c>
      <c r="T1871" s="33"/>
      <c r="U1871" s="33">
        <f t="shared" si="355"/>
        <v>0</v>
      </c>
      <c r="V1871" s="33">
        <f t="shared" si="355"/>
        <v>0</v>
      </c>
      <c r="W1871" s="36"/>
    </row>
    <row r="1872" spans="1:23" ht="19.5">
      <c r="A1872" s="112">
        <v>31</v>
      </c>
      <c r="B1872" s="27" t="s">
        <v>2597</v>
      </c>
      <c r="C1872" s="113" t="s">
        <v>2643</v>
      </c>
      <c r="D1872" s="113"/>
      <c r="E1872" s="113" t="s">
        <v>2646</v>
      </c>
      <c r="F1872" s="114">
        <v>220</v>
      </c>
      <c r="G1872" s="102"/>
      <c r="H1872" s="102"/>
      <c r="I1872" s="31">
        <f t="shared" si="349"/>
        <v>6.1</v>
      </c>
      <c r="J1872" s="32">
        <f t="shared" si="350"/>
        <v>1.7</v>
      </c>
      <c r="K1872" s="32">
        <f t="shared" si="351"/>
        <v>4.3</v>
      </c>
      <c r="L1872" s="32">
        <f t="shared" ref="L1872:M1874" si="356">J1872-G1872</f>
        <v>1.7</v>
      </c>
      <c r="M1872" s="32">
        <f t="shared" si="356"/>
        <v>4.3</v>
      </c>
      <c r="N1872" s="33">
        <f t="shared" si="352"/>
        <v>8</v>
      </c>
      <c r="O1872" s="34">
        <f t="shared" si="353"/>
        <v>0.56666666666666665</v>
      </c>
      <c r="P1872" s="35">
        <f t="shared" si="353"/>
        <v>1.4333333333333333</v>
      </c>
      <c r="Q1872" s="33"/>
      <c r="R1872" s="33">
        <f t="shared" si="354"/>
        <v>0.56666666666666665</v>
      </c>
      <c r="S1872" s="33">
        <f t="shared" si="354"/>
        <v>1.4333333333333333</v>
      </c>
      <c r="T1872" s="33"/>
      <c r="U1872" s="33">
        <f t="shared" si="355"/>
        <v>0.56666666666666665</v>
      </c>
      <c r="V1872" s="33">
        <f t="shared" si="355"/>
        <v>1.4333333333333333</v>
      </c>
      <c r="W1872" s="36"/>
    </row>
    <row r="1873" spans="1:23" ht="19.5">
      <c r="A1873" s="112">
        <v>32</v>
      </c>
      <c r="B1873" s="27" t="s">
        <v>2597</v>
      </c>
      <c r="C1873" s="113" t="s">
        <v>2647</v>
      </c>
      <c r="D1873" s="113"/>
      <c r="E1873" s="113" t="s">
        <v>2648</v>
      </c>
      <c r="F1873" s="114">
        <v>120</v>
      </c>
      <c r="G1873" s="102">
        <v>0.59599999999999975</v>
      </c>
      <c r="H1873" s="102">
        <v>1.7300000000000006</v>
      </c>
      <c r="I1873" s="31">
        <f t="shared" si="349"/>
        <v>3.3</v>
      </c>
      <c r="J1873" s="32">
        <f t="shared" si="350"/>
        <v>0.9</v>
      </c>
      <c r="K1873" s="32">
        <f t="shared" si="351"/>
        <v>2.2999999999999998</v>
      </c>
      <c r="L1873" s="32">
        <f t="shared" si="356"/>
        <v>0.30400000000000027</v>
      </c>
      <c r="M1873" s="32">
        <f t="shared" si="356"/>
        <v>0.56999999999999917</v>
      </c>
      <c r="N1873" s="33">
        <f t="shared" si="352"/>
        <v>4</v>
      </c>
      <c r="O1873" s="34">
        <f t="shared" si="353"/>
        <v>0.10133333333333343</v>
      </c>
      <c r="P1873" s="35">
        <f t="shared" si="353"/>
        <v>0.18999999999999972</v>
      </c>
      <c r="Q1873" s="33"/>
      <c r="R1873" s="33">
        <f t="shared" si="354"/>
        <v>0.10133333333333343</v>
      </c>
      <c r="S1873" s="33">
        <f t="shared" si="354"/>
        <v>0.18999999999999972</v>
      </c>
      <c r="T1873" s="33"/>
      <c r="U1873" s="33">
        <f t="shared" si="355"/>
        <v>0.10133333333333343</v>
      </c>
      <c r="V1873" s="33">
        <f t="shared" si="355"/>
        <v>0.18999999999999972</v>
      </c>
      <c r="W1873" s="36"/>
    </row>
    <row r="1874" spans="1:23" ht="19.5">
      <c r="A1874" s="112">
        <v>33</v>
      </c>
      <c r="B1874" s="27" t="s">
        <v>2597</v>
      </c>
      <c r="C1874" s="116" t="s">
        <v>719</v>
      </c>
      <c r="D1874" s="116"/>
      <c r="E1874" s="113" t="s">
        <v>2649</v>
      </c>
      <c r="F1874" s="114">
        <v>160</v>
      </c>
      <c r="G1874" s="102">
        <v>0.25299999999999995</v>
      </c>
      <c r="H1874" s="102"/>
      <c r="I1874" s="31">
        <f t="shared" si="349"/>
        <v>4.4000000000000004</v>
      </c>
      <c r="J1874" s="32">
        <f t="shared" si="350"/>
        <v>1.3</v>
      </c>
      <c r="K1874" s="32">
        <f t="shared" si="351"/>
        <v>3.1</v>
      </c>
      <c r="L1874" s="32">
        <f t="shared" si="356"/>
        <v>1.0470000000000002</v>
      </c>
      <c r="M1874" s="32">
        <f t="shared" si="356"/>
        <v>3.1</v>
      </c>
      <c r="N1874" s="33">
        <f t="shared" si="352"/>
        <v>6</v>
      </c>
      <c r="O1874" s="34">
        <f t="shared" si="353"/>
        <v>0.34900000000000003</v>
      </c>
      <c r="P1874" s="35">
        <f t="shared" si="353"/>
        <v>1.0333333333333334</v>
      </c>
      <c r="Q1874" s="33"/>
      <c r="R1874" s="33">
        <f t="shared" si="354"/>
        <v>0.34900000000000003</v>
      </c>
      <c r="S1874" s="33">
        <f t="shared" si="354"/>
        <v>1.0333333333333334</v>
      </c>
      <c r="T1874" s="33"/>
      <c r="U1874" s="33">
        <f t="shared" si="355"/>
        <v>0.34900000000000003</v>
      </c>
      <c r="V1874" s="33">
        <f t="shared" si="355"/>
        <v>1.0333333333333334</v>
      </c>
      <c r="W1874" s="36"/>
    </row>
    <row r="1875" spans="1:23" ht="19.5">
      <c r="A1875" s="112">
        <v>34</v>
      </c>
      <c r="B1875" s="27" t="s">
        <v>2597</v>
      </c>
      <c r="C1875" s="113" t="s">
        <v>2650</v>
      </c>
      <c r="D1875" s="113"/>
      <c r="E1875" s="113" t="s">
        <v>2651</v>
      </c>
      <c r="F1875" s="114">
        <v>89</v>
      </c>
      <c r="G1875" s="102">
        <v>0.96</v>
      </c>
      <c r="H1875" s="102">
        <v>2.0499999999999998</v>
      </c>
      <c r="I1875" s="31">
        <f t="shared" si="349"/>
        <v>2.4</v>
      </c>
      <c r="J1875" s="32">
        <f t="shared" si="350"/>
        <v>0.7</v>
      </c>
      <c r="K1875" s="32">
        <f t="shared" si="351"/>
        <v>1.7</v>
      </c>
      <c r="L1875" s="32">
        <v>0</v>
      </c>
      <c r="M1875" s="32">
        <v>0</v>
      </c>
      <c r="N1875" s="33">
        <f t="shared" si="352"/>
        <v>3</v>
      </c>
      <c r="O1875" s="34">
        <f t="shared" si="353"/>
        <v>0</v>
      </c>
      <c r="P1875" s="35">
        <f t="shared" si="353"/>
        <v>0</v>
      </c>
      <c r="Q1875" s="33"/>
      <c r="R1875" s="33">
        <f t="shared" si="354"/>
        <v>0</v>
      </c>
      <c r="S1875" s="33">
        <f t="shared" si="354"/>
        <v>0</v>
      </c>
      <c r="T1875" s="33"/>
      <c r="U1875" s="33">
        <f t="shared" si="355"/>
        <v>0</v>
      </c>
      <c r="V1875" s="33">
        <f t="shared" si="355"/>
        <v>0</v>
      </c>
      <c r="W1875" s="36"/>
    </row>
    <row r="1876" spans="1:23" ht="19.5">
      <c r="A1876" s="112">
        <v>35</v>
      </c>
      <c r="B1876" s="27" t="s">
        <v>2597</v>
      </c>
      <c r="C1876" s="113" t="s">
        <v>2652</v>
      </c>
      <c r="D1876" s="113"/>
      <c r="E1876" s="113" t="s">
        <v>2653</v>
      </c>
      <c r="F1876" s="114">
        <v>148</v>
      </c>
      <c r="G1876" s="102"/>
      <c r="H1876" s="102"/>
      <c r="I1876" s="31">
        <f t="shared" si="349"/>
        <v>4.0999999999999996</v>
      </c>
      <c r="J1876" s="32">
        <f t="shared" si="350"/>
        <v>1.2</v>
      </c>
      <c r="K1876" s="32">
        <f t="shared" si="351"/>
        <v>2.9</v>
      </c>
      <c r="L1876" s="32">
        <f>J1876-G1876</f>
        <v>1.2</v>
      </c>
      <c r="M1876" s="32">
        <f>K1876-H1876</f>
        <v>2.9</v>
      </c>
      <c r="N1876" s="33">
        <f t="shared" si="352"/>
        <v>5</v>
      </c>
      <c r="O1876" s="34">
        <f t="shared" si="353"/>
        <v>0.39999999999999997</v>
      </c>
      <c r="P1876" s="35">
        <f t="shared" si="353"/>
        <v>0.96666666666666667</v>
      </c>
      <c r="Q1876" s="33"/>
      <c r="R1876" s="33">
        <f t="shared" si="354"/>
        <v>0.39999999999999997</v>
      </c>
      <c r="S1876" s="33">
        <f t="shared" si="354"/>
        <v>0.96666666666666667</v>
      </c>
      <c r="T1876" s="33"/>
      <c r="U1876" s="33">
        <f t="shared" si="355"/>
        <v>0.39999999999999997</v>
      </c>
      <c r="V1876" s="33">
        <f t="shared" si="355"/>
        <v>0.96666666666666667</v>
      </c>
      <c r="W1876" s="36"/>
    </row>
    <row r="1877" spans="1:23" ht="19.5">
      <c r="A1877" s="112">
        <v>36</v>
      </c>
      <c r="B1877" s="27" t="s">
        <v>2597</v>
      </c>
      <c r="C1877" s="113" t="s">
        <v>2654</v>
      </c>
      <c r="D1877" s="113"/>
      <c r="E1877" s="113" t="s">
        <v>2655</v>
      </c>
      <c r="F1877" s="114">
        <v>70</v>
      </c>
      <c r="G1877" s="102">
        <v>0.13100000000000001</v>
      </c>
      <c r="H1877" s="102"/>
      <c r="I1877" s="31">
        <f t="shared" si="349"/>
        <v>1.9</v>
      </c>
      <c r="J1877" s="32">
        <f t="shared" si="350"/>
        <v>0.5</v>
      </c>
      <c r="K1877" s="32">
        <f t="shared" si="351"/>
        <v>1.3</v>
      </c>
      <c r="L1877" s="32">
        <f>J1877-G1877</f>
        <v>0.36899999999999999</v>
      </c>
      <c r="M1877" s="32">
        <f>K1877-H1877</f>
        <v>1.3</v>
      </c>
      <c r="N1877" s="33">
        <f t="shared" si="352"/>
        <v>3</v>
      </c>
      <c r="O1877" s="34">
        <f t="shared" si="353"/>
        <v>0.123</v>
      </c>
      <c r="P1877" s="35">
        <f t="shared" si="353"/>
        <v>0.43333333333333335</v>
      </c>
      <c r="Q1877" s="33"/>
      <c r="R1877" s="33">
        <f t="shared" si="354"/>
        <v>0.123</v>
      </c>
      <c r="S1877" s="33">
        <f t="shared" si="354"/>
        <v>0.43333333333333335</v>
      </c>
      <c r="T1877" s="33"/>
      <c r="U1877" s="33">
        <f t="shared" si="355"/>
        <v>0.123</v>
      </c>
      <c r="V1877" s="33">
        <f t="shared" si="355"/>
        <v>0.43333333333333335</v>
      </c>
      <c r="W1877" s="36"/>
    </row>
    <row r="1878" spans="1:23" ht="19.5">
      <c r="A1878" s="112">
        <v>37</v>
      </c>
      <c r="B1878" s="27" t="s">
        <v>2597</v>
      </c>
      <c r="C1878" s="113" t="s">
        <v>2654</v>
      </c>
      <c r="D1878" s="113"/>
      <c r="E1878" s="113" t="s">
        <v>2656</v>
      </c>
      <c r="F1878" s="114">
        <v>201</v>
      </c>
      <c r="G1878" s="102">
        <v>1.9089999999999998</v>
      </c>
      <c r="H1878" s="102">
        <v>3.3860000000000001</v>
      </c>
      <c r="I1878" s="31">
        <f t="shared" si="349"/>
        <v>5.5</v>
      </c>
      <c r="J1878" s="32">
        <f t="shared" si="350"/>
        <v>1.6</v>
      </c>
      <c r="K1878" s="32">
        <f t="shared" si="351"/>
        <v>3.9</v>
      </c>
      <c r="L1878" s="32">
        <v>0</v>
      </c>
      <c r="M1878" s="32">
        <f>K1878-H1878</f>
        <v>0.51399999999999979</v>
      </c>
      <c r="N1878" s="33">
        <f t="shared" si="352"/>
        <v>7</v>
      </c>
      <c r="O1878" s="34">
        <f t="shared" si="353"/>
        <v>0</v>
      </c>
      <c r="P1878" s="35">
        <f t="shared" si="353"/>
        <v>0.17133333333333325</v>
      </c>
      <c r="Q1878" s="33"/>
      <c r="R1878" s="33">
        <f t="shared" si="354"/>
        <v>0</v>
      </c>
      <c r="S1878" s="33">
        <f t="shared" si="354"/>
        <v>0.17133333333333325</v>
      </c>
      <c r="T1878" s="33"/>
      <c r="U1878" s="33">
        <f t="shared" si="355"/>
        <v>0</v>
      </c>
      <c r="V1878" s="33">
        <f t="shared" si="355"/>
        <v>0.17133333333333325</v>
      </c>
      <c r="W1878" s="36"/>
    </row>
    <row r="1879" spans="1:23" ht="19.5">
      <c r="A1879" s="112">
        <v>38</v>
      </c>
      <c r="B1879" s="27" t="s">
        <v>2597</v>
      </c>
      <c r="C1879" s="113" t="s">
        <v>2657</v>
      </c>
      <c r="D1879" s="113"/>
      <c r="E1879" s="113" t="s">
        <v>2658</v>
      </c>
      <c r="F1879" s="114">
        <v>117</v>
      </c>
      <c r="G1879" s="102"/>
      <c r="H1879" s="102">
        <v>3.9290000000000003</v>
      </c>
      <c r="I1879" s="31">
        <f t="shared" si="349"/>
        <v>3.2</v>
      </c>
      <c r="J1879" s="32">
        <f t="shared" si="350"/>
        <v>0.9</v>
      </c>
      <c r="K1879" s="32">
        <f t="shared" si="351"/>
        <v>2.2000000000000002</v>
      </c>
      <c r="L1879" s="32">
        <f>J1879-G1879</f>
        <v>0.9</v>
      </c>
      <c r="M1879" s="32">
        <v>0</v>
      </c>
      <c r="N1879" s="33">
        <f t="shared" si="352"/>
        <v>4</v>
      </c>
      <c r="O1879" s="34">
        <f t="shared" si="353"/>
        <v>0.3</v>
      </c>
      <c r="P1879" s="35">
        <f t="shared" si="353"/>
        <v>0</v>
      </c>
      <c r="Q1879" s="33"/>
      <c r="R1879" s="33">
        <f t="shared" si="354"/>
        <v>0.3</v>
      </c>
      <c r="S1879" s="33">
        <f t="shared" si="354"/>
        <v>0</v>
      </c>
      <c r="T1879" s="33"/>
      <c r="U1879" s="33">
        <f t="shared" si="355"/>
        <v>0.3</v>
      </c>
      <c r="V1879" s="33">
        <f t="shared" si="355"/>
        <v>0</v>
      </c>
      <c r="W1879" s="36"/>
    </row>
    <row r="1880" spans="1:23" ht="19.5">
      <c r="A1880" s="112">
        <v>39</v>
      </c>
      <c r="B1880" s="27" t="s">
        <v>2597</v>
      </c>
      <c r="C1880" s="113" t="s">
        <v>2659</v>
      </c>
      <c r="D1880" s="113"/>
      <c r="E1880" s="113" t="s">
        <v>2660</v>
      </c>
      <c r="F1880" s="114">
        <v>188</v>
      </c>
      <c r="G1880" s="102"/>
      <c r="H1880" s="102"/>
      <c r="I1880" s="31">
        <f t="shared" si="349"/>
        <v>5.2</v>
      </c>
      <c r="J1880" s="32">
        <f t="shared" si="350"/>
        <v>1.5</v>
      </c>
      <c r="K1880" s="32">
        <f t="shared" si="351"/>
        <v>3.6</v>
      </c>
      <c r="L1880" s="32">
        <f>J1880-G1880</f>
        <v>1.5</v>
      </c>
      <c r="M1880" s="32">
        <f>K1880-H1880</f>
        <v>3.6</v>
      </c>
      <c r="N1880" s="33">
        <f t="shared" si="352"/>
        <v>7</v>
      </c>
      <c r="O1880" s="34">
        <f t="shared" si="353"/>
        <v>0.5</v>
      </c>
      <c r="P1880" s="35">
        <f t="shared" si="353"/>
        <v>1.2</v>
      </c>
      <c r="Q1880" s="33"/>
      <c r="R1880" s="33">
        <f t="shared" si="354"/>
        <v>0.5</v>
      </c>
      <c r="S1880" s="33">
        <f t="shared" si="354"/>
        <v>1.2</v>
      </c>
      <c r="T1880" s="33"/>
      <c r="U1880" s="33">
        <f t="shared" si="355"/>
        <v>0.5</v>
      </c>
      <c r="V1880" s="33">
        <f t="shared" si="355"/>
        <v>1.2</v>
      </c>
      <c r="W1880" s="36"/>
    </row>
    <row r="1881" spans="1:23" ht="19.5">
      <c r="A1881" s="112">
        <v>40</v>
      </c>
      <c r="B1881" s="27" t="s">
        <v>2597</v>
      </c>
      <c r="C1881" s="113" t="s">
        <v>2661</v>
      </c>
      <c r="D1881" s="113"/>
      <c r="E1881" s="113" t="s">
        <v>2662</v>
      </c>
      <c r="F1881" s="114">
        <v>153</v>
      </c>
      <c r="G1881" s="102"/>
      <c r="H1881" s="102"/>
      <c r="I1881" s="31">
        <f t="shared" si="349"/>
        <v>4.2</v>
      </c>
      <c r="J1881" s="32">
        <f t="shared" si="350"/>
        <v>1.2</v>
      </c>
      <c r="K1881" s="32">
        <f t="shared" si="351"/>
        <v>2.9</v>
      </c>
      <c r="L1881" s="32">
        <f>J1881-G1881</f>
        <v>1.2</v>
      </c>
      <c r="M1881" s="32">
        <f>K1881-H1881</f>
        <v>2.9</v>
      </c>
      <c r="N1881" s="33">
        <f t="shared" si="352"/>
        <v>6</v>
      </c>
      <c r="O1881" s="34">
        <f t="shared" si="353"/>
        <v>0.39999999999999997</v>
      </c>
      <c r="P1881" s="35">
        <f t="shared" si="353"/>
        <v>0.96666666666666667</v>
      </c>
      <c r="Q1881" s="33"/>
      <c r="R1881" s="33">
        <f t="shared" si="354"/>
        <v>0.39999999999999997</v>
      </c>
      <c r="S1881" s="33">
        <f t="shared" si="354"/>
        <v>0.96666666666666667</v>
      </c>
      <c r="T1881" s="33"/>
      <c r="U1881" s="33">
        <f t="shared" si="355"/>
        <v>0.39999999999999997</v>
      </c>
      <c r="V1881" s="33">
        <f t="shared" si="355"/>
        <v>0.96666666666666667</v>
      </c>
      <c r="W1881" s="36"/>
    </row>
    <row r="1882" spans="1:23" ht="19.5">
      <c r="A1882" s="112">
        <v>41</v>
      </c>
      <c r="B1882" s="27" t="s">
        <v>2597</v>
      </c>
      <c r="C1882" s="113" t="s">
        <v>2663</v>
      </c>
      <c r="D1882" s="113"/>
      <c r="E1882" s="113" t="s">
        <v>2664</v>
      </c>
      <c r="F1882" s="114">
        <v>110</v>
      </c>
      <c r="G1882" s="102">
        <v>7.153999999999999</v>
      </c>
      <c r="H1882" s="102">
        <v>13.077</v>
      </c>
      <c r="I1882" s="31">
        <f t="shared" si="349"/>
        <v>3</v>
      </c>
      <c r="J1882" s="32">
        <f t="shared" si="350"/>
        <v>0.9</v>
      </c>
      <c r="K1882" s="32">
        <f t="shared" si="351"/>
        <v>2.1</v>
      </c>
      <c r="L1882" s="32">
        <v>0</v>
      </c>
      <c r="M1882" s="32">
        <v>0</v>
      </c>
      <c r="N1882" s="33">
        <f t="shared" si="352"/>
        <v>4</v>
      </c>
      <c r="O1882" s="34">
        <f t="shared" si="353"/>
        <v>0</v>
      </c>
      <c r="P1882" s="35">
        <f t="shared" si="353"/>
        <v>0</v>
      </c>
      <c r="Q1882" s="33"/>
      <c r="R1882" s="33">
        <f t="shared" si="354"/>
        <v>0</v>
      </c>
      <c r="S1882" s="33">
        <f t="shared" si="354"/>
        <v>0</v>
      </c>
      <c r="T1882" s="33"/>
      <c r="U1882" s="33">
        <f t="shared" si="355"/>
        <v>0</v>
      </c>
      <c r="V1882" s="33">
        <f t="shared" si="355"/>
        <v>0</v>
      </c>
      <c r="W1882" s="36"/>
    </row>
    <row r="1883" spans="1:23" ht="19.5">
      <c r="A1883" s="112">
        <v>42</v>
      </c>
      <c r="B1883" s="27" t="s">
        <v>2597</v>
      </c>
      <c r="C1883" s="113" t="s">
        <v>2663</v>
      </c>
      <c r="D1883" s="113"/>
      <c r="E1883" s="113" t="s">
        <v>2665</v>
      </c>
      <c r="F1883" s="114">
        <v>32</v>
      </c>
      <c r="G1883" s="102">
        <v>1.587</v>
      </c>
      <c r="H1883" s="102">
        <v>1.6580000000000001</v>
      </c>
      <c r="I1883" s="31">
        <f t="shared" si="349"/>
        <v>0.9</v>
      </c>
      <c r="J1883" s="32">
        <f t="shared" si="350"/>
        <v>0.3</v>
      </c>
      <c r="K1883" s="32">
        <f t="shared" si="351"/>
        <v>0.6</v>
      </c>
      <c r="L1883" s="32">
        <v>0</v>
      </c>
      <c r="M1883" s="32">
        <v>0</v>
      </c>
      <c r="N1883" s="33">
        <f t="shared" si="352"/>
        <v>1</v>
      </c>
      <c r="O1883" s="34">
        <f t="shared" si="353"/>
        <v>0</v>
      </c>
      <c r="P1883" s="35">
        <f t="shared" si="353"/>
        <v>0</v>
      </c>
      <c r="Q1883" s="33"/>
      <c r="R1883" s="33">
        <f t="shared" si="354"/>
        <v>0</v>
      </c>
      <c r="S1883" s="33">
        <f t="shared" si="354"/>
        <v>0</v>
      </c>
      <c r="T1883" s="33"/>
      <c r="U1883" s="33">
        <f t="shared" si="355"/>
        <v>0</v>
      </c>
      <c r="V1883" s="33">
        <f t="shared" si="355"/>
        <v>0</v>
      </c>
      <c r="W1883" s="36"/>
    </row>
    <row r="1884" spans="1:23" ht="19.5">
      <c r="A1884" s="112">
        <v>43</v>
      </c>
      <c r="B1884" s="27" t="s">
        <v>2597</v>
      </c>
      <c r="C1884" s="113" t="s">
        <v>2666</v>
      </c>
      <c r="D1884" s="113"/>
      <c r="E1884" s="113" t="s">
        <v>2667</v>
      </c>
      <c r="F1884" s="114">
        <v>187</v>
      </c>
      <c r="G1884" s="102"/>
      <c r="H1884" s="102">
        <v>6.4039999999999999</v>
      </c>
      <c r="I1884" s="31">
        <f t="shared" si="349"/>
        <v>5.0999999999999996</v>
      </c>
      <c r="J1884" s="32">
        <f t="shared" si="350"/>
        <v>1.5</v>
      </c>
      <c r="K1884" s="32">
        <f t="shared" si="351"/>
        <v>3.6</v>
      </c>
      <c r="L1884" s="32">
        <f>J1884-G1884</f>
        <v>1.5</v>
      </c>
      <c r="M1884" s="32">
        <v>0</v>
      </c>
      <c r="N1884" s="33">
        <f t="shared" si="352"/>
        <v>7</v>
      </c>
      <c r="O1884" s="34">
        <f t="shared" si="353"/>
        <v>0.5</v>
      </c>
      <c r="P1884" s="35">
        <f t="shared" si="353"/>
        <v>0</v>
      </c>
      <c r="Q1884" s="33"/>
      <c r="R1884" s="33">
        <f t="shared" si="354"/>
        <v>0.5</v>
      </c>
      <c r="S1884" s="33">
        <f t="shared" si="354"/>
        <v>0</v>
      </c>
      <c r="T1884" s="33"/>
      <c r="U1884" s="33">
        <f t="shared" si="355"/>
        <v>0.5</v>
      </c>
      <c r="V1884" s="33">
        <f t="shared" si="355"/>
        <v>0</v>
      </c>
      <c r="W1884" s="36"/>
    </row>
    <row r="1885" spans="1:23" ht="19.5">
      <c r="A1885" s="112">
        <v>44</v>
      </c>
      <c r="B1885" s="27" t="s">
        <v>2597</v>
      </c>
      <c r="C1885" s="113" t="s">
        <v>2666</v>
      </c>
      <c r="D1885" s="113"/>
      <c r="E1885" s="113" t="s">
        <v>2668</v>
      </c>
      <c r="F1885" s="114">
        <v>163</v>
      </c>
      <c r="G1885" s="102">
        <v>1.8749999999999998</v>
      </c>
      <c r="H1885" s="102">
        <v>6.4050000000000002</v>
      </c>
      <c r="I1885" s="31">
        <f t="shared" si="349"/>
        <v>4.5</v>
      </c>
      <c r="J1885" s="32">
        <f t="shared" si="350"/>
        <v>1.3</v>
      </c>
      <c r="K1885" s="32">
        <f t="shared" si="351"/>
        <v>3.2</v>
      </c>
      <c r="L1885" s="32">
        <v>0</v>
      </c>
      <c r="M1885" s="32">
        <v>0</v>
      </c>
      <c r="N1885" s="33">
        <f t="shared" si="352"/>
        <v>6</v>
      </c>
      <c r="O1885" s="34">
        <f t="shared" si="353"/>
        <v>0</v>
      </c>
      <c r="P1885" s="35">
        <f t="shared" si="353"/>
        <v>0</v>
      </c>
      <c r="Q1885" s="33"/>
      <c r="R1885" s="33">
        <f t="shared" si="354"/>
        <v>0</v>
      </c>
      <c r="S1885" s="33">
        <f t="shared" si="354"/>
        <v>0</v>
      </c>
      <c r="T1885" s="33"/>
      <c r="U1885" s="33">
        <f t="shared" si="355"/>
        <v>0</v>
      </c>
      <c r="V1885" s="33">
        <f t="shared" si="355"/>
        <v>0</v>
      </c>
      <c r="W1885" s="36"/>
    </row>
    <row r="1886" spans="1:23" ht="19.5">
      <c r="A1886" s="112">
        <v>45</v>
      </c>
      <c r="B1886" s="27" t="s">
        <v>2597</v>
      </c>
      <c r="C1886" s="113" t="s">
        <v>2666</v>
      </c>
      <c r="D1886" s="113"/>
      <c r="E1886" s="113" t="s">
        <v>2669</v>
      </c>
      <c r="F1886" s="114">
        <v>118</v>
      </c>
      <c r="G1886" s="102"/>
      <c r="H1886" s="102">
        <v>1.4880500000000001</v>
      </c>
      <c r="I1886" s="31">
        <f t="shared" si="349"/>
        <v>3.2</v>
      </c>
      <c r="J1886" s="32">
        <f t="shared" si="350"/>
        <v>0.9</v>
      </c>
      <c r="K1886" s="32">
        <f t="shared" si="351"/>
        <v>2.2000000000000002</v>
      </c>
      <c r="L1886" s="32">
        <f>J1886-G1886</f>
        <v>0.9</v>
      </c>
      <c r="M1886" s="32">
        <f>K1886-H1886</f>
        <v>0.71195000000000008</v>
      </c>
      <c r="N1886" s="33">
        <f t="shared" si="352"/>
        <v>4</v>
      </c>
      <c r="O1886" s="34">
        <f t="shared" si="353"/>
        <v>0.3</v>
      </c>
      <c r="P1886" s="35">
        <f t="shared" si="353"/>
        <v>0.2373166666666667</v>
      </c>
      <c r="Q1886" s="33"/>
      <c r="R1886" s="33">
        <f t="shared" si="354"/>
        <v>0.3</v>
      </c>
      <c r="S1886" s="33">
        <f t="shared" si="354"/>
        <v>0.2373166666666667</v>
      </c>
      <c r="T1886" s="33"/>
      <c r="U1886" s="33">
        <f t="shared" si="355"/>
        <v>0.3</v>
      </c>
      <c r="V1886" s="33">
        <f t="shared" si="355"/>
        <v>0.2373166666666667</v>
      </c>
      <c r="W1886" s="36"/>
    </row>
    <row r="1887" spans="1:23" ht="19.5">
      <c r="A1887" s="112">
        <v>46</v>
      </c>
      <c r="B1887" s="27" t="s">
        <v>2597</v>
      </c>
      <c r="C1887" s="113" t="s">
        <v>2670</v>
      </c>
      <c r="D1887" s="113"/>
      <c r="E1887" s="113" t="s">
        <v>2671</v>
      </c>
      <c r="F1887" s="114">
        <v>191</v>
      </c>
      <c r="G1887" s="102">
        <v>2.7619999999999991</v>
      </c>
      <c r="H1887" s="102">
        <v>7.7300000000000013</v>
      </c>
      <c r="I1887" s="31">
        <f t="shared" si="349"/>
        <v>5.3</v>
      </c>
      <c r="J1887" s="32">
        <f t="shared" si="350"/>
        <v>1.5</v>
      </c>
      <c r="K1887" s="32">
        <f t="shared" si="351"/>
        <v>3.7</v>
      </c>
      <c r="L1887" s="32">
        <v>0</v>
      </c>
      <c r="M1887" s="32">
        <v>0</v>
      </c>
      <c r="N1887" s="33">
        <f t="shared" si="352"/>
        <v>7</v>
      </c>
      <c r="O1887" s="34">
        <f t="shared" si="353"/>
        <v>0</v>
      </c>
      <c r="P1887" s="35">
        <f t="shared" si="353"/>
        <v>0</v>
      </c>
      <c r="Q1887" s="33"/>
      <c r="R1887" s="33">
        <f t="shared" si="354"/>
        <v>0</v>
      </c>
      <c r="S1887" s="33">
        <f t="shared" si="354"/>
        <v>0</v>
      </c>
      <c r="T1887" s="33"/>
      <c r="U1887" s="33">
        <f t="shared" si="355"/>
        <v>0</v>
      </c>
      <c r="V1887" s="33">
        <f t="shared" si="355"/>
        <v>0</v>
      </c>
      <c r="W1887" s="36"/>
    </row>
    <row r="1888" spans="1:23" ht="19.5">
      <c r="A1888" s="112">
        <v>47</v>
      </c>
      <c r="B1888" s="27" t="s">
        <v>2597</v>
      </c>
      <c r="C1888" s="113" t="s">
        <v>2672</v>
      </c>
      <c r="D1888" s="113"/>
      <c r="E1888" s="113" t="s">
        <v>2673</v>
      </c>
      <c r="F1888" s="114">
        <v>74</v>
      </c>
      <c r="G1888" s="102">
        <v>1.3109999999999999</v>
      </c>
      <c r="H1888" s="102">
        <v>3.5149999999999992</v>
      </c>
      <c r="I1888" s="31">
        <f t="shared" si="349"/>
        <v>2</v>
      </c>
      <c r="J1888" s="32">
        <f t="shared" si="350"/>
        <v>0.6</v>
      </c>
      <c r="K1888" s="32">
        <f t="shared" si="351"/>
        <v>1.4</v>
      </c>
      <c r="L1888" s="32">
        <v>0</v>
      </c>
      <c r="M1888" s="32">
        <v>0</v>
      </c>
      <c r="N1888" s="33">
        <f t="shared" si="352"/>
        <v>3</v>
      </c>
      <c r="O1888" s="34">
        <f t="shared" si="353"/>
        <v>0</v>
      </c>
      <c r="P1888" s="35">
        <f t="shared" si="353"/>
        <v>0</v>
      </c>
      <c r="Q1888" s="33"/>
      <c r="R1888" s="33">
        <f t="shared" si="354"/>
        <v>0</v>
      </c>
      <c r="S1888" s="33">
        <f t="shared" si="354"/>
        <v>0</v>
      </c>
      <c r="T1888" s="33"/>
      <c r="U1888" s="33">
        <f t="shared" si="355"/>
        <v>0</v>
      </c>
      <c r="V1888" s="33">
        <f t="shared" si="355"/>
        <v>0</v>
      </c>
      <c r="W1888" s="36"/>
    </row>
    <row r="1889" spans="1:23" ht="19.5">
      <c r="A1889" s="112">
        <v>48</v>
      </c>
      <c r="B1889" s="27" t="s">
        <v>2597</v>
      </c>
      <c r="C1889" s="113" t="s">
        <v>220</v>
      </c>
      <c r="D1889" s="113"/>
      <c r="E1889" s="113" t="s">
        <v>69</v>
      </c>
      <c r="F1889" s="114">
        <v>85</v>
      </c>
      <c r="G1889" s="102"/>
      <c r="H1889" s="102"/>
      <c r="I1889" s="31">
        <f t="shared" si="349"/>
        <v>2.2999999999999998</v>
      </c>
      <c r="J1889" s="32">
        <f t="shared" si="350"/>
        <v>0.7</v>
      </c>
      <c r="K1889" s="32">
        <f t="shared" si="351"/>
        <v>1.6</v>
      </c>
      <c r="L1889" s="32">
        <f t="shared" ref="L1889:M1892" si="357">J1889-G1889</f>
        <v>0.7</v>
      </c>
      <c r="M1889" s="32">
        <f t="shared" si="357"/>
        <v>1.6</v>
      </c>
      <c r="N1889" s="33">
        <f t="shared" si="352"/>
        <v>3</v>
      </c>
      <c r="O1889" s="34">
        <f t="shared" si="353"/>
        <v>0.23333333333333331</v>
      </c>
      <c r="P1889" s="35">
        <f t="shared" si="353"/>
        <v>0.53333333333333333</v>
      </c>
      <c r="Q1889" s="33"/>
      <c r="R1889" s="33">
        <f t="shared" si="354"/>
        <v>0.23333333333333331</v>
      </c>
      <c r="S1889" s="33">
        <f t="shared" si="354"/>
        <v>0.53333333333333333</v>
      </c>
      <c r="T1889" s="33"/>
      <c r="U1889" s="33">
        <f t="shared" si="355"/>
        <v>0.23333333333333331</v>
      </c>
      <c r="V1889" s="33">
        <f t="shared" si="355"/>
        <v>0.53333333333333333</v>
      </c>
      <c r="W1889" s="36"/>
    </row>
    <row r="1890" spans="1:23" ht="19.5">
      <c r="A1890" s="112">
        <v>49</v>
      </c>
      <c r="B1890" s="27" t="s">
        <v>2597</v>
      </c>
      <c r="C1890" s="113" t="s">
        <v>2674</v>
      </c>
      <c r="D1890" s="113"/>
      <c r="E1890" s="113" t="s">
        <v>2675</v>
      </c>
      <c r="F1890" s="114">
        <v>170</v>
      </c>
      <c r="G1890" s="102"/>
      <c r="H1890" s="102"/>
      <c r="I1890" s="31">
        <f t="shared" si="349"/>
        <v>4.7</v>
      </c>
      <c r="J1890" s="32">
        <f t="shared" si="350"/>
        <v>1.3</v>
      </c>
      <c r="K1890" s="32">
        <f t="shared" si="351"/>
        <v>3.3</v>
      </c>
      <c r="L1890" s="32">
        <f t="shared" si="357"/>
        <v>1.3</v>
      </c>
      <c r="M1890" s="32">
        <f t="shared" si="357"/>
        <v>3.3</v>
      </c>
      <c r="N1890" s="33">
        <f t="shared" si="352"/>
        <v>6</v>
      </c>
      <c r="O1890" s="34">
        <f t="shared" si="353"/>
        <v>0.43333333333333335</v>
      </c>
      <c r="P1890" s="35">
        <f t="shared" si="353"/>
        <v>1.0999999999999999</v>
      </c>
      <c r="Q1890" s="33"/>
      <c r="R1890" s="33">
        <f t="shared" si="354"/>
        <v>0.43333333333333335</v>
      </c>
      <c r="S1890" s="33">
        <f t="shared" si="354"/>
        <v>1.0999999999999999</v>
      </c>
      <c r="T1890" s="33"/>
      <c r="U1890" s="33">
        <f t="shared" si="355"/>
        <v>0.43333333333333335</v>
      </c>
      <c r="V1890" s="33">
        <f t="shared" si="355"/>
        <v>1.0999999999999999</v>
      </c>
      <c r="W1890" s="36"/>
    </row>
    <row r="1891" spans="1:23" ht="19.5">
      <c r="A1891" s="112">
        <v>50</v>
      </c>
      <c r="B1891" s="27" t="s">
        <v>2597</v>
      </c>
      <c r="C1891" s="113" t="s">
        <v>2676</v>
      </c>
      <c r="D1891" s="113"/>
      <c r="E1891" s="113" t="s">
        <v>2677</v>
      </c>
      <c r="F1891" s="114">
        <v>218</v>
      </c>
      <c r="G1891" s="102"/>
      <c r="H1891" s="102"/>
      <c r="I1891" s="31">
        <f t="shared" si="349"/>
        <v>6</v>
      </c>
      <c r="J1891" s="32">
        <f t="shared" si="350"/>
        <v>1.7</v>
      </c>
      <c r="K1891" s="32">
        <f t="shared" si="351"/>
        <v>4.2</v>
      </c>
      <c r="L1891" s="32">
        <f t="shared" si="357"/>
        <v>1.7</v>
      </c>
      <c r="M1891" s="32">
        <f t="shared" si="357"/>
        <v>4.2</v>
      </c>
      <c r="N1891" s="33">
        <f t="shared" si="352"/>
        <v>8</v>
      </c>
      <c r="O1891" s="34">
        <f t="shared" si="353"/>
        <v>0.56666666666666665</v>
      </c>
      <c r="P1891" s="35">
        <f t="shared" si="353"/>
        <v>1.4000000000000001</v>
      </c>
      <c r="Q1891" s="33"/>
      <c r="R1891" s="33">
        <f t="shared" si="354"/>
        <v>0.56666666666666665</v>
      </c>
      <c r="S1891" s="33">
        <f t="shared" si="354"/>
        <v>1.4000000000000001</v>
      </c>
      <c r="T1891" s="33"/>
      <c r="U1891" s="33">
        <f t="shared" si="355"/>
        <v>0.56666666666666665</v>
      </c>
      <c r="V1891" s="33">
        <f t="shared" si="355"/>
        <v>1.4000000000000001</v>
      </c>
      <c r="W1891" s="36"/>
    </row>
    <row r="1892" spans="1:23" ht="19.5">
      <c r="A1892" s="112">
        <v>51</v>
      </c>
      <c r="B1892" s="27" t="s">
        <v>2597</v>
      </c>
      <c r="C1892" s="113" t="s">
        <v>2678</v>
      </c>
      <c r="D1892" s="113"/>
      <c r="E1892" s="113" t="s">
        <v>2679</v>
      </c>
      <c r="F1892" s="114">
        <v>139</v>
      </c>
      <c r="G1892" s="102">
        <v>0.31199999999999989</v>
      </c>
      <c r="H1892" s="102">
        <v>2.3550000000000004</v>
      </c>
      <c r="I1892" s="31">
        <f t="shared" si="349"/>
        <v>3.8</v>
      </c>
      <c r="J1892" s="32">
        <f t="shared" si="350"/>
        <v>1.1000000000000001</v>
      </c>
      <c r="K1892" s="32">
        <f t="shared" si="351"/>
        <v>2.7</v>
      </c>
      <c r="L1892" s="32">
        <f t="shared" si="357"/>
        <v>0.78800000000000026</v>
      </c>
      <c r="M1892" s="32">
        <f t="shared" si="357"/>
        <v>0.34499999999999975</v>
      </c>
      <c r="N1892" s="33">
        <f t="shared" si="352"/>
        <v>5</v>
      </c>
      <c r="O1892" s="34">
        <f t="shared" si="353"/>
        <v>0.26266666666666677</v>
      </c>
      <c r="P1892" s="35">
        <f t="shared" si="353"/>
        <v>0.11499999999999992</v>
      </c>
      <c r="Q1892" s="33"/>
      <c r="R1892" s="33">
        <f t="shared" si="354"/>
        <v>0.26266666666666677</v>
      </c>
      <c r="S1892" s="33">
        <f t="shared" si="354"/>
        <v>0.11499999999999992</v>
      </c>
      <c r="T1892" s="33"/>
      <c r="U1892" s="33">
        <f t="shared" si="355"/>
        <v>0.26266666666666677</v>
      </c>
      <c r="V1892" s="33">
        <f t="shared" si="355"/>
        <v>0.11499999999999992</v>
      </c>
      <c r="W1892" s="36"/>
    </row>
    <row r="1893" spans="1:23" ht="19.5">
      <c r="A1893" s="112">
        <v>52</v>
      </c>
      <c r="B1893" s="27" t="s">
        <v>2597</v>
      </c>
      <c r="C1893" s="113" t="s">
        <v>39</v>
      </c>
      <c r="D1893" s="113"/>
      <c r="E1893" s="113" t="s">
        <v>40</v>
      </c>
      <c r="F1893" s="114">
        <v>90</v>
      </c>
      <c r="G1893" s="102">
        <v>1.84</v>
      </c>
      <c r="H1893" s="102"/>
      <c r="I1893" s="31">
        <f t="shared" si="349"/>
        <v>2.5</v>
      </c>
      <c r="J1893" s="32">
        <f t="shared" si="350"/>
        <v>0.7</v>
      </c>
      <c r="K1893" s="32">
        <f t="shared" si="351"/>
        <v>1.8</v>
      </c>
      <c r="L1893" s="32">
        <v>0</v>
      </c>
      <c r="M1893" s="32">
        <f>K1893-H1893</f>
        <v>1.8</v>
      </c>
      <c r="N1893" s="33">
        <f t="shared" si="352"/>
        <v>3</v>
      </c>
      <c r="O1893" s="34">
        <f t="shared" si="353"/>
        <v>0</v>
      </c>
      <c r="P1893" s="35">
        <f t="shared" si="353"/>
        <v>0.6</v>
      </c>
      <c r="Q1893" s="33"/>
      <c r="R1893" s="33">
        <f t="shared" si="354"/>
        <v>0</v>
      </c>
      <c r="S1893" s="33">
        <f t="shared" si="354"/>
        <v>0.6</v>
      </c>
      <c r="T1893" s="33"/>
      <c r="U1893" s="33">
        <f t="shared" si="355"/>
        <v>0</v>
      </c>
      <c r="V1893" s="33">
        <f t="shared" si="355"/>
        <v>0.6</v>
      </c>
      <c r="W1893" s="36"/>
    </row>
    <row r="1894" spans="1:23" ht="19.5">
      <c r="A1894" s="112">
        <v>53</v>
      </c>
      <c r="B1894" s="27" t="s">
        <v>2597</v>
      </c>
      <c r="C1894" s="113" t="s">
        <v>2680</v>
      </c>
      <c r="D1894" s="113"/>
      <c r="E1894" s="113" t="s">
        <v>2681</v>
      </c>
      <c r="F1894" s="114">
        <v>149</v>
      </c>
      <c r="G1894" s="102"/>
      <c r="H1894" s="102"/>
      <c r="I1894" s="31">
        <f t="shared" si="349"/>
        <v>4.0999999999999996</v>
      </c>
      <c r="J1894" s="32">
        <f t="shared" si="350"/>
        <v>1.2</v>
      </c>
      <c r="K1894" s="32">
        <f t="shared" si="351"/>
        <v>2.9</v>
      </c>
      <c r="L1894" s="32">
        <f>J1894-G1894</f>
        <v>1.2</v>
      </c>
      <c r="M1894" s="32">
        <f>K1894-H1894</f>
        <v>2.9</v>
      </c>
      <c r="N1894" s="33">
        <f t="shared" si="352"/>
        <v>5</v>
      </c>
      <c r="O1894" s="34">
        <f t="shared" si="353"/>
        <v>0.39999999999999997</v>
      </c>
      <c r="P1894" s="35">
        <f t="shared" si="353"/>
        <v>0.96666666666666667</v>
      </c>
      <c r="Q1894" s="33"/>
      <c r="R1894" s="33">
        <f t="shared" si="354"/>
        <v>0.39999999999999997</v>
      </c>
      <c r="S1894" s="33">
        <f t="shared" si="354"/>
        <v>0.96666666666666667</v>
      </c>
      <c r="T1894" s="33"/>
      <c r="U1894" s="33">
        <f t="shared" si="355"/>
        <v>0.39999999999999997</v>
      </c>
      <c r="V1894" s="33">
        <f t="shared" si="355"/>
        <v>0.96666666666666667</v>
      </c>
      <c r="W1894" s="36"/>
    </row>
    <row r="1895" spans="1:23" ht="19.5">
      <c r="A1895" s="112">
        <v>54</v>
      </c>
      <c r="B1895" s="27" t="s">
        <v>2597</v>
      </c>
      <c r="C1895" s="113" t="s">
        <v>2682</v>
      </c>
      <c r="D1895" s="113"/>
      <c r="E1895" s="113" t="s">
        <v>2683</v>
      </c>
      <c r="F1895" s="114">
        <v>184</v>
      </c>
      <c r="G1895" s="102">
        <v>8.3840000000000003</v>
      </c>
      <c r="H1895" s="102">
        <v>6.0130000000000008</v>
      </c>
      <c r="I1895" s="31">
        <f t="shared" si="349"/>
        <v>5.0999999999999996</v>
      </c>
      <c r="J1895" s="32">
        <f t="shared" si="350"/>
        <v>1.5</v>
      </c>
      <c r="K1895" s="32">
        <f t="shared" si="351"/>
        <v>3.6</v>
      </c>
      <c r="L1895" s="32">
        <v>0</v>
      </c>
      <c r="M1895" s="32">
        <v>0</v>
      </c>
      <c r="N1895" s="33">
        <f t="shared" si="352"/>
        <v>7</v>
      </c>
      <c r="O1895" s="34">
        <f t="shared" si="353"/>
        <v>0</v>
      </c>
      <c r="P1895" s="35">
        <f t="shared" si="353"/>
        <v>0</v>
      </c>
      <c r="Q1895" s="33"/>
      <c r="R1895" s="33">
        <f t="shared" si="354"/>
        <v>0</v>
      </c>
      <c r="S1895" s="33">
        <f t="shared" si="354"/>
        <v>0</v>
      </c>
      <c r="T1895" s="33"/>
      <c r="U1895" s="33">
        <f t="shared" si="355"/>
        <v>0</v>
      </c>
      <c r="V1895" s="33">
        <f t="shared" si="355"/>
        <v>0</v>
      </c>
      <c r="W1895" s="36"/>
    </row>
    <row r="1896" spans="1:23" ht="19.5">
      <c r="A1896" s="112">
        <v>55</v>
      </c>
      <c r="B1896" s="27" t="s">
        <v>2597</v>
      </c>
      <c r="C1896" s="113" t="s">
        <v>2684</v>
      </c>
      <c r="D1896" s="113"/>
      <c r="E1896" s="113" t="s">
        <v>2685</v>
      </c>
      <c r="F1896" s="114">
        <v>138</v>
      </c>
      <c r="G1896" s="102">
        <v>5.6629999999999994</v>
      </c>
      <c r="H1896" s="102">
        <v>13.175999999999998</v>
      </c>
      <c r="I1896" s="31">
        <f t="shared" si="349"/>
        <v>3.8</v>
      </c>
      <c r="J1896" s="32">
        <f t="shared" si="350"/>
        <v>1.1000000000000001</v>
      </c>
      <c r="K1896" s="32">
        <f t="shared" si="351"/>
        <v>2.7</v>
      </c>
      <c r="L1896" s="32">
        <v>0</v>
      </c>
      <c r="M1896" s="32">
        <v>0</v>
      </c>
      <c r="N1896" s="33">
        <f t="shared" si="352"/>
        <v>5</v>
      </c>
      <c r="O1896" s="34">
        <f t="shared" si="353"/>
        <v>0</v>
      </c>
      <c r="P1896" s="35">
        <f t="shared" si="353"/>
        <v>0</v>
      </c>
      <c r="Q1896" s="33"/>
      <c r="R1896" s="33">
        <f t="shared" si="354"/>
        <v>0</v>
      </c>
      <c r="S1896" s="33">
        <f t="shared" si="354"/>
        <v>0</v>
      </c>
      <c r="T1896" s="33"/>
      <c r="U1896" s="33">
        <f t="shared" si="355"/>
        <v>0</v>
      </c>
      <c r="V1896" s="33">
        <f t="shared" si="355"/>
        <v>0</v>
      </c>
      <c r="W1896" s="36"/>
    </row>
    <row r="1897" spans="1:23" ht="19.5">
      <c r="A1897" s="112">
        <v>56</v>
      </c>
      <c r="B1897" s="27" t="s">
        <v>2597</v>
      </c>
      <c r="C1897" s="113" t="s">
        <v>2686</v>
      </c>
      <c r="D1897" s="113"/>
      <c r="E1897" s="113" t="s">
        <v>2687</v>
      </c>
      <c r="F1897" s="114">
        <v>140</v>
      </c>
      <c r="G1897" s="102">
        <v>1.3021999999999998</v>
      </c>
      <c r="H1897" s="102">
        <v>3.39</v>
      </c>
      <c r="I1897" s="31">
        <f t="shared" si="349"/>
        <v>3.9</v>
      </c>
      <c r="J1897" s="32">
        <f t="shared" si="350"/>
        <v>1.1000000000000001</v>
      </c>
      <c r="K1897" s="32">
        <f t="shared" si="351"/>
        <v>2.7</v>
      </c>
      <c r="L1897" s="32">
        <v>0</v>
      </c>
      <c r="M1897" s="32">
        <v>0</v>
      </c>
      <c r="N1897" s="33">
        <f t="shared" si="352"/>
        <v>5</v>
      </c>
      <c r="O1897" s="34">
        <f t="shared" si="353"/>
        <v>0</v>
      </c>
      <c r="P1897" s="35">
        <f t="shared" si="353"/>
        <v>0</v>
      </c>
      <c r="Q1897" s="33"/>
      <c r="R1897" s="33">
        <f t="shared" si="354"/>
        <v>0</v>
      </c>
      <c r="S1897" s="33">
        <f t="shared" si="354"/>
        <v>0</v>
      </c>
      <c r="T1897" s="33"/>
      <c r="U1897" s="33">
        <f t="shared" si="355"/>
        <v>0</v>
      </c>
      <c r="V1897" s="33">
        <f t="shared" si="355"/>
        <v>0</v>
      </c>
      <c r="W1897" s="36"/>
    </row>
    <row r="1898" spans="1:23" ht="19.5">
      <c r="A1898" s="112">
        <v>57</v>
      </c>
      <c r="B1898" s="27" t="s">
        <v>2597</v>
      </c>
      <c r="C1898" s="113" t="s">
        <v>493</v>
      </c>
      <c r="D1898" s="113"/>
      <c r="E1898" s="113" t="s">
        <v>494</v>
      </c>
      <c r="F1898" s="114">
        <v>113</v>
      </c>
      <c r="G1898" s="102"/>
      <c r="H1898" s="102">
        <v>1.5569999999999999</v>
      </c>
      <c r="I1898" s="31">
        <f t="shared" si="349"/>
        <v>3.1</v>
      </c>
      <c r="J1898" s="32">
        <f t="shared" si="350"/>
        <v>0.9</v>
      </c>
      <c r="K1898" s="32">
        <f t="shared" si="351"/>
        <v>2.2000000000000002</v>
      </c>
      <c r="L1898" s="32">
        <f>J1898-G1898</f>
        <v>0.9</v>
      </c>
      <c r="M1898" s="32">
        <f>K1898-H1898</f>
        <v>0.64300000000000024</v>
      </c>
      <c r="N1898" s="33">
        <f t="shared" si="352"/>
        <v>4</v>
      </c>
      <c r="O1898" s="34">
        <f t="shared" si="353"/>
        <v>0.3</v>
      </c>
      <c r="P1898" s="35">
        <f t="shared" si="353"/>
        <v>0.2143333333333334</v>
      </c>
      <c r="Q1898" s="33"/>
      <c r="R1898" s="33">
        <f t="shared" si="354"/>
        <v>0.3</v>
      </c>
      <c r="S1898" s="33">
        <f t="shared" si="354"/>
        <v>0.2143333333333334</v>
      </c>
      <c r="T1898" s="33"/>
      <c r="U1898" s="33">
        <f t="shared" si="355"/>
        <v>0.3</v>
      </c>
      <c r="V1898" s="33">
        <f t="shared" si="355"/>
        <v>0.2143333333333334</v>
      </c>
      <c r="W1898" s="36"/>
    </row>
    <row r="1899" spans="1:23" ht="19.5">
      <c r="A1899" s="112">
        <v>58</v>
      </c>
      <c r="B1899" s="27" t="s">
        <v>2597</v>
      </c>
      <c r="C1899" s="113" t="s">
        <v>2688</v>
      </c>
      <c r="D1899" s="113"/>
      <c r="E1899" s="113" t="s">
        <v>2689</v>
      </c>
      <c r="F1899" s="114">
        <v>99</v>
      </c>
      <c r="G1899" s="102">
        <v>0.82599999999999996</v>
      </c>
      <c r="H1899" s="102">
        <v>2.1259999999999999</v>
      </c>
      <c r="I1899" s="31">
        <f t="shared" si="349"/>
        <v>2.7</v>
      </c>
      <c r="J1899" s="32">
        <f t="shared" si="350"/>
        <v>0.8</v>
      </c>
      <c r="K1899" s="32">
        <f t="shared" si="351"/>
        <v>1.9</v>
      </c>
      <c r="L1899" s="32">
        <v>0</v>
      </c>
      <c r="M1899" s="32">
        <v>0</v>
      </c>
      <c r="N1899" s="33">
        <f t="shared" si="352"/>
        <v>4</v>
      </c>
      <c r="O1899" s="34">
        <f t="shared" si="353"/>
        <v>0</v>
      </c>
      <c r="P1899" s="35">
        <f t="shared" si="353"/>
        <v>0</v>
      </c>
      <c r="Q1899" s="33"/>
      <c r="R1899" s="33">
        <f t="shared" si="354"/>
        <v>0</v>
      </c>
      <c r="S1899" s="33">
        <f t="shared" si="354"/>
        <v>0</v>
      </c>
      <c r="T1899" s="33"/>
      <c r="U1899" s="33">
        <f t="shared" si="355"/>
        <v>0</v>
      </c>
      <c r="V1899" s="33">
        <f t="shared" si="355"/>
        <v>0</v>
      </c>
      <c r="W1899" s="36"/>
    </row>
    <row r="1900" spans="1:23" ht="19.5">
      <c r="A1900" s="112">
        <v>59</v>
      </c>
      <c r="B1900" s="27" t="s">
        <v>2597</v>
      </c>
      <c r="C1900" s="113" t="s">
        <v>2690</v>
      </c>
      <c r="D1900" s="113"/>
      <c r="E1900" s="113" t="s">
        <v>2691</v>
      </c>
      <c r="F1900" s="114">
        <v>170</v>
      </c>
      <c r="G1900" s="102">
        <v>1.3590000000000004</v>
      </c>
      <c r="H1900" s="102"/>
      <c r="I1900" s="31">
        <f t="shared" si="349"/>
        <v>4.7</v>
      </c>
      <c r="J1900" s="32">
        <f t="shared" si="350"/>
        <v>1.3</v>
      </c>
      <c r="K1900" s="32">
        <f t="shared" si="351"/>
        <v>3.3</v>
      </c>
      <c r="L1900" s="32">
        <v>0</v>
      </c>
      <c r="M1900" s="32">
        <f>K1900-H1900</f>
        <v>3.3</v>
      </c>
      <c r="N1900" s="33">
        <f t="shared" si="352"/>
        <v>6</v>
      </c>
      <c r="O1900" s="34">
        <f t="shared" si="353"/>
        <v>0</v>
      </c>
      <c r="P1900" s="35">
        <f t="shared" si="353"/>
        <v>1.0999999999999999</v>
      </c>
      <c r="Q1900" s="33"/>
      <c r="R1900" s="33">
        <f t="shared" si="354"/>
        <v>0</v>
      </c>
      <c r="S1900" s="33">
        <f t="shared" si="354"/>
        <v>1.0999999999999999</v>
      </c>
      <c r="T1900" s="33"/>
      <c r="U1900" s="33">
        <f t="shared" si="355"/>
        <v>0</v>
      </c>
      <c r="V1900" s="33">
        <f t="shared" si="355"/>
        <v>1.0999999999999999</v>
      </c>
      <c r="W1900" s="36"/>
    </row>
    <row r="1901" spans="1:23" ht="19.5">
      <c r="A1901" s="112">
        <v>60</v>
      </c>
      <c r="B1901" s="27" t="s">
        <v>2597</v>
      </c>
      <c r="C1901" s="113" t="s">
        <v>2692</v>
      </c>
      <c r="D1901" s="113"/>
      <c r="E1901" s="113" t="s">
        <v>2693</v>
      </c>
      <c r="F1901" s="114">
        <v>98</v>
      </c>
      <c r="G1901" s="102"/>
      <c r="H1901" s="102"/>
      <c r="I1901" s="31">
        <f t="shared" si="349"/>
        <v>2.7</v>
      </c>
      <c r="J1901" s="32">
        <f t="shared" si="350"/>
        <v>0.8</v>
      </c>
      <c r="K1901" s="32">
        <f t="shared" si="351"/>
        <v>1.9</v>
      </c>
      <c r="L1901" s="32">
        <f>J1901-G1901</f>
        <v>0.8</v>
      </c>
      <c r="M1901" s="32">
        <f>K1901-H1901</f>
        <v>1.9</v>
      </c>
      <c r="N1901" s="33">
        <f t="shared" si="352"/>
        <v>4</v>
      </c>
      <c r="O1901" s="34">
        <f t="shared" si="353"/>
        <v>0.26666666666666666</v>
      </c>
      <c r="P1901" s="35">
        <f t="shared" si="353"/>
        <v>0.6333333333333333</v>
      </c>
      <c r="Q1901" s="33"/>
      <c r="R1901" s="33">
        <f t="shared" si="354"/>
        <v>0.26666666666666666</v>
      </c>
      <c r="S1901" s="33">
        <f t="shared" si="354"/>
        <v>0.6333333333333333</v>
      </c>
      <c r="T1901" s="33"/>
      <c r="U1901" s="33">
        <f t="shared" si="355"/>
        <v>0.26666666666666666</v>
      </c>
      <c r="V1901" s="33">
        <f t="shared" si="355"/>
        <v>0.6333333333333333</v>
      </c>
      <c r="W1901" s="36"/>
    </row>
    <row r="1902" spans="1:23" ht="19.5">
      <c r="A1902" s="112">
        <v>61</v>
      </c>
      <c r="B1902" s="27" t="s">
        <v>2597</v>
      </c>
      <c r="C1902" s="113" t="s">
        <v>2694</v>
      </c>
      <c r="D1902" s="113"/>
      <c r="E1902" s="113" t="s">
        <v>2695</v>
      </c>
      <c r="F1902" s="114">
        <v>153</v>
      </c>
      <c r="G1902" s="102"/>
      <c r="H1902" s="102"/>
      <c r="I1902" s="31">
        <f t="shared" si="349"/>
        <v>4.2</v>
      </c>
      <c r="J1902" s="32">
        <f t="shared" si="350"/>
        <v>1.2</v>
      </c>
      <c r="K1902" s="32">
        <f t="shared" si="351"/>
        <v>2.9</v>
      </c>
      <c r="L1902" s="32">
        <f>J1902-G1902</f>
        <v>1.2</v>
      </c>
      <c r="M1902" s="32">
        <f>K1902-H1902</f>
        <v>2.9</v>
      </c>
      <c r="N1902" s="33">
        <f t="shared" si="352"/>
        <v>6</v>
      </c>
      <c r="O1902" s="34">
        <f t="shared" si="353"/>
        <v>0.39999999999999997</v>
      </c>
      <c r="P1902" s="35">
        <f t="shared" si="353"/>
        <v>0.96666666666666667</v>
      </c>
      <c r="Q1902" s="33"/>
      <c r="R1902" s="33">
        <f t="shared" si="354"/>
        <v>0.39999999999999997</v>
      </c>
      <c r="S1902" s="33">
        <f t="shared" si="354"/>
        <v>0.96666666666666667</v>
      </c>
      <c r="T1902" s="33"/>
      <c r="U1902" s="33">
        <f t="shared" si="355"/>
        <v>0.39999999999999997</v>
      </c>
      <c r="V1902" s="33">
        <f t="shared" si="355"/>
        <v>0.96666666666666667</v>
      </c>
      <c r="W1902" s="36"/>
    </row>
    <row r="1903" spans="1:23" ht="19.5">
      <c r="A1903" s="112">
        <v>62</v>
      </c>
      <c r="B1903" s="27" t="s">
        <v>2597</v>
      </c>
      <c r="C1903" s="113" t="s">
        <v>2696</v>
      </c>
      <c r="D1903" s="113"/>
      <c r="E1903" s="113" t="s">
        <v>2697</v>
      </c>
      <c r="F1903" s="114">
        <v>121</v>
      </c>
      <c r="G1903" s="102">
        <v>1.9869999999999999</v>
      </c>
      <c r="H1903" s="102">
        <v>1.855</v>
      </c>
      <c r="I1903" s="31">
        <f t="shared" si="349"/>
        <v>3.3</v>
      </c>
      <c r="J1903" s="32">
        <f t="shared" si="350"/>
        <v>0.9</v>
      </c>
      <c r="K1903" s="32">
        <f t="shared" si="351"/>
        <v>2.2999999999999998</v>
      </c>
      <c r="L1903" s="32">
        <v>0</v>
      </c>
      <c r="M1903" s="32">
        <f>K1903-H1903</f>
        <v>0.44499999999999984</v>
      </c>
      <c r="N1903" s="33">
        <f t="shared" si="352"/>
        <v>4</v>
      </c>
      <c r="O1903" s="34">
        <f t="shared" si="353"/>
        <v>0</v>
      </c>
      <c r="P1903" s="35">
        <f t="shared" si="353"/>
        <v>0.14833333333333329</v>
      </c>
      <c r="Q1903" s="33"/>
      <c r="R1903" s="33">
        <f t="shared" si="354"/>
        <v>0</v>
      </c>
      <c r="S1903" s="33">
        <f t="shared" si="354"/>
        <v>0.14833333333333329</v>
      </c>
      <c r="T1903" s="33"/>
      <c r="U1903" s="33">
        <f t="shared" si="355"/>
        <v>0</v>
      </c>
      <c r="V1903" s="33">
        <f t="shared" si="355"/>
        <v>0.14833333333333329</v>
      </c>
      <c r="W1903" s="36"/>
    </row>
    <row r="1904" spans="1:23" ht="19.5">
      <c r="A1904" s="112">
        <v>63</v>
      </c>
      <c r="B1904" s="27" t="s">
        <v>2597</v>
      </c>
      <c r="C1904" s="113" t="s">
        <v>2698</v>
      </c>
      <c r="D1904" s="113"/>
      <c r="E1904" s="113" t="s">
        <v>2699</v>
      </c>
      <c r="F1904" s="114">
        <v>95</v>
      </c>
      <c r="G1904" s="102">
        <v>4.4930000000000003</v>
      </c>
      <c r="H1904" s="102">
        <v>5.126999999999998</v>
      </c>
      <c r="I1904" s="31">
        <f t="shared" si="349"/>
        <v>2.6</v>
      </c>
      <c r="J1904" s="32">
        <f t="shared" si="350"/>
        <v>0.7</v>
      </c>
      <c r="K1904" s="32">
        <f t="shared" si="351"/>
        <v>1.8</v>
      </c>
      <c r="L1904" s="32">
        <v>0</v>
      </c>
      <c r="M1904" s="32">
        <v>0</v>
      </c>
      <c r="N1904" s="33">
        <f t="shared" si="352"/>
        <v>3</v>
      </c>
      <c r="O1904" s="34">
        <f t="shared" si="353"/>
        <v>0</v>
      </c>
      <c r="P1904" s="35">
        <f t="shared" si="353"/>
        <v>0</v>
      </c>
      <c r="Q1904" s="33"/>
      <c r="R1904" s="33">
        <f t="shared" si="354"/>
        <v>0</v>
      </c>
      <c r="S1904" s="33">
        <f t="shared" si="354"/>
        <v>0</v>
      </c>
      <c r="T1904" s="33"/>
      <c r="U1904" s="33">
        <f t="shared" si="355"/>
        <v>0</v>
      </c>
      <c r="V1904" s="33">
        <f t="shared" si="355"/>
        <v>0</v>
      </c>
      <c r="W1904" s="36"/>
    </row>
    <row r="1905" spans="1:23" ht="19.5">
      <c r="A1905" s="112">
        <v>64</v>
      </c>
      <c r="B1905" s="27" t="s">
        <v>2597</v>
      </c>
      <c r="C1905" s="113" t="s">
        <v>2700</v>
      </c>
      <c r="D1905" s="113"/>
      <c r="E1905" s="113" t="s">
        <v>2701</v>
      </c>
      <c r="F1905" s="114">
        <v>144</v>
      </c>
      <c r="G1905" s="102"/>
      <c r="H1905" s="102"/>
      <c r="I1905" s="31">
        <f t="shared" si="349"/>
        <v>4</v>
      </c>
      <c r="J1905" s="32">
        <f t="shared" si="350"/>
        <v>1.1000000000000001</v>
      </c>
      <c r="K1905" s="32">
        <f t="shared" si="351"/>
        <v>2.8</v>
      </c>
      <c r="L1905" s="32">
        <f t="shared" ref="L1905:M1908" si="358">J1905-G1905</f>
        <v>1.1000000000000001</v>
      </c>
      <c r="M1905" s="32">
        <f t="shared" si="358"/>
        <v>2.8</v>
      </c>
      <c r="N1905" s="33">
        <f t="shared" si="352"/>
        <v>5</v>
      </c>
      <c r="O1905" s="34">
        <f t="shared" si="353"/>
        <v>0.3666666666666667</v>
      </c>
      <c r="P1905" s="35">
        <f t="shared" si="353"/>
        <v>0.93333333333333324</v>
      </c>
      <c r="Q1905" s="33"/>
      <c r="R1905" s="33">
        <f t="shared" si="354"/>
        <v>0.3666666666666667</v>
      </c>
      <c r="S1905" s="33">
        <f t="shared" si="354"/>
        <v>0.93333333333333324</v>
      </c>
      <c r="T1905" s="33"/>
      <c r="U1905" s="33">
        <f t="shared" si="355"/>
        <v>0.3666666666666667</v>
      </c>
      <c r="V1905" s="33">
        <f t="shared" si="355"/>
        <v>0.93333333333333324</v>
      </c>
      <c r="W1905" s="36"/>
    </row>
    <row r="1906" spans="1:23" ht="19.5">
      <c r="A1906" s="112">
        <v>65</v>
      </c>
      <c r="B1906" s="27" t="s">
        <v>2597</v>
      </c>
      <c r="C1906" s="113" t="s">
        <v>2702</v>
      </c>
      <c r="D1906" s="113"/>
      <c r="E1906" s="113" t="s">
        <v>2703</v>
      </c>
      <c r="F1906" s="114">
        <v>166</v>
      </c>
      <c r="G1906" s="102">
        <v>1.2080000000000002</v>
      </c>
      <c r="H1906" s="102">
        <v>2.7909999999999995</v>
      </c>
      <c r="I1906" s="31">
        <f t="shared" ref="I1906:I1936" si="359">ROUND(F1906*55/100*50*0.001,1)</f>
        <v>4.5999999999999996</v>
      </c>
      <c r="J1906" s="32">
        <f t="shared" ref="J1906:J1936" si="360">ROUND(I1906*1/3.5,1)</f>
        <v>1.3</v>
      </c>
      <c r="K1906" s="32">
        <f t="shared" ref="K1906:K1936" si="361">ROUND(I1906*2/2.85,1)</f>
        <v>3.2</v>
      </c>
      <c r="L1906" s="32">
        <f t="shared" si="358"/>
        <v>9.199999999999986E-2</v>
      </c>
      <c r="M1906" s="32">
        <f t="shared" si="358"/>
        <v>0.4090000000000007</v>
      </c>
      <c r="N1906" s="33">
        <f t="shared" ref="N1906:N1936" si="362">ROUND(F1906*60/100*60*0.001,0)</f>
        <v>6</v>
      </c>
      <c r="O1906" s="34">
        <f t="shared" ref="O1906:P1936" si="363">L1906/3</f>
        <v>3.066666666666662E-2</v>
      </c>
      <c r="P1906" s="35">
        <f t="shared" si="363"/>
        <v>0.13633333333333356</v>
      </c>
      <c r="Q1906" s="33"/>
      <c r="R1906" s="33">
        <f t="shared" ref="R1906:S1936" si="364">L1906/3</f>
        <v>3.066666666666662E-2</v>
      </c>
      <c r="S1906" s="33">
        <f t="shared" si="364"/>
        <v>0.13633333333333356</v>
      </c>
      <c r="T1906" s="33"/>
      <c r="U1906" s="33">
        <f t="shared" ref="U1906:V1936" si="365">L1906/3</f>
        <v>3.066666666666662E-2</v>
      </c>
      <c r="V1906" s="33">
        <f t="shared" si="365"/>
        <v>0.13633333333333356</v>
      </c>
      <c r="W1906" s="36"/>
    </row>
    <row r="1907" spans="1:23" ht="19.5">
      <c r="A1907" s="112">
        <v>66</v>
      </c>
      <c r="B1907" s="27" t="s">
        <v>2597</v>
      </c>
      <c r="C1907" s="113" t="s">
        <v>2388</v>
      </c>
      <c r="D1907" s="113"/>
      <c r="E1907" s="113" t="s">
        <v>285</v>
      </c>
      <c r="F1907" s="114">
        <v>156</v>
      </c>
      <c r="G1907" s="102"/>
      <c r="H1907" s="102">
        <v>0.31400000000000006</v>
      </c>
      <c r="I1907" s="31">
        <f t="shared" si="359"/>
        <v>4.3</v>
      </c>
      <c r="J1907" s="32">
        <f t="shared" si="360"/>
        <v>1.2</v>
      </c>
      <c r="K1907" s="32">
        <f t="shared" si="361"/>
        <v>3</v>
      </c>
      <c r="L1907" s="32">
        <f t="shared" si="358"/>
        <v>1.2</v>
      </c>
      <c r="M1907" s="32">
        <f t="shared" si="358"/>
        <v>2.6859999999999999</v>
      </c>
      <c r="N1907" s="33">
        <f t="shared" si="362"/>
        <v>6</v>
      </c>
      <c r="O1907" s="34">
        <f t="shared" si="363"/>
        <v>0.39999999999999997</v>
      </c>
      <c r="P1907" s="35">
        <f t="shared" si="363"/>
        <v>0.89533333333333331</v>
      </c>
      <c r="Q1907" s="33"/>
      <c r="R1907" s="33">
        <f t="shared" si="364"/>
        <v>0.39999999999999997</v>
      </c>
      <c r="S1907" s="33">
        <f t="shared" si="364"/>
        <v>0.89533333333333331</v>
      </c>
      <c r="T1907" s="33"/>
      <c r="U1907" s="33">
        <f t="shared" si="365"/>
        <v>0.39999999999999997</v>
      </c>
      <c r="V1907" s="33">
        <f t="shared" si="365"/>
        <v>0.89533333333333331</v>
      </c>
      <c r="W1907" s="36"/>
    </row>
    <row r="1908" spans="1:23" ht="19.5">
      <c r="A1908" s="112">
        <v>67</v>
      </c>
      <c r="B1908" s="27" t="s">
        <v>2597</v>
      </c>
      <c r="C1908" s="113" t="s">
        <v>2388</v>
      </c>
      <c r="D1908" s="113"/>
      <c r="E1908" s="113" t="s">
        <v>848</v>
      </c>
      <c r="F1908" s="114">
        <v>114</v>
      </c>
      <c r="G1908" s="102"/>
      <c r="H1908" s="102"/>
      <c r="I1908" s="31">
        <f t="shared" si="359"/>
        <v>3.1</v>
      </c>
      <c r="J1908" s="32">
        <f t="shared" si="360"/>
        <v>0.9</v>
      </c>
      <c r="K1908" s="32">
        <f t="shared" si="361"/>
        <v>2.2000000000000002</v>
      </c>
      <c r="L1908" s="32">
        <f t="shared" si="358"/>
        <v>0.9</v>
      </c>
      <c r="M1908" s="32">
        <f t="shared" si="358"/>
        <v>2.2000000000000002</v>
      </c>
      <c r="N1908" s="33">
        <f t="shared" si="362"/>
        <v>4</v>
      </c>
      <c r="O1908" s="34">
        <f t="shared" si="363"/>
        <v>0.3</v>
      </c>
      <c r="P1908" s="35">
        <f t="shared" si="363"/>
        <v>0.73333333333333339</v>
      </c>
      <c r="Q1908" s="33"/>
      <c r="R1908" s="33">
        <f t="shared" si="364"/>
        <v>0.3</v>
      </c>
      <c r="S1908" s="33">
        <f t="shared" si="364"/>
        <v>0.73333333333333339</v>
      </c>
      <c r="T1908" s="33"/>
      <c r="U1908" s="33">
        <f t="shared" si="365"/>
        <v>0.3</v>
      </c>
      <c r="V1908" s="33">
        <f t="shared" si="365"/>
        <v>0.73333333333333339</v>
      </c>
      <c r="W1908" s="36"/>
    </row>
    <row r="1909" spans="1:23" ht="19.5">
      <c r="A1909" s="112">
        <v>68</v>
      </c>
      <c r="B1909" s="27" t="s">
        <v>2597</v>
      </c>
      <c r="C1909" s="113" t="s">
        <v>2388</v>
      </c>
      <c r="D1909" s="113"/>
      <c r="E1909" s="113" t="s">
        <v>2704</v>
      </c>
      <c r="F1909" s="114">
        <v>97</v>
      </c>
      <c r="G1909" s="102">
        <v>0.96200000000000019</v>
      </c>
      <c r="H1909" s="102">
        <v>1.5529999999999999</v>
      </c>
      <c r="I1909" s="31">
        <f t="shared" si="359"/>
        <v>2.7</v>
      </c>
      <c r="J1909" s="32">
        <f t="shared" si="360"/>
        <v>0.8</v>
      </c>
      <c r="K1909" s="32">
        <f t="shared" si="361"/>
        <v>1.9</v>
      </c>
      <c r="L1909" s="32">
        <v>0</v>
      </c>
      <c r="M1909" s="32">
        <f>K1909-H1909</f>
        <v>0.34699999999999998</v>
      </c>
      <c r="N1909" s="33">
        <f t="shared" si="362"/>
        <v>3</v>
      </c>
      <c r="O1909" s="34">
        <f t="shared" si="363"/>
        <v>0</v>
      </c>
      <c r="P1909" s="35">
        <f t="shared" si="363"/>
        <v>0.11566666666666665</v>
      </c>
      <c r="Q1909" s="33"/>
      <c r="R1909" s="33">
        <f t="shared" si="364"/>
        <v>0</v>
      </c>
      <c r="S1909" s="33">
        <f t="shared" si="364"/>
        <v>0.11566666666666665</v>
      </c>
      <c r="T1909" s="33"/>
      <c r="U1909" s="33">
        <f t="shared" si="365"/>
        <v>0</v>
      </c>
      <c r="V1909" s="33">
        <f t="shared" si="365"/>
        <v>0.11566666666666665</v>
      </c>
      <c r="W1909" s="36"/>
    </row>
    <row r="1910" spans="1:23" ht="19.5">
      <c r="A1910" s="112">
        <v>69</v>
      </c>
      <c r="B1910" s="27" t="s">
        <v>2597</v>
      </c>
      <c r="C1910" s="113" t="s">
        <v>2597</v>
      </c>
      <c r="D1910" s="113"/>
      <c r="E1910" s="113" t="s">
        <v>2705</v>
      </c>
      <c r="F1910" s="114">
        <v>216</v>
      </c>
      <c r="G1910" s="102">
        <v>0.12400000000000019</v>
      </c>
      <c r="H1910" s="102"/>
      <c r="I1910" s="31">
        <f t="shared" si="359"/>
        <v>5.9</v>
      </c>
      <c r="J1910" s="32">
        <f t="shared" si="360"/>
        <v>1.7</v>
      </c>
      <c r="K1910" s="32">
        <f t="shared" si="361"/>
        <v>4.0999999999999996</v>
      </c>
      <c r="L1910" s="32">
        <f>J1910-G1910</f>
        <v>1.5759999999999998</v>
      </c>
      <c r="M1910" s="32">
        <f>K1910-H1910</f>
        <v>4.0999999999999996</v>
      </c>
      <c r="N1910" s="33">
        <f t="shared" si="362"/>
        <v>8</v>
      </c>
      <c r="O1910" s="34">
        <f t="shared" si="363"/>
        <v>0.52533333333333332</v>
      </c>
      <c r="P1910" s="35">
        <f t="shared" si="363"/>
        <v>1.3666666666666665</v>
      </c>
      <c r="Q1910" s="33"/>
      <c r="R1910" s="33">
        <f t="shared" si="364"/>
        <v>0.52533333333333332</v>
      </c>
      <c r="S1910" s="33">
        <f t="shared" si="364"/>
        <v>1.3666666666666665</v>
      </c>
      <c r="T1910" s="33"/>
      <c r="U1910" s="33">
        <f t="shared" si="365"/>
        <v>0.52533333333333332</v>
      </c>
      <c r="V1910" s="33">
        <f t="shared" si="365"/>
        <v>1.3666666666666665</v>
      </c>
      <c r="W1910" s="36"/>
    </row>
    <row r="1911" spans="1:23" ht="19.5">
      <c r="A1911" s="112">
        <v>70</v>
      </c>
      <c r="B1911" s="27" t="s">
        <v>2597</v>
      </c>
      <c r="C1911" s="113" t="s">
        <v>2597</v>
      </c>
      <c r="D1911" s="113"/>
      <c r="E1911" s="113" t="s">
        <v>2706</v>
      </c>
      <c r="F1911" s="114">
        <v>198</v>
      </c>
      <c r="G1911" s="102">
        <v>5.1909999999999998</v>
      </c>
      <c r="H1911" s="102">
        <v>3.5880000000000005</v>
      </c>
      <c r="I1911" s="31">
        <f t="shared" si="359"/>
        <v>5.4</v>
      </c>
      <c r="J1911" s="32">
        <f t="shared" si="360"/>
        <v>1.5</v>
      </c>
      <c r="K1911" s="32">
        <f t="shared" si="361"/>
        <v>3.8</v>
      </c>
      <c r="L1911" s="32">
        <v>0</v>
      </c>
      <c r="M1911" s="32">
        <f>K1911-H1911</f>
        <v>0.2119999999999993</v>
      </c>
      <c r="N1911" s="33">
        <f t="shared" si="362"/>
        <v>7</v>
      </c>
      <c r="O1911" s="34">
        <f t="shared" si="363"/>
        <v>0</v>
      </c>
      <c r="P1911" s="35">
        <f t="shared" si="363"/>
        <v>7.0666666666666433E-2</v>
      </c>
      <c r="Q1911" s="33"/>
      <c r="R1911" s="33">
        <f t="shared" si="364"/>
        <v>0</v>
      </c>
      <c r="S1911" s="33">
        <f t="shared" si="364"/>
        <v>7.0666666666666433E-2</v>
      </c>
      <c r="T1911" s="33"/>
      <c r="U1911" s="33">
        <f t="shared" si="365"/>
        <v>0</v>
      </c>
      <c r="V1911" s="33">
        <f t="shared" si="365"/>
        <v>7.0666666666666433E-2</v>
      </c>
      <c r="W1911" s="36"/>
    </row>
    <row r="1912" spans="1:23" ht="19.5">
      <c r="A1912" s="112">
        <v>71</v>
      </c>
      <c r="B1912" s="27" t="s">
        <v>2597</v>
      </c>
      <c r="C1912" s="113" t="s">
        <v>2597</v>
      </c>
      <c r="D1912" s="113"/>
      <c r="E1912" s="113" t="s">
        <v>2707</v>
      </c>
      <c r="F1912" s="114">
        <v>205</v>
      </c>
      <c r="G1912" s="102"/>
      <c r="H1912" s="102"/>
      <c r="I1912" s="31">
        <f t="shared" si="359"/>
        <v>5.6</v>
      </c>
      <c r="J1912" s="32">
        <f t="shared" si="360"/>
        <v>1.6</v>
      </c>
      <c r="K1912" s="32">
        <f t="shared" si="361"/>
        <v>3.9</v>
      </c>
      <c r="L1912" s="32">
        <f>J1912-G1912</f>
        <v>1.6</v>
      </c>
      <c r="M1912" s="32">
        <f>K1912-H1912</f>
        <v>3.9</v>
      </c>
      <c r="N1912" s="33">
        <f t="shared" si="362"/>
        <v>7</v>
      </c>
      <c r="O1912" s="34">
        <f t="shared" si="363"/>
        <v>0.53333333333333333</v>
      </c>
      <c r="P1912" s="35">
        <f t="shared" si="363"/>
        <v>1.3</v>
      </c>
      <c r="Q1912" s="33"/>
      <c r="R1912" s="33">
        <f t="shared" si="364"/>
        <v>0.53333333333333333</v>
      </c>
      <c r="S1912" s="33">
        <f t="shared" si="364"/>
        <v>1.3</v>
      </c>
      <c r="T1912" s="33"/>
      <c r="U1912" s="33">
        <f t="shared" si="365"/>
        <v>0.53333333333333333</v>
      </c>
      <c r="V1912" s="33">
        <f t="shared" si="365"/>
        <v>1.3</v>
      </c>
      <c r="W1912" s="36"/>
    </row>
    <row r="1913" spans="1:23" ht="19.5">
      <c r="A1913" s="112">
        <v>72</v>
      </c>
      <c r="B1913" s="27" t="s">
        <v>2597</v>
      </c>
      <c r="C1913" s="113" t="s">
        <v>2686</v>
      </c>
      <c r="D1913" s="113"/>
      <c r="E1913" s="113" t="s">
        <v>2708</v>
      </c>
      <c r="F1913" s="114">
        <v>260</v>
      </c>
      <c r="G1913" s="102"/>
      <c r="H1913" s="102"/>
      <c r="I1913" s="31">
        <f t="shared" si="359"/>
        <v>7.2</v>
      </c>
      <c r="J1913" s="32">
        <f t="shared" si="360"/>
        <v>2.1</v>
      </c>
      <c r="K1913" s="32">
        <f t="shared" si="361"/>
        <v>5.0999999999999996</v>
      </c>
      <c r="L1913" s="32">
        <v>2.2000000000000002</v>
      </c>
      <c r="M1913" s="32">
        <v>5.3</v>
      </c>
      <c r="N1913" s="33">
        <f t="shared" si="362"/>
        <v>9</v>
      </c>
      <c r="O1913" s="34">
        <f t="shared" si="363"/>
        <v>0.73333333333333339</v>
      </c>
      <c r="P1913" s="35">
        <f t="shared" si="363"/>
        <v>1.7666666666666666</v>
      </c>
      <c r="Q1913" s="33"/>
      <c r="R1913" s="33">
        <f t="shared" si="364"/>
        <v>0.73333333333333339</v>
      </c>
      <c r="S1913" s="33">
        <f t="shared" si="364"/>
        <v>1.7666666666666666</v>
      </c>
      <c r="T1913" s="33"/>
      <c r="U1913" s="33">
        <f t="shared" si="365"/>
        <v>0.73333333333333339</v>
      </c>
      <c r="V1913" s="33">
        <f t="shared" si="365"/>
        <v>1.7666666666666666</v>
      </c>
      <c r="W1913" s="36"/>
    </row>
    <row r="1914" spans="1:23" ht="19.5">
      <c r="A1914" s="112">
        <v>73</v>
      </c>
      <c r="B1914" s="27" t="s">
        <v>2597</v>
      </c>
      <c r="C1914" s="113" t="s">
        <v>2709</v>
      </c>
      <c r="D1914" s="113"/>
      <c r="E1914" s="113" t="s">
        <v>2710</v>
      </c>
      <c r="F1914" s="114">
        <v>130</v>
      </c>
      <c r="G1914" s="102"/>
      <c r="H1914" s="102"/>
      <c r="I1914" s="31">
        <f t="shared" si="359"/>
        <v>3.6</v>
      </c>
      <c r="J1914" s="32">
        <f t="shared" si="360"/>
        <v>1</v>
      </c>
      <c r="K1914" s="32">
        <f t="shared" si="361"/>
        <v>2.5</v>
      </c>
      <c r="L1914" s="32">
        <f>J1914-G1914</f>
        <v>1</v>
      </c>
      <c r="M1914" s="32">
        <f>K1914-H1914</f>
        <v>2.5</v>
      </c>
      <c r="N1914" s="33">
        <f t="shared" si="362"/>
        <v>5</v>
      </c>
      <c r="O1914" s="34">
        <f t="shared" si="363"/>
        <v>0.33333333333333331</v>
      </c>
      <c r="P1914" s="35">
        <f t="shared" si="363"/>
        <v>0.83333333333333337</v>
      </c>
      <c r="Q1914" s="33"/>
      <c r="R1914" s="33">
        <f t="shared" si="364"/>
        <v>0.33333333333333331</v>
      </c>
      <c r="S1914" s="33">
        <f t="shared" si="364"/>
        <v>0.83333333333333337</v>
      </c>
      <c r="T1914" s="33"/>
      <c r="U1914" s="33">
        <f t="shared" si="365"/>
        <v>0.33333333333333331</v>
      </c>
      <c r="V1914" s="33">
        <f t="shared" si="365"/>
        <v>0.83333333333333337</v>
      </c>
      <c r="W1914" s="36"/>
    </row>
    <row r="1915" spans="1:23" ht="19.5">
      <c r="A1915" s="112">
        <v>74</v>
      </c>
      <c r="B1915" s="27" t="s">
        <v>2597</v>
      </c>
      <c r="C1915" s="113" t="s">
        <v>2670</v>
      </c>
      <c r="D1915" s="113"/>
      <c r="E1915" s="140" t="s">
        <v>2711</v>
      </c>
      <c r="F1915" s="114">
        <v>210</v>
      </c>
      <c r="G1915" s="102">
        <v>2.6890000000000005</v>
      </c>
      <c r="H1915" s="102"/>
      <c r="I1915" s="31">
        <f t="shared" si="359"/>
        <v>5.8</v>
      </c>
      <c r="J1915" s="32">
        <f t="shared" si="360"/>
        <v>1.7</v>
      </c>
      <c r="K1915" s="32">
        <f t="shared" si="361"/>
        <v>4.0999999999999996</v>
      </c>
      <c r="L1915" s="32">
        <v>0</v>
      </c>
      <c r="M1915" s="32">
        <f>K1915-H1915</f>
        <v>4.0999999999999996</v>
      </c>
      <c r="N1915" s="33">
        <f t="shared" si="362"/>
        <v>8</v>
      </c>
      <c r="O1915" s="34">
        <f t="shared" si="363"/>
        <v>0</v>
      </c>
      <c r="P1915" s="35">
        <f t="shared" si="363"/>
        <v>1.3666666666666665</v>
      </c>
      <c r="Q1915" s="33"/>
      <c r="R1915" s="33">
        <f t="shared" si="364"/>
        <v>0</v>
      </c>
      <c r="S1915" s="33">
        <f t="shared" si="364"/>
        <v>1.3666666666666665</v>
      </c>
      <c r="T1915" s="33"/>
      <c r="U1915" s="33">
        <f t="shared" si="365"/>
        <v>0</v>
      </c>
      <c r="V1915" s="33">
        <f t="shared" si="365"/>
        <v>1.3666666666666665</v>
      </c>
      <c r="W1915" s="36"/>
    </row>
    <row r="1916" spans="1:23" ht="19.5">
      <c r="A1916" s="112">
        <v>75</v>
      </c>
      <c r="B1916" s="27" t="s">
        <v>2597</v>
      </c>
      <c r="C1916" s="113" t="s">
        <v>2712</v>
      </c>
      <c r="D1916" s="113"/>
      <c r="E1916" s="113" t="s">
        <v>2713</v>
      </c>
      <c r="F1916" s="114">
        <v>134</v>
      </c>
      <c r="G1916" s="102">
        <v>4.2330000000000005</v>
      </c>
      <c r="H1916" s="102">
        <v>3.61</v>
      </c>
      <c r="I1916" s="31">
        <f t="shared" si="359"/>
        <v>3.7</v>
      </c>
      <c r="J1916" s="32">
        <f t="shared" si="360"/>
        <v>1.1000000000000001</v>
      </c>
      <c r="K1916" s="32">
        <f t="shared" si="361"/>
        <v>2.6</v>
      </c>
      <c r="L1916" s="32">
        <v>0</v>
      </c>
      <c r="M1916" s="32">
        <v>0</v>
      </c>
      <c r="N1916" s="33">
        <f t="shared" si="362"/>
        <v>5</v>
      </c>
      <c r="O1916" s="34">
        <f t="shared" si="363"/>
        <v>0</v>
      </c>
      <c r="P1916" s="35">
        <f t="shared" si="363"/>
        <v>0</v>
      </c>
      <c r="Q1916" s="33"/>
      <c r="R1916" s="33">
        <f t="shared" si="364"/>
        <v>0</v>
      </c>
      <c r="S1916" s="33">
        <f t="shared" si="364"/>
        <v>0</v>
      </c>
      <c r="T1916" s="33"/>
      <c r="U1916" s="33">
        <f t="shared" si="365"/>
        <v>0</v>
      </c>
      <c r="V1916" s="33">
        <f t="shared" si="365"/>
        <v>0</v>
      </c>
      <c r="W1916" s="36"/>
    </row>
    <row r="1917" spans="1:23" ht="19.5">
      <c r="A1917" s="112">
        <v>76</v>
      </c>
      <c r="B1917" s="27" t="s">
        <v>2597</v>
      </c>
      <c r="C1917" s="113" t="s">
        <v>1517</v>
      </c>
      <c r="D1917" s="113"/>
      <c r="E1917" s="113" t="s">
        <v>1518</v>
      </c>
      <c r="F1917" s="114">
        <v>163</v>
      </c>
      <c r="G1917" s="102">
        <v>7.1709999999999994</v>
      </c>
      <c r="H1917" s="102"/>
      <c r="I1917" s="31">
        <f t="shared" si="359"/>
        <v>4.5</v>
      </c>
      <c r="J1917" s="32">
        <f t="shared" si="360"/>
        <v>1.3</v>
      </c>
      <c r="K1917" s="32">
        <f t="shared" si="361"/>
        <v>3.2</v>
      </c>
      <c r="L1917" s="32">
        <v>0</v>
      </c>
      <c r="M1917" s="32">
        <f>K1917-H1917</f>
        <v>3.2</v>
      </c>
      <c r="N1917" s="33">
        <f t="shared" si="362"/>
        <v>6</v>
      </c>
      <c r="O1917" s="34">
        <f t="shared" si="363"/>
        <v>0</v>
      </c>
      <c r="P1917" s="35">
        <f t="shared" si="363"/>
        <v>1.0666666666666667</v>
      </c>
      <c r="Q1917" s="33"/>
      <c r="R1917" s="33">
        <f t="shared" si="364"/>
        <v>0</v>
      </c>
      <c r="S1917" s="33">
        <f t="shared" si="364"/>
        <v>1.0666666666666667</v>
      </c>
      <c r="T1917" s="33"/>
      <c r="U1917" s="33">
        <f t="shared" si="365"/>
        <v>0</v>
      </c>
      <c r="V1917" s="33">
        <f t="shared" si="365"/>
        <v>1.0666666666666667</v>
      </c>
      <c r="W1917" s="36"/>
    </row>
    <row r="1918" spans="1:23" ht="19.5">
      <c r="A1918" s="112">
        <v>77</v>
      </c>
      <c r="B1918" s="27" t="s">
        <v>2597</v>
      </c>
      <c r="C1918" s="113" t="s">
        <v>1271</v>
      </c>
      <c r="D1918" s="113"/>
      <c r="E1918" s="113" t="s">
        <v>2714</v>
      </c>
      <c r="F1918" s="114">
        <v>305</v>
      </c>
      <c r="G1918" s="102">
        <v>3.2480000000000002</v>
      </c>
      <c r="H1918" s="102">
        <v>8.1999999999999892E-2</v>
      </c>
      <c r="I1918" s="31">
        <f t="shared" si="359"/>
        <v>8.4</v>
      </c>
      <c r="J1918" s="32">
        <f t="shared" si="360"/>
        <v>2.4</v>
      </c>
      <c r="K1918" s="32">
        <f t="shared" si="361"/>
        <v>5.9</v>
      </c>
      <c r="L1918" s="32">
        <v>0</v>
      </c>
      <c r="M1918" s="32">
        <f>K1918-H1918</f>
        <v>5.8180000000000005</v>
      </c>
      <c r="N1918" s="33">
        <f t="shared" si="362"/>
        <v>11</v>
      </c>
      <c r="O1918" s="34">
        <f t="shared" si="363"/>
        <v>0</v>
      </c>
      <c r="P1918" s="35">
        <f t="shared" si="363"/>
        <v>1.9393333333333336</v>
      </c>
      <c r="Q1918" s="33"/>
      <c r="R1918" s="33">
        <f t="shared" si="364"/>
        <v>0</v>
      </c>
      <c r="S1918" s="33">
        <f t="shared" si="364"/>
        <v>1.9393333333333336</v>
      </c>
      <c r="T1918" s="33"/>
      <c r="U1918" s="33">
        <f t="shared" si="365"/>
        <v>0</v>
      </c>
      <c r="V1918" s="33">
        <f t="shared" si="365"/>
        <v>1.9393333333333336</v>
      </c>
      <c r="W1918" s="36"/>
    </row>
    <row r="1919" spans="1:23" ht="19.5">
      <c r="A1919" s="112">
        <v>78</v>
      </c>
      <c r="B1919" s="27" t="s">
        <v>2597</v>
      </c>
      <c r="C1919" s="113" t="s">
        <v>2715</v>
      </c>
      <c r="D1919" s="113"/>
      <c r="E1919" s="113" t="s">
        <v>2716</v>
      </c>
      <c r="F1919" s="114">
        <v>130</v>
      </c>
      <c r="G1919" s="102">
        <v>5.0028999999999995</v>
      </c>
      <c r="H1919" s="102">
        <v>3.4889999999999999</v>
      </c>
      <c r="I1919" s="31">
        <f t="shared" si="359"/>
        <v>3.6</v>
      </c>
      <c r="J1919" s="32">
        <f t="shared" si="360"/>
        <v>1</v>
      </c>
      <c r="K1919" s="32">
        <f t="shared" si="361"/>
        <v>2.5</v>
      </c>
      <c r="L1919" s="32">
        <v>0</v>
      </c>
      <c r="M1919" s="32">
        <v>0</v>
      </c>
      <c r="N1919" s="33">
        <f t="shared" si="362"/>
        <v>5</v>
      </c>
      <c r="O1919" s="34">
        <f t="shared" si="363"/>
        <v>0</v>
      </c>
      <c r="P1919" s="35">
        <f t="shared" si="363"/>
        <v>0</v>
      </c>
      <c r="Q1919" s="33"/>
      <c r="R1919" s="33">
        <f t="shared" si="364"/>
        <v>0</v>
      </c>
      <c r="S1919" s="33">
        <f t="shared" si="364"/>
        <v>0</v>
      </c>
      <c r="T1919" s="33"/>
      <c r="U1919" s="33">
        <f t="shared" si="365"/>
        <v>0</v>
      </c>
      <c r="V1919" s="33">
        <f t="shared" si="365"/>
        <v>0</v>
      </c>
      <c r="W1919" s="36"/>
    </row>
    <row r="1920" spans="1:23" ht="19.5">
      <c r="A1920" s="112">
        <v>79</v>
      </c>
      <c r="B1920" s="27" t="s">
        <v>2597</v>
      </c>
      <c r="C1920" s="113" t="s">
        <v>2717</v>
      </c>
      <c r="D1920" s="113"/>
      <c r="E1920" s="113" t="s">
        <v>2718</v>
      </c>
      <c r="F1920" s="114">
        <v>124</v>
      </c>
      <c r="G1920" s="102">
        <v>2.2910000000000004</v>
      </c>
      <c r="H1920" s="102">
        <v>2.5729999999999995</v>
      </c>
      <c r="I1920" s="31">
        <f t="shared" si="359"/>
        <v>3.4</v>
      </c>
      <c r="J1920" s="32">
        <f t="shared" si="360"/>
        <v>1</v>
      </c>
      <c r="K1920" s="32">
        <f t="shared" si="361"/>
        <v>2.4</v>
      </c>
      <c r="L1920" s="32">
        <v>0</v>
      </c>
      <c r="M1920" s="32">
        <v>0</v>
      </c>
      <c r="N1920" s="33">
        <f t="shared" si="362"/>
        <v>4</v>
      </c>
      <c r="O1920" s="34">
        <f t="shared" si="363"/>
        <v>0</v>
      </c>
      <c r="P1920" s="35">
        <f t="shared" si="363"/>
        <v>0</v>
      </c>
      <c r="Q1920" s="33"/>
      <c r="R1920" s="33">
        <f t="shared" si="364"/>
        <v>0</v>
      </c>
      <c r="S1920" s="33">
        <f t="shared" si="364"/>
        <v>0</v>
      </c>
      <c r="T1920" s="33"/>
      <c r="U1920" s="33">
        <f t="shared" si="365"/>
        <v>0</v>
      </c>
      <c r="V1920" s="33">
        <f t="shared" si="365"/>
        <v>0</v>
      </c>
      <c r="W1920" s="36"/>
    </row>
    <row r="1921" spans="1:23" ht="19.5">
      <c r="A1921" s="112">
        <v>80</v>
      </c>
      <c r="B1921" s="27" t="s">
        <v>2597</v>
      </c>
      <c r="C1921" s="113" t="s">
        <v>2719</v>
      </c>
      <c r="D1921" s="113"/>
      <c r="E1921" s="113" t="s">
        <v>2720</v>
      </c>
      <c r="F1921" s="114">
        <v>26</v>
      </c>
      <c r="G1921" s="102">
        <v>2.407</v>
      </c>
      <c r="H1921" s="102">
        <v>3.105</v>
      </c>
      <c r="I1921" s="31">
        <f t="shared" si="359"/>
        <v>0.7</v>
      </c>
      <c r="J1921" s="32">
        <f t="shared" si="360"/>
        <v>0.2</v>
      </c>
      <c r="K1921" s="32">
        <f t="shared" si="361"/>
        <v>0.5</v>
      </c>
      <c r="L1921" s="32">
        <v>0</v>
      </c>
      <c r="M1921" s="32">
        <v>0</v>
      </c>
      <c r="N1921" s="33">
        <f t="shared" si="362"/>
        <v>1</v>
      </c>
      <c r="O1921" s="34">
        <f t="shared" si="363"/>
        <v>0</v>
      </c>
      <c r="P1921" s="35">
        <f t="shared" si="363"/>
        <v>0</v>
      </c>
      <c r="Q1921" s="33"/>
      <c r="R1921" s="33">
        <f t="shared" si="364"/>
        <v>0</v>
      </c>
      <c r="S1921" s="33">
        <f t="shared" si="364"/>
        <v>0</v>
      </c>
      <c r="T1921" s="33"/>
      <c r="U1921" s="33">
        <f t="shared" si="365"/>
        <v>0</v>
      </c>
      <c r="V1921" s="33">
        <f t="shared" si="365"/>
        <v>0</v>
      </c>
      <c r="W1921" s="36"/>
    </row>
    <row r="1922" spans="1:23" ht="19.5">
      <c r="A1922" s="112">
        <v>81</v>
      </c>
      <c r="B1922" s="27" t="s">
        <v>2597</v>
      </c>
      <c r="C1922" s="113" t="s">
        <v>2719</v>
      </c>
      <c r="D1922" s="113"/>
      <c r="E1922" s="113" t="s">
        <v>2721</v>
      </c>
      <c r="F1922" s="114">
        <v>176</v>
      </c>
      <c r="G1922" s="102">
        <v>3.249000000000001</v>
      </c>
      <c r="H1922" s="102">
        <v>8.9720000000000013</v>
      </c>
      <c r="I1922" s="31">
        <f t="shared" si="359"/>
        <v>4.8</v>
      </c>
      <c r="J1922" s="32">
        <f t="shared" si="360"/>
        <v>1.4</v>
      </c>
      <c r="K1922" s="32">
        <f t="shared" si="361"/>
        <v>3.4</v>
      </c>
      <c r="L1922" s="32">
        <v>0</v>
      </c>
      <c r="M1922" s="32">
        <v>0</v>
      </c>
      <c r="N1922" s="33">
        <f t="shared" si="362"/>
        <v>6</v>
      </c>
      <c r="O1922" s="34">
        <f t="shared" si="363"/>
        <v>0</v>
      </c>
      <c r="P1922" s="35">
        <f t="shared" si="363"/>
        <v>0</v>
      </c>
      <c r="Q1922" s="33"/>
      <c r="R1922" s="33">
        <f t="shared" si="364"/>
        <v>0</v>
      </c>
      <c r="S1922" s="33">
        <f t="shared" si="364"/>
        <v>0</v>
      </c>
      <c r="T1922" s="33"/>
      <c r="U1922" s="33">
        <f t="shared" si="365"/>
        <v>0</v>
      </c>
      <c r="V1922" s="33">
        <f t="shared" si="365"/>
        <v>0</v>
      </c>
      <c r="W1922" s="36"/>
    </row>
    <row r="1923" spans="1:23" ht="19.5">
      <c r="A1923" s="112">
        <v>82</v>
      </c>
      <c r="B1923" s="27" t="s">
        <v>2597</v>
      </c>
      <c r="C1923" s="113" t="s">
        <v>2722</v>
      </c>
      <c r="D1923" s="113"/>
      <c r="E1923" s="113" t="s">
        <v>2723</v>
      </c>
      <c r="F1923" s="114">
        <v>140</v>
      </c>
      <c r="G1923" s="102">
        <v>0.29100000000000004</v>
      </c>
      <c r="H1923" s="102">
        <v>0.43200000000000033</v>
      </c>
      <c r="I1923" s="31">
        <f t="shared" si="359"/>
        <v>3.9</v>
      </c>
      <c r="J1923" s="32">
        <f t="shared" si="360"/>
        <v>1.1000000000000001</v>
      </c>
      <c r="K1923" s="32">
        <f t="shared" si="361"/>
        <v>2.7</v>
      </c>
      <c r="L1923" s="32">
        <f>J1923-G1923</f>
        <v>0.80900000000000005</v>
      </c>
      <c r="M1923" s="32">
        <f>K1923-H1923</f>
        <v>2.2679999999999998</v>
      </c>
      <c r="N1923" s="33">
        <f t="shared" si="362"/>
        <v>5</v>
      </c>
      <c r="O1923" s="34">
        <f t="shared" si="363"/>
        <v>0.26966666666666667</v>
      </c>
      <c r="P1923" s="35">
        <f t="shared" si="363"/>
        <v>0.75599999999999989</v>
      </c>
      <c r="Q1923" s="33"/>
      <c r="R1923" s="33">
        <f t="shared" si="364"/>
        <v>0.26966666666666667</v>
      </c>
      <c r="S1923" s="33">
        <f t="shared" si="364"/>
        <v>0.75599999999999989</v>
      </c>
      <c r="T1923" s="33"/>
      <c r="U1923" s="33">
        <f t="shared" si="365"/>
        <v>0.26966666666666667</v>
      </c>
      <c r="V1923" s="33">
        <f t="shared" si="365"/>
        <v>0.75599999999999989</v>
      </c>
      <c r="W1923" s="36"/>
    </row>
    <row r="1924" spans="1:23" ht="19.5">
      <c r="A1924" s="112">
        <v>83</v>
      </c>
      <c r="B1924" s="27" t="s">
        <v>2597</v>
      </c>
      <c r="C1924" s="54" t="s">
        <v>2724</v>
      </c>
      <c r="D1924" s="54"/>
      <c r="E1924" s="54" t="s">
        <v>2725</v>
      </c>
      <c r="F1924" s="29">
        <v>136</v>
      </c>
      <c r="G1924" s="99">
        <v>0.62399999999999989</v>
      </c>
      <c r="H1924" s="99">
        <v>5.6220000000000008</v>
      </c>
      <c r="I1924" s="31">
        <f t="shared" si="359"/>
        <v>3.7</v>
      </c>
      <c r="J1924" s="32">
        <f t="shared" si="360"/>
        <v>1.1000000000000001</v>
      </c>
      <c r="K1924" s="32">
        <f t="shared" si="361"/>
        <v>2.6</v>
      </c>
      <c r="L1924" s="32">
        <f>J1924-G1924</f>
        <v>0.4760000000000002</v>
      </c>
      <c r="M1924" s="32">
        <v>0</v>
      </c>
      <c r="N1924" s="33">
        <f t="shared" si="362"/>
        <v>5</v>
      </c>
      <c r="O1924" s="34">
        <f t="shared" si="363"/>
        <v>0.15866666666666673</v>
      </c>
      <c r="P1924" s="35">
        <f t="shared" si="363"/>
        <v>0</v>
      </c>
      <c r="Q1924" s="33"/>
      <c r="R1924" s="33">
        <f t="shared" si="364"/>
        <v>0.15866666666666673</v>
      </c>
      <c r="S1924" s="33">
        <f t="shared" si="364"/>
        <v>0</v>
      </c>
      <c r="T1924" s="33"/>
      <c r="U1924" s="33">
        <f t="shared" si="365"/>
        <v>0.15866666666666673</v>
      </c>
      <c r="V1924" s="33">
        <f t="shared" si="365"/>
        <v>0</v>
      </c>
      <c r="W1924" s="36"/>
    </row>
    <row r="1925" spans="1:23" ht="19.5">
      <c r="A1925" s="112">
        <v>84</v>
      </c>
      <c r="B1925" s="27" t="s">
        <v>2597</v>
      </c>
      <c r="C1925" s="54" t="s">
        <v>2726</v>
      </c>
      <c r="D1925" s="54"/>
      <c r="E1925" s="54" t="s">
        <v>2727</v>
      </c>
      <c r="F1925" s="29">
        <v>120</v>
      </c>
      <c r="G1925" s="99"/>
      <c r="H1925" s="99">
        <v>0.19399999999999992</v>
      </c>
      <c r="I1925" s="31">
        <f t="shared" si="359"/>
        <v>3.3</v>
      </c>
      <c r="J1925" s="32">
        <f t="shared" si="360"/>
        <v>0.9</v>
      </c>
      <c r="K1925" s="32">
        <f t="shared" si="361"/>
        <v>2.2999999999999998</v>
      </c>
      <c r="L1925" s="32">
        <f>J1925-G1925</f>
        <v>0.9</v>
      </c>
      <c r="M1925" s="32">
        <f>K1925-H1925</f>
        <v>2.1059999999999999</v>
      </c>
      <c r="N1925" s="33">
        <f t="shared" si="362"/>
        <v>4</v>
      </c>
      <c r="O1925" s="34">
        <f t="shared" si="363"/>
        <v>0.3</v>
      </c>
      <c r="P1925" s="35">
        <f t="shared" si="363"/>
        <v>0.70199999999999996</v>
      </c>
      <c r="Q1925" s="33"/>
      <c r="R1925" s="33">
        <f t="shared" si="364"/>
        <v>0.3</v>
      </c>
      <c r="S1925" s="33">
        <f t="shared" si="364"/>
        <v>0.70199999999999996</v>
      </c>
      <c r="T1925" s="33"/>
      <c r="U1925" s="33">
        <f t="shared" si="365"/>
        <v>0.3</v>
      </c>
      <c r="V1925" s="33">
        <f t="shared" si="365"/>
        <v>0.70199999999999996</v>
      </c>
      <c r="W1925" s="36"/>
    </row>
    <row r="1926" spans="1:23" ht="19.5">
      <c r="A1926" s="112">
        <v>85</v>
      </c>
      <c r="B1926" s="27" t="s">
        <v>2597</v>
      </c>
      <c r="C1926" s="54" t="s">
        <v>2728</v>
      </c>
      <c r="D1926" s="54"/>
      <c r="E1926" s="54" t="s">
        <v>2729</v>
      </c>
      <c r="F1926" s="29">
        <v>273</v>
      </c>
      <c r="G1926" s="99">
        <v>3.2382999999999997</v>
      </c>
      <c r="H1926" s="99">
        <v>6.0520000000000005</v>
      </c>
      <c r="I1926" s="31">
        <f t="shared" si="359"/>
        <v>7.5</v>
      </c>
      <c r="J1926" s="32">
        <f t="shared" si="360"/>
        <v>2.1</v>
      </c>
      <c r="K1926" s="32">
        <f t="shared" si="361"/>
        <v>5.3</v>
      </c>
      <c r="L1926" s="32">
        <v>0</v>
      </c>
      <c r="M1926" s="32">
        <v>0</v>
      </c>
      <c r="N1926" s="33">
        <f t="shared" si="362"/>
        <v>10</v>
      </c>
      <c r="O1926" s="34">
        <f t="shared" si="363"/>
        <v>0</v>
      </c>
      <c r="P1926" s="35">
        <f t="shared" si="363"/>
        <v>0</v>
      </c>
      <c r="Q1926" s="33"/>
      <c r="R1926" s="33">
        <f t="shared" si="364"/>
        <v>0</v>
      </c>
      <c r="S1926" s="33">
        <f t="shared" si="364"/>
        <v>0</v>
      </c>
      <c r="T1926" s="33"/>
      <c r="U1926" s="33">
        <f t="shared" si="365"/>
        <v>0</v>
      </c>
      <c r="V1926" s="33">
        <f t="shared" si="365"/>
        <v>0</v>
      </c>
      <c r="W1926" s="36"/>
    </row>
    <row r="1927" spans="1:23" ht="19.5">
      <c r="A1927" s="112">
        <v>86</v>
      </c>
      <c r="B1927" s="110" t="s">
        <v>2597</v>
      </c>
      <c r="C1927" s="183" t="s">
        <v>2709</v>
      </c>
      <c r="D1927" s="183"/>
      <c r="E1927" s="183" t="s">
        <v>1391</v>
      </c>
      <c r="F1927" s="184">
        <v>36</v>
      </c>
      <c r="G1927" s="102">
        <v>1.0279999999999998</v>
      </c>
      <c r="H1927" s="102">
        <v>2.1320000000000001</v>
      </c>
      <c r="I1927" s="31">
        <f t="shared" si="359"/>
        <v>1</v>
      </c>
      <c r="J1927" s="32">
        <f t="shared" si="360"/>
        <v>0.3</v>
      </c>
      <c r="K1927" s="32">
        <f t="shared" si="361"/>
        <v>0.7</v>
      </c>
      <c r="L1927" s="32">
        <v>0</v>
      </c>
      <c r="M1927" s="32">
        <v>0</v>
      </c>
      <c r="N1927" s="33">
        <f t="shared" si="362"/>
        <v>1</v>
      </c>
      <c r="O1927" s="34">
        <f t="shared" si="363"/>
        <v>0</v>
      </c>
      <c r="P1927" s="35">
        <f t="shared" si="363"/>
        <v>0</v>
      </c>
      <c r="Q1927" s="33"/>
      <c r="R1927" s="33">
        <f t="shared" si="364"/>
        <v>0</v>
      </c>
      <c r="S1927" s="33">
        <f t="shared" si="364"/>
        <v>0</v>
      </c>
      <c r="T1927" s="33"/>
      <c r="U1927" s="33">
        <f t="shared" si="365"/>
        <v>0</v>
      </c>
      <c r="V1927" s="33">
        <f t="shared" si="365"/>
        <v>0</v>
      </c>
      <c r="W1927" s="36"/>
    </row>
    <row r="1928" spans="1:23" ht="19.5">
      <c r="A1928" s="112">
        <v>87</v>
      </c>
      <c r="B1928" s="110" t="s">
        <v>2597</v>
      </c>
      <c r="C1928" s="183"/>
      <c r="D1928" s="183"/>
      <c r="E1928" s="183" t="s">
        <v>2730</v>
      </c>
      <c r="F1928" s="184">
        <v>82</v>
      </c>
      <c r="G1928" s="102">
        <v>3.7000000000000026E-2</v>
      </c>
      <c r="H1928" s="102">
        <v>0.18399999999999991</v>
      </c>
      <c r="I1928" s="31">
        <f t="shared" si="359"/>
        <v>2.2999999999999998</v>
      </c>
      <c r="J1928" s="32">
        <f t="shared" si="360"/>
        <v>0.7</v>
      </c>
      <c r="K1928" s="32">
        <f t="shared" si="361"/>
        <v>1.6</v>
      </c>
      <c r="L1928" s="32">
        <f>J1928-G1928</f>
        <v>0.66299999999999992</v>
      </c>
      <c r="M1928" s="32">
        <f>K1928-H1928</f>
        <v>1.4160000000000001</v>
      </c>
      <c r="N1928" s="33">
        <f t="shared" si="362"/>
        <v>3</v>
      </c>
      <c r="O1928" s="34">
        <f t="shared" si="363"/>
        <v>0.22099999999999997</v>
      </c>
      <c r="P1928" s="35">
        <f t="shared" si="363"/>
        <v>0.47200000000000003</v>
      </c>
      <c r="Q1928" s="33"/>
      <c r="R1928" s="33">
        <f t="shared" si="364"/>
        <v>0.22099999999999997</v>
      </c>
      <c r="S1928" s="33">
        <f t="shared" si="364"/>
        <v>0.47200000000000003</v>
      </c>
      <c r="T1928" s="33"/>
      <c r="U1928" s="33">
        <f t="shared" si="365"/>
        <v>0.22099999999999997</v>
      </c>
      <c r="V1928" s="33">
        <f t="shared" si="365"/>
        <v>0.47200000000000003</v>
      </c>
      <c r="W1928" s="36"/>
    </row>
    <row r="1929" spans="1:23" ht="19.5">
      <c r="A1929" s="112">
        <v>88</v>
      </c>
      <c r="B1929" s="110" t="s">
        <v>2597</v>
      </c>
      <c r="C1929" s="183"/>
      <c r="D1929" s="183"/>
      <c r="E1929" s="183" t="s">
        <v>2731</v>
      </c>
      <c r="F1929" s="184">
        <v>49</v>
      </c>
      <c r="G1929" s="102">
        <v>0.97499999999999998</v>
      </c>
      <c r="H1929" s="102">
        <v>2.4749999999999996</v>
      </c>
      <c r="I1929" s="31">
        <f t="shared" si="359"/>
        <v>1.3</v>
      </c>
      <c r="J1929" s="32">
        <f t="shared" si="360"/>
        <v>0.4</v>
      </c>
      <c r="K1929" s="32">
        <f t="shared" si="361"/>
        <v>0.9</v>
      </c>
      <c r="L1929" s="32">
        <v>0</v>
      </c>
      <c r="M1929" s="32">
        <v>0</v>
      </c>
      <c r="N1929" s="33">
        <f t="shared" si="362"/>
        <v>2</v>
      </c>
      <c r="O1929" s="34">
        <f t="shared" si="363"/>
        <v>0</v>
      </c>
      <c r="P1929" s="35">
        <f t="shared" si="363"/>
        <v>0</v>
      </c>
      <c r="Q1929" s="33"/>
      <c r="R1929" s="33">
        <f t="shared" si="364"/>
        <v>0</v>
      </c>
      <c r="S1929" s="33">
        <f t="shared" si="364"/>
        <v>0</v>
      </c>
      <c r="T1929" s="33"/>
      <c r="U1929" s="33">
        <f t="shared" si="365"/>
        <v>0</v>
      </c>
      <c r="V1929" s="33">
        <f t="shared" si="365"/>
        <v>0</v>
      </c>
      <c r="W1929" s="36"/>
    </row>
    <row r="1930" spans="1:23" ht="19.5">
      <c r="A1930" s="112">
        <v>89</v>
      </c>
      <c r="B1930" s="110" t="s">
        <v>2597</v>
      </c>
      <c r="C1930" s="183" t="s">
        <v>2696</v>
      </c>
      <c r="D1930" s="183"/>
      <c r="E1930" s="183" t="s">
        <v>2732</v>
      </c>
      <c r="F1930" s="184">
        <v>92</v>
      </c>
      <c r="G1930" s="102">
        <v>0.58799999999999997</v>
      </c>
      <c r="H1930" s="102">
        <v>0.77200000000000013</v>
      </c>
      <c r="I1930" s="31">
        <f t="shared" si="359"/>
        <v>2.5</v>
      </c>
      <c r="J1930" s="32">
        <f t="shared" si="360"/>
        <v>0.7</v>
      </c>
      <c r="K1930" s="32">
        <f t="shared" si="361"/>
        <v>1.8</v>
      </c>
      <c r="L1930" s="32">
        <f t="shared" ref="L1930:M1935" si="366">J1930-G1930</f>
        <v>0.11199999999999999</v>
      </c>
      <c r="M1930" s="32">
        <f t="shared" si="366"/>
        <v>1.028</v>
      </c>
      <c r="N1930" s="33">
        <f t="shared" si="362"/>
        <v>3</v>
      </c>
      <c r="O1930" s="34">
        <f t="shared" si="363"/>
        <v>3.7333333333333329E-2</v>
      </c>
      <c r="P1930" s="35">
        <f t="shared" si="363"/>
        <v>0.34266666666666667</v>
      </c>
      <c r="Q1930" s="33"/>
      <c r="R1930" s="33">
        <f t="shared" si="364"/>
        <v>3.7333333333333329E-2</v>
      </c>
      <c r="S1930" s="33">
        <f t="shared" si="364"/>
        <v>0.34266666666666667</v>
      </c>
      <c r="T1930" s="33"/>
      <c r="U1930" s="33">
        <f t="shared" si="365"/>
        <v>3.7333333333333329E-2</v>
      </c>
      <c r="V1930" s="33">
        <f t="shared" si="365"/>
        <v>0.34266666666666667</v>
      </c>
      <c r="W1930" s="36"/>
    </row>
    <row r="1931" spans="1:23" ht="19.5">
      <c r="A1931" s="112">
        <v>90</v>
      </c>
      <c r="B1931" s="110" t="s">
        <v>2597</v>
      </c>
      <c r="C1931" s="183"/>
      <c r="D1931" s="183"/>
      <c r="E1931" s="183" t="s">
        <v>2733</v>
      </c>
      <c r="F1931" s="184">
        <v>80</v>
      </c>
      <c r="G1931" s="102">
        <v>0.17600000000000002</v>
      </c>
      <c r="H1931" s="102">
        <v>0.99899999999999989</v>
      </c>
      <c r="I1931" s="31">
        <f t="shared" si="359"/>
        <v>2.2000000000000002</v>
      </c>
      <c r="J1931" s="32">
        <f t="shared" si="360"/>
        <v>0.6</v>
      </c>
      <c r="K1931" s="32">
        <f t="shared" si="361"/>
        <v>1.5</v>
      </c>
      <c r="L1931" s="32">
        <f t="shared" si="366"/>
        <v>0.42399999999999993</v>
      </c>
      <c r="M1931" s="32">
        <f t="shared" si="366"/>
        <v>0.50100000000000011</v>
      </c>
      <c r="N1931" s="33">
        <f t="shared" si="362"/>
        <v>3</v>
      </c>
      <c r="O1931" s="34">
        <f t="shared" si="363"/>
        <v>0.14133333333333331</v>
      </c>
      <c r="P1931" s="35">
        <f t="shared" si="363"/>
        <v>0.16700000000000004</v>
      </c>
      <c r="Q1931" s="33"/>
      <c r="R1931" s="33">
        <f t="shared" si="364"/>
        <v>0.14133333333333331</v>
      </c>
      <c r="S1931" s="33">
        <f t="shared" si="364"/>
        <v>0.16700000000000004</v>
      </c>
      <c r="T1931" s="33"/>
      <c r="U1931" s="33">
        <f t="shared" si="365"/>
        <v>0.14133333333333331</v>
      </c>
      <c r="V1931" s="33">
        <f t="shared" si="365"/>
        <v>0.16700000000000004</v>
      </c>
      <c r="W1931" s="36"/>
    </row>
    <row r="1932" spans="1:23" ht="39">
      <c r="A1932" s="112">
        <v>91</v>
      </c>
      <c r="B1932" s="110" t="s">
        <v>2597</v>
      </c>
      <c r="C1932" s="183"/>
      <c r="D1932" s="183"/>
      <c r="E1932" s="183" t="s">
        <v>2734</v>
      </c>
      <c r="F1932" s="184">
        <v>120</v>
      </c>
      <c r="G1932" s="102"/>
      <c r="H1932" s="102">
        <v>0.52200000000000002</v>
      </c>
      <c r="I1932" s="31">
        <f t="shared" si="359"/>
        <v>3.3</v>
      </c>
      <c r="J1932" s="32">
        <f t="shared" si="360"/>
        <v>0.9</v>
      </c>
      <c r="K1932" s="32">
        <f t="shared" si="361"/>
        <v>2.2999999999999998</v>
      </c>
      <c r="L1932" s="32">
        <f t="shared" si="366"/>
        <v>0.9</v>
      </c>
      <c r="M1932" s="32">
        <f t="shared" si="366"/>
        <v>1.7779999999999998</v>
      </c>
      <c r="N1932" s="33">
        <f t="shared" si="362"/>
        <v>4</v>
      </c>
      <c r="O1932" s="34">
        <f t="shared" si="363"/>
        <v>0.3</v>
      </c>
      <c r="P1932" s="35">
        <f t="shared" si="363"/>
        <v>0.59266666666666656</v>
      </c>
      <c r="Q1932" s="33"/>
      <c r="R1932" s="33">
        <f t="shared" si="364"/>
        <v>0.3</v>
      </c>
      <c r="S1932" s="33">
        <f t="shared" si="364"/>
        <v>0.59266666666666656</v>
      </c>
      <c r="T1932" s="33"/>
      <c r="U1932" s="33">
        <f t="shared" si="365"/>
        <v>0.3</v>
      </c>
      <c r="V1932" s="33">
        <f t="shared" si="365"/>
        <v>0.59266666666666656</v>
      </c>
      <c r="W1932" s="36"/>
    </row>
    <row r="1933" spans="1:23" ht="19.5">
      <c r="A1933" s="112">
        <v>92</v>
      </c>
      <c r="B1933" s="110" t="s">
        <v>2597</v>
      </c>
      <c r="C1933" s="183"/>
      <c r="D1933" s="183"/>
      <c r="E1933" s="183" t="s">
        <v>2735</v>
      </c>
      <c r="F1933" s="184">
        <v>124</v>
      </c>
      <c r="G1933" s="102"/>
      <c r="H1933" s="102">
        <v>0.25499999999999995</v>
      </c>
      <c r="I1933" s="31">
        <f t="shared" si="359"/>
        <v>3.4</v>
      </c>
      <c r="J1933" s="32">
        <f t="shared" si="360"/>
        <v>1</v>
      </c>
      <c r="K1933" s="32">
        <f t="shared" si="361"/>
        <v>2.4</v>
      </c>
      <c r="L1933" s="32">
        <f t="shared" si="366"/>
        <v>1</v>
      </c>
      <c r="M1933" s="32">
        <f t="shared" si="366"/>
        <v>2.145</v>
      </c>
      <c r="N1933" s="33">
        <f t="shared" si="362"/>
        <v>4</v>
      </c>
      <c r="O1933" s="34">
        <f t="shared" si="363"/>
        <v>0.33333333333333331</v>
      </c>
      <c r="P1933" s="35">
        <f t="shared" si="363"/>
        <v>0.71499999999999997</v>
      </c>
      <c r="Q1933" s="33"/>
      <c r="R1933" s="33">
        <f t="shared" si="364"/>
        <v>0.33333333333333331</v>
      </c>
      <c r="S1933" s="33">
        <f t="shared" si="364"/>
        <v>0.71499999999999997</v>
      </c>
      <c r="T1933" s="33"/>
      <c r="U1933" s="33">
        <f t="shared" si="365"/>
        <v>0.33333333333333331</v>
      </c>
      <c r="V1933" s="33">
        <f t="shared" si="365"/>
        <v>0.71499999999999997</v>
      </c>
      <c r="W1933" s="36"/>
    </row>
    <row r="1934" spans="1:23" ht="19.5">
      <c r="A1934" s="112">
        <v>93</v>
      </c>
      <c r="B1934" s="110" t="s">
        <v>2597</v>
      </c>
      <c r="C1934" s="183" t="s">
        <v>2621</v>
      </c>
      <c r="D1934" s="183"/>
      <c r="E1934" s="183" t="s">
        <v>2736</v>
      </c>
      <c r="F1934" s="184">
        <v>94</v>
      </c>
      <c r="G1934" s="102">
        <v>6.9000000000000006E-2</v>
      </c>
      <c r="H1934" s="102"/>
      <c r="I1934" s="31">
        <f t="shared" si="359"/>
        <v>2.6</v>
      </c>
      <c r="J1934" s="32">
        <f t="shared" si="360"/>
        <v>0.7</v>
      </c>
      <c r="K1934" s="32">
        <f t="shared" si="361"/>
        <v>1.8</v>
      </c>
      <c r="L1934" s="32">
        <f t="shared" si="366"/>
        <v>0.63100000000000001</v>
      </c>
      <c r="M1934" s="32">
        <f t="shared" si="366"/>
        <v>1.8</v>
      </c>
      <c r="N1934" s="33">
        <f t="shared" si="362"/>
        <v>3</v>
      </c>
      <c r="O1934" s="34">
        <f t="shared" si="363"/>
        <v>0.21033333333333334</v>
      </c>
      <c r="P1934" s="35">
        <f t="shared" si="363"/>
        <v>0.6</v>
      </c>
      <c r="Q1934" s="33"/>
      <c r="R1934" s="33">
        <f t="shared" si="364"/>
        <v>0.21033333333333334</v>
      </c>
      <c r="S1934" s="33">
        <f t="shared" si="364"/>
        <v>0.6</v>
      </c>
      <c r="T1934" s="33"/>
      <c r="U1934" s="33">
        <f t="shared" si="365"/>
        <v>0.21033333333333334</v>
      </c>
      <c r="V1934" s="33">
        <f t="shared" si="365"/>
        <v>0.6</v>
      </c>
      <c r="W1934" s="36"/>
    </row>
    <row r="1935" spans="1:23" ht="19.5">
      <c r="A1935" s="112">
        <v>94</v>
      </c>
      <c r="B1935" s="110" t="s">
        <v>2597</v>
      </c>
      <c r="C1935" s="183"/>
      <c r="D1935" s="183"/>
      <c r="E1935" s="183" t="s">
        <v>2737</v>
      </c>
      <c r="F1935" s="184">
        <v>74</v>
      </c>
      <c r="G1935" s="102">
        <v>0.44</v>
      </c>
      <c r="H1935" s="102">
        <v>0</v>
      </c>
      <c r="I1935" s="31">
        <f t="shared" si="359"/>
        <v>2</v>
      </c>
      <c r="J1935" s="32">
        <f t="shared" si="360"/>
        <v>0.6</v>
      </c>
      <c r="K1935" s="32">
        <f t="shared" si="361"/>
        <v>1.4</v>
      </c>
      <c r="L1935" s="32">
        <f t="shared" si="366"/>
        <v>0.15999999999999998</v>
      </c>
      <c r="M1935" s="32">
        <f t="shared" si="366"/>
        <v>1.4</v>
      </c>
      <c r="N1935" s="33">
        <f t="shared" si="362"/>
        <v>3</v>
      </c>
      <c r="O1935" s="34">
        <f t="shared" si="363"/>
        <v>5.3333333333333323E-2</v>
      </c>
      <c r="P1935" s="35">
        <f t="shared" si="363"/>
        <v>0.46666666666666662</v>
      </c>
      <c r="Q1935" s="33"/>
      <c r="R1935" s="33">
        <f t="shared" si="364"/>
        <v>5.3333333333333323E-2</v>
      </c>
      <c r="S1935" s="33">
        <f t="shared" si="364"/>
        <v>0.46666666666666662</v>
      </c>
      <c r="T1935" s="33"/>
      <c r="U1935" s="33">
        <f t="shared" si="365"/>
        <v>5.3333333333333323E-2</v>
      </c>
      <c r="V1935" s="33">
        <f t="shared" si="365"/>
        <v>0.46666666666666662</v>
      </c>
      <c r="W1935" s="36"/>
    </row>
    <row r="1936" spans="1:23" ht="19.5">
      <c r="A1936" s="112">
        <v>95</v>
      </c>
      <c r="B1936" s="110" t="s">
        <v>2597</v>
      </c>
      <c r="C1936" s="183" t="s">
        <v>2688</v>
      </c>
      <c r="D1936" s="183"/>
      <c r="E1936" s="183" t="s">
        <v>2738</v>
      </c>
      <c r="F1936" s="184">
        <v>65</v>
      </c>
      <c r="G1936" s="102">
        <v>1.86</v>
      </c>
      <c r="H1936" s="102">
        <v>0.27</v>
      </c>
      <c r="I1936" s="31">
        <f t="shared" si="359"/>
        <v>1.8</v>
      </c>
      <c r="J1936" s="32">
        <f t="shared" si="360"/>
        <v>0.5</v>
      </c>
      <c r="K1936" s="32">
        <f t="shared" si="361"/>
        <v>1.3</v>
      </c>
      <c r="L1936" s="32">
        <v>0</v>
      </c>
      <c r="M1936" s="32">
        <f>K1936-H1936</f>
        <v>1.03</v>
      </c>
      <c r="N1936" s="33">
        <f t="shared" si="362"/>
        <v>2</v>
      </c>
      <c r="O1936" s="34">
        <f t="shared" si="363"/>
        <v>0</v>
      </c>
      <c r="P1936" s="35">
        <f t="shared" si="363"/>
        <v>0.34333333333333332</v>
      </c>
      <c r="Q1936" s="33"/>
      <c r="R1936" s="33">
        <f t="shared" si="364"/>
        <v>0</v>
      </c>
      <c r="S1936" s="33">
        <f t="shared" si="364"/>
        <v>0.34333333333333332</v>
      </c>
      <c r="T1936" s="33"/>
      <c r="U1936" s="33">
        <f t="shared" si="365"/>
        <v>0</v>
      </c>
      <c r="V1936" s="33">
        <f t="shared" si="365"/>
        <v>0.34333333333333332</v>
      </c>
      <c r="W1936" s="36"/>
    </row>
    <row r="1937" spans="1:23" ht="18.75">
      <c r="A1937" s="26"/>
      <c r="B1937" s="38"/>
      <c r="C1937" s="38"/>
      <c r="D1937" s="38"/>
      <c r="E1937" s="28" t="s">
        <v>225</v>
      </c>
      <c r="F1937" s="95">
        <f>SUM(F1842:F1936)</f>
        <v>12621</v>
      </c>
      <c r="G1937" s="32">
        <f t="shared" ref="G1937:H1937" si="367">SUM(G1842:G1936)</f>
        <v>149.75539999999995</v>
      </c>
      <c r="H1937" s="32">
        <f t="shared" si="367"/>
        <v>214.7875499999999</v>
      </c>
      <c r="I1937" s="31">
        <f>SUM(I1842:I1936)</f>
        <v>347.09999999999997</v>
      </c>
      <c r="J1937" s="32">
        <f>SUM(J1842:J1936)</f>
        <v>99.199999999999989</v>
      </c>
      <c r="K1937" s="32">
        <f>SUM(K1842:K1936)</f>
        <v>243.80000000000007</v>
      </c>
      <c r="L1937" s="32">
        <f>SUM(L1842:L1936)</f>
        <v>48.112999999999992</v>
      </c>
      <c r="M1937" s="32">
        <f>SUM(M1842:M1936)</f>
        <v>128.47045</v>
      </c>
      <c r="N1937" s="36">
        <f t="shared" ref="N1937:P1937" si="368">SUM(N1842:N1936)</f>
        <v>453</v>
      </c>
      <c r="O1937" s="57">
        <f t="shared" si="368"/>
        <v>16.037666666666674</v>
      </c>
      <c r="P1937" s="57">
        <f t="shared" si="368"/>
        <v>42.823483333333343</v>
      </c>
      <c r="Q1937" s="39"/>
      <c r="R1937" s="39">
        <f>SUM(R1842:R1936)</f>
        <v>16.037666666666674</v>
      </c>
      <c r="S1937" s="39">
        <f>SUM(S1842:S1936)</f>
        <v>42.823483333333343</v>
      </c>
      <c r="T1937" s="39"/>
      <c r="U1937" s="39">
        <f>SUM(U1842:U1936)</f>
        <v>16.037666666666674</v>
      </c>
      <c r="V1937" s="39">
        <f>SUM(V1842:V1936)</f>
        <v>42.823483333333343</v>
      </c>
      <c r="W1937" s="185"/>
    </row>
    <row r="1938" spans="1:23" ht="18.75">
      <c r="A1938" s="48"/>
      <c r="B1938" s="47"/>
      <c r="C1938" s="47"/>
      <c r="D1938" s="47"/>
      <c r="E1938" s="66"/>
      <c r="F1938" s="96"/>
      <c r="G1938" s="88"/>
      <c r="H1938" s="88"/>
      <c r="I1938" s="106"/>
      <c r="J1938" s="88"/>
      <c r="K1938" s="88"/>
      <c r="L1938" s="88"/>
      <c r="M1938" s="88"/>
      <c r="N1938" s="91"/>
      <c r="O1938" s="186"/>
      <c r="P1938" s="186"/>
      <c r="Q1938" s="89"/>
      <c r="R1938" s="89"/>
      <c r="S1938" s="89"/>
      <c r="T1938" s="89"/>
      <c r="U1938" s="89"/>
      <c r="V1938" s="89"/>
      <c r="W1938" s="90"/>
    </row>
    <row r="1939" spans="1:23" ht="18.75">
      <c r="A1939" s="48"/>
      <c r="B1939" s="47"/>
      <c r="C1939" s="47"/>
      <c r="D1939" s="47"/>
      <c r="E1939" s="66"/>
      <c r="F1939" s="96"/>
      <c r="G1939" s="88"/>
      <c r="H1939" s="88"/>
      <c r="I1939" s="106"/>
      <c r="J1939" s="88"/>
      <c r="K1939" s="88"/>
      <c r="L1939" s="88"/>
      <c r="M1939" s="88"/>
      <c r="N1939" s="91"/>
      <c r="O1939" s="186"/>
      <c r="P1939" s="186"/>
      <c r="Q1939" s="89"/>
      <c r="R1939" s="89"/>
      <c r="S1939" s="89"/>
      <c r="T1939" s="89"/>
      <c r="U1939" s="89"/>
      <c r="V1939" s="89"/>
      <c r="W1939" s="90"/>
    </row>
    <row r="1940" spans="1:23" ht="18.75">
      <c r="A1940" s="48"/>
      <c r="B1940" s="47"/>
      <c r="C1940" s="47"/>
      <c r="D1940" s="47"/>
      <c r="E1940" s="66"/>
      <c r="F1940" s="96"/>
      <c r="G1940" s="88"/>
      <c r="H1940" s="88"/>
      <c r="I1940" s="106"/>
      <c r="J1940" s="88"/>
      <c r="K1940" s="88"/>
      <c r="L1940" s="88"/>
      <c r="M1940" s="88"/>
      <c r="N1940" s="91"/>
      <c r="O1940" s="186"/>
      <c r="P1940" s="186"/>
      <c r="Q1940" s="89"/>
      <c r="R1940" s="89"/>
      <c r="S1940" s="89"/>
      <c r="T1940" s="89"/>
      <c r="U1940" s="89"/>
      <c r="V1940" s="89"/>
      <c r="W1940" s="90"/>
    </row>
    <row r="1941" spans="1:23" ht="18.75">
      <c r="A1941" s="48"/>
      <c r="B1941" s="47"/>
      <c r="C1941" s="47"/>
      <c r="D1941" s="47"/>
      <c r="E1941" s="66"/>
      <c r="F1941" s="96"/>
      <c r="G1941" s="88"/>
      <c r="H1941" s="88"/>
      <c r="I1941" s="106"/>
      <c r="J1941" s="88"/>
      <c r="K1941" s="88"/>
      <c r="L1941" s="88"/>
      <c r="M1941" s="88"/>
      <c r="N1941" s="91"/>
      <c r="O1941" s="186"/>
      <c r="P1941" s="186"/>
      <c r="Q1941" s="89"/>
      <c r="R1941" s="89"/>
      <c r="S1941" s="89"/>
      <c r="T1941" s="89"/>
      <c r="U1941" s="89"/>
      <c r="V1941" s="89"/>
      <c r="W1941" s="90"/>
    </row>
    <row r="1942" spans="1:23" ht="18.75">
      <c r="A1942" s="48"/>
      <c r="B1942" s="47"/>
      <c r="C1942" s="47"/>
      <c r="D1942" s="47"/>
      <c r="E1942" s="66"/>
      <c r="F1942" s="96"/>
      <c r="G1942" s="88"/>
      <c r="H1942" s="88"/>
      <c r="I1942" s="106"/>
      <c r="J1942" s="88"/>
      <c r="K1942" s="88"/>
      <c r="L1942" s="88"/>
      <c r="M1942" s="88"/>
      <c r="N1942" s="91"/>
      <c r="O1942" s="186"/>
      <c r="P1942" s="186"/>
      <c r="Q1942" s="89"/>
      <c r="R1942" s="89"/>
      <c r="S1942" s="89"/>
      <c r="T1942" s="89"/>
      <c r="U1942" s="89"/>
      <c r="V1942" s="89"/>
      <c r="W1942" s="90"/>
    </row>
    <row r="1943" spans="1:23" ht="18.75">
      <c r="A1943" s="48"/>
      <c r="B1943" s="47"/>
      <c r="C1943" s="47"/>
      <c r="D1943" s="47"/>
      <c r="E1943" s="66"/>
      <c r="F1943" s="96"/>
      <c r="G1943" s="88"/>
      <c r="H1943" s="88"/>
      <c r="I1943" s="106"/>
      <c r="J1943" s="88"/>
      <c r="K1943" s="88"/>
      <c r="L1943" s="88"/>
      <c r="M1943" s="88"/>
      <c r="N1943" s="91"/>
      <c r="O1943" s="186"/>
      <c r="P1943" s="186"/>
      <c r="Q1943" s="89"/>
      <c r="R1943" s="89"/>
      <c r="S1943" s="89"/>
      <c r="T1943" s="89"/>
      <c r="U1943" s="89"/>
      <c r="V1943" s="89"/>
      <c r="W1943" s="90"/>
    </row>
    <row r="1944" spans="1:23" ht="18.75">
      <c r="A1944" s="48"/>
      <c r="B1944" s="47"/>
      <c r="C1944" s="47"/>
      <c r="D1944" s="47"/>
      <c r="E1944" s="66"/>
      <c r="F1944" s="96"/>
      <c r="G1944" s="88"/>
      <c r="H1944" s="88"/>
      <c r="I1944" s="106"/>
      <c r="J1944" s="88"/>
      <c r="K1944" s="88"/>
      <c r="L1944" s="88"/>
      <c r="M1944" s="88"/>
      <c r="N1944" s="91"/>
      <c r="O1944" s="186"/>
      <c r="P1944" s="186"/>
      <c r="Q1944" s="89"/>
      <c r="R1944" s="89"/>
      <c r="S1944" s="89"/>
      <c r="T1944" s="89"/>
      <c r="U1944" s="89"/>
      <c r="V1944" s="89"/>
      <c r="W1944" s="90"/>
    </row>
    <row r="1945" spans="1:23" ht="18.75">
      <c r="A1945" s="48"/>
      <c r="B1945" s="47"/>
      <c r="C1945" s="47"/>
      <c r="D1945" s="47"/>
      <c r="E1945" s="66"/>
      <c r="F1945" s="96"/>
      <c r="G1945" s="88"/>
      <c r="H1945" s="88"/>
      <c r="I1945" s="106"/>
      <c r="J1945" s="88"/>
      <c r="K1945" s="88"/>
      <c r="L1945" s="88"/>
      <c r="M1945" s="88"/>
      <c r="N1945" s="91"/>
      <c r="O1945" s="186"/>
      <c r="P1945" s="186"/>
      <c r="Q1945" s="89"/>
      <c r="R1945" s="89"/>
      <c r="S1945" s="89"/>
      <c r="T1945" s="89"/>
      <c r="U1945" s="89"/>
      <c r="V1945" s="89"/>
      <c r="W1945" s="90"/>
    </row>
    <row r="1946" spans="1:23" ht="18.75">
      <c r="A1946" s="48"/>
      <c r="B1946" s="47"/>
      <c r="C1946" s="47"/>
      <c r="D1946" s="47"/>
      <c r="E1946" s="66"/>
      <c r="F1946" s="96"/>
      <c r="G1946" s="88"/>
      <c r="H1946" s="88"/>
      <c r="I1946" s="106"/>
      <c r="J1946" s="88"/>
      <c r="K1946" s="88"/>
      <c r="L1946" s="88"/>
      <c r="M1946" s="88"/>
      <c r="N1946" s="91"/>
      <c r="O1946" s="186"/>
      <c r="P1946" s="186"/>
      <c r="Q1946" s="89"/>
      <c r="R1946" s="89"/>
      <c r="S1946" s="89"/>
      <c r="T1946" s="89"/>
      <c r="U1946" s="89"/>
      <c r="V1946" s="89"/>
      <c r="W1946" s="90"/>
    </row>
    <row r="1947" spans="1:23" ht="18.75">
      <c r="A1947" s="48"/>
      <c r="B1947" s="47"/>
      <c r="C1947" s="47"/>
      <c r="D1947" s="47"/>
      <c r="E1947" s="66"/>
      <c r="F1947" s="96"/>
      <c r="G1947" s="88"/>
      <c r="H1947" s="88"/>
      <c r="I1947" s="106"/>
      <c r="J1947" s="88"/>
      <c r="K1947" s="88"/>
      <c r="L1947" s="88"/>
      <c r="M1947" s="88"/>
      <c r="N1947" s="91"/>
      <c r="O1947" s="186"/>
      <c r="P1947" s="186"/>
      <c r="Q1947" s="89"/>
      <c r="R1947" s="89"/>
      <c r="S1947" s="89"/>
      <c r="T1947" s="89"/>
      <c r="U1947" s="89"/>
      <c r="V1947" s="89"/>
      <c r="W1947" s="90"/>
    </row>
    <row r="1948" spans="1:23" ht="18.75">
      <c r="A1948" s="48"/>
      <c r="B1948" s="47"/>
      <c r="C1948" s="47"/>
      <c r="D1948" s="47"/>
      <c r="E1948" s="66"/>
      <c r="F1948" s="96"/>
      <c r="G1948" s="88"/>
      <c r="H1948" s="88"/>
      <c r="I1948" s="106"/>
      <c r="J1948" s="88"/>
      <c r="K1948" s="88"/>
      <c r="L1948" s="88"/>
      <c r="M1948" s="88"/>
      <c r="N1948" s="91"/>
      <c r="O1948" s="186"/>
      <c r="P1948" s="186"/>
      <c r="Q1948" s="89"/>
      <c r="R1948" s="89"/>
      <c r="S1948" s="89"/>
      <c r="T1948" s="89"/>
      <c r="U1948" s="89"/>
      <c r="V1948" s="89"/>
      <c r="W1948" s="90"/>
    </row>
    <row r="1949" spans="1:23" ht="18.75">
      <c r="A1949" s="48"/>
      <c r="B1949" s="47"/>
      <c r="C1949" s="47"/>
      <c r="D1949" s="47"/>
      <c r="E1949" s="66"/>
      <c r="F1949" s="96"/>
      <c r="G1949" s="88"/>
      <c r="H1949" s="88"/>
      <c r="I1949" s="106"/>
      <c r="J1949" s="88"/>
      <c r="K1949" s="88"/>
      <c r="L1949" s="88"/>
      <c r="M1949" s="88"/>
      <c r="N1949" s="91"/>
      <c r="O1949" s="186"/>
      <c r="P1949" s="186"/>
      <c r="Q1949" s="89"/>
      <c r="R1949" s="89"/>
      <c r="S1949" s="89"/>
      <c r="T1949" s="89"/>
      <c r="U1949" s="89"/>
      <c r="V1949" s="89"/>
      <c r="W1949" s="90"/>
    </row>
    <row r="1950" spans="1:23" ht="18.75">
      <c r="A1950" s="48"/>
      <c r="B1950" s="47"/>
      <c r="C1950" s="47"/>
      <c r="D1950" s="47"/>
      <c r="E1950" s="66"/>
      <c r="F1950" s="96"/>
      <c r="G1950" s="88"/>
      <c r="H1950" s="88"/>
      <c r="I1950" s="106"/>
      <c r="J1950" s="88"/>
      <c r="K1950" s="88"/>
      <c r="L1950" s="88"/>
      <c r="M1950" s="88"/>
      <c r="N1950" s="91"/>
      <c r="O1950" s="186"/>
      <c r="P1950" s="186"/>
      <c r="Q1950" s="89"/>
      <c r="R1950" s="89"/>
      <c r="S1950" s="89"/>
      <c r="T1950" s="89"/>
      <c r="U1950" s="89"/>
      <c r="V1950" s="89"/>
      <c r="W1950" s="90"/>
    </row>
    <row r="1951" spans="1:23" ht="18.75">
      <c r="A1951" s="48"/>
      <c r="B1951" s="47"/>
      <c r="C1951" s="47"/>
      <c r="D1951" s="47"/>
      <c r="E1951" s="66"/>
      <c r="F1951" s="96"/>
      <c r="G1951" s="88"/>
      <c r="H1951" s="88"/>
      <c r="I1951" s="106"/>
      <c r="J1951" s="88"/>
      <c r="K1951" s="88"/>
      <c r="L1951" s="88"/>
      <c r="M1951" s="88"/>
      <c r="N1951" s="91"/>
      <c r="O1951" s="186"/>
      <c r="P1951" s="186"/>
      <c r="Q1951" s="89"/>
      <c r="R1951" s="89"/>
      <c r="S1951" s="89"/>
      <c r="T1951" s="89"/>
      <c r="U1951" s="89"/>
      <c r="V1951" s="89"/>
      <c r="W1951" s="90"/>
    </row>
    <row r="1952" spans="1:23" ht="18.75">
      <c r="A1952" s="48"/>
      <c r="B1952" s="47"/>
      <c r="C1952" s="47"/>
      <c r="D1952" s="47"/>
      <c r="E1952" s="66"/>
      <c r="F1952" s="96"/>
      <c r="G1952" s="88"/>
      <c r="H1952" s="88"/>
      <c r="I1952" s="106"/>
      <c r="J1952" s="88"/>
      <c r="K1952" s="88"/>
      <c r="L1952" s="88"/>
      <c r="M1952" s="88"/>
      <c r="N1952" s="91"/>
      <c r="O1952" s="186"/>
      <c r="P1952" s="186"/>
      <c r="Q1952" s="89"/>
      <c r="R1952" s="89"/>
      <c r="S1952" s="89"/>
      <c r="T1952" s="89"/>
      <c r="U1952" s="89"/>
      <c r="V1952" s="89"/>
      <c r="W1952" s="90"/>
    </row>
    <row r="1953" spans="1:23" ht="18.75">
      <c r="A1953" s="48"/>
      <c r="B1953" s="47"/>
      <c r="C1953" s="47"/>
      <c r="D1953" s="47"/>
      <c r="E1953" s="66"/>
      <c r="F1953" s="96"/>
      <c r="G1953" s="88"/>
      <c r="H1953" s="88"/>
      <c r="I1953" s="106"/>
      <c r="J1953" s="88"/>
      <c r="K1953" s="88"/>
      <c r="L1953" s="88"/>
      <c r="M1953" s="88"/>
      <c r="N1953" s="91"/>
      <c r="O1953" s="186"/>
      <c r="P1953" s="186"/>
      <c r="Q1953" s="89"/>
      <c r="R1953" s="89"/>
      <c r="S1953" s="89"/>
      <c r="T1953" s="89"/>
      <c r="U1953" s="89"/>
      <c r="V1953" s="89"/>
      <c r="W1953" s="90"/>
    </row>
    <row r="1954" spans="1:23" ht="18.75">
      <c r="A1954" s="48"/>
      <c r="B1954" s="47"/>
      <c r="C1954" s="47"/>
      <c r="D1954" s="47"/>
      <c r="E1954" s="66"/>
      <c r="F1954" s="96"/>
      <c r="G1954" s="88"/>
      <c r="H1954" s="88"/>
      <c r="I1954" s="106"/>
      <c r="J1954" s="88"/>
      <c r="K1954" s="88"/>
      <c r="L1954" s="88"/>
      <c r="M1954" s="88"/>
      <c r="N1954" s="91"/>
      <c r="O1954" s="186"/>
      <c r="P1954" s="186"/>
      <c r="Q1954" s="89"/>
      <c r="R1954" s="89"/>
      <c r="S1954" s="89"/>
      <c r="T1954" s="89"/>
      <c r="U1954" s="89"/>
      <c r="V1954" s="89"/>
      <c r="W1954" s="90"/>
    </row>
    <row r="1955" spans="1:23" ht="18.75">
      <c r="A1955" s="48"/>
      <c r="B1955" s="47"/>
      <c r="C1955" s="47"/>
      <c r="D1955" s="47"/>
      <c r="E1955" s="66"/>
      <c r="F1955" s="96"/>
      <c r="G1955" s="88"/>
      <c r="H1955" s="88"/>
      <c r="I1955" s="106"/>
      <c r="J1955" s="88"/>
      <c r="K1955" s="88"/>
      <c r="L1955" s="88"/>
      <c r="M1955" s="88"/>
      <c r="N1955" s="91"/>
      <c r="O1955" s="186"/>
      <c r="P1955" s="186"/>
      <c r="Q1955" s="89"/>
      <c r="R1955" s="89"/>
      <c r="S1955" s="89"/>
      <c r="T1955" s="89"/>
      <c r="U1955" s="89"/>
      <c r="V1955" s="89"/>
      <c r="W1955" s="90"/>
    </row>
    <row r="1956" spans="1:23" ht="18.75">
      <c r="A1956" s="48"/>
      <c r="B1956" s="47"/>
      <c r="C1956" s="47"/>
      <c r="D1956" s="47"/>
      <c r="E1956" s="66"/>
      <c r="F1956" s="96"/>
      <c r="G1956" s="88"/>
      <c r="H1956" s="88"/>
      <c r="I1956" s="106"/>
      <c r="J1956" s="88"/>
      <c r="K1956" s="88"/>
      <c r="L1956" s="88"/>
      <c r="M1956" s="88"/>
      <c r="N1956" s="91"/>
      <c r="O1956" s="186"/>
      <c r="P1956" s="186"/>
      <c r="Q1956" s="89"/>
      <c r="R1956" s="89"/>
      <c r="S1956" s="89"/>
      <c r="T1956" s="89"/>
      <c r="U1956" s="89"/>
      <c r="V1956" s="89"/>
      <c r="W1956" s="90"/>
    </row>
    <row r="1957" spans="1:23" ht="18.75">
      <c r="A1957" s="48"/>
      <c r="B1957" s="47"/>
      <c r="C1957" s="47"/>
      <c r="D1957" s="47"/>
      <c r="E1957" s="66"/>
      <c r="F1957" s="96"/>
      <c r="G1957" s="88"/>
      <c r="H1957" s="88"/>
      <c r="I1957" s="106"/>
      <c r="J1957" s="88"/>
      <c r="K1957" s="88"/>
      <c r="L1957" s="88"/>
      <c r="M1957" s="88"/>
      <c r="N1957" s="91"/>
      <c r="O1957" s="186"/>
      <c r="P1957" s="186"/>
      <c r="Q1957" s="89"/>
      <c r="R1957" s="89"/>
      <c r="S1957" s="89"/>
      <c r="T1957" s="89"/>
      <c r="U1957" s="89"/>
      <c r="V1957" s="89"/>
      <c r="W1957" s="90"/>
    </row>
    <row r="1958" spans="1:23" ht="18.75">
      <c r="A1958" s="48"/>
      <c r="B1958" s="47"/>
      <c r="C1958" s="47"/>
      <c r="D1958" s="47"/>
      <c r="E1958" s="66"/>
      <c r="F1958" s="96"/>
      <c r="G1958" s="88"/>
      <c r="H1958" s="88"/>
      <c r="I1958" s="106"/>
      <c r="J1958" s="88"/>
      <c r="K1958" s="88"/>
      <c r="L1958" s="88"/>
      <c r="M1958" s="88"/>
      <c r="N1958" s="91"/>
      <c r="O1958" s="186"/>
      <c r="P1958" s="186"/>
      <c r="Q1958" s="89"/>
      <c r="R1958" s="89"/>
      <c r="S1958" s="89"/>
      <c r="T1958" s="89"/>
      <c r="U1958" s="89"/>
      <c r="V1958" s="89"/>
      <c r="W1958" s="90"/>
    </row>
    <row r="1959" spans="1:23" ht="18.75">
      <c r="A1959" s="48"/>
      <c r="B1959" s="47"/>
      <c r="C1959" s="47"/>
      <c r="D1959" s="47"/>
      <c r="E1959" s="66"/>
      <c r="F1959" s="96"/>
      <c r="G1959" s="88"/>
      <c r="H1959" s="88"/>
      <c r="I1959" s="106"/>
      <c r="J1959" s="88"/>
      <c r="K1959" s="88"/>
      <c r="L1959" s="88"/>
      <c r="M1959" s="88"/>
      <c r="N1959" s="91"/>
      <c r="O1959" s="186"/>
      <c r="P1959" s="186"/>
      <c r="Q1959" s="89"/>
      <c r="R1959" s="89"/>
      <c r="S1959" s="89"/>
      <c r="T1959" s="89"/>
      <c r="U1959" s="89"/>
      <c r="V1959" s="89"/>
      <c r="W1959" s="90"/>
    </row>
    <row r="1960" spans="1:23" ht="18.75">
      <c r="A1960" s="48"/>
      <c r="B1960" s="47"/>
      <c r="C1960" s="47"/>
      <c r="D1960" s="47"/>
      <c r="E1960" s="66"/>
      <c r="F1960" s="96"/>
      <c r="G1960" s="88"/>
      <c r="H1960" s="88"/>
      <c r="I1960" s="106"/>
      <c r="J1960" s="88"/>
      <c r="K1960" s="88"/>
      <c r="L1960" s="88"/>
      <c r="M1960" s="88"/>
      <c r="N1960" s="91"/>
      <c r="O1960" s="186"/>
      <c r="P1960" s="186"/>
      <c r="Q1960" s="89"/>
      <c r="R1960" s="89"/>
      <c r="S1960" s="89"/>
      <c r="T1960" s="89"/>
      <c r="U1960" s="89"/>
      <c r="V1960" s="89"/>
      <c r="W1960" s="90"/>
    </row>
    <row r="1961" spans="1:23" ht="18.75">
      <c r="A1961" s="48"/>
      <c r="B1961" s="47"/>
      <c r="C1961" s="47"/>
      <c r="D1961" s="47"/>
      <c r="E1961" s="66"/>
      <c r="F1961" s="96"/>
      <c r="G1961" s="88"/>
      <c r="H1961" s="88"/>
      <c r="I1961" s="106"/>
      <c r="J1961" s="88"/>
      <c r="K1961" s="88"/>
      <c r="L1961" s="88"/>
      <c r="M1961" s="88"/>
      <c r="N1961" s="91"/>
      <c r="O1961" s="186"/>
      <c r="P1961" s="186"/>
      <c r="Q1961" s="89"/>
      <c r="R1961" s="89"/>
      <c r="S1961" s="89"/>
      <c r="T1961" s="89"/>
      <c r="U1961" s="89"/>
      <c r="V1961" s="89"/>
      <c r="W1961" s="90"/>
    </row>
    <row r="1962" spans="1:23" ht="18.75">
      <c r="A1962" s="48"/>
      <c r="B1962" s="47"/>
      <c r="C1962" s="47"/>
      <c r="D1962" s="47"/>
      <c r="E1962" s="66"/>
      <c r="F1962" s="96"/>
      <c r="G1962" s="88"/>
      <c r="H1962" s="88"/>
      <c r="I1962" s="106"/>
      <c r="J1962" s="88"/>
      <c r="K1962" s="88"/>
      <c r="L1962" s="88"/>
      <c r="M1962" s="88"/>
      <c r="N1962" s="91"/>
      <c r="O1962" s="186"/>
      <c r="P1962" s="186"/>
      <c r="Q1962" s="89"/>
      <c r="R1962" s="89"/>
      <c r="S1962" s="89"/>
      <c r="T1962" s="89"/>
      <c r="U1962" s="89"/>
      <c r="V1962" s="89"/>
      <c r="W1962" s="90"/>
    </row>
    <row r="1963" spans="1:23" ht="18.75">
      <c r="A1963" s="48"/>
      <c r="B1963" s="47"/>
      <c r="C1963" s="47"/>
      <c r="D1963" s="47"/>
      <c r="E1963" s="66"/>
      <c r="F1963" s="96"/>
      <c r="G1963" s="88"/>
      <c r="H1963" s="88"/>
      <c r="I1963" s="106"/>
      <c r="J1963" s="88"/>
      <c r="K1963" s="88"/>
      <c r="L1963" s="88"/>
      <c r="M1963" s="88"/>
      <c r="N1963" s="91"/>
      <c r="O1963" s="186"/>
      <c r="P1963" s="186"/>
      <c r="Q1963" s="89"/>
      <c r="R1963" s="89"/>
      <c r="S1963" s="89"/>
      <c r="T1963" s="89"/>
      <c r="U1963" s="89"/>
      <c r="V1963" s="89"/>
      <c r="W1963" s="90"/>
    </row>
    <row r="1964" spans="1:23" ht="18.75">
      <c r="A1964" s="48"/>
      <c r="B1964" s="47"/>
      <c r="C1964" s="47"/>
      <c r="D1964" s="47"/>
      <c r="E1964" s="66"/>
      <c r="F1964" s="96"/>
      <c r="G1964" s="88"/>
      <c r="H1964" s="88"/>
      <c r="I1964" s="106"/>
      <c r="J1964" s="88"/>
      <c r="K1964" s="88"/>
      <c r="L1964" s="88"/>
      <c r="M1964" s="88"/>
      <c r="N1964" s="91"/>
      <c r="O1964" s="186"/>
      <c r="P1964" s="186"/>
      <c r="Q1964" s="89"/>
      <c r="R1964" s="89"/>
      <c r="S1964" s="89"/>
      <c r="T1964" s="89"/>
      <c r="U1964" s="89"/>
      <c r="V1964" s="89"/>
      <c r="W1964" s="90"/>
    </row>
    <row r="1965" spans="1:23" ht="18.75">
      <c r="A1965" s="48"/>
      <c r="B1965" s="47"/>
      <c r="C1965" s="47"/>
      <c r="D1965" s="47"/>
      <c r="E1965" s="66"/>
      <c r="F1965" s="96"/>
      <c r="G1965" s="88"/>
      <c r="H1965" s="88"/>
      <c r="I1965" s="106"/>
      <c r="J1965" s="88"/>
      <c r="K1965" s="88"/>
      <c r="L1965" s="88"/>
      <c r="M1965" s="88"/>
      <c r="N1965" s="91"/>
      <c r="O1965" s="186"/>
      <c r="P1965" s="186"/>
      <c r="Q1965" s="89"/>
      <c r="R1965" s="89"/>
      <c r="S1965" s="89"/>
      <c r="T1965" s="89"/>
      <c r="U1965" s="89"/>
      <c r="V1965" s="89"/>
      <c r="W1965" s="90"/>
    </row>
    <row r="1966" spans="1:23" ht="18.75">
      <c r="A1966" s="48"/>
      <c r="B1966" s="47"/>
      <c r="C1966" s="47"/>
      <c r="D1966" s="47"/>
      <c r="E1966" s="66"/>
      <c r="F1966" s="96"/>
      <c r="G1966" s="88"/>
      <c r="H1966" s="88"/>
      <c r="I1966" s="106"/>
      <c r="J1966" s="88"/>
      <c r="K1966" s="88"/>
      <c r="L1966" s="88"/>
      <c r="M1966" s="88"/>
      <c r="N1966" s="91"/>
      <c r="O1966" s="186"/>
      <c r="P1966" s="186"/>
      <c r="Q1966" s="89"/>
      <c r="R1966" s="89"/>
      <c r="S1966" s="89"/>
      <c r="T1966" s="89"/>
      <c r="U1966" s="89"/>
      <c r="V1966" s="89"/>
      <c r="W1966" s="90"/>
    </row>
    <row r="1967" spans="1:23" ht="18.75">
      <c r="A1967" s="48"/>
      <c r="B1967" s="47"/>
      <c r="C1967" s="47"/>
      <c r="D1967" s="47"/>
      <c r="E1967" s="66"/>
      <c r="F1967" s="96"/>
      <c r="G1967" s="88"/>
      <c r="H1967" s="88"/>
      <c r="I1967" s="106"/>
      <c r="J1967" s="88"/>
      <c r="K1967" s="88"/>
      <c r="L1967" s="88"/>
      <c r="M1967" s="88"/>
      <c r="N1967" s="91"/>
      <c r="O1967" s="186"/>
      <c r="P1967" s="186"/>
      <c r="Q1967" s="89"/>
      <c r="R1967" s="89"/>
      <c r="S1967" s="89"/>
      <c r="T1967" s="89"/>
      <c r="U1967" s="89"/>
      <c r="V1967" s="89"/>
      <c r="W1967" s="90"/>
    </row>
    <row r="1968" spans="1:23" ht="19.5">
      <c r="A1968" s="26">
        <v>1</v>
      </c>
      <c r="B1968" s="187" t="s">
        <v>2739</v>
      </c>
      <c r="C1968" s="187" t="s">
        <v>2740</v>
      </c>
      <c r="D1968" s="187" t="s">
        <v>2741</v>
      </c>
      <c r="E1968" s="187" t="s">
        <v>2741</v>
      </c>
      <c r="F1968" s="53">
        <v>148</v>
      </c>
      <c r="G1968" s="55">
        <v>0.49699999999999994</v>
      </c>
      <c r="H1968" s="55"/>
      <c r="I1968" s="31">
        <f t="shared" ref="I1968:I2031" si="369">ROUND(F1968*55/100*50*0.001,1)</f>
        <v>4.0999999999999996</v>
      </c>
      <c r="J1968" s="32">
        <f t="shared" ref="J1968:J2031" si="370">ROUND(I1968*1/3.5,1)</f>
        <v>1.2</v>
      </c>
      <c r="K1968" s="32">
        <f t="shared" ref="K1968:K2031" si="371">ROUND(I1968*2/2.85,1)</f>
        <v>2.9</v>
      </c>
      <c r="L1968" s="32">
        <f t="shared" ref="L1968:M1983" si="372">J1968-G1968</f>
        <v>0.70300000000000007</v>
      </c>
      <c r="M1968" s="32">
        <f t="shared" si="372"/>
        <v>2.9</v>
      </c>
      <c r="N1968" s="33">
        <f t="shared" ref="N1968:N2031" si="373">ROUND(F1968*60/100*60*0.001,0)</f>
        <v>5</v>
      </c>
      <c r="O1968" s="34">
        <f t="shared" ref="O1968:P2031" si="374">L1968/3</f>
        <v>0.23433333333333337</v>
      </c>
      <c r="P1968" s="35">
        <f t="shared" si="374"/>
        <v>0.96666666666666667</v>
      </c>
      <c r="Q1968" s="33"/>
      <c r="R1968" s="33">
        <f>L1968/3</f>
        <v>0.23433333333333337</v>
      </c>
      <c r="S1968" s="185">
        <f>M1968/3</f>
        <v>0.96666666666666667</v>
      </c>
      <c r="T1968" s="33"/>
      <c r="U1968" s="33">
        <f>L1968/3</f>
        <v>0.23433333333333337</v>
      </c>
      <c r="V1968" s="185">
        <f>M1968/3</f>
        <v>0.96666666666666667</v>
      </c>
      <c r="W1968" s="36"/>
    </row>
    <row r="1969" spans="1:23" ht="19.5">
      <c r="A1969" s="26">
        <v>2</v>
      </c>
      <c r="B1969" s="187" t="s">
        <v>2739</v>
      </c>
      <c r="C1969" s="187" t="s">
        <v>2742</v>
      </c>
      <c r="D1969" s="187" t="s">
        <v>2743</v>
      </c>
      <c r="E1969" s="187" t="s">
        <v>2743</v>
      </c>
      <c r="F1969" s="53">
        <v>123</v>
      </c>
      <c r="G1969" s="55"/>
      <c r="H1969" s="55">
        <v>0.4280000000000001</v>
      </c>
      <c r="I1969" s="31">
        <f t="shared" si="369"/>
        <v>3.4</v>
      </c>
      <c r="J1969" s="32">
        <f t="shared" si="370"/>
        <v>1</v>
      </c>
      <c r="K1969" s="32">
        <f t="shared" si="371"/>
        <v>2.4</v>
      </c>
      <c r="L1969" s="32">
        <f t="shared" si="372"/>
        <v>1</v>
      </c>
      <c r="M1969" s="32">
        <f t="shared" si="372"/>
        <v>1.9719999999999998</v>
      </c>
      <c r="N1969" s="33">
        <f t="shared" si="373"/>
        <v>4</v>
      </c>
      <c r="O1969" s="34">
        <f t="shared" si="374"/>
        <v>0.33333333333333331</v>
      </c>
      <c r="P1969" s="35">
        <f t="shared" si="374"/>
        <v>0.65733333333333321</v>
      </c>
      <c r="Q1969" s="33"/>
      <c r="R1969" s="33">
        <f t="shared" ref="R1969:S2032" si="375">L1969/3</f>
        <v>0.33333333333333331</v>
      </c>
      <c r="S1969" s="185">
        <f t="shared" si="375"/>
        <v>0.65733333333333321</v>
      </c>
      <c r="T1969" s="33"/>
      <c r="U1969" s="33">
        <f t="shared" ref="U1969:V2032" si="376">L1969/3</f>
        <v>0.33333333333333331</v>
      </c>
      <c r="V1969" s="185">
        <f t="shared" si="376"/>
        <v>0.65733333333333321</v>
      </c>
      <c r="W1969" s="36"/>
    </row>
    <row r="1970" spans="1:23" ht="19.5">
      <c r="A1970" s="26">
        <v>3</v>
      </c>
      <c r="B1970" s="187" t="s">
        <v>2739</v>
      </c>
      <c r="C1970" s="187" t="s">
        <v>507</v>
      </c>
      <c r="D1970" s="187" t="s">
        <v>508</v>
      </c>
      <c r="E1970" s="187" t="s">
        <v>508</v>
      </c>
      <c r="F1970" s="53">
        <v>108</v>
      </c>
      <c r="G1970" s="55"/>
      <c r="H1970" s="55"/>
      <c r="I1970" s="31">
        <f t="shared" si="369"/>
        <v>3</v>
      </c>
      <c r="J1970" s="32">
        <f t="shared" si="370"/>
        <v>0.9</v>
      </c>
      <c r="K1970" s="32">
        <f t="shared" si="371"/>
        <v>2.1</v>
      </c>
      <c r="L1970" s="32">
        <f t="shared" si="372"/>
        <v>0.9</v>
      </c>
      <c r="M1970" s="32">
        <f t="shared" si="372"/>
        <v>2.1</v>
      </c>
      <c r="N1970" s="33">
        <f t="shared" si="373"/>
        <v>4</v>
      </c>
      <c r="O1970" s="34">
        <f t="shared" si="374"/>
        <v>0.3</v>
      </c>
      <c r="P1970" s="35">
        <f t="shared" si="374"/>
        <v>0.70000000000000007</v>
      </c>
      <c r="Q1970" s="33"/>
      <c r="R1970" s="33">
        <f t="shared" si="375"/>
        <v>0.3</v>
      </c>
      <c r="S1970" s="185">
        <f t="shared" si="375"/>
        <v>0.70000000000000007</v>
      </c>
      <c r="T1970" s="33"/>
      <c r="U1970" s="33">
        <f t="shared" si="376"/>
        <v>0.3</v>
      </c>
      <c r="V1970" s="185">
        <f t="shared" si="376"/>
        <v>0.70000000000000007</v>
      </c>
      <c r="W1970" s="36"/>
    </row>
    <row r="1971" spans="1:23" ht="19.5">
      <c r="A1971" s="26">
        <v>4</v>
      </c>
      <c r="B1971" s="187" t="s">
        <v>2739</v>
      </c>
      <c r="C1971" s="187" t="s">
        <v>2740</v>
      </c>
      <c r="D1971" s="187" t="s">
        <v>2744</v>
      </c>
      <c r="E1971" s="187" t="s">
        <v>2744</v>
      </c>
      <c r="F1971" s="53">
        <v>132</v>
      </c>
      <c r="G1971" s="55"/>
      <c r="H1971" s="55"/>
      <c r="I1971" s="31">
        <f t="shared" si="369"/>
        <v>3.6</v>
      </c>
      <c r="J1971" s="32">
        <f t="shared" si="370"/>
        <v>1</v>
      </c>
      <c r="K1971" s="32">
        <v>2.6</v>
      </c>
      <c r="L1971" s="32">
        <f t="shared" si="372"/>
        <v>1</v>
      </c>
      <c r="M1971" s="32">
        <f t="shared" si="372"/>
        <v>2.6</v>
      </c>
      <c r="N1971" s="33">
        <f t="shared" si="373"/>
        <v>5</v>
      </c>
      <c r="O1971" s="34">
        <f t="shared" si="374"/>
        <v>0.33333333333333331</v>
      </c>
      <c r="P1971" s="35">
        <f t="shared" si="374"/>
        <v>0.8666666666666667</v>
      </c>
      <c r="Q1971" s="33"/>
      <c r="R1971" s="33">
        <f t="shared" si="375"/>
        <v>0.33333333333333331</v>
      </c>
      <c r="S1971" s="185">
        <f t="shared" si="375"/>
        <v>0.8666666666666667</v>
      </c>
      <c r="T1971" s="33"/>
      <c r="U1971" s="33">
        <f t="shared" si="376"/>
        <v>0.33333333333333331</v>
      </c>
      <c r="V1971" s="185">
        <f t="shared" si="376"/>
        <v>0.8666666666666667</v>
      </c>
      <c r="W1971" s="36"/>
    </row>
    <row r="1972" spans="1:23" ht="19.5">
      <c r="A1972" s="26">
        <v>5</v>
      </c>
      <c r="B1972" s="187" t="s">
        <v>2739</v>
      </c>
      <c r="C1972" s="187" t="s">
        <v>2745</v>
      </c>
      <c r="D1972" s="187" t="s">
        <v>2746</v>
      </c>
      <c r="E1972" s="187" t="s">
        <v>2746</v>
      </c>
      <c r="F1972" s="53">
        <v>95</v>
      </c>
      <c r="G1972" s="55"/>
      <c r="H1972" s="55"/>
      <c r="I1972" s="31">
        <f t="shared" si="369"/>
        <v>2.6</v>
      </c>
      <c r="J1972" s="32">
        <f t="shared" si="370"/>
        <v>0.7</v>
      </c>
      <c r="K1972" s="32">
        <f t="shared" si="371"/>
        <v>1.8</v>
      </c>
      <c r="L1972" s="32">
        <f t="shared" si="372"/>
        <v>0.7</v>
      </c>
      <c r="M1972" s="32">
        <f t="shared" si="372"/>
        <v>1.8</v>
      </c>
      <c r="N1972" s="33">
        <f t="shared" si="373"/>
        <v>3</v>
      </c>
      <c r="O1972" s="34">
        <f t="shared" si="374"/>
        <v>0.23333333333333331</v>
      </c>
      <c r="P1972" s="35">
        <f t="shared" si="374"/>
        <v>0.6</v>
      </c>
      <c r="Q1972" s="33"/>
      <c r="R1972" s="33">
        <f t="shared" si="375"/>
        <v>0.23333333333333331</v>
      </c>
      <c r="S1972" s="185">
        <f t="shared" si="375"/>
        <v>0.6</v>
      </c>
      <c r="T1972" s="33"/>
      <c r="U1972" s="33">
        <f t="shared" si="376"/>
        <v>0.23333333333333331</v>
      </c>
      <c r="V1972" s="185">
        <f t="shared" si="376"/>
        <v>0.6</v>
      </c>
      <c r="W1972" s="36"/>
    </row>
    <row r="1973" spans="1:23" ht="19.5">
      <c r="A1973" s="26">
        <v>6</v>
      </c>
      <c r="B1973" s="187" t="s">
        <v>2739</v>
      </c>
      <c r="C1973" s="187" t="s">
        <v>2739</v>
      </c>
      <c r="D1973" s="187" t="s">
        <v>2747</v>
      </c>
      <c r="E1973" s="187" t="s">
        <v>2747</v>
      </c>
      <c r="F1973" s="53">
        <v>167</v>
      </c>
      <c r="G1973" s="55"/>
      <c r="H1973" s="55"/>
      <c r="I1973" s="31">
        <f t="shared" si="369"/>
        <v>4.5999999999999996</v>
      </c>
      <c r="J1973" s="32">
        <f t="shared" si="370"/>
        <v>1.3</v>
      </c>
      <c r="K1973" s="32">
        <f t="shared" si="371"/>
        <v>3.2</v>
      </c>
      <c r="L1973" s="32">
        <f t="shared" si="372"/>
        <v>1.3</v>
      </c>
      <c r="M1973" s="32">
        <f t="shared" si="372"/>
        <v>3.2</v>
      </c>
      <c r="N1973" s="33">
        <f t="shared" si="373"/>
        <v>6</v>
      </c>
      <c r="O1973" s="34">
        <f t="shared" si="374"/>
        <v>0.43333333333333335</v>
      </c>
      <c r="P1973" s="35">
        <f t="shared" si="374"/>
        <v>1.0666666666666667</v>
      </c>
      <c r="Q1973" s="33"/>
      <c r="R1973" s="33">
        <f t="shared" si="375"/>
        <v>0.43333333333333335</v>
      </c>
      <c r="S1973" s="185">
        <f t="shared" si="375"/>
        <v>1.0666666666666667</v>
      </c>
      <c r="T1973" s="33"/>
      <c r="U1973" s="33">
        <f t="shared" si="376"/>
        <v>0.43333333333333335</v>
      </c>
      <c r="V1973" s="185">
        <f t="shared" si="376"/>
        <v>1.0666666666666667</v>
      </c>
      <c r="W1973" s="36"/>
    </row>
    <row r="1974" spans="1:23" ht="19.5">
      <c r="A1974" s="26">
        <v>7</v>
      </c>
      <c r="B1974" s="187" t="s">
        <v>2739</v>
      </c>
      <c r="C1974" s="187" t="s">
        <v>2745</v>
      </c>
      <c r="D1974" s="187" t="s">
        <v>2748</v>
      </c>
      <c r="E1974" s="187" t="s">
        <v>2748</v>
      </c>
      <c r="F1974" s="53">
        <v>134</v>
      </c>
      <c r="G1974" s="55">
        <v>0.26289999999999991</v>
      </c>
      <c r="H1974" s="55"/>
      <c r="I1974" s="31">
        <f t="shared" si="369"/>
        <v>3.7</v>
      </c>
      <c r="J1974" s="32">
        <f t="shared" si="370"/>
        <v>1.1000000000000001</v>
      </c>
      <c r="K1974" s="32">
        <f t="shared" si="371"/>
        <v>2.6</v>
      </c>
      <c r="L1974" s="32">
        <f t="shared" si="372"/>
        <v>0.83710000000000018</v>
      </c>
      <c r="M1974" s="32">
        <f t="shared" si="372"/>
        <v>2.6</v>
      </c>
      <c r="N1974" s="33">
        <f t="shared" si="373"/>
        <v>5</v>
      </c>
      <c r="O1974" s="34">
        <f t="shared" si="374"/>
        <v>0.27903333333333341</v>
      </c>
      <c r="P1974" s="35">
        <f t="shared" si="374"/>
        <v>0.8666666666666667</v>
      </c>
      <c r="Q1974" s="33"/>
      <c r="R1974" s="33">
        <f t="shared" si="375"/>
        <v>0.27903333333333341</v>
      </c>
      <c r="S1974" s="185">
        <f t="shared" si="375"/>
        <v>0.8666666666666667</v>
      </c>
      <c r="T1974" s="33"/>
      <c r="U1974" s="33">
        <f t="shared" si="376"/>
        <v>0.27903333333333341</v>
      </c>
      <c r="V1974" s="185">
        <f t="shared" si="376"/>
        <v>0.8666666666666667</v>
      </c>
      <c r="W1974" s="36"/>
    </row>
    <row r="1975" spans="1:23" ht="19.5">
      <c r="A1975" s="26">
        <v>8</v>
      </c>
      <c r="B1975" s="187" t="s">
        <v>2739</v>
      </c>
      <c r="C1975" s="187" t="s">
        <v>2749</v>
      </c>
      <c r="D1975" s="187" t="s">
        <v>2750</v>
      </c>
      <c r="E1975" s="187" t="s">
        <v>2750</v>
      </c>
      <c r="F1975" s="53">
        <v>147</v>
      </c>
      <c r="G1975" s="55">
        <v>2.056</v>
      </c>
      <c r="H1975" s="55"/>
      <c r="I1975" s="31">
        <f t="shared" si="369"/>
        <v>4</v>
      </c>
      <c r="J1975" s="32">
        <f t="shared" si="370"/>
        <v>1.1000000000000001</v>
      </c>
      <c r="K1975" s="32">
        <f t="shared" si="371"/>
        <v>2.8</v>
      </c>
      <c r="L1975" s="32">
        <v>0</v>
      </c>
      <c r="M1975" s="32">
        <f t="shared" si="372"/>
        <v>2.8</v>
      </c>
      <c r="N1975" s="33">
        <f t="shared" si="373"/>
        <v>5</v>
      </c>
      <c r="O1975" s="34">
        <f t="shared" si="374"/>
        <v>0</v>
      </c>
      <c r="P1975" s="35">
        <f t="shared" si="374"/>
        <v>0.93333333333333324</v>
      </c>
      <c r="Q1975" s="33"/>
      <c r="R1975" s="33">
        <f t="shared" si="375"/>
        <v>0</v>
      </c>
      <c r="S1975" s="185">
        <f t="shared" si="375"/>
        <v>0.93333333333333324</v>
      </c>
      <c r="T1975" s="33"/>
      <c r="U1975" s="33">
        <f t="shared" si="376"/>
        <v>0</v>
      </c>
      <c r="V1975" s="185">
        <f t="shared" si="376"/>
        <v>0.93333333333333324</v>
      </c>
      <c r="W1975" s="36"/>
    </row>
    <row r="1976" spans="1:23" ht="19.5">
      <c r="A1976" s="26">
        <v>9</v>
      </c>
      <c r="B1976" s="187" t="s">
        <v>2739</v>
      </c>
      <c r="C1976" s="187" t="s">
        <v>2749</v>
      </c>
      <c r="D1976" s="187" t="s">
        <v>2751</v>
      </c>
      <c r="E1976" s="187" t="s">
        <v>2751</v>
      </c>
      <c r="F1976" s="53">
        <v>275</v>
      </c>
      <c r="G1976" s="55"/>
      <c r="H1976" s="55"/>
      <c r="I1976" s="31">
        <f t="shared" si="369"/>
        <v>7.6</v>
      </c>
      <c r="J1976" s="32">
        <f t="shared" si="370"/>
        <v>2.2000000000000002</v>
      </c>
      <c r="K1976" s="32">
        <f t="shared" si="371"/>
        <v>5.3</v>
      </c>
      <c r="L1976" s="32">
        <f>J1976-G1976</f>
        <v>2.2000000000000002</v>
      </c>
      <c r="M1976" s="32">
        <f t="shared" si="372"/>
        <v>5.3</v>
      </c>
      <c r="N1976" s="33">
        <f t="shared" si="373"/>
        <v>10</v>
      </c>
      <c r="O1976" s="34">
        <f t="shared" si="374"/>
        <v>0.73333333333333339</v>
      </c>
      <c r="P1976" s="35">
        <f t="shared" si="374"/>
        <v>1.7666666666666666</v>
      </c>
      <c r="Q1976" s="33"/>
      <c r="R1976" s="33">
        <f t="shared" si="375"/>
        <v>0.73333333333333339</v>
      </c>
      <c r="S1976" s="185">
        <f t="shared" si="375"/>
        <v>1.7666666666666666</v>
      </c>
      <c r="T1976" s="33"/>
      <c r="U1976" s="33">
        <f t="shared" si="376"/>
        <v>0.73333333333333339</v>
      </c>
      <c r="V1976" s="185">
        <f t="shared" si="376"/>
        <v>1.7666666666666666</v>
      </c>
      <c r="W1976" s="36"/>
    </row>
    <row r="1977" spans="1:23" ht="19.5">
      <c r="A1977" s="26">
        <v>10</v>
      </c>
      <c r="B1977" s="187" t="s">
        <v>2739</v>
      </c>
      <c r="C1977" s="187" t="s">
        <v>2752</v>
      </c>
      <c r="D1977" s="187" t="s">
        <v>2753</v>
      </c>
      <c r="E1977" s="187" t="s">
        <v>2753</v>
      </c>
      <c r="F1977" s="53">
        <v>150</v>
      </c>
      <c r="G1977" s="55">
        <v>5.8650000000000002</v>
      </c>
      <c r="H1977" s="55"/>
      <c r="I1977" s="31">
        <f t="shared" si="369"/>
        <v>4.0999999999999996</v>
      </c>
      <c r="J1977" s="32">
        <f t="shared" si="370"/>
        <v>1.2</v>
      </c>
      <c r="K1977" s="32">
        <f t="shared" si="371"/>
        <v>2.9</v>
      </c>
      <c r="L1977" s="32">
        <v>0</v>
      </c>
      <c r="M1977" s="32">
        <f t="shared" si="372"/>
        <v>2.9</v>
      </c>
      <c r="N1977" s="33">
        <f t="shared" si="373"/>
        <v>5</v>
      </c>
      <c r="O1977" s="34">
        <f t="shared" si="374"/>
        <v>0</v>
      </c>
      <c r="P1977" s="35">
        <f t="shared" si="374"/>
        <v>0.96666666666666667</v>
      </c>
      <c r="Q1977" s="33"/>
      <c r="R1977" s="33">
        <f t="shared" si="375"/>
        <v>0</v>
      </c>
      <c r="S1977" s="185">
        <f t="shared" si="375"/>
        <v>0.96666666666666667</v>
      </c>
      <c r="T1977" s="33"/>
      <c r="U1977" s="33">
        <f t="shared" si="376"/>
        <v>0</v>
      </c>
      <c r="V1977" s="185">
        <f t="shared" si="376"/>
        <v>0.96666666666666667</v>
      </c>
      <c r="W1977" s="36"/>
    </row>
    <row r="1978" spans="1:23" ht="19.5">
      <c r="A1978" s="26">
        <v>11</v>
      </c>
      <c r="B1978" s="187" t="s">
        <v>2739</v>
      </c>
      <c r="C1978" s="187" t="s">
        <v>2754</v>
      </c>
      <c r="D1978" s="187" t="s">
        <v>2755</v>
      </c>
      <c r="E1978" s="187" t="s">
        <v>2755</v>
      </c>
      <c r="F1978" s="53">
        <v>126</v>
      </c>
      <c r="G1978" s="55"/>
      <c r="H1978" s="55"/>
      <c r="I1978" s="31">
        <f t="shared" si="369"/>
        <v>3.5</v>
      </c>
      <c r="J1978" s="32">
        <f t="shared" si="370"/>
        <v>1</v>
      </c>
      <c r="K1978" s="32">
        <f t="shared" si="371"/>
        <v>2.5</v>
      </c>
      <c r="L1978" s="32">
        <f>J1978-G1978</f>
        <v>1</v>
      </c>
      <c r="M1978" s="32">
        <f t="shared" si="372"/>
        <v>2.5</v>
      </c>
      <c r="N1978" s="33">
        <f t="shared" si="373"/>
        <v>5</v>
      </c>
      <c r="O1978" s="34">
        <f t="shared" si="374"/>
        <v>0.33333333333333331</v>
      </c>
      <c r="P1978" s="35">
        <f t="shared" si="374"/>
        <v>0.83333333333333337</v>
      </c>
      <c r="Q1978" s="33"/>
      <c r="R1978" s="33">
        <f t="shared" si="375"/>
        <v>0.33333333333333331</v>
      </c>
      <c r="S1978" s="185">
        <f t="shared" si="375"/>
        <v>0.83333333333333337</v>
      </c>
      <c r="T1978" s="33"/>
      <c r="U1978" s="33">
        <f t="shared" si="376"/>
        <v>0.33333333333333331</v>
      </c>
      <c r="V1978" s="185">
        <f t="shared" si="376"/>
        <v>0.83333333333333337</v>
      </c>
      <c r="W1978" s="36"/>
    </row>
    <row r="1979" spans="1:23" ht="19.5">
      <c r="A1979" s="26">
        <v>12</v>
      </c>
      <c r="B1979" s="187" t="s">
        <v>2739</v>
      </c>
      <c r="C1979" s="187" t="s">
        <v>2756</v>
      </c>
      <c r="D1979" s="187" t="s">
        <v>2757</v>
      </c>
      <c r="E1979" s="187" t="s">
        <v>2757</v>
      </c>
      <c r="F1979" s="53">
        <v>109</v>
      </c>
      <c r="G1979" s="55"/>
      <c r="H1979" s="55"/>
      <c r="I1979" s="31">
        <f t="shared" si="369"/>
        <v>3</v>
      </c>
      <c r="J1979" s="32">
        <f t="shared" si="370"/>
        <v>0.9</v>
      </c>
      <c r="K1979" s="32">
        <f t="shared" si="371"/>
        <v>2.1</v>
      </c>
      <c r="L1979" s="32">
        <f>J1979-G1979</f>
        <v>0.9</v>
      </c>
      <c r="M1979" s="32">
        <f t="shared" si="372"/>
        <v>2.1</v>
      </c>
      <c r="N1979" s="33">
        <f t="shared" si="373"/>
        <v>4</v>
      </c>
      <c r="O1979" s="34">
        <f t="shared" si="374"/>
        <v>0.3</v>
      </c>
      <c r="P1979" s="35">
        <f t="shared" si="374"/>
        <v>0.70000000000000007</v>
      </c>
      <c r="Q1979" s="33"/>
      <c r="R1979" s="33">
        <f t="shared" si="375"/>
        <v>0.3</v>
      </c>
      <c r="S1979" s="185">
        <f t="shared" si="375"/>
        <v>0.70000000000000007</v>
      </c>
      <c r="T1979" s="33"/>
      <c r="U1979" s="33">
        <f t="shared" si="376"/>
        <v>0.3</v>
      </c>
      <c r="V1979" s="185">
        <f t="shared" si="376"/>
        <v>0.70000000000000007</v>
      </c>
      <c r="W1979" s="36"/>
    </row>
    <row r="1980" spans="1:23" ht="19.5">
      <c r="A1980" s="26">
        <v>13</v>
      </c>
      <c r="B1980" s="187" t="s">
        <v>2739</v>
      </c>
      <c r="C1980" s="187" t="s">
        <v>1185</v>
      </c>
      <c r="D1980" s="187" t="s">
        <v>1277</v>
      </c>
      <c r="E1980" s="187" t="s">
        <v>1277</v>
      </c>
      <c r="F1980" s="53">
        <v>112</v>
      </c>
      <c r="G1980" s="55">
        <v>9.7889999999999997</v>
      </c>
      <c r="H1980" s="55"/>
      <c r="I1980" s="31">
        <f t="shared" si="369"/>
        <v>3.1</v>
      </c>
      <c r="J1980" s="32">
        <f t="shared" si="370"/>
        <v>0.9</v>
      </c>
      <c r="K1980" s="32">
        <f t="shared" si="371"/>
        <v>2.2000000000000002</v>
      </c>
      <c r="L1980" s="32">
        <v>0</v>
      </c>
      <c r="M1980" s="32">
        <f t="shared" si="372"/>
        <v>2.2000000000000002</v>
      </c>
      <c r="N1980" s="33">
        <f t="shared" si="373"/>
        <v>4</v>
      </c>
      <c r="O1980" s="34">
        <f t="shared" si="374"/>
        <v>0</v>
      </c>
      <c r="P1980" s="35">
        <f t="shared" si="374"/>
        <v>0.73333333333333339</v>
      </c>
      <c r="Q1980" s="33"/>
      <c r="R1980" s="33">
        <f t="shared" si="375"/>
        <v>0</v>
      </c>
      <c r="S1980" s="185">
        <f t="shared" si="375"/>
        <v>0.73333333333333339</v>
      </c>
      <c r="T1980" s="33"/>
      <c r="U1980" s="33">
        <f t="shared" si="376"/>
        <v>0</v>
      </c>
      <c r="V1980" s="185">
        <f t="shared" si="376"/>
        <v>0.73333333333333339</v>
      </c>
      <c r="W1980" s="36"/>
    </row>
    <row r="1981" spans="1:23" ht="19.5">
      <c r="A1981" s="26">
        <v>14</v>
      </c>
      <c r="B1981" s="187" t="s">
        <v>2739</v>
      </c>
      <c r="C1981" s="187" t="s">
        <v>2758</v>
      </c>
      <c r="D1981" s="187" t="s">
        <v>2759</v>
      </c>
      <c r="E1981" s="187" t="s">
        <v>2759</v>
      </c>
      <c r="F1981" s="53">
        <v>42</v>
      </c>
      <c r="G1981" s="55"/>
      <c r="H1981" s="55"/>
      <c r="I1981" s="31">
        <f t="shared" si="369"/>
        <v>1.2</v>
      </c>
      <c r="J1981" s="32">
        <f t="shared" si="370"/>
        <v>0.3</v>
      </c>
      <c r="K1981" s="32">
        <f t="shared" si="371"/>
        <v>0.8</v>
      </c>
      <c r="L1981" s="32">
        <f>J1981-G1981</f>
        <v>0.3</v>
      </c>
      <c r="M1981" s="32">
        <f t="shared" si="372"/>
        <v>0.8</v>
      </c>
      <c r="N1981" s="33">
        <f t="shared" si="373"/>
        <v>2</v>
      </c>
      <c r="O1981" s="34">
        <f t="shared" si="374"/>
        <v>9.9999999999999992E-2</v>
      </c>
      <c r="P1981" s="35">
        <f t="shared" si="374"/>
        <v>0.26666666666666666</v>
      </c>
      <c r="Q1981" s="33"/>
      <c r="R1981" s="33">
        <f t="shared" si="375"/>
        <v>9.9999999999999992E-2</v>
      </c>
      <c r="S1981" s="185">
        <f t="shared" si="375"/>
        <v>0.26666666666666666</v>
      </c>
      <c r="T1981" s="33"/>
      <c r="U1981" s="33">
        <f t="shared" si="376"/>
        <v>9.9999999999999992E-2</v>
      </c>
      <c r="V1981" s="185">
        <f t="shared" si="376"/>
        <v>0.26666666666666666</v>
      </c>
      <c r="W1981" s="36"/>
    </row>
    <row r="1982" spans="1:23" ht="19.5">
      <c r="A1982" s="26">
        <v>15</v>
      </c>
      <c r="B1982" s="187" t="s">
        <v>2739</v>
      </c>
      <c r="C1982" s="187" t="s">
        <v>2758</v>
      </c>
      <c r="D1982" s="187" t="s">
        <v>2760</v>
      </c>
      <c r="E1982" s="187" t="s">
        <v>2760</v>
      </c>
      <c r="F1982" s="53">
        <v>121</v>
      </c>
      <c r="G1982" s="55"/>
      <c r="H1982" s="55"/>
      <c r="I1982" s="31">
        <f t="shared" si="369"/>
        <v>3.3</v>
      </c>
      <c r="J1982" s="32">
        <f t="shared" si="370"/>
        <v>0.9</v>
      </c>
      <c r="K1982" s="32">
        <f t="shared" si="371"/>
        <v>2.2999999999999998</v>
      </c>
      <c r="L1982" s="32">
        <f>J1982-G1982</f>
        <v>0.9</v>
      </c>
      <c r="M1982" s="32">
        <f t="shared" si="372"/>
        <v>2.2999999999999998</v>
      </c>
      <c r="N1982" s="33">
        <f t="shared" si="373"/>
        <v>4</v>
      </c>
      <c r="O1982" s="34">
        <f t="shared" si="374"/>
        <v>0.3</v>
      </c>
      <c r="P1982" s="35">
        <f t="shared" si="374"/>
        <v>0.76666666666666661</v>
      </c>
      <c r="Q1982" s="33"/>
      <c r="R1982" s="33">
        <f t="shared" si="375"/>
        <v>0.3</v>
      </c>
      <c r="S1982" s="185">
        <f t="shared" si="375"/>
        <v>0.76666666666666661</v>
      </c>
      <c r="T1982" s="33"/>
      <c r="U1982" s="33">
        <f t="shared" si="376"/>
        <v>0.3</v>
      </c>
      <c r="V1982" s="185">
        <f t="shared" si="376"/>
        <v>0.76666666666666661</v>
      </c>
      <c r="W1982" s="36"/>
    </row>
    <row r="1983" spans="1:23" ht="19.5">
      <c r="A1983" s="26">
        <v>16</v>
      </c>
      <c r="B1983" s="187" t="s">
        <v>2739</v>
      </c>
      <c r="C1983" s="187" t="s">
        <v>2761</v>
      </c>
      <c r="D1983" s="187" t="s">
        <v>2762</v>
      </c>
      <c r="E1983" s="187" t="s">
        <v>2762</v>
      </c>
      <c r="F1983" s="53">
        <v>295</v>
      </c>
      <c r="G1983" s="55">
        <v>10.007999999999999</v>
      </c>
      <c r="H1983" s="55"/>
      <c r="I1983" s="31">
        <f t="shared" si="369"/>
        <v>8.1</v>
      </c>
      <c r="J1983" s="32">
        <f t="shared" si="370"/>
        <v>2.2999999999999998</v>
      </c>
      <c r="K1983" s="32">
        <f t="shared" si="371"/>
        <v>5.7</v>
      </c>
      <c r="L1983" s="32">
        <v>0</v>
      </c>
      <c r="M1983" s="32">
        <f t="shared" si="372"/>
        <v>5.7</v>
      </c>
      <c r="N1983" s="33">
        <f t="shared" si="373"/>
        <v>11</v>
      </c>
      <c r="O1983" s="34">
        <f t="shared" si="374"/>
        <v>0</v>
      </c>
      <c r="P1983" s="35">
        <f t="shared" si="374"/>
        <v>1.9000000000000001</v>
      </c>
      <c r="Q1983" s="33"/>
      <c r="R1983" s="33">
        <f t="shared" si="375"/>
        <v>0</v>
      </c>
      <c r="S1983" s="185">
        <f t="shared" si="375"/>
        <v>1.9000000000000001</v>
      </c>
      <c r="T1983" s="33"/>
      <c r="U1983" s="33">
        <f t="shared" si="376"/>
        <v>0</v>
      </c>
      <c r="V1983" s="185">
        <f t="shared" si="376"/>
        <v>1.9000000000000001</v>
      </c>
      <c r="W1983" s="36"/>
    </row>
    <row r="1984" spans="1:23" ht="19.5">
      <c r="A1984" s="26">
        <v>17</v>
      </c>
      <c r="B1984" s="187" t="s">
        <v>2739</v>
      </c>
      <c r="C1984" s="187" t="s">
        <v>2763</v>
      </c>
      <c r="D1984" s="187" t="s">
        <v>2764</v>
      </c>
      <c r="E1984" s="187" t="s">
        <v>2764</v>
      </c>
      <c r="F1984" s="53">
        <v>118</v>
      </c>
      <c r="G1984" s="55">
        <v>7.5810000000000004</v>
      </c>
      <c r="H1984" s="55">
        <v>0.79200000000000015</v>
      </c>
      <c r="I1984" s="31">
        <f t="shared" si="369"/>
        <v>3.2</v>
      </c>
      <c r="J1984" s="32">
        <f t="shared" si="370"/>
        <v>0.9</v>
      </c>
      <c r="K1984" s="32">
        <f t="shared" si="371"/>
        <v>2.2000000000000002</v>
      </c>
      <c r="L1984" s="32">
        <v>0</v>
      </c>
      <c r="M1984" s="32">
        <f t="shared" ref="M1984:M1995" si="377">K1984-H1984</f>
        <v>1.4079999999999999</v>
      </c>
      <c r="N1984" s="33">
        <f t="shared" si="373"/>
        <v>4</v>
      </c>
      <c r="O1984" s="34">
        <f t="shared" si="374"/>
        <v>0</v>
      </c>
      <c r="P1984" s="35">
        <f t="shared" si="374"/>
        <v>0.46933333333333332</v>
      </c>
      <c r="Q1984" s="33"/>
      <c r="R1984" s="33">
        <f t="shared" si="375"/>
        <v>0</v>
      </c>
      <c r="S1984" s="185">
        <f t="shared" si="375"/>
        <v>0.46933333333333332</v>
      </c>
      <c r="T1984" s="33"/>
      <c r="U1984" s="33">
        <f t="shared" si="376"/>
        <v>0</v>
      </c>
      <c r="V1984" s="185">
        <f t="shared" si="376"/>
        <v>0.46933333333333332</v>
      </c>
      <c r="W1984" s="36"/>
    </row>
    <row r="1985" spans="1:23" ht="19.5">
      <c r="A1985" s="26">
        <v>18</v>
      </c>
      <c r="B1985" s="187" t="s">
        <v>2739</v>
      </c>
      <c r="C1985" s="187" t="s">
        <v>2765</v>
      </c>
      <c r="D1985" s="187" t="s">
        <v>2766</v>
      </c>
      <c r="E1985" s="187" t="s">
        <v>2766</v>
      </c>
      <c r="F1985" s="53">
        <v>75</v>
      </c>
      <c r="G1985" s="55">
        <v>0.746</v>
      </c>
      <c r="H1985" s="55"/>
      <c r="I1985" s="31">
        <f t="shared" si="369"/>
        <v>2.1</v>
      </c>
      <c r="J1985" s="32">
        <f t="shared" si="370"/>
        <v>0.6</v>
      </c>
      <c r="K1985" s="32">
        <f t="shared" si="371"/>
        <v>1.5</v>
      </c>
      <c r="L1985" s="32">
        <v>0</v>
      </c>
      <c r="M1985" s="32">
        <f t="shared" si="377"/>
        <v>1.5</v>
      </c>
      <c r="N1985" s="33">
        <f t="shared" si="373"/>
        <v>3</v>
      </c>
      <c r="O1985" s="34">
        <f t="shared" si="374"/>
        <v>0</v>
      </c>
      <c r="P1985" s="35">
        <f t="shared" si="374"/>
        <v>0.5</v>
      </c>
      <c r="Q1985" s="33"/>
      <c r="R1985" s="33">
        <f t="shared" si="375"/>
        <v>0</v>
      </c>
      <c r="S1985" s="185">
        <f t="shared" si="375"/>
        <v>0.5</v>
      </c>
      <c r="T1985" s="33"/>
      <c r="U1985" s="33">
        <f t="shared" si="376"/>
        <v>0</v>
      </c>
      <c r="V1985" s="185">
        <f t="shared" si="376"/>
        <v>0.5</v>
      </c>
      <c r="W1985" s="36"/>
    </row>
    <row r="1986" spans="1:23" ht="19.5">
      <c r="A1986" s="26">
        <v>19</v>
      </c>
      <c r="B1986" s="187" t="s">
        <v>2739</v>
      </c>
      <c r="C1986" s="187" t="s">
        <v>2765</v>
      </c>
      <c r="D1986" s="187" t="s">
        <v>2767</v>
      </c>
      <c r="E1986" s="187" t="s">
        <v>2767</v>
      </c>
      <c r="F1986" s="53">
        <v>126</v>
      </c>
      <c r="G1986" s="55">
        <v>1.5249999999999999</v>
      </c>
      <c r="H1986" s="55">
        <v>0.52900000000000003</v>
      </c>
      <c r="I1986" s="31">
        <f t="shared" si="369"/>
        <v>3.5</v>
      </c>
      <c r="J1986" s="32">
        <f t="shared" si="370"/>
        <v>1</v>
      </c>
      <c r="K1986" s="32">
        <f t="shared" si="371"/>
        <v>2.5</v>
      </c>
      <c r="L1986" s="32">
        <v>0</v>
      </c>
      <c r="M1986" s="32">
        <f t="shared" si="377"/>
        <v>1.9710000000000001</v>
      </c>
      <c r="N1986" s="33">
        <f t="shared" si="373"/>
        <v>5</v>
      </c>
      <c r="O1986" s="34">
        <f t="shared" si="374"/>
        <v>0</v>
      </c>
      <c r="P1986" s="35">
        <f t="shared" si="374"/>
        <v>0.65700000000000003</v>
      </c>
      <c r="Q1986" s="33"/>
      <c r="R1986" s="33">
        <f t="shared" si="375"/>
        <v>0</v>
      </c>
      <c r="S1986" s="185">
        <f t="shared" si="375"/>
        <v>0.65700000000000003</v>
      </c>
      <c r="T1986" s="33"/>
      <c r="U1986" s="33">
        <f t="shared" si="376"/>
        <v>0</v>
      </c>
      <c r="V1986" s="185">
        <f t="shared" si="376"/>
        <v>0.65700000000000003</v>
      </c>
      <c r="W1986" s="36"/>
    </row>
    <row r="1987" spans="1:23" ht="19.5">
      <c r="A1987" s="26">
        <v>20</v>
      </c>
      <c r="B1987" s="187" t="s">
        <v>2739</v>
      </c>
      <c r="C1987" s="187" t="s">
        <v>2768</v>
      </c>
      <c r="D1987" s="187" t="s">
        <v>2769</v>
      </c>
      <c r="E1987" s="187" t="s">
        <v>2769</v>
      </c>
      <c r="F1987" s="53">
        <v>104</v>
      </c>
      <c r="G1987" s="55">
        <v>0.7619999999999999</v>
      </c>
      <c r="H1987" s="55">
        <v>2.464</v>
      </c>
      <c r="I1987" s="31">
        <f t="shared" si="369"/>
        <v>2.9</v>
      </c>
      <c r="J1987" s="32">
        <f t="shared" si="370"/>
        <v>0.8</v>
      </c>
      <c r="K1987" s="32">
        <f t="shared" si="371"/>
        <v>2</v>
      </c>
      <c r="L1987" s="32">
        <f>J1987-G1987</f>
        <v>3.8000000000000145E-2</v>
      </c>
      <c r="M1987" s="32">
        <v>0</v>
      </c>
      <c r="N1987" s="33">
        <f t="shared" si="373"/>
        <v>4</v>
      </c>
      <c r="O1987" s="34">
        <f t="shared" si="374"/>
        <v>1.2666666666666715E-2</v>
      </c>
      <c r="P1987" s="35">
        <f t="shared" si="374"/>
        <v>0</v>
      </c>
      <c r="Q1987" s="33"/>
      <c r="R1987" s="33">
        <f t="shared" si="375"/>
        <v>1.2666666666666715E-2</v>
      </c>
      <c r="S1987" s="185">
        <f t="shared" si="375"/>
        <v>0</v>
      </c>
      <c r="T1987" s="33"/>
      <c r="U1987" s="33">
        <f t="shared" si="376"/>
        <v>1.2666666666666715E-2</v>
      </c>
      <c r="V1987" s="185">
        <f t="shared" si="376"/>
        <v>0</v>
      </c>
      <c r="W1987" s="36"/>
    </row>
    <row r="1988" spans="1:23" ht="19.5">
      <c r="A1988" s="26">
        <v>21</v>
      </c>
      <c r="B1988" s="187" t="s">
        <v>2739</v>
      </c>
      <c r="C1988" s="187" t="s">
        <v>2770</v>
      </c>
      <c r="D1988" s="187" t="s">
        <v>2771</v>
      </c>
      <c r="E1988" s="187" t="s">
        <v>2771</v>
      </c>
      <c r="F1988" s="53">
        <v>89</v>
      </c>
      <c r="G1988" s="55"/>
      <c r="H1988" s="55"/>
      <c r="I1988" s="31">
        <f t="shared" si="369"/>
        <v>2.4</v>
      </c>
      <c r="J1988" s="32">
        <f t="shared" si="370"/>
        <v>0.7</v>
      </c>
      <c r="K1988" s="32">
        <f t="shared" si="371"/>
        <v>1.7</v>
      </c>
      <c r="L1988" s="32">
        <f>J1988-G1988</f>
        <v>0.7</v>
      </c>
      <c r="M1988" s="32">
        <f>K1988-H1988</f>
        <v>1.7</v>
      </c>
      <c r="N1988" s="33">
        <f t="shared" si="373"/>
        <v>3</v>
      </c>
      <c r="O1988" s="34">
        <f t="shared" si="374"/>
        <v>0.23333333333333331</v>
      </c>
      <c r="P1988" s="35">
        <f t="shared" si="374"/>
        <v>0.56666666666666665</v>
      </c>
      <c r="Q1988" s="33"/>
      <c r="R1988" s="33">
        <f t="shared" si="375"/>
        <v>0.23333333333333331</v>
      </c>
      <c r="S1988" s="185">
        <f t="shared" si="375"/>
        <v>0.56666666666666665</v>
      </c>
      <c r="T1988" s="33"/>
      <c r="U1988" s="33">
        <f t="shared" si="376"/>
        <v>0.23333333333333331</v>
      </c>
      <c r="V1988" s="185">
        <f t="shared" si="376"/>
        <v>0.56666666666666665</v>
      </c>
      <c r="W1988" s="36"/>
    </row>
    <row r="1989" spans="1:23" ht="19.5">
      <c r="A1989" s="26">
        <v>22</v>
      </c>
      <c r="B1989" s="187" t="s">
        <v>2739</v>
      </c>
      <c r="C1989" s="187" t="s">
        <v>2772</v>
      </c>
      <c r="D1989" s="187" t="s">
        <v>2773</v>
      </c>
      <c r="E1989" s="187" t="s">
        <v>2773</v>
      </c>
      <c r="F1989" s="53">
        <v>102</v>
      </c>
      <c r="G1989" s="55">
        <v>2.2999999999999972E-2</v>
      </c>
      <c r="H1989" s="55"/>
      <c r="I1989" s="31">
        <f t="shared" si="369"/>
        <v>2.8</v>
      </c>
      <c r="J1989" s="32">
        <f t="shared" si="370"/>
        <v>0.8</v>
      </c>
      <c r="K1989" s="32">
        <f t="shared" si="371"/>
        <v>2</v>
      </c>
      <c r="L1989" s="32">
        <f>J1989-G1989</f>
        <v>0.77700000000000002</v>
      </c>
      <c r="M1989" s="32">
        <f>K1989-H1989</f>
        <v>2</v>
      </c>
      <c r="N1989" s="33">
        <f t="shared" si="373"/>
        <v>4</v>
      </c>
      <c r="O1989" s="34">
        <f t="shared" si="374"/>
        <v>0.25900000000000001</v>
      </c>
      <c r="P1989" s="35">
        <f t="shared" si="374"/>
        <v>0.66666666666666663</v>
      </c>
      <c r="Q1989" s="33"/>
      <c r="R1989" s="33">
        <f t="shared" si="375"/>
        <v>0.25900000000000001</v>
      </c>
      <c r="S1989" s="185">
        <f t="shared" si="375"/>
        <v>0.66666666666666663</v>
      </c>
      <c r="T1989" s="33"/>
      <c r="U1989" s="33">
        <f t="shared" si="376"/>
        <v>0.25900000000000001</v>
      </c>
      <c r="V1989" s="185">
        <f t="shared" si="376"/>
        <v>0.66666666666666663</v>
      </c>
      <c r="W1989" s="36"/>
    </row>
    <row r="1990" spans="1:23" ht="19.5">
      <c r="A1990" s="26">
        <v>23</v>
      </c>
      <c r="B1990" s="187" t="s">
        <v>2739</v>
      </c>
      <c r="C1990" s="187" t="s">
        <v>2774</v>
      </c>
      <c r="D1990" s="187" t="s">
        <v>2775</v>
      </c>
      <c r="E1990" s="187" t="s">
        <v>2775</v>
      </c>
      <c r="F1990" s="53">
        <v>125</v>
      </c>
      <c r="G1990" s="55"/>
      <c r="H1990" s="55"/>
      <c r="I1990" s="31">
        <f t="shared" si="369"/>
        <v>3.4</v>
      </c>
      <c r="J1990" s="32">
        <f t="shared" si="370"/>
        <v>1</v>
      </c>
      <c r="K1990" s="32">
        <f t="shared" si="371"/>
        <v>2.4</v>
      </c>
      <c r="L1990" s="32">
        <f>J1990-G1990</f>
        <v>1</v>
      </c>
      <c r="M1990" s="32">
        <f>K1990-H1990</f>
        <v>2.4</v>
      </c>
      <c r="N1990" s="33">
        <f t="shared" si="373"/>
        <v>5</v>
      </c>
      <c r="O1990" s="34">
        <f t="shared" si="374"/>
        <v>0.33333333333333331</v>
      </c>
      <c r="P1990" s="35">
        <f t="shared" si="374"/>
        <v>0.79999999999999993</v>
      </c>
      <c r="Q1990" s="33"/>
      <c r="R1990" s="33">
        <f t="shared" si="375"/>
        <v>0.33333333333333331</v>
      </c>
      <c r="S1990" s="185">
        <f t="shared" si="375"/>
        <v>0.79999999999999993</v>
      </c>
      <c r="T1990" s="33"/>
      <c r="U1990" s="33">
        <f t="shared" si="376"/>
        <v>0.33333333333333331</v>
      </c>
      <c r="V1990" s="185">
        <f t="shared" si="376"/>
        <v>0.79999999999999993</v>
      </c>
      <c r="W1990" s="36"/>
    </row>
    <row r="1991" spans="1:23" ht="19.5">
      <c r="A1991" s="26">
        <v>24</v>
      </c>
      <c r="B1991" s="187" t="s">
        <v>2739</v>
      </c>
      <c r="C1991" s="187" t="s">
        <v>2776</v>
      </c>
      <c r="D1991" s="187" t="s">
        <v>2777</v>
      </c>
      <c r="E1991" s="187" t="s">
        <v>2777</v>
      </c>
      <c r="F1991" s="53">
        <v>118</v>
      </c>
      <c r="G1991" s="55">
        <v>1.8149999999999999</v>
      </c>
      <c r="H1991" s="55">
        <v>0.65700000000000003</v>
      </c>
      <c r="I1991" s="31">
        <f t="shared" si="369"/>
        <v>3.2</v>
      </c>
      <c r="J1991" s="32">
        <f t="shared" si="370"/>
        <v>0.9</v>
      </c>
      <c r="K1991" s="32">
        <f t="shared" si="371"/>
        <v>2.2000000000000002</v>
      </c>
      <c r="L1991" s="32">
        <v>0</v>
      </c>
      <c r="M1991" s="32">
        <f>K1991-H1991</f>
        <v>1.5430000000000001</v>
      </c>
      <c r="N1991" s="33">
        <f t="shared" si="373"/>
        <v>4</v>
      </c>
      <c r="O1991" s="34">
        <f t="shared" si="374"/>
        <v>0</v>
      </c>
      <c r="P1991" s="35">
        <f t="shared" si="374"/>
        <v>0.51433333333333342</v>
      </c>
      <c r="Q1991" s="33"/>
      <c r="R1991" s="33">
        <f t="shared" si="375"/>
        <v>0</v>
      </c>
      <c r="S1991" s="185">
        <f t="shared" si="375"/>
        <v>0.51433333333333342</v>
      </c>
      <c r="T1991" s="33"/>
      <c r="U1991" s="33">
        <f t="shared" si="376"/>
        <v>0</v>
      </c>
      <c r="V1991" s="185">
        <f t="shared" si="376"/>
        <v>0.51433333333333342</v>
      </c>
      <c r="W1991" s="36"/>
    </row>
    <row r="1992" spans="1:23" ht="19.5">
      <c r="A1992" s="26">
        <v>25</v>
      </c>
      <c r="B1992" s="187" t="s">
        <v>2739</v>
      </c>
      <c r="C1992" s="187" t="s">
        <v>2778</v>
      </c>
      <c r="D1992" s="187" t="s">
        <v>2779</v>
      </c>
      <c r="E1992" s="187" t="s">
        <v>2779</v>
      </c>
      <c r="F1992" s="53">
        <v>165</v>
      </c>
      <c r="G1992" s="55"/>
      <c r="H1992" s="55"/>
      <c r="I1992" s="31">
        <f t="shared" si="369"/>
        <v>4.5</v>
      </c>
      <c r="J1992" s="32">
        <f t="shared" si="370"/>
        <v>1.3</v>
      </c>
      <c r="K1992" s="32">
        <f t="shared" si="371"/>
        <v>3.2</v>
      </c>
      <c r="L1992" s="32">
        <f>J1992-G1992</f>
        <v>1.3</v>
      </c>
      <c r="M1992" s="32">
        <f>K1992-H1992</f>
        <v>3.2</v>
      </c>
      <c r="N1992" s="33">
        <f t="shared" si="373"/>
        <v>6</v>
      </c>
      <c r="O1992" s="34">
        <f t="shared" si="374"/>
        <v>0.43333333333333335</v>
      </c>
      <c r="P1992" s="35">
        <f t="shared" si="374"/>
        <v>1.0666666666666667</v>
      </c>
      <c r="Q1992" s="33"/>
      <c r="R1992" s="33">
        <f t="shared" si="375"/>
        <v>0.43333333333333335</v>
      </c>
      <c r="S1992" s="185">
        <f t="shared" si="375"/>
        <v>1.0666666666666667</v>
      </c>
      <c r="T1992" s="33"/>
      <c r="U1992" s="33">
        <f t="shared" si="376"/>
        <v>0.43333333333333335</v>
      </c>
      <c r="V1992" s="185">
        <f t="shared" si="376"/>
        <v>1.0666666666666667</v>
      </c>
      <c r="W1992" s="36"/>
    </row>
    <row r="1993" spans="1:23" ht="19.5">
      <c r="A1993" s="26">
        <v>26</v>
      </c>
      <c r="B1993" s="187" t="s">
        <v>2739</v>
      </c>
      <c r="C1993" s="187" t="s">
        <v>2780</v>
      </c>
      <c r="D1993" s="187" t="s">
        <v>2781</v>
      </c>
      <c r="E1993" s="187" t="s">
        <v>2781</v>
      </c>
      <c r="F1993" s="53">
        <v>99</v>
      </c>
      <c r="G1993" s="55">
        <v>1.655</v>
      </c>
      <c r="H1993" s="55">
        <v>1.9899999999999998</v>
      </c>
      <c r="I1993" s="31">
        <f t="shared" si="369"/>
        <v>2.7</v>
      </c>
      <c r="J1993" s="32">
        <f t="shared" si="370"/>
        <v>0.8</v>
      </c>
      <c r="K1993" s="32">
        <f t="shared" si="371"/>
        <v>1.9</v>
      </c>
      <c r="L1993" s="32">
        <v>0</v>
      </c>
      <c r="M1993" s="32">
        <v>0</v>
      </c>
      <c r="N1993" s="33">
        <f t="shared" si="373"/>
        <v>4</v>
      </c>
      <c r="O1993" s="34">
        <f t="shared" si="374"/>
        <v>0</v>
      </c>
      <c r="P1993" s="35">
        <f t="shared" si="374"/>
        <v>0</v>
      </c>
      <c r="Q1993" s="33"/>
      <c r="R1993" s="33">
        <f t="shared" si="375"/>
        <v>0</v>
      </c>
      <c r="S1993" s="185">
        <f t="shared" si="375"/>
        <v>0</v>
      </c>
      <c r="T1993" s="33"/>
      <c r="U1993" s="33">
        <f t="shared" si="376"/>
        <v>0</v>
      </c>
      <c r="V1993" s="185">
        <f t="shared" si="376"/>
        <v>0</v>
      </c>
      <c r="W1993" s="36"/>
    </row>
    <row r="1994" spans="1:23" ht="19.5">
      <c r="A1994" s="26">
        <v>27</v>
      </c>
      <c r="B1994" s="187" t="s">
        <v>2739</v>
      </c>
      <c r="C1994" s="187" t="s">
        <v>2774</v>
      </c>
      <c r="D1994" s="187" t="s">
        <v>2782</v>
      </c>
      <c r="E1994" s="187" t="s">
        <v>2782</v>
      </c>
      <c r="F1994" s="53">
        <v>121</v>
      </c>
      <c r="G1994" s="55"/>
      <c r="H1994" s="55"/>
      <c r="I1994" s="31">
        <f t="shared" si="369"/>
        <v>3.3</v>
      </c>
      <c r="J1994" s="32">
        <f t="shared" si="370"/>
        <v>0.9</v>
      </c>
      <c r="K1994" s="32">
        <f t="shared" si="371"/>
        <v>2.2999999999999998</v>
      </c>
      <c r="L1994" s="32">
        <f>J1994-G1994</f>
        <v>0.9</v>
      </c>
      <c r="M1994" s="32">
        <f>K1994-H1994</f>
        <v>2.2999999999999998</v>
      </c>
      <c r="N1994" s="33">
        <f t="shared" si="373"/>
        <v>4</v>
      </c>
      <c r="O1994" s="34">
        <f t="shared" si="374"/>
        <v>0.3</v>
      </c>
      <c r="P1994" s="35">
        <f t="shared" si="374"/>
        <v>0.76666666666666661</v>
      </c>
      <c r="Q1994" s="33"/>
      <c r="R1994" s="33">
        <f t="shared" si="375"/>
        <v>0.3</v>
      </c>
      <c r="S1994" s="185">
        <f t="shared" si="375"/>
        <v>0.76666666666666661</v>
      </c>
      <c r="T1994" s="33"/>
      <c r="U1994" s="33">
        <f t="shared" si="376"/>
        <v>0.3</v>
      </c>
      <c r="V1994" s="185">
        <f t="shared" si="376"/>
        <v>0.76666666666666661</v>
      </c>
      <c r="W1994" s="36"/>
    </row>
    <row r="1995" spans="1:23" ht="19.5">
      <c r="A1995" s="26">
        <v>28</v>
      </c>
      <c r="B1995" s="187" t="s">
        <v>2739</v>
      </c>
      <c r="C1995" s="187" t="s">
        <v>2783</v>
      </c>
      <c r="D1995" s="187" t="s">
        <v>2784</v>
      </c>
      <c r="E1995" s="187" t="s">
        <v>2784</v>
      </c>
      <c r="F1995" s="53">
        <v>409</v>
      </c>
      <c r="G1995" s="55"/>
      <c r="H1995" s="55"/>
      <c r="I1995" s="31">
        <f t="shared" si="369"/>
        <v>11.2</v>
      </c>
      <c r="J1995" s="32">
        <f t="shared" si="370"/>
        <v>3.2</v>
      </c>
      <c r="K1995" s="32">
        <f t="shared" si="371"/>
        <v>7.9</v>
      </c>
      <c r="L1995" s="32">
        <f>J1995-G1995</f>
        <v>3.2</v>
      </c>
      <c r="M1995" s="32">
        <f>K1995-H1995</f>
        <v>7.9</v>
      </c>
      <c r="N1995" s="33">
        <f t="shared" si="373"/>
        <v>15</v>
      </c>
      <c r="O1995" s="34">
        <f t="shared" si="374"/>
        <v>1.0666666666666667</v>
      </c>
      <c r="P1995" s="35">
        <f t="shared" si="374"/>
        <v>2.6333333333333333</v>
      </c>
      <c r="Q1995" s="33"/>
      <c r="R1995" s="33">
        <f t="shared" si="375"/>
        <v>1.0666666666666667</v>
      </c>
      <c r="S1995" s="185">
        <f t="shared" si="375"/>
        <v>2.6333333333333333</v>
      </c>
      <c r="T1995" s="33"/>
      <c r="U1995" s="33">
        <f t="shared" si="376"/>
        <v>1.0666666666666667</v>
      </c>
      <c r="V1995" s="185">
        <f t="shared" si="376"/>
        <v>2.6333333333333333</v>
      </c>
      <c r="W1995" s="36"/>
    </row>
    <row r="1996" spans="1:23" ht="19.5">
      <c r="A1996" s="26">
        <v>29</v>
      </c>
      <c r="B1996" s="187" t="s">
        <v>2739</v>
      </c>
      <c r="C1996" s="187" t="s">
        <v>2780</v>
      </c>
      <c r="D1996" s="187" t="s">
        <v>2785</v>
      </c>
      <c r="E1996" s="187" t="s">
        <v>2785</v>
      </c>
      <c r="F1996" s="53">
        <v>109</v>
      </c>
      <c r="G1996" s="55">
        <v>2.6930000000000001</v>
      </c>
      <c r="H1996" s="55">
        <v>1.847</v>
      </c>
      <c r="I1996" s="31">
        <f t="shared" si="369"/>
        <v>3</v>
      </c>
      <c r="J1996" s="32">
        <f t="shared" si="370"/>
        <v>0.9</v>
      </c>
      <c r="K1996" s="32">
        <f t="shared" si="371"/>
        <v>2.1</v>
      </c>
      <c r="L1996" s="32">
        <v>0</v>
      </c>
      <c r="M1996" s="32">
        <f t="shared" ref="M1996:M2013" si="378">K1996-H1996</f>
        <v>0.25300000000000011</v>
      </c>
      <c r="N1996" s="33">
        <f t="shared" si="373"/>
        <v>4</v>
      </c>
      <c r="O1996" s="34">
        <f t="shared" si="374"/>
        <v>0</v>
      </c>
      <c r="P1996" s="35">
        <f t="shared" si="374"/>
        <v>8.4333333333333371E-2</v>
      </c>
      <c r="Q1996" s="33"/>
      <c r="R1996" s="33">
        <f t="shared" si="375"/>
        <v>0</v>
      </c>
      <c r="S1996" s="185">
        <f t="shared" si="375"/>
        <v>8.4333333333333371E-2</v>
      </c>
      <c r="T1996" s="33"/>
      <c r="U1996" s="33">
        <f t="shared" si="376"/>
        <v>0</v>
      </c>
      <c r="V1996" s="185">
        <f t="shared" si="376"/>
        <v>8.4333333333333371E-2</v>
      </c>
      <c r="W1996" s="36"/>
    </row>
    <row r="1997" spans="1:23" ht="19.5">
      <c r="A1997" s="26">
        <v>30</v>
      </c>
      <c r="B1997" s="187" t="s">
        <v>2739</v>
      </c>
      <c r="C1997" s="187" t="s">
        <v>2776</v>
      </c>
      <c r="D1997" s="187" t="s">
        <v>2786</v>
      </c>
      <c r="E1997" s="187" t="s">
        <v>2786</v>
      </c>
      <c r="F1997" s="53">
        <v>182</v>
      </c>
      <c r="G1997" s="55">
        <v>0.97900000000000009</v>
      </c>
      <c r="H1997" s="55">
        <v>0.48199999999999987</v>
      </c>
      <c r="I1997" s="31">
        <f t="shared" si="369"/>
        <v>5</v>
      </c>
      <c r="J1997" s="32">
        <f t="shared" si="370"/>
        <v>1.4</v>
      </c>
      <c r="K1997" s="32">
        <f t="shared" si="371"/>
        <v>3.5</v>
      </c>
      <c r="L1997" s="32">
        <f>J1997-G1997</f>
        <v>0.42099999999999982</v>
      </c>
      <c r="M1997" s="32">
        <f t="shared" si="378"/>
        <v>3.0180000000000002</v>
      </c>
      <c r="N1997" s="33">
        <f t="shared" si="373"/>
        <v>7</v>
      </c>
      <c r="O1997" s="34">
        <f t="shared" si="374"/>
        <v>0.14033333333333328</v>
      </c>
      <c r="P1997" s="35">
        <f t="shared" si="374"/>
        <v>1.006</v>
      </c>
      <c r="Q1997" s="33"/>
      <c r="R1997" s="33">
        <f t="shared" si="375"/>
        <v>0.14033333333333328</v>
      </c>
      <c r="S1997" s="185">
        <f t="shared" si="375"/>
        <v>1.006</v>
      </c>
      <c r="T1997" s="33"/>
      <c r="U1997" s="33">
        <f t="shared" si="376"/>
        <v>0.14033333333333328</v>
      </c>
      <c r="V1997" s="185">
        <f t="shared" si="376"/>
        <v>1.006</v>
      </c>
      <c r="W1997" s="36"/>
    </row>
    <row r="1998" spans="1:23" ht="19.5">
      <c r="A1998" s="26">
        <v>31</v>
      </c>
      <c r="B1998" s="187" t="s">
        <v>2739</v>
      </c>
      <c r="C1998" s="187" t="s">
        <v>2770</v>
      </c>
      <c r="D1998" s="187" t="s">
        <v>2787</v>
      </c>
      <c r="E1998" s="187" t="s">
        <v>2787</v>
      </c>
      <c r="F1998" s="53">
        <v>34</v>
      </c>
      <c r="G1998" s="55"/>
      <c r="H1998" s="55"/>
      <c r="I1998" s="31">
        <f t="shared" si="369"/>
        <v>0.9</v>
      </c>
      <c r="J1998" s="32">
        <f t="shared" si="370"/>
        <v>0.3</v>
      </c>
      <c r="K1998" s="32">
        <f t="shared" si="371"/>
        <v>0.6</v>
      </c>
      <c r="L1998" s="32">
        <f>J1998-G1998</f>
        <v>0.3</v>
      </c>
      <c r="M1998" s="32">
        <f t="shared" si="378"/>
        <v>0.6</v>
      </c>
      <c r="N1998" s="33">
        <f t="shared" si="373"/>
        <v>1</v>
      </c>
      <c r="O1998" s="34">
        <f t="shared" si="374"/>
        <v>9.9999999999999992E-2</v>
      </c>
      <c r="P1998" s="35">
        <f t="shared" si="374"/>
        <v>0.19999999999999998</v>
      </c>
      <c r="Q1998" s="33"/>
      <c r="R1998" s="33">
        <f t="shared" si="375"/>
        <v>9.9999999999999992E-2</v>
      </c>
      <c r="S1998" s="185">
        <f t="shared" si="375"/>
        <v>0.19999999999999998</v>
      </c>
      <c r="T1998" s="33"/>
      <c r="U1998" s="33">
        <f t="shared" si="376"/>
        <v>9.9999999999999992E-2</v>
      </c>
      <c r="V1998" s="185">
        <f t="shared" si="376"/>
        <v>0.19999999999999998</v>
      </c>
      <c r="W1998" s="36"/>
    </row>
    <row r="1999" spans="1:23" ht="19.5">
      <c r="A1999" s="26">
        <v>32</v>
      </c>
      <c r="B1999" s="187" t="s">
        <v>2739</v>
      </c>
      <c r="C1999" s="187" t="s">
        <v>2788</v>
      </c>
      <c r="D1999" s="187" t="s">
        <v>2789</v>
      </c>
      <c r="E1999" s="187" t="s">
        <v>2789</v>
      </c>
      <c r="F1999" s="53">
        <v>402</v>
      </c>
      <c r="G1999" s="55"/>
      <c r="H1999" s="55"/>
      <c r="I1999" s="31">
        <f t="shared" si="369"/>
        <v>11.1</v>
      </c>
      <c r="J1999" s="32">
        <f t="shared" si="370"/>
        <v>3.2</v>
      </c>
      <c r="K1999" s="32">
        <f t="shared" si="371"/>
        <v>7.8</v>
      </c>
      <c r="L1999" s="32">
        <f>J1999-G1999</f>
        <v>3.2</v>
      </c>
      <c r="M1999" s="32">
        <f t="shared" si="378"/>
        <v>7.8</v>
      </c>
      <c r="N1999" s="33">
        <f t="shared" si="373"/>
        <v>14</v>
      </c>
      <c r="O1999" s="34">
        <f t="shared" si="374"/>
        <v>1.0666666666666667</v>
      </c>
      <c r="P1999" s="35">
        <f t="shared" si="374"/>
        <v>2.6</v>
      </c>
      <c r="Q1999" s="33"/>
      <c r="R1999" s="33">
        <f t="shared" si="375"/>
        <v>1.0666666666666667</v>
      </c>
      <c r="S1999" s="185">
        <f t="shared" si="375"/>
        <v>2.6</v>
      </c>
      <c r="T1999" s="33"/>
      <c r="U1999" s="33">
        <f t="shared" si="376"/>
        <v>1.0666666666666667</v>
      </c>
      <c r="V1999" s="185">
        <f t="shared" si="376"/>
        <v>2.6</v>
      </c>
      <c r="W1999" s="36"/>
    </row>
    <row r="2000" spans="1:23" ht="19.5">
      <c r="A2000" s="26">
        <v>33</v>
      </c>
      <c r="B2000" s="187" t="s">
        <v>2739</v>
      </c>
      <c r="C2000" s="187" t="s">
        <v>2790</v>
      </c>
      <c r="D2000" s="187" t="s">
        <v>2791</v>
      </c>
      <c r="E2000" s="187" t="s">
        <v>2791</v>
      </c>
      <c r="F2000" s="53">
        <v>215</v>
      </c>
      <c r="G2000" s="55">
        <v>3.2829999999999999</v>
      </c>
      <c r="H2000" s="55"/>
      <c r="I2000" s="31">
        <f t="shared" si="369"/>
        <v>5.9</v>
      </c>
      <c r="J2000" s="32">
        <f t="shared" si="370"/>
        <v>1.7</v>
      </c>
      <c r="K2000" s="32">
        <f t="shared" si="371"/>
        <v>4.0999999999999996</v>
      </c>
      <c r="L2000" s="32">
        <v>0</v>
      </c>
      <c r="M2000" s="32">
        <f t="shared" si="378"/>
        <v>4.0999999999999996</v>
      </c>
      <c r="N2000" s="33">
        <f t="shared" si="373"/>
        <v>8</v>
      </c>
      <c r="O2000" s="34">
        <f t="shared" si="374"/>
        <v>0</v>
      </c>
      <c r="P2000" s="35">
        <f t="shared" si="374"/>
        <v>1.3666666666666665</v>
      </c>
      <c r="Q2000" s="33"/>
      <c r="R2000" s="33">
        <f t="shared" si="375"/>
        <v>0</v>
      </c>
      <c r="S2000" s="185">
        <f t="shared" si="375"/>
        <v>1.3666666666666665</v>
      </c>
      <c r="T2000" s="33"/>
      <c r="U2000" s="33">
        <f t="shared" si="376"/>
        <v>0</v>
      </c>
      <c r="V2000" s="185">
        <f t="shared" si="376"/>
        <v>1.3666666666666665</v>
      </c>
      <c r="W2000" s="36"/>
    </row>
    <row r="2001" spans="1:23" ht="19.5">
      <c r="A2001" s="26">
        <v>34</v>
      </c>
      <c r="B2001" s="187" t="s">
        <v>2739</v>
      </c>
      <c r="C2001" s="187" t="s">
        <v>2792</v>
      </c>
      <c r="D2001" s="187" t="s">
        <v>2793</v>
      </c>
      <c r="E2001" s="187" t="s">
        <v>2793</v>
      </c>
      <c r="F2001" s="53">
        <v>307</v>
      </c>
      <c r="G2001" s="55"/>
      <c r="H2001" s="55">
        <v>2.7939999999999996</v>
      </c>
      <c r="I2001" s="31">
        <f t="shared" si="369"/>
        <v>8.4</v>
      </c>
      <c r="J2001" s="32">
        <f t="shared" si="370"/>
        <v>2.4</v>
      </c>
      <c r="K2001" s="32">
        <f t="shared" si="371"/>
        <v>5.9</v>
      </c>
      <c r="L2001" s="32">
        <f>J2001-G2001</f>
        <v>2.4</v>
      </c>
      <c r="M2001" s="32">
        <f t="shared" si="378"/>
        <v>3.1060000000000008</v>
      </c>
      <c r="N2001" s="33">
        <f t="shared" si="373"/>
        <v>11</v>
      </c>
      <c r="O2001" s="34">
        <f t="shared" si="374"/>
        <v>0.79999999999999993</v>
      </c>
      <c r="P2001" s="35">
        <f t="shared" si="374"/>
        <v>1.0353333333333337</v>
      </c>
      <c r="Q2001" s="33"/>
      <c r="R2001" s="33">
        <f t="shared" si="375"/>
        <v>0.79999999999999993</v>
      </c>
      <c r="S2001" s="185">
        <f t="shared" si="375"/>
        <v>1.0353333333333337</v>
      </c>
      <c r="T2001" s="33"/>
      <c r="U2001" s="33">
        <f t="shared" si="376"/>
        <v>0.79999999999999993</v>
      </c>
      <c r="V2001" s="185">
        <f t="shared" si="376"/>
        <v>1.0353333333333337</v>
      </c>
      <c r="W2001" s="36"/>
    </row>
    <row r="2002" spans="1:23" ht="19.5">
      <c r="A2002" s="26">
        <v>35</v>
      </c>
      <c r="B2002" s="187" t="s">
        <v>2739</v>
      </c>
      <c r="C2002" s="187" t="s">
        <v>2794</v>
      </c>
      <c r="D2002" s="187" t="s">
        <v>2795</v>
      </c>
      <c r="E2002" s="187" t="s">
        <v>2795</v>
      </c>
      <c r="F2002" s="53">
        <v>142</v>
      </c>
      <c r="G2002" s="55">
        <v>0.64600000000000013</v>
      </c>
      <c r="H2002" s="55">
        <v>-0.15700000000000003</v>
      </c>
      <c r="I2002" s="31">
        <f t="shared" si="369"/>
        <v>3.9</v>
      </c>
      <c r="J2002" s="32">
        <f t="shared" si="370"/>
        <v>1.1000000000000001</v>
      </c>
      <c r="K2002" s="32">
        <f t="shared" si="371"/>
        <v>2.7</v>
      </c>
      <c r="L2002" s="32">
        <f>J2002-G2002</f>
        <v>0.45399999999999996</v>
      </c>
      <c r="M2002" s="32">
        <f t="shared" si="378"/>
        <v>2.8570000000000002</v>
      </c>
      <c r="N2002" s="33">
        <f t="shared" si="373"/>
        <v>5</v>
      </c>
      <c r="O2002" s="34">
        <f t="shared" si="374"/>
        <v>0.15133333333333332</v>
      </c>
      <c r="P2002" s="35">
        <f t="shared" si="374"/>
        <v>0.95233333333333337</v>
      </c>
      <c r="Q2002" s="33"/>
      <c r="R2002" s="33">
        <f t="shared" si="375"/>
        <v>0.15133333333333332</v>
      </c>
      <c r="S2002" s="185">
        <f t="shared" si="375"/>
        <v>0.95233333333333337</v>
      </c>
      <c r="T2002" s="33"/>
      <c r="U2002" s="33">
        <f t="shared" si="376"/>
        <v>0.15133333333333332</v>
      </c>
      <c r="V2002" s="185">
        <f t="shared" si="376"/>
        <v>0.95233333333333337</v>
      </c>
      <c r="W2002" s="36"/>
    </row>
    <row r="2003" spans="1:23" ht="19.5">
      <c r="A2003" s="26">
        <v>36</v>
      </c>
      <c r="B2003" s="187" t="s">
        <v>2739</v>
      </c>
      <c r="C2003" s="187" t="s">
        <v>2796</v>
      </c>
      <c r="D2003" s="187" t="s">
        <v>2797</v>
      </c>
      <c r="E2003" s="187" t="s">
        <v>2797</v>
      </c>
      <c r="F2003" s="53">
        <v>146</v>
      </c>
      <c r="G2003" s="55">
        <v>1.7630000000000001</v>
      </c>
      <c r="H2003" s="55">
        <v>0.81099999999999994</v>
      </c>
      <c r="I2003" s="31">
        <f t="shared" si="369"/>
        <v>4</v>
      </c>
      <c r="J2003" s="32">
        <f t="shared" si="370"/>
        <v>1.1000000000000001</v>
      </c>
      <c r="K2003" s="32">
        <f t="shared" si="371"/>
        <v>2.8</v>
      </c>
      <c r="L2003" s="32">
        <v>0</v>
      </c>
      <c r="M2003" s="32">
        <f t="shared" si="378"/>
        <v>1.9889999999999999</v>
      </c>
      <c r="N2003" s="33">
        <f t="shared" si="373"/>
        <v>5</v>
      </c>
      <c r="O2003" s="34">
        <f t="shared" si="374"/>
        <v>0</v>
      </c>
      <c r="P2003" s="35">
        <f t="shared" si="374"/>
        <v>0.66299999999999992</v>
      </c>
      <c r="Q2003" s="33"/>
      <c r="R2003" s="33">
        <f t="shared" si="375"/>
        <v>0</v>
      </c>
      <c r="S2003" s="185">
        <f t="shared" si="375"/>
        <v>0.66299999999999992</v>
      </c>
      <c r="T2003" s="33"/>
      <c r="U2003" s="33">
        <f t="shared" si="376"/>
        <v>0</v>
      </c>
      <c r="V2003" s="185">
        <f t="shared" si="376"/>
        <v>0.66299999999999992</v>
      </c>
      <c r="W2003" s="36"/>
    </row>
    <row r="2004" spans="1:23" ht="19.5">
      <c r="A2004" s="26">
        <v>37</v>
      </c>
      <c r="B2004" s="187" t="s">
        <v>2739</v>
      </c>
      <c r="C2004" s="187" t="s">
        <v>2796</v>
      </c>
      <c r="D2004" s="187" t="s">
        <v>2798</v>
      </c>
      <c r="E2004" s="187" t="s">
        <v>2798</v>
      </c>
      <c r="F2004" s="53">
        <v>147</v>
      </c>
      <c r="G2004" s="55"/>
      <c r="H2004" s="55"/>
      <c r="I2004" s="31">
        <f t="shared" si="369"/>
        <v>4</v>
      </c>
      <c r="J2004" s="32">
        <f t="shared" si="370"/>
        <v>1.1000000000000001</v>
      </c>
      <c r="K2004" s="32">
        <f t="shared" si="371"/>
        <v>2.8</v>
      </c>
      <c r="L2004" s="32">
        <f t="shared" ref="L2004:L2012" si="379">J2004-G2004</f>
        <v>1.1000000000000001</v>
      </c>
      <c r="M2004" s="32">
        <f t="shared" si="378"/>
        <v>2.8</v>
      </c>
      <c r="N2004" s="33">
        <f t="shared" si="373"/>
        <v>5</v>
      </c>
      <c r="O2004" s="34">
        <f t="shared" si="374"/>
        <v>0.3666666666666667</v>
      </c>
      <c r="P2004" s="35">
        <f t="shared" si="374"/>
        <v>0.93333333333333324</v>
      </c>
      <c r="Q2004" s="33"/>
      <c r="R2004" s="33">
        <f t="shared" si="375"/>
        <v>0.3666666666666667</v>
      </c>
      <c r="S2004" s="185">
        <f t="shared" si="375"/>
        <v>0.93333333333333324</v>
      </c>
      <c r="T2004" s="33"/>
      <c r="U2004" s="33">
        <f t="shared" si="376"/>
        <v>0.3666666666666667</v>
      </c>
      <c r="V2004" s="185">
        <f t="shared" si="376"/>
        <v>0.93333333333333324</v>
      </c>
      <c r="W2004" s="36"/>
    </row>
    <row r="2005" spans="1:23" ht="19.5">
      <c r="A2005" s="26">
        <v>38</v>
      </c>
      <c r="B2005" s="187" t="s">
        <v>2739</v>
      </c>
      <c r="C2005" s="187" t="s">
        <v>2799</v>
      </c>
      <c r="D2005" s="187" t="s">
        <v>2800</v>
      </c>
      <c r="E2005" s="187" t="s">
        <v>2800</v>
      </c>
      <c r="F2005" s="53">
        <v>124</v>
      </c>
      <c r="G2005" s="55"/>
      <c r="H2005" s="55"/>
      <c r="I2005" s="31">
        <f t="shared" si="369"/>
        <v>3.4</v>
      </c>
      <c r="J2005" s="32">
        <f t="shared" si="370"/>
        <v>1</v>
      </c>
      <c r="K2005" s="32">
        <f t="shared" si="371"/>
        <v>2.4</v>
      </c>
      <c r="L2005" s="32">
        <f t="shared" si="379"/>
        <v>1</v>
      </c>
      <c r="M2005" s="32">
        <f t="shared" si="378"/>
        <v>2.4</v>
      </c>
      <c r="N2005" s="33">
        <f t="shared" si="373"/>
        <v>4</v>
      </c>
      <c r="O2005" s="34">
        <f t="shared" si="374"/>
        <v>0.33333333333333331</v>
      </c>
      <c r="P2005" s="35">
        <f t="shared" si="374"/>
        <v>0.79999999999999993</v>
      </c>
      <c r="Q2005" s="33"/>
      <c r="R2005" s="33">
        <f t="shared" si="375"/>
        <v>0.33333333333333331</v>
      </c>
      <c r="S2005" s="185">
        <f t="shared" si="375"/>
        <v>0.79999999999999993</v>
      </c>
      <c r="T2005" s="33"/>
      <c r="U2005" s="33">
        <f t="shared" si="376"/>
        <v>0.33333333333333331</v>
      </c>
      <c r="V2005" s="185">
        <f t="shared" si="376"/>
        <v>0.79999999999999993</v>
      </c>
      <c r="W2005" s="36"/>
    </row>
    <row r="2006" spans="1:23" ht="19.5">
      <c r="A2006" s="26">
        <v>39</v>
      </c>
      <c r="B2006" s="187" t="s">
        <v>2739</v>
      </c>
      <c r="C2006" s="187" t="s">
        <v>2799</v>
      </c>
      <c r="D2006" s="187" t="s">
        <v>2801</v>
      </c>
      <c r="E2006" s="187" t="s">
        <v>2801</v>
      </c>
      <c r="F2006" s="53">
        <v>180</v>
      </c>
      <c r="G2006" s="55"/>
      <c r="H2006" s="55">
        <v>0.19299999999999998</v>
      </c>
      <c r="I2006" s="31">
        <f t="shared" si="369"/>
        <v>5</v>
      </c>
      <c r="J2006" s="32">
        <f t="shared" si="370"/>
        <v>1.4</v>
      </c>
      <c r="K2006" s="32">
        <f t="shared" si="371"/>
        <v>3.5</v>
      </c>
      <c r="L2006" s="32">
        <f t="shared" si="379"/>
        <v>1.4</v>
      </c>
      <c r="M2006" s="32">
        <f t="shared" si="378"/>
        <v>3.3069999999999999</v>
      </c>
      <c r="N2006" s="33">
        <f t="shared" si="373"/>
        <v>6</v>
      </c>
      <c r="O2006" s="34">
        <f t="shared" si="374"/>
        <v>0.46666666666666662</v>
      </c>
      <c r="P2006" s="35">
        <f t="shared" si="374"/>
        <v>1.1023333333333334</v>
      </c>
      <c r="Q2006" s="33"/>
      <c r="R2006" s="33">
        <f t="shared" si="375"/>
        <v>0.46666666666666662</v>
      </c>
      <c r="S2006" s="185">
        <f t="shared" si="375"/>
        <v>1.1023333333333334</v>
      </c>
      <c r="T2006" s="33"/>
      <c r="U2006" s="33">
        <f t="shared" si="376"/>
        <v>0.46666666666666662</v>
      </c>
      <c r="V2006" s="185">
        <f t="shared" si="376"/>
        <v>1.1023333333333334</v>
      </c>
      <c r="W2006" s="36"/>
    </row>
    <row r="2007" spans="1:23" ht="19.5">
      <c r="A2007" s="26">
        <v>40</v>
      </c>
      <c r="B2007" s="187" t="s">
        <v>2739</v>
      </c>
      <c r="C2007" s="187" t="s">
        <v>2802</v>
      </c>
      <c r="D2007" s="187" t="s">
        <v>2803</v>
      </c>
      <c r="E2007" s="187" t="s">
        <v>2803</v>
      </c>
      <c r="F2007" s="53">
        <v>107</v>
      </c>
      <c r="G2007" s="55"/>
      <c r="H2007" s="55"/>
      <c r="I2007" s="31">
        <f t="shared" si="369"/>
        <v>2.9</v>
      </c>
      <c r="J2007" s="32">
        <f t="shared" si="370"/>
        <v>0.8</v>
      </c>
      <c r="K2007" s="32">
        <f t="shared" si="371"/>
        <v>2</v>
      </c>
      <c r="L2007" s="32">
        <f t="shared" si="379"/>
        <v>0.8</v>
      </c>
      <c r="M2007" s="32">
        <f t="shared" si="378"/>
        <v>2</v>
      </c>
      <c r="N2007" s="33">
        <f t="shared" si="373"/>
        <v>4</v>
      </c>
      <c r="O2007" s="34">
        <f t="shared" si="374"/>
        <v>0.26666666666666666</v>
      </c>
      <c r="P2007" s="35">
        <f t="shared" si="374"/>
        <v>0.66666666666666663</v>
      </c>
      <c r="Q2007" s="33"/>
      <c r="R2007" s="33">
        <f t="shared" si="375"/>
        <v>0.26666666666666666</v>
      </c>
      <c r="S2007" s="185">
        <f t="shared" si="375"/>
        <v>0.66666666666666663</v>
      </c>
      <c r="T2007" s="33"/>
      <c r="U2007" s="33">
        <f t="shared" si="376"/>
        <v>0.26666666666666666</v>
      </c>
      <c r="V2007" s="185">
        <f t="shared" si="376"/>
        <v>0.66666666666666663</v>
      </c>
      <c r="W2007" s="36"/>
    </row>
    <row r="2008" spans="1:23" ht="19.5">
      <c r="A2008" s="26">
        <v>41</v>
      </c>
      <c r="B2008" s="187" t="s">
        <v>2739</v>
      </c>
      <c r="C2008" s="187" t="s">
        <v>2802</v>
      </c>
      <c r="D2008" s="187" t="s">
        <v>2804</v>
      </c>
      <c r="E2008" s="187" t="s">
        <v>2804</v>
      </c>
      <c r="F2008" s="53">
        <v>152</v>
      </c>
      <c r="G2008" s="55">
        <v>8.1000000000000016E-2</v>
      </c>
      <c r="H2008" s="55"/>
      <c r="I2008" s="31">
        <f t="shared" si="369"/>
        <v>4.2</v>
      </c>
      <c r="J2008" s="32">
        <f t="shared" si="370"/>
        <v>1.2</v>
      </c>
      <c r="K2008" s="32">
        <f t="shared" si="371"/>
        <v>2.9</v>
      </c>
      <c r="L2008" s="32">
        <f t="shared" si="379"/>
        <v>1.119</v>
      </c>
      <c r="M2008" s="32">
        <f t="shared" si="378"/>
        <v>2.9</v>
      </c>
      <c r="N2008" s="33">
        <f t="shared" si="373"/>
        <v>5</v>
      </c>
      <c r="O2008" s="34">
        <f t="shared" si="374"/>
        <v>0.373</v>
      </c>
      <c r="P2008" s="35">
        <f t="shared" si="374"/>
        <v>0.96666666666666667</v>
      </c>
      <c r="Q2008" s="33"/>
      <c r="R2008" s="33">
        <f t="shared" si="375"/>
        <v>0.373</v>
      </c>
      <c r="S2008" s="185">
        <f t="shared" si="375"/>
        <v>0.96666666666666667</v>
      </c>
      <c r="T2008" s="33"/>
      <c r="U2008" s="33">
        <f t="shared" si="376"/>
        <v>0.373</v>
      </c>
      <c r="V2008" s="185">
        <f t="shared" si="376"/>
        <v>0.96666666666666667</v>
      </c>
      <c r="W2008" s="36"/>
    </row>
    <row r="2009" spans="1:23" ht="19.5">
      <c r="A2009" s="26">
        <v>42</v>
      </c>
      <c r="B2009" s="187" t="s">
        <v>2739</v>
      </c>
      <c r="C2009" s="187" t="s">
        <v>2805</v>
      </c>
      <c r="D2009" s="187" t="s">
        <v>2806</v>
      </c>
      <c r="E2009" s="187" t="s">
        <v>2806</v>
      </c>
      <c r="F2009" s="53">
        <v>237</v>
      </c>
      <c r="G2009" s="55">
        <v>0.30600000000000011</v>
      </c>
      <c r="H2009" s="55">
        <v>2.4249999999999998</v>
      </c>
      <c r="I2009" s="31">
        <f t="shared" si="369"/>
        <v>6.5</v>
      </c>
      <c r="J2009" s="32">
        <f t="shared" si="370"/>
        <v>1.9</v>
      </c>
      <c r="K2009" s="32">
        <f t="shared" si="371"/>
        <v>4.5999999999999996</v>
      </c>
      <c r="L2009" s="32">
        <f t="shared" si="379"/>
        <v>1.5939999999999999</v>
      </c>
      <c r="M2009" s="32">
        <f t="shared" si="378"/>
        <v>2.1749999999999998</v>
      </c>
      <c r="N2009" s="33">
        <f t="shared" si="373"/>
        <v>9</v>
      </c>
      <c r="O2009" s="34">
        <f t="shared" si="374"/>
        <v>0.53133333333333332</v>
      </c>
      <c r="P2009" s="35">
        <f t="shared" si="374"/>
        <v>0.72499999999999998</v>
      </c>
      <c r="Q2009" s="33"/>
      <c r="R2009" s="33">
        <f t="shared" si="375"/>
        <v>0.53133333333333332</v>
      </c>
      <c r="S2009" s="185">
        <f t="shared" si="375"/>
        <v>0.72499999999999998</v>
      </c>
      <c r="T2009" s="33"/>
      <c r="U2009" s="33">
        <f t="shared" si="376"/>
        <v>0.53133333333333332</v>
      </c>
      <c r="V2009" s="185">
        <f t="shared" si="376"/>
        <v>0.72499999999999998</v>
      </c>
      <c r="W2009" s="36"/>
    </row>
    <row r="2010" spans="1:23" ht="19.5">
      <c r="A2010" s="26">
        <v>43</v>
      </c>
      <c r="B2010" s="187" t="s">
        <v>2739</v>
      </c>
      <c r="C2010" s="187" t="s">
        <v>2807</v>
      </c>
      <c r="D2010" s="187" t="s">
        <v>2808</v>
      </c>
      <c r="E2010" s="187" t="s">
        <v>2808</v>
      </c>
      <c r="F2010" s="53">
        <v>246</v>
      </c>
      <c r="G2010" s="55"/>
      <c r="H2010" s="55"/>
      <c r="I2010" s="31">
        <f t="shared" si="369"/>
        <v>6.8</v>
      </c>
      <c r="J2010" s="32">
        <f t="shared" si="370"/>
        <v>1.9</v>
      </c>
      <c r="K2010" s="32">
        <f t="shared" si="371"/>
        <v>4.8</v>
      </c>
      <c r="L2010" s="32">
        <f t="shared" si="379"/>
        <v>1.9</v>
      </c>
      <c r="M2010" s="32">
        <f t="shared" si="378"/>
        <v>4.8</v>
      </c>
      <c r="N2010" s="33">
        <f t="shared" si="373"/>
        <v>9</v>
      </c>
      <c r="O2010" s="34">
        <f t="shared" si="374"/>
        <v>0.6333333333333333</v>
      </c>
      <c r="P2010" s="35">
        <f t="shared" si="374"/>
        <v>1.5999999999999999</v>
      </c>
      <c r="Q2010" s="33"/>
      <c r="R2010" s="33">
        <f t="shared" si="375"/>
        <v>0.6333333333333333</v>
      </c>
      <c r="S2010" s="185">
        <f t="shared" si="375"/>
        <v>1.5999999999999999</v>
      </c>
      <c r="T2010" s="33"/>
      <c r="U2010" s="33">
        <f t="shared" si="376"/>
        <v>0.6333333333333333</v>
      </c>
      <c r="V2010" s="185">
        <f t="shared" si="376"/>
        <v>1.5999999999999999</v>
      </c>
      <c r="W2010" s="36"/>
    </row>
    <row r="2011" spans="1:23" ht="19.5">
      <c r="A2011" s="26">
        <v>44</v>
      </c>
      <c r="B2011" s="187" t="s">
        <v>2739</v>
      </c>
      <c r="C2011" s="187" t="s">
        <v>2807</v>
      </c>
      <c r="D2011" s="187" t="s">
        <v>2649</v>
      </c>
      <c r="E2011" s="187" t="s">
        <v>2649</v>
      </c>
      <c r="F2011" s="53">
        <v>122</v>
      </c>
      <c r="G2011" s="55"/>
      <c r="H2011" s="55"/>
      <c r="I2011" s="31">
        <f t="shared" si="369"/>
        <v>3.4</v>
      </c>
      <c r="J2011" s="32">
        <f t="shared" si="370"/>
        <v>1</v>
      </c>
      <c r="K2011" s="32">
        <f t="shared" si="371"/>
        <v>2.4</v>
      </c>
      <c r="L2011" s="32">
        <f t="shared" si="379"/>
        <v>1</v>
      </c>
      <c r="M2011" s="32">
        <f t="shared" si="378"/>
        <v>2.4</v>
      </c>
      <c r="N2011" s="33">
        <f t="shared" si="373"/>
        <v>4</v>
      </c>
      <c r="O2011" s="34">
        <f t="shared" si="374"/>
        <v>0.33333333333333331</v>
      </c>
      <c r="P2011" s="35">
        <f t="shared" si="374"/>
        <v>0.79999999999999993</v>
      </c>
      <c r="Q2011" s="33"/>
      <c r="R2011" s="33">
        <f t="shared" si="375"/>
        <v>0.33333333333333331</v>
      </c>
      <c r="S2011" s="185">
        <f t="shared" si="375"/>
        <v>0.79999999999999993</v>
      </c>
      <c r="T2011" s="33"/>
      <c r="U2011" s="33">
        <f t="shared" si="376"/>
        <v>0.33333333333333331</v>
      </c>
      <c r="V2011" s="185">
        <f t="shared" si="376"/>
        <v>0.79999999999999993</v>
      </c>
      <c r="W2011" s="36"/>
    </row>
    <row r="2012" spans="1:23" ht="19.5">
      <c r="A2012" s="26">
        <v>45</v>
      </c>
      <c r="B2012" s="187" t="s">
        <v>2739</v>
      </c>
      <c r="C2012" s="187" t="s">
        <v>2809</v>
      </c>
      <c r="D2012" s="187" t="s">
        <v>2810</v>
      </c>
      <c r="E2012" s="187" t="s">
        <v>2810</v>
      </c>
      <c r="F2012" s="53">
        <v>155</v>
      </c>
      <c r="G2012" s="55"/>
      <c r="H2012" s="55"/>
      <c r="I2012" s="31">
        <f t="shared" si="369"/>
        <v>4.3</v>
      </c>
      <c r="J2012" s="32">
        <f t="shared" si="370"/>
        <v>1.2</v>
      </c>
      <c r="K2012" s="32">
        <f t="shared" si="371"/>
        <v>3</v>
      </c>
      <c r="L2012" s="32">
        <f t="shared" si="379"/>
        <v>1.2</v>
      </c>
      <c r="M2012" s="32">
        <f t="shared" si="378"/>
        <v>3</v>
      </c>
      <c r="N2012" s="33">
        <f t="shared" si="373"/>
        <v>6</v>
      </c>
      <c r="O2012" s="34">
        <f t="shared" si="374"/>
        <v>0.39999999999999997</v>
      </c>
      <c r="P2012" s="35">
        <f t="shared" si="374"/>
        <v>1</v>
      </c>
      <c r="Q2012" s="33"/>
      <c r="R2012" s="33">
        <f t="shared" si="375"/>
        <v>0.39999999999999997</v>
      </c>
      <c r="S2012" s="185">
        <f t="shared" si="375"/>
        <v>1</v>
      </c>
      <c r="T2012" s="33"/>
      <c r="U2012" s="33">
        <f t="shared" si="376"/>
        <v>0.39999999999999997</v>
      </c>
      <c r="V2012" s="185">
        <f t="shared" si="376"/>
        <v>1</v>
      </c>
      <c r="W2012" s="36"/>
    </row>
    <row r="2013" spans="1:23" ht="19.5">
      <c r="A2013" s="26">
        <v>46</v>
      </c>
      <c r="B2013" s="187" t="s">
        <v>2739</v>
      </c>
      <c r="C2013" s="187" t="s">
        <v>2809</v>
      </c>
      <c r="D2013" s="187" t="s">
        <v>2811</v>
      </c>
      <c r="E2013" s="187" t="s">
        <v>2811</v>
      </c>
      <c r="F2013" s="53">
        <v>152</v>
      </c>
      <c r="G2013" s="55">
        <v>1.6229999999999998</v>
      </c>
      <c r="H2013" s="55"/>
      <c r="I2013" s="31">
        <f t="shared" si="369"/>
        <v>4.2</v>
      </c>
      <c r="J2013" s="32">
        <f t="shared" si="370"/>
        <v>1.2</v>
      </c>
      <c r="K2013" s="32">
        <f t="shared" si="371"/>
        <v>2.9</v>
      </c>
      <c r="L2013" s="32">
        <v>0</v>
      </c>
      <c r="M2013" s="32">
        <f t="shared" si="378"/>
        <v>2.9</v>
      </c>
      <c r="N2013" s="33">
        <f t="shared" si="373"/>
        <v>5</v>
      </c>
      <c r="O2013" s="34">
        <f t="shared" si="374"/>
        <v>0</v>
      </c>
      <c r="P2013" s="35">
        <f t="shared" si="374"/>
        <v>0.96666666666666667</v>
      </c>
      <c r="Q2013" s="33"/>
      <c r="R2013" s="33">
        <f t="shared" si="375"/>
        <v>0</v>
      </c>
      <c r="S2013" s="185">
        <f t="shared" si="375"/>
        <v>0.96666666666666667</v>
      </c>
      <c r="T2013" s="33"/>
      <c r="U2013" s="33">
        <f t="shared" si="376"/>
        <v>0</v>
      </c>
      <c r="V2013" s="185">
        <f t="shared" si="376"/>
        <v>0.96666666666666667</v>
      </c>
      <c r="W2013" s="36"/>
    </row>
    <row r="2014" spans="1:23" ht="19.5">
      <c r="A2014" s="26">
        <v>47</v>
      </c>
      <c r="B2014" s="187" t="s">
        <v>2739</v>
      </c>
      <c r="C2014" s="188" t="s">
        <v>2812</v>
      </c>
      <c r="D2014" s="187" t="s">
        <v>2813</v>
      </c>
      <c r="E2014" s="187" t="s">
        <v>2813</v>
      </c>
      <c r="F2014" s="53">
        <v>144</v>
      </c>
      <c r="G2014" s="55">
        <v>8.3699999999999992</v>
      </c>
      <c r="H2014" s="55">
        <v>13.305</v>
      </c>
      <c r="I2014" s="31">
        <f t="shared" si="369"/>
        <v>4</v>
      </c>
      <c r="J2014" s="32">
        <f t="shared" si="370"/>
        <v>1.1000000000000001</v>
      </c>
      <c r="K2014" s="32">
        <f t="shared" si="371"/>
        <v>2.8</v>
      </c>
      <c r="L2014" s="32">
        <v>0</v>
      </c>
      <c r="M2014" s="32">
        <v>0</v>
      </c>
      <c r="N2014" s="33">
        <f t="shared" si="373"/>
        <v>5</v>
      </c>
      <c r="O2014" s="34">
        <f t="shared" si="374"/>
        <v>0</v>
      </c>
      <c r="P2014" s="35">
        <f t="shared" si="374"/>
        <v>0</v>
      </c>
      <c r="Q2014" s="33"/>
      <c r="R2014" s="33">
        <f t="shared" si="375"/>
        <v>0</v>
      </c>
      <c r="S2014" s="185">
        <f t="shared" si="375"/>
        <v>0</v>
      </c>
      <c r="T2014" s="33"/>
      <c r="U2014" s="33">
        <f t="shared" si="376"/>
        <v>0</v>
      </c>
      <c r="V2014" s="185">
        <f t="shared" si="376"/>
        <v>0</v>
      </c>
      <c r="W2014" s="36"/>
    </row>
    <row r="2015" spans="1:23" ht="19.5">
      <c r="A2015" s="26">
        <v>48</v>
      </c>
      <c r="B2015" s="187" t="s">
        <v>2739</v>
      </c>
      <c r="C2015" s="187" t="s">
        <v>2814</v>
      </c>
      <c r="D2015" s="187" t="s">
        <v>2815</v>
      </c>
      <c r="E2015" s="187" t="s">
        <v>2815</v>
      </c>
      <c r="F2015" s="53">
        <v>202</v>
      </c>
      <c r="G2015" s="55"/>
      <c r="H2015" s="55"/>
      <c r="I2015" s="31">
        <f t="shared" si="369"/>
        <v>5.6</v>
      </c>
      <c r="J2015" s="32">
        <f t="shared" si="370"/>
        <v>1.6</v>
      </c>
      <c r="K2015" s="32">
        <f t="shared" si="371"/>
        <v>3.9</v>
      </c>
      <c r="L2015" s="32">
        <f>J2015-G2015</f>
        <v>1.6</v>
      </c>
      <c r="M2015" s="32">
        <f>K2015-H2015</f>
        <v>3.9</v>
      </c>
      <c r="N2015" s="33">
        <f t="shared" si="373"/>
        <v>7</v>
      </c>
      <c r="O2015" s="34">
        <f t="shared" si="374"/>
        <v>0.53333333333333333</v>
      </c>
      <c r="P2015" s="35">
        <f t="shared" si="374"/>
        <v>1.3</v>
      </c>
      <c r="Q2015" s="33"/>
      <c r="R2015" s="33">
        <f t="shared" si="375"/>
        <v>0.53333333333333333</v>
      </c>
      <c r="S2015" s="185">
        <f t="shared" si="375"/>
        <v>1.3</v>
      </c>
      <c r="T2015" s="33"/>
      <c r="U2015" s="33">
        <f t="shared" si="376"/>
        <v>0.53333333333333333</v>
      </c>
      <c r="V2015" s="185">
        <f t="shared" si="376"/>
        <v>1.3</v>
      </c>
      <c r="W2015" s="36"/>
    </row>
    <row r="2016" spans="1:23" ht="19.5">
      <c r="A2016" s="26">
        <v>49</v>
      </c>
      <c r="B2016" s="187" t="s">
        <v>2739</v>
      </c>
      <c r="C2016" s="187" t="s">
        <v>397</v>
      </c>
      <c r="D2016" s="187" t="s">
        <v>398</v>
      </c>
      <c r="E2016" s="187" t="s">
        <v>398</v>
      </c>
      <c r="F2016" s="53">
        <v>115</v>
      </c>
      <c r="G2016" s="55">
        <v>1.6830000000000001</v>
      </c>
      <c r="H2016" s="55">
        <v>3.944</v>
      </c>
      <c r="I2016" s="31">
        <f t="shared" si="369"/>
        <v>3.2</v>
      </c>
      <c r="J2016" s="32">
        <f t="shared" si="370"/>
        <v>0.9</v>
      </c>
      <c r="K2016" s="32">
        <f t="shared" si="371"/>
        <v>2.2000000000000002</v>
      </c>
      <c r="L2016" s="32">
        <v>0</v>
      </c>
      <c r="M2016" s="32">
        <v>0</v>
      </c>
      <c r="N2016" s="33">
        <f t="shared" si="373"/>
        <v>4</v>
      </c>
      <c r="O2016" s="34">
        <f t="shared" si="374"/>
        <v>0</v>
      </c>
      <c r="P2016" s="35">
        <f t="shared" si="374"/>
        <v>0</v>
      </c>
      <c r="Q2016" s="33"/>
      <c r="R2016" s="33">
        <f t="shared" si="375"/>
        <v>0</v>
      </c>
      <c r="S2016" s="185">
        <f t="shared" si="375"/>
        <v>0</v>
      </c>
      <c r="T2016" s="33"/>
      <c r="U2016" s="33">
        <f t="shared" si="376"/>
        <v>0</v>
      </c>
      <c r="V2016" s="185">
        <f t="shared" si="376"/>
        <v>0</v>
      </c>
      <c r="W2016" s="36"/>
    </row>
    <row r="2017" spans="1:23" ht="19.5">
      <c r="A2017" s="26">
        <v>50</v>
      </c>
      <c r="B2017" s="187" t="s">
        <v>2739</v>
      </c>
      <c r="C2017" s="187"/>
      <c r="D2017" s="187" t="s">
        <v>2816</v>
      </c>
      <c r="E2017" s="187" t="s">
        <v>2816</v>
      </c>
      <c r="F2017" s="53">
        <v>89</v>
      </c>
      <c r="G2017" s="55">
        <v>1.7999999999999971E-2</v>
      </c>
      <c r="H2017" s="55"/>
      <c r="I2017" s="31">
        <f t="shared" si="369"/>
        <v>2.4</v>
      </c>
      <c r="J2017" s="32">
        <f t="shared" si="370"/>
        <v>0.7</v>
      </c>
      <c r="K2017" s="32">
        <f t="shared" si="371"/>
        <v>1.7</v>
      </c>
      <c r="L2017" s="32">
        <f>J2017-G2017</f>
        <v>0.68199999999999994</v>
      </c>
      <c r="M2017" s="32">
        <f>K2017-H2017</f>
        <v>1.7</v>
      </c>
      <c r="N2017" s="33">
        <f t="shared" si="373"/>
        <v>3</v>
      </c>
      <c r="O2017" s="34">
        <f t="shared" si="374"/>
        <v>0.2273333333333333</v>
      </c>
      <c r="P2017" s="35">
        <f t="shared" si="374"/>
        <v>0.56666666666666665</v>
      </c>
      <c r="Q2017" s="33"/>
      <c r="R2017" s="33">
        <f t="shared" si="375"/>
        <v>0.2273333333333333</v>
      </c>
      <c r="S2017" s="185">
        <f t="shared" si="375"/>
        <v>0.56666666666666665</v>
      </c>
      <c r="T2017" s="33"/>
      <c r="U2017" s="33">
        <f t="shared" si="376"/>
        <v>0.2273333333333333</v>
      </c>
      <c r="V2017" s="185">
        <f t="shared" si="376"/>
        <v>0.56666666666666665</v>
      </c>
      <c r="W2017" s="36"/>
    </row>
    <row r="2018" spans="1:23" ht="19.5">
      <c r="A2018" s="26">
        <v>51</v>
      </c>
      <c r="B2018" s="187" t="s">
        <v>2739</v>
      </c>
      <c r="C2018" s="187" t="s">
        <v>2817</v>
      </c>
      <c r="D2018" s="187" t="s">
        <v>2818</v>
      </c>
      <c r="E2018" s="187" t="s">
        <v>2818</v>
      </c>
      <c r="F2018" s="53">
        <v>142</v>
      </c>
      <c r="G2018" s="55"/>
      <c r="H2018" s="55"/>
      <c r="I2018" s="31">
        <f t="shared" si="369"/>
        <v>3.9</v>
      </c>
      <c r="J2018" s="32">
        <f t="shared" si="370"/>
        <v>1.1000000000000001</v>
      </c>
      <c r="K2018" s="32">
        <f t="shared" si="371"/>
        <v>2.7</v>
      </c>
      <c r="L2018" s="32">
        <f>J2018-G2018</f>
        <v>1.1000000000000001</v>
      </c>
      <c r="M2018" s="32">
        <f>K2018-H2018</f>
        <v>2.7</v>
      </c>
      <c r="N2018" s="33">
        <f t="shared" si="373"/>
        <v>5</v>
      </c>
      <c r="O2018" s="34">
        <f t="shared" si="374"/>
        <v>0.3666666666666667</v>
      </c>
      <c r="P2018" s="35">
        <f t="shared" si="374"/>
        <v>0.9</v>
      </c>
      <c r="Q2018" s="33"/>
      <c r="R2018" s="33">
        <f t="shared" si="375"/>
        <v>0.3666666666666667</v>
      </c>
      <c r="S2018" s="185">
        <f t="shared" si="375"/>
        <v>0.9</v>
      </c>
      <c r="T2018" s="33"/>
      <c r="U2018" s="33">
        <f t="shared" si="376"/>
        <v>0.3666666666666667</v>
      </c>
      <c r="V2018" s="185">
        <f t="shared" si="376"/>
        <v>0.9</v>
      </c>
      <c r="W2018" s="36"/>
    </row>
    <row r="2019" spans="1:23" ht="19.5">
      <c r="A2019" s="26">
        <v>52</v>
      </c>
      <c r="B2019" s="187" t="s">
        <v>2739</v>
      </c>
      <c r="C2019" s="187" t="s">
        <v>2819</v>
      </c>
      <c r="D2019" s="187" t="s">
        <v>2820</v>
      </c>
      <c r="E2019" s="187" t="s">
        <v>2820</v>
      </c>
      <c r="F2019" s="53">
        <v>241</v>
      </c>
      <c r="G2019" s="55">
        <v>7.1475</v>
      </c>
      <c r="H2019" s="55">
        <v>8.5739999999999998</v>
      </c>
      <c r="I2019" s="31">
        <f t="shared" si="369"/>
        <v>6.6</v>
      </c>
      <c r="J2019" s="32">
        <f t="shared" si="370"/>
        <v>1.9</v>
      </c>
      <c r="K2019" s="32">
        <f t="shared" si="371"/>
        <v>4.5999999999999996</v>
      </c>
      <c r="L2019" s="32">
        <v>0</v>
      </c>
      <c r="M2019" s="32">
        <v>0</v>
      </c>
      <c r="N2019" s="33">
        <f t="shared" si="373"/>
        <v>9</v>
      </c>
      <c r="O2019" s="34">
        <f t="shared" si="374"/>
        <v>0</v>
      </c>
      <c r="P2019" s="35">
        <f t="shared" si="374"/>
        <v>0</v>
      </c>
      <c r="Q2019" s="33"/>
      <c r="R2019" s="33">
        <f t="shared" si="375"/>
        <v>0</v>
      </c>
      <c r="S2019" s="185">
        <f t="shared" si="375"/>
        <v>0</v>
      </c>
      <c r="T2019" s="33"/>
      <c r="U2019" s="33">
        <f t="shared" si="376"/>
        <v>0</v>
      </c>
      <c r="V2019" s="185">
        <f t="shared" si="376"/>
        <v>0</v>
      </c>
      <c r="W2019" s="36"/>
    </row>
    <row r="2020" spans="1:23" ht="19.5">
      <c r="A2020" s="26">
        <v>53</v>
      </c>
      <c r="B2020" s="187" t="s">
        <v>2739</v>
      </c>
      <c r="C2020" s="187" t="s">
        <v>2819</v>
      </c>
      <c r="D2020" s="187" t="s">
        <v>2821</v>
      </c>
      <c r="E2020" s="187" t="s">
        <v>2821</v>
      </c>
      <c r="F2020" s="53">
        <v>120</v>
      </c>
      <c r="G2020" s="55"/>
      <c r="H2020" s="55"/>
      <c r="I2020" s="31">
        <f t="shared" si="369"/>
        <v>3.3</v>
      </c>
      <c r="J2020" s="32">
        <f t="shared" si="370"/>
        <v>0.9</v>
      </c>
      <c r="K2020" s="32">
        <f t="shared" si="371"/>
        <v>2.2999999999999998</v>
      </c>
      <c r="L2020" s="32">
        <f>J2020-G2020</f>
        <v>0.9</v>
      </c>
      <c r="M2020" s="32">
        <f t="shared" ref="M2020:M2041" si="380">K2020-H2020</f>
        <v>2.2999999999999998</v>
      </c>
      <c r="N2020" s="33">
        <f t="shared" si="373"/>
        <v>4</v>
      </c>
      <c r="O2020" s="34">
        <f t="shared" si="374"/>
        <v>0.3</v>
      </c>
      <c r="P2020" s="35">
        <f t="shared" si="374"/>
        <v>0.76666666666666661</v>
      </c>
      <c r="Q2020" s="33"/>
      <c r="R2020" s="33">
        <f t="shared" si="375"/>
        <v>0.3</v>
      </c>
      <c r="S2020" s="185">
        <f t="shared" si="375"/>
        <v>0.76666666666666661</v>
      </c>
      <c r="T2020" s="33"/>
      <c r="U2020" s="33">
        <f t="shared" si="376"/>
        <v>0.3</v>
      </c>
      <c r="V2020" s="185">
        <f t="shared" si="376"/>
        <v>0.76666666666666661</v>
      </c>
      <c r="W2020" s="36"/>
    </row>
    <row r="2021" spans="1:23" ht="19.5">
      <c r="A2021" s="26">
        <v>54</v>
      </c>
      <c r="B2021" s="187" t="s">
        <v>2739</v>
      </c>
      <c r="C2021" s="187" t="s">
        <v>2822</v>
      </c>
      <c r="D2021" s="187" t="s">
        <v>2823</v>
      </c>
      <c r="E2021" s="187" t="s">
        <v>2823</v>
      </c>
      <c r="F2021" s="53">
        <v>197</v>
      </c>
      <c r="G2021" s="55">
        <v>1.4569999999999999</v>
      </c>
      <c r="H2021" s="55"/>
      <c r="I2021" s="31">
        <f t="shared" si="369"/>
        <v>5.4</v>
      </c>
      <c r="J2021" s="32">
        <f t="shared" si="370"/>
        <v>1.5</v>
      </c>
      <c r="K2021" s="32">
        <f t="shared" si="371"/>
        <v>3.8</v>
      </c>
      <c r="L2021" s="32">
        <f>J2021-G2021</f>
        <v>4.3000000000000149E-2</v>
      </c>
      <c r="M2021" s="32">
        <f t="shared" si="380"/>
        <v>3.8</v>
      </c>
      <c r="N2021" s="33">
        <f t="shared" si="373"/>
        <v>7</v>
      </c>
      <c r="O2021" s="34">
        <f t="shared" si="374"/>
        <v>1.4333333333333384E-2</v>
      </c>
      <c r="P2021" s="35">
        <f t="shared" si="374"/>
        <v>1.2666666666666666</v>
      </c>
      <c r="Q2021" s="33"/>
      <c r="R2021" s="33">
        <f t="shared" si="375"/>
        <v>1.4333333333333384E-2</v>
      </c>
      <c r="S2021" s="185">
        <f t="shared" si="375"/>
        <v>1.2666666666666666</v>
      </c>
      <c r="T2021" s="33"/>
      <c r="U2021" s="33">
        <f t="shared" si="376"/>
        <v>1.4333333333333384E-2</v>
      </c>
      <c r="V2021" s="185">
        <f t="shared" si="376"/>
        <v>1.2666666666666666</v>
      </c>
      <c r="W2021" s="36"/>
    </row>
    <row r="2022" spans="1:23" ht="19.5">
      <c r="A2022" s="26">
        <v>55</v>
      </c>
      <c r="B2022" s="187" t="s">
        <v>2739</v>
      </c>
      <c r="C2022" s="187" t="s">
        <v>2824</v>
      </c>
      <c r="D2022" s="187" t="s">
        <v>2825</v>
      </c>
      <c r="E2022" s="187" t="s">
        <v>2825</v>
      </c>
      <c r="F2022" s="53">
        <v>101</v>
      </c>
      <c r="G2022" s="55">
        <v>0.54599999999999993</v>
      </c>
      <c r="H2022" s="55"/>
      <c r="I2022" s="31">
        <f t="shared" si="369"/>
        <v>2.8</v>
      </c>
      <c r="J2022" s="32">
        <f t="shared" si="370"/>
        <v>0.8</v>
      </c>
      <c r="K2022" s="32">
        <f t="shared" si="371"/>
        <v>2</v>
      </c>
      <c r="L2022" s="32">
        <f>J2022-G2022</f>
        <v>0.25400000000000011</v>
      </c>
      <c r="M2022" s="32">
        <f t="shared" si="380"/>
        <v>2</v>
      </c>
      <c r="N2022" s="33">
        <f t="shared" si="373"/>
        <v>4</v>
      </c>
      <c r="O2022" s="34">
        <f t="shared" si="374"/>
        <v>8.4666666666666709E-2</v>
      </c>
      <c r="P2022" s="35">
        <f t="shared" si="374"/>
        <v>0.66666666666666663</v>
      </c>
      <c r="Q2022" s="33"/>
      <c r="R2022" s="33">
        <f t="shared" si="375"/>
        <v>8.4666666666666709E-2</v>
      </c>
      <c r="S2022" s="185">
        <f t="shared" si="375"/>
        <v>0.66666666666666663</v>
      </c>
      <c r="T2022" s="33"/>
      <c r="U2022" s="33">
        <f t="shared" si="376"/>
        <v>8.4666666666666709E-2</v>
      </c>
      <c r="V2022" s="185">
        <f t="shared" si="376"/>
        <v>0.66666666666666663</v>
      </c>
      <c r="W2022" s="36"/>
    </row>
    <row r="2023" spans="1:23" ht="19.5">
      <c r="A2023" s="26">
        <v>56</v>
      </c>
      <c r="B2023" s="187" t="s">
        <v>2739</v>
      </c>
      <c r="C2023" s="187" t="s">
        <v>2824</v>
      </c>
      <c r="D2023" s="187" t="s">
        <v>2826</v>
      </c>
      <c r="E2023" s="187" t="s">
        <v>2826</v>
      </c>
      <c r="F2023" s="53">
        <v>48</v>
      </c>
      <c r="G2023" s="55">
        <v>0.60199999999999998</v>
      </c>
      <c r="H2023" s="55"/>
      <c r="I2023" s="31">
        <f t="shared" si="369"/>
        <v>1.3</v>
      </c>
      <c r="J2023" s="32">
        <f t="shared" si="370"/>
        <v>0.4</v>
      </c>
      <c r="K2023" s="32">
        <f t="shared" si="371"/>
        <v>0.9</v>
      </c>
      <c r="L2023" s="32">
        <v>0</v>
      </c>
      <c r="M2023" s="32">
        <f t="shared" si="380"/>
        <v>0.9</v>
      </c>
      <c r="N2023" s="33">
        <f t="shared" si="373"/>
        <v>2</v>
      </c>
      <c r="O2023" s="34">
        <f t="shared" si="374"/>
        <v>0</v>
      </c>
      <c r="P2023" s="35">
        <f t="shared" si="374"/>
        <v>0.3</v>
      </c>
      <c r="Q2023" s="33"/>
      <c r="R2023" s="33">
        <f t="shared" si="375"/>
        <v>0</v>
      </c>
      <c r="S2023" s="185">
        <f t="shared" si="375"/>
        <v>0.3</v>
      </c>
      <c r="T2023" s="33"/>
      <c r="U2023" s="33">
        <f t="shared" si="376"/>
        <v>0</v>
      </c>
      <c r="V2023" s="185">
        <f t="shared" si="376"/>
        <v>0.3</v>
      </c>
      <c r="W2023" s="36"/>
    </row>
    <row r="2024" spans="1:23" ht="19.5">
      <c r="A2024" s="26">
        <v>57</v>
      </c>
      <c r="B2024" s="187" t="s">
        <v>2739</v>
      </c>
      <c r="C2024" s="187" t="s">
        <v>2827</v>
      </c>
      <c r="D2024" s="187" t="s">
        <v>2828</v>
      </c>
      <c r="E2024" s="187" t="s">
        <v>2828</v>
      </c>
      <c r="F2024" s="53">
        <v>215</v>
      </c>
      <c r="G2024" s="55"/>
      <c r="H2024" s="55"/>
      <c r="I2024" s="31">
        <f t="shared" si="369"/>
        <v>5.9</v>
      </c>
      <c r="J2024" s="32">
        <f t="shared" si="370"/>
        <v>1.7</v>
      </c>
      <c r="K2024" s="32">
        <f t="shared" si="371"/>
        <v>4.0999999999999996</v>
      </c>
      <c r="L2024" s="32">
        <f>J2024-G2024</f>
        <v>1.7</v>
      </c>
      <c r="M2024" s="32">
        <f t="shared" si="380"/>
        <v>4.0999999999999996</v>
      </c>
      <c r="N2024" s="33">
        <f t="shared" si="373"/>
        <v>8</v>
      </c>
      <c r="O2024" s="34">
        <f t="shared" si="374"/>
        <v>0.56666666666666665</v>
      </c>
      <c r="P2024" s="35">
        <f t="shared" si="374"/>
        <v>1.3666666666666665</v>
      </c>
      <c r="Q2024" s="33"/>
      <c r="R2024" s="33">
        <f t="shared" si="375"/>
        <v>0.56666666666666665</v>
      </c>
      <c r="S2024" s="185">
        <f t="shared" si="375"/>
        <v>1.3666666666666665</v>
      </c>
      <c r="T2024" s="33"/>
      <c r="U2024" s="33">
        <f t="shared" si="376"/>
        <v>0.56666666666666665</v>
      </c>
      <c r="V2024" s="185">
        <f t="shared" si="376"/>
        <v>1.3666666666666665</v>
      </c>
      <c r="W2024" s="36"/>
    </row>
    <row r="2025" spans="1:23" ht="19.5">
      <c r="A2025" s="26">
        <v>58</v>
      </c>
      <c r="B2025" s="187" t="s">
        <v>2739</v>
      </c>
      <c r="C2025" s="187" t="s">
        <v>2829</v>
      </c>
      <c r="D2025" s="187" t="s">
        <v>2830</v>
      </c>
      <c r="E2025" s="187" t="s">
        <v>2830</v>
      </c>
      <c r="F2025" s="53">
        <v>138</v>
      </c>
      <c r="G2025" s="55">
        <v>0.57600000000000007</v>
      </c>
      <c r="H2025" s="55"/>
      <c r="I2025" s="31">
        <f t="shared" si="369"/>
        <v>3.8</v>
      </c>
      <c r="J2025" s="32">
        <f t="shared" si="370"/>
        <v>1.1000000000000001</v>
      </c>
      <c r="K2025" s="32">
        <f t="shared" si="371"/>
        <v>2.7</v>
      </c>
      <c r="L2025" s="32">
        <f>J2025-G2025</f>
        <v>0.52400000000000002</v>
      </c>
      <c r="M2025" s="32">
        <f t="shared" si="380"/>
        <v>2.7</v>
      </c>
      <c r="N2025" s="33">
        <f t="shared" si="373"/>
        <v>5</v>
      </c>
      <c r="O2025" s="34">
        <f t="shared" si="374"/>
        <v>0.17466666666666666</v>
      </c>
      <c r="P2025" s="35">
        <f t="shared" si="374"/>
        <v>0.9</v>
      </c>
      <c r="Q2025" s="33"/>
      <c r="R2025" s="33">
        <f t="shared" si="375"/>
        <v>0.17466666666666666</v>
      </c>
      <c r="S2025" s="185">
        <f t="shared" si="375"/>
        <v>0.9</v>
      </c>
      <c r="T2025" s="33"/>
      <c r="U2025" s="33">
        <f t="shared" si="376"/>
        <v>0.17466666666666666</v>
      </c>
      <c r="V2025" s="185">
        <f t="shared" si="376"/>
        <v>0.9</v>
      </c>
      <c r="W2025" s="36"/>
    </row>
    <row r="2026" spans="1:23" ht="19.5">
      <c r="A2026" s="26">
        <v>59</v>
      </c>
      <c r="B2026" s="187" t="s">
        <v>2739</v>
      </c>
      <c r="C2026" s="187" t="s">
        <v>2814</v>
      </c>
      <c r="D2026" s="187" t="s">
        <v>1161</v>
      </c>
      <c r="E2026" s="187" t="s">
        <v>1161</v>
      </c>
      <c r="F2026" s="53">
        <v>48</v>
      </c>
      <c r="G2026" s="55">
        <v>0.66599999999999993</v>
      </c>
      <c r="H2026" s="55">
        <v>0.56099999999999994</v>
      </c>
      <c r="I2026" s="31">
        <f t="shared" si="369"/>
        <v>1.3</v>
      </c>
      <c r="J2026" s="32">
        <f t="shared" si="370"/>
        <v>0.4</v>
      </c>
      <c r="K2026" s="32">
        <f t="shared" si="371"/>
        <v>0.9</v>
      </c>
      <c r="L2026" s="32">
        <v>0</v>
      </c>
      <c r="M2026" s="32">
        <f t="shared" si="380"/>
        <v>0.33900000000000008</v>
      </c>
      <c r="N2026" s="33">
        <f t="shared" si="373"/>
        <v>2</v>
      </c>
      <c r="O2026" s="34">
        <f t="shared" si="374"/>
        <v>0</v>
      </c>
      <c r="P2026" s="35">
        <f t="shared" si="374"/>
        <v>0.11300000000000003</v>
      </c>
      <c r="Q2026" s="33"/>
      <c r="R2026" s="33">
        <f t="shared" si="375"/>
        <v>0</v>
      </c>
      <c r="S2026" s="185">
        <f t="shared" si="375"/>
        <v>0.11300000000000003</v>
      </c>
      <c r="T2026" s="33"/>
      <c r="U2026" s="33">
        <f t="shared" si="376"/>
        <v>0</v>
      </c>
      <c r="V2026" s="185">
        <f t="shared" si="376"/>
        <v>0.11300000000000003</v>
      </c>
      <c r="W2026" s="36"/>
    </row>
    <row r="2027" spans="1:23" ht="19.5">
      <c r="A2027" s="26">
        <v>60</v>
      </c>
      <c r="B2027" s="187" t="s">
        <v>2739</v>
      </c>
      <c r="C2027" s="187" t="s">
        <v>2831</v>
      </c>
      <c r="D2027" s="187" t="s">
        <v>2832</v>
      </c>
      <c r="E2027" s="187" t="s">
        <v>2832</v>
      </c>
      <c r="F2027" s="53">
        <v>246</v>
      </c>
      <c r="G2027" s="55">
        <v>2.5419999999999998</v>
      </c>
      <c r="H2027" s="55"/>
      <c r="I2027" s="31">
        <f t="shared" si="369"/>
        <v>6.8</v>
      </c>
      <c r="J2027" s="32">
        <f t="shared" si="370"/>
        <v>1.9</v>
      </c>
      <c r="K2027" s="32">
        <f t="shared" si="371"/>
        <v>4.8</v>
      </c>
      <c r="L2027" s="32">
        <v>0</v>
      </c>
      <c r="M2027" s="32">
        <f t="shared" si="380"/>
        <v>4.8</v>
      </c>
      <c r="N2027" s="33">
        <f t="shared" si="373"/>
        <v>9</v>
      </c>
      <c r="O2027" s="34">
        <f t="shared" si="374"/>
        <v>0</v>
      </c>
      <c r="P2027" s="35">
        <f t="shared" si="374"/>
        <v>1.5999999999999999</v>
      </c>
      <c r="Q2027" s="33"/>
      <c r="R2027" s="33">
        <f t="shared" si="375"/>
        <v>0</v>
      </c>
      <c r="S2027" s="185">
        <f t="shared" si="375"/>
        <v>1.5999999999999999</v>
      </c>
      <c r="T2027" s="33"/>
      <c r="U2027" s="33">
        <f t="shared" si="376"/>
        <v>0</v>
      </c>
      <c r="V2027" s="185">
        <f t="shared" si="376"/>
        <v>1.5999999999999999</v>
      </c>
      <c r="W2027" s="36"/>
    </row>
    <row r="2028" spans="1:23" ht="19.5">
      <c r="A2028" s="26">
        <v>61</v>
      </c>
      <c r="B2028" s="187" t="s">
        <v>2739</v>
      </c>
      <c r="C2028" s="187" t="s">
        <v>802</v>
      </c>
      <c r="D2028" s="187" t="s">
        <v>2833</v>
      </c>
      <c r="E2028" s="187" t="s">
        <v>2833</v>
      </c>
      <c r="F2028" s="53">
        <v>207</v>
      </c>
      <c r="G2028" s="55">
        <v>0.37</v>
      </c>
      <c r="H2028" s="55"/>
      <c r="I2028" s="31">
        <f t="shared" si="369"/>
        <v>5.7</v>
      </c>
      <c r="J2028" s="32">
        <f t="shared" si="370"/>
        <v>1.6</v>
      </c>
      <c r="K2028" s="32">
        <f t="shared" si="371"/>
        <v>4</v>
      </c>
      <c r="L2028" s="32">
        <f t="shared" ref="L2028:L2036" si="381">J2028-G2028</f>
        <v>1.23</v>
      </c>
      <c r="M2028" s="32">
        <f t="shared" si="380"/>
        <v>4</v>
      </c>
      <c r="N2028" s="33">
        <f t="shared" si="373"/>
        <v>7</v>
      </c>
      <c r="O2028" s="34">
        <f t="shared" si="374"/>
        <v>0.41</v>
      </c>
      <c r="P2028" s="35">
        <f t="shared" si="374"/>
        <v>1.3333333333333333</v>
      </c>
      <c r="Q2028" s="33"/>
      <c r="R2028" s="33">
        <f t="shared" si="375"/>
        <v>0.41</v>
      </c>
      <c r="S2028" s="185">
        <f t="shared" si="375"/>
        <v>1.3333333333333333</v>
      </c>
      <c r="T2028" s="33"/>
      <c r="U2028" s="33">
        <f t="shared" si="376"/>
        <v>0.41</v>
      </c>
      <c r="V2028" s="185">
        <f t="shared" si="376"/>
        <v>1.3333333333333333</v>
      </c>
      <c r="W2028" s="36"/>
    </row>
    <row r="2029" spans="1:23" ht="19.5">
      <c r="A2029" s="26">
        <v>62</v>
      </c>
      <c r="B2029" s="187" t="s">
        <v>2739</v>
      </c>
      <c r="C2029" s="187" t="s">
        <v>2834</v>
      </c>
      <c r="D2029" s="187" t="s">
        <v>2835</v>
      </c>
      <c r="E2029" s="187" t="s">
        <v>2835</v>
      </c>
      <c r="F2029" s="53">
        <v>133</v>
      </c>
      <c r="G2029" s="55"/>
      <c r="H2029" s="55"/>
      <c r="I2029" s="31">
        <f t="shared" si="369"/>
        <v>3.7</v>
      </c>
      <c r="J2029" s="32">
        <f t="shared" si="370"/>
        <v>1.1000000000000001</v>
      </c>
      <c r="K2029" s="32">
        <f t="shared" si="371"/>
        <v>2.6</v>
      </c>
      <c r="L2029" s="32">
        <f t="shared" si="381"/>
        <v>1.1000000000000001</v>
      </c>
      <c r="M2029" s="32">
        <f t="shared" si="380"/>
        <v>2.6</v>
      </c>
      <c r="N2029" s="33">
        <f t="shared" si="373"/>
        <v>5</v>
      </c>
      <c r="O2029" s="34">
        <f t="shared" si="374"/>
        <v>0.3666666666666667</v>
      </c>
      <c r="P2029" s="35">
        <f t="shared" si="374"/>
        <v>0.8666666666666667</v>
      </c>
      <c r="Q2029" s="33"/>
      <c r="R2029" s="33">
        <f t="shared" si="375"/>
        <v>0.3666666666666667</v>
      </c>
      <c r="S2029" s="185">
        <f t="shared" si="375"/>
        <v>0.8666666666666667</v>
      </c>
      <c r="T2029" s="33"/>
      <c r="U2029" s="33">
        <f t="shared" si="376"/>
        <v>0.3666666666666667</v>
      </c>
      <c r="V2029" s="185">
        <f t="shared" si="376"/>
        <v>0.8666666666666667</v>
      </c>
      <c r="W2029" s="36"/>
    </row>
    <row r="2030" spans="1:23" ht="19.5">
      <c r="A2030" s="26">
        <v>63</v>
      </c>
      <c r="B2030" s="187" t="s">
        <v>2739</v>
      </c>
      <c r="C2030" s="187" t="s">
        <v>2836</v>
      </c>
      <c r="D2030" s="187" t="s">
        <v>2837</v>
      </c>
      <c r="E2030" s="187" t="s">
        <v>2837</v>
      </c>
      <c r="F2030" s="53">
        <v>130</v>
      </c>
      <c r="G2030" s="55"/>
      <c r="H2030" s="55">
        <v>0.31999999999999984</v>
      </c>
      <c r="I2030" s="31">
        <f t="shared" si="369"/>
        <v>3.6</v>
      </c>
      <c r="J2030" s="32">
        <f t="shared" si="370"/>
        <v>1</v>
      </c>
      <c r="K2030" s="32">
        <f t="shared" si="371"/>
        <v>2.5</v>
      </c>
      <c r="L2030" s="32">
        <f t="shared" si="381"/>
        <v>1</v>
      </c>
      <c r="M2030" s="32">
        <f t="shared" si="380"/>
        <v>2.1800000000000002</v>
      </c>
      <c r="N2030" s="33">
        <f t="shared" si="373"/>
        <v>5</v>
      </c>
      <c r="O2030" s="34">
        <f t="shared" si="374"/>
        <v>0.33333333333333331</v>
      </c>
      <c r="P2030" s="35">
        <f t="shared" si="374"/>
        <v>0.72666666666666668</v>
      </c>
      <c r="Q2030" s="33"/>
      <c r="R2030" s="33">
        <f t="shared" si="375"/>
        <v>0.33333333333333331</v>
      </c>
      <c r="S2030" s="185">
        <f t="shared" si="375"/>
        <v>0.72666666666666668</v>
      </c>
      <c r="T2030" s="33"/>
      <c r="U2030" s="33">
        <f t="shared" si="376"/>
        <v>0.33333333333333331</v>
      </c>
      <c r="V2030" s="185">
        <f t="shared" si="376"/>
        <v>0.72666666666666668</v>
      </c>
      <c r="W2030" s="36"/>
    </row>
    <row r="2031" spans="1:23" ht="19.5">
      <c r="A2031" s="26">
        <v>64</v>
      </c>
      <c r="B2031" s="187" t="s">
        <v>2739</v>
      </c>
      <c r="C2031" s="187" t="s">
        <v>2838</v>
      </c>
      <c r="D2031" s="187" t="s">
        <v>2839</v>
      </c>
      <c r="E2031" s="187" t="s">
        <v>2839</v>
      </c>
      <c r="F2031" s="53">
        <v>43</v>
      </c>
      <c r="G2031" s="55"/>
      <c r="H2031" s="55"/>
      <c r="I2031" s="31">
        <f t="shared" si="369"/>
        <v>1.2</v>
      </c>
      <c r="J2031" s="32">
        <f t="shared" si="370"/>
        <v>0.3</v>
      </c>
      <c r="K2031" s="32">
        <f t="shared" si="371"/>
        <v>0.8</v>
      </c>
      <c r="L2031" s="32">
        <f t="shared" si="381"/>
        <v>0.3</v>
      </c>
      <c r="M2031" s="32">
        <f t="shared" si="380"/>
        <v>0.8</v>
      </c>
      <c r="N2031" s="33">
        <f t="shared" si="373"/>
        <v>2</v>
      </c>
      <c r="O2031" s="34">
        <f t="shared" si="374"/>
        <v>9.9999999999999992E-2</v>
      </c>
      <c r="P2031" s="35">
        <f t="shared" si="374"/>
        <v>0.26666666666666666</v>
      </c>
      <c r="Q2031" s="33"/>
      <c r="R2031" s="33">
        <f t="shared" si="375"/>
        <v>9.9999999999999992E-2</v>
      </c>
      <c r="S2031" s="185">
        <f t="shared" si="375"/>
        <v>0.26666666666666666</v>
      </c>
      <c r="T2031" s="33"/>
      <c r="U2031" s="33">
        <f t="shared" si="376"/>
        <v>9.9999999999999992E-2</v>
      </c>
      <c r="V2031" s="185">
        <f t="shared" si="376"/>
        <v>0.26666666666666666</v>
      </c>
      <c r="W2031" s="36"/>
    </row>
    <row r="2032" spans="1:23" ht="19.5">
      <c r="A2032" s="26">
        <v>65</v>
      </c>
      <c r="B2032" s="187" t="s">
        <v>2739</v>
      </c>
      <c r="C2032" s="187" t="s">
        <v>2840</v>
      </c>
      <c r="D2032" s="187" t="s">
        <v>2841</v>
      </c>
      <c r="E2032" s="187" t="s">
        <v>2841</v>
      </c>
      <c r="F2032" s="53">
        <v>262</v>
      </c>
      <c r="G2032" s="55"/>
      <c r="H2032" s="55"/>
      <c r="I2032" s="31">
        <f t="shared" ref="I2032:I2071" si="382">ROUND(F2032*55/100*50*0.001,1)</f>
        <v>7.2</v>
      </c>
      <c r="J2032" s="32">
        <f t="shared" ref="J2032:J2071" si="383">ROUND(I2032*1/3.5,1)</f>
        <v>2.1</v>
      </c>
      <c r="K2032" s="32">
        <f t="shared" ref="K2032:K2071" si="384">ROUND(I2032*2/2.85,1)</f>
        <v>5.0999999999999996</v>
      </c>
      <c r="L2032" s="32">
        <f t="shared" si="381"/>
        <v>2.1</v>
      </c>
      <c r="M2032" s="32">
        <f t="shared" si="380"/>
        <v>5.0999999999999996</v>
      </c>
      <c r="N2032" s="33">
        <f t="shared" ref="N2032:N2071" si="385">ROUND(F2032*60/100*60*0.001,0)</f>
        <v>9</v>
      </c>
      <c r="O2032" s="34">
        <f t="shared" ref="O2032:P2071" si="386">L2032/3</f>
        <v>0.70000000000000007</v>
      </c>
      <c r="P2032" s="35">
        <f t="shared" si="386"/>
        <v>1.7</v>
      </c>
      <c r="Q2032" s="33"/>
      <c r="R2032" s="33">
        <f t="shared" si="375"/>
        <v>0.70000000000000007</v>
      </c>
      <c r="S2032" s="185">
        <f t="shared" si="375"/>
        <v>1.7</v>
      </c>
      <c r="T2032" s="33"/>
      <c r="U2032" s="33">
        <f t="shared" si="376"/>
        <v>0.70000000000000007</v>
      </c>
      <c r="V2032" s="185">
        <f t="shared" si="376"/>
        <v>1.7</v>
      </c>
      <c r="W2032" s="36"/>
    </row>
    <row r="2033" spans="1:23" ht="19.5">
      <c r="A2033" s="26">
        <v>66</v>
      </c>
      <c r="B2033" s="187" t="s">
        <v>2739</v>
      </c>
      <c r="C2033" s="187" t="s">
        <v>441</v>
      </c>
      <c r="D2033" s="187" t="s">
        <v>401</v>
      </c>
      <c r="E2033" s="187" t="s">
        <v>401</v>
      </c>
      <c r="F2033" s="53">
        <v>170</v>
      </c>
      <c r="G2033" s="55"/>
      <c r="H2033" s="55"/>
      <c r="I2033" s="31">
        <f t="shared" si="382"/>
        <v>4.7</v>
      </c>
      <c r="J2033" s="32">
        <f t="shared" si="383"/>
        <v>1.3</v>
      </c>
      <c r="K2033" s="32">
        <f t="shared" si="384"/>
        <v>3.3</v>
      </c>
      <c r="L2033" s="32">
        <f t="shared" si="381"/>
        <v>1.3</v>
      </c>
      <c r="M2033" s="32">
        <f t="shared" si="380"/>
        <v>3.3</v>
      </c>
      <c r="N2033" s="33">
        <f t="shared" si="385"/>
        <v>6</v>
      </c>
      <c r="O2033" s="34">
        <f t="shared" si="386"/>
        <v>0.43333333333333335</v>
      </c>
      <c r="P2033" s="35">
        <f t="shared" si="386"/>
        <v>1.0999999999999999</v>
      </c>
      <c r="Q2033" s="33"/>
      <c r="R2033" s="33">
        <f t="shared" ref="R2033:S2071" si="387">L2033/3</f>
        <v>0.43333333333333335</v>
      </c>
      <c r="S2033" s="185">
        <f t="shared" si="387"/>
        <v>1.0999999999999999</v>
      </c>
      <c r="T2033" s="33"/>
      <c r="U2033" s="33">
        <f t="shared" ref="U2033:V2071" si="388">L2033/3</f>
        <v>0.43333333333333335</v>
      </c>
      <c r="V2033" s="185">
        <f t="shared" si="388"/>
        <v>1.0999999999999999</v>
      </c>
      <c r="W2033" s="36"/>
    </row>
    <row r="2034" spans="1:23" ht="19.5">
      <c r="A2034" s="26">
        <v>67</v>
      </c>
      <c r="B2034" s="187" t="s">
        <v>2739</v>
      </c>
      <c r="C2034" s="187" t="s">
        <v>2842</v>
      </c>
      <c r="D2034" s="187" t="s">
        <v>2843</v>
      </c>
      <c r="E2034" s="187" t="s">
        <v>2843</v>
      </c>
      <c r="F2034" s="53">
        <v>131</v>
      </c>
      <c r="G2034" s="55">
        <v>0.755</v>
      </c>
      <c r="H2034" s="55">
        <v>1.5839999999999999</v>
      </c>
      <c r="I2034" s="31">
        <f t="shared" si="382"/>
        <v>3.6</v>
      </c>
      <c r="J2034" s="32">
        <f t="shared" si="383"/>
        <v>1</v>
      </c>
      <c r="K2034" s="32">
        <f t="shared" si="384"/>
        <v>2.5</v>
      </c>
      <c r="L2034" s="32">
        <f t="shared" si="381"/>
        <v>0.245</v>
      </c>
      <c r="M2034" s="32">
        <f t="shared" si="380"/>
        <v>0.91600000000000015</v>
      </c>
      <c r="N2034" s="33">
        <f t="shared" si="385"/>
        <v>5</v>
      </c>
      <c r="O2034" s="34">
        <f t="shared" si="386"/>
        <v>8.1666666666666665E-2</v>
      </c>
      <c r="P2034" s="35">
        <f t="shared" si="386"/>
        <v>0.3053333333333334</v>
      </c>
      <c r="Q2034" s="33"/>
      <c r="R2034" s="33">
        <f t="shared" si="387"/>
        <v>8.1666666666666665E-2</v>
      </c>
      <c r="S2034" s="185">
        <f t="shared" si="387"/>
        <v>0.3053333333333334</v>
      </c>
      <c r="T2034" s="33"/>
      <c r="U2034" s="33">
        <f t="shared" si="388"/>
        <v>8.1666666666666665E-2</v>
      </c>
      <c r="V2034" s="185">
        <f t="shared" si="388"/>
        <v>0.3053333333333334</v>
      </c>
      <c r="W2034" s="36"/>
    </row>
    <row r="2035" spans="1:23" ht="19.5">
      <c r="A2035" s="26">
        <v>68</v>
      </c>
      <c r="B2035" s="187" t="s">
        <v>2739</v>
      </c>
      <c r="C2035" s="187" t="s">
        <v>441</v>
      </c>
      <c r="D2035" s="187" t="s">
        <v>442</v>
      </c>
      <c r="E2035" s="187" t="s">
        <v>442</v>
      </c>
      <c r="F2035" s="53">
        <v>79</v>
      </c>
      <c r="G2035" s="55"/>
      <c r="H2035" s="55"/>
      <c r="I2035" s="31">
        <f t="shared" si="382"/>
        <v>2.2000000000000002</v>
      </c>
      <c r="J2035" s="32">
        <f t="shared" si="383"/>
        <v>0.6</v>
      </c>
      <c r="K2035" s="32">
        <f t="shared" si="384"/>
        <v>1.5</v>
      </c>
      <c r="L2035" s="32">
        <f t="shared" si="381"/>
        <v>0.6</v>
      </c>
      <c r="M2035" s="32">
        <f t="shared" si="380"/>
        <v>1.5</v>
      </c>
      <c r="N2035" s="33">
        <f t="shared" si="385"/>
        <v>3</v>
      </c>
      <c r="O2035" s="34">
        <f t="shared" si="386"/>
        <v>0.19999999999999998</v>
      </c>
      <c r="P2035" s="35">
        <f t="shared" si="386"/>
        <v>0.5</v>
      </c>
      <c r="Q2035" s="33"/>
      <c r="R2035" s="33">
        <f t="shared" si="387"/>
        <v>0.19999999999999998</v>
      </c>
      <c r="S2035" s="185">
        <f t="shared" si="387"/>
        <v>0.5</v>
      </c>
      <c r="T2035" s="33"/>
      <c r="U2035" s="33">
        <f t="shared" si="388"/>
        <v>0.19999999999999998</v>
      </c>
      <c r="V2035" s="185">
        <f t="shared" si="388"/>
        <v>0.5</v>
      </c>
      <c r="W2035" s="36"/>
    </row>
    <row r="2036" spans="1:23" ht="19.5">
      <c r="A2036" s="26">
        <v>69</v>
      </c>
      <c r="B2036" s="187" t="s">
        <v>2739</v>
      </c>
      <c r="C2036" s="187" t="s">
        <v>2844</v>
      </c>
      <c r="D2036" s="187" t="s">
        <v>2845</v>
      </c>
      <c r="E2036" s="187" t="s">
        <v>2845</v>
      </c>
      <c r="F2036" s="53">
        <v>60</v>
      </c>
      <c r="G2036" s="55"/>
      <c r="H2036" s="55"/>
      <c r="I2036" s="31">
        <f t="shared" si="382"/>
        <v>1.7</v>
      </c>
      <c r="J2036" s="32">
        <f t="shared" si="383"/>
        <v>0.5</v>
      </c>
      <c r="K2036" s="32">
        <f t="shared" si="384"/>
        <v>1.2</v>
      </c>
      <c r="L2036" s="32">
        <f t="shared" si="381"/>
        <v>0.5</v>
      </c>
      <c r="M2036" s="32">
        <f t="shared" si="380"/>
        <v>1.2</v>
      </c>
      <c r="N2036" s="33">
        <f t="shared" si="385"/>
        <v>2</v>
      </c>
      <c r="O2036" s="34">
        <f t="shared" si="386"/>
        <v>0.16666666666666666</v>
      </c>
      <c r="P2036" s="35">
        <f t="shared" si="386"/>
        <v>0.39999999999999997</v>
      </c>
      <c r="Q2036" s="33"/>
      <c r="R2036" s="33">
        <f t="shared" si="387"/>
        <v>0.16666666666666666</v>
      </c>
      <c r="S2036" s="185">
        <f t="shared" si="387"/>
        <v>0.39999999999999997</v>
      </c>
      <c r="T2036" s="33"/>
      <c r="U2036" s="33">
        <f t="shared" si="388"/>
        <v>0.16666666666666666</v>
      </c>
      <c r="V2036" s="185">
        <f t="shared" si="388"/>
        <v>0.39999999999999997</v>
      </c>
      <c r="W2036" s="36"/>
    </row>
    <row r="2037" spans="1:23" ht="19.5">
      <c r="A2037" s="26">
        <v>70</v>
      </c>
      <c r="B2037" s="187" t="s">
        <v>2739</v>
      </c>
      <c r="C2037" s="187" t="s">
        <v>2846</v>
      </c>
      <c r="D2037" s="187" t="s">
        <v>2847</v>
      </c>
      <c r="E2037" s="187" t="s">
        <v>2847</v>
      </c>
      <c r="F2037" s="53">
        <v>142</v>
      </c>
      <c r="G2037" s="55">
        <v>1.2409999999999999</v>
      </c>
      <c r="H2037" s="55"/>
      <c r="I2037" s="31">
        <f t="shared" si="382"/>
        <v>3.9</v>
      </c>
      <c r="J2037" s="32">
        <f t="shared" si="383"/>
        <v>1.1000000000000001</v>
      </c>
      <c r="K2037" s="32">
        <f t="shared" si="384"/>
        <v>2.7</v>
      </c>
      <c r="L2037" s="32">
        <v>0</v>
      </c>
      <c r="M2037" s="32">
        <f t="shared" si="380"/>
        <v>2.7</v>
      </c>
      <c r="N2037" s="33">
        <f t="shared" si="385"/>
        <v>5</v>
      </c>
      <c r="O2037" s="34">
        <f t="shared" si="386"/>
        <v>0</v>
      </c>
      <c r="P2037" s="35">
        <f t="shared" si="386"/>
        <v>0.9</v>
      </c>
      <c r="Q2037" s="33"/>
      <c r="R2037" s="33">
        <f t="shared" si="387"/>
        <v>0</v>
      </c>
      <c r="S2037" s="185">
        <f t="shared" si="387"/>
        <v>0.9</v>
      </c>
      <c r="T2037" s="33"/>
      <c r="U2037" s="33">
        <f t="shared" si="388"/>
        <v>0</v>
      </c>
      <c r="V2037" s="185">
        <f t="shared" si="388"/>
        <v>0.9</v>
      </c>
      <c r="W2037" s="36"/>
    </row>
    <row r="2038" spans="1:23" ht="19.5">
      <c r="A2038" s="26">
        <v>71</v>
      </c>
      <c r="B2038" s="187" t="s">
        <v>2739</v>
      </c>
      <c r="C2038" s="187" t="s">
        <v>286</v>
      </c>
      <c r="D2038" s="187" t="s">
        <v>287</v>
      </c>
      <c r="E2038" s="187" t="s">
        <v>287</v>
      </c>
      <c r="F2038" s="53">
        <v>201</v>
      </c>
      <c r="G2038" s="55">
        <v>3.411</v>
      </c>
      <c r="H2038" s="55">
        <v>1.8219999999999998</v>
      </c>
      <c r="I2038" s="31">
        <f t="shared" si="382"/>
        <v>5.5</v>
      </c>
      <c r="J2038" s="32">
        <f t="shared" si="383"/>
        <v>1.6</v>
      </c>
      <c r="K2038" s="32">
        <f t="shared" si="384"/>
        <v>3.9</v>
      </c>
      <c r="L2038" s="32">
        <v>0</v>
      </c>
      <c r="M2038" s="32">
        <f t="shared" si="380"/>
        <v>2.0780000000000003</v>
      </c>
      <c r="N2038" s="33">
        <f t="shared" si="385"/>
        <v>7</v>
      </c>
      <c r="O2038" s="34">
        <f t="shared" si="386"/>
        <v>0</v>
      </c>
      <c r="P2038" s="35">
        <f t="shared" si="386"/>
        <v>0.69266666666666676</v>
      </c>
      <c r="Q2038" s="33"/>
      <c r="R2038" s="33">
        <f t="shared" si="387"/>
        <v>0</v>
      </c>
      <c r="S2038" s="185">
        <f t="shared" si="387"/>
        <v>0.69266666666666676</v>
      </c>
      <c r="T2038" s="33"/>
      <c r="U2038" s="33">
        <f t="shared" si="388"/>
        <v>0</v>
      </c>
      <c r="V2038" s="185">
        <f t="shared" si="388"/>
        <v>0.69266666666666676</v>
      </c>
      <c r="W2038" s="36"/>
    </row>
    <row r="2039" spans="1:23" ht="19.5">
      <c r="A2039" s="26">
        <v>72</v>
      </c>
      <c r="B2039" s="187" t="s">
        <v>2739</v>
      </c>
      <c r="C2039" s="187" t="s">
        <v>2848</v>
      </c>
      <c r="D2039" s="187" t="s">
        <v>2849</v>
      </c>
      <c r="E2039" s="187" t="s">
        <v>2849</v>
      </c>
      <c r="F2039" s="53">
        <v>111</v>
      </c>
      <c r="G2039" s="55">
        <v>2.8999999999999984E-2</v>
      </c>
      <c r="H2039" s="55"/>
      <c r="I2039" s="31">
        <f t="shared" si="382"/>
        <v>3.1</v>
      </c>
      <c r="J2039" s="32">
        <f t="shared" si="383"/>
        <v>0.9</v>
      </c>
      <c r="K2039" s="32">
        <f t="shared" si="384"/>
        <v>2.2000000000000002</v>
      </c>
      <c r="L2039" s="32">
        <f>J2039-G2039</f>
        <v>0.871</v>
      </c>
      <c r="M2039" s="32">
        <f t="shared" si="380"/>
        <v>2.2000000000000002</v>
      </c>
      <c r="N2039" s="33">
        <f t="shared" si="385"/>
        <v>4</v>
      </c>
      <c r="O2039" s="34">
        <f t="shared" si="386"/>
        <v>0.29033333333333333</v>
      </c>
      <c r="P2039" s="35">
        <f t="shared" si="386"/>
        <v>0.73333333333333339</v>
      </c>
      <c r="Q2039" s="33"/>
      <c r="R2039" s="33">
        <f t="shared" si="387"/>
        <v>0.29033333333333333</v>
      </c>
      <c r="S2039" s="185">
        <f t="shared" si="387"/>
        <v>0.73333333333333339</v>
      </c>
      <c r="T2039" s="33"/>
      <c r="U2039" s="33">
        <f t="shared" si="388"/>
        <v>0.29033333333333333</v>
      </c>
      <c r="V2039" s="185">
        <f t="shared" si="388"/>
        <v>0.73333333333333339</v>
      </c>
      <c r="W2039" s="36"/>
    </row>
    <row r="2040" spans="1:23" ht="19.5">
      <c r="A2040" s="26">
        <v>73</v>
      </c>
      <c r="B2040" s="187" t="s">
        <v>2739</v>
      </c>
      <c r="C2040" s="187" t="s">
        <v>2850</v>
      </c>
      <c r="D2040" s="187" t="s">
        <v>2851</v>
      </c>
      <c r="E2040" s="187" t="s">
        <v>2851</v>
      </c>
      <c r="F2040" s="53">
        <v>84</v>
      </c>
      <c r="G2040" s="55">
        <v>1.5470000000000002</v>
      </c>
      <c r="H2040" s="55">
        <v>1.06</v>
      </c>
      <c r="I2040" s="31">
        <f t="shared" si="382"/>
        <v>2.2999999999999998</v>
      </c>
      <c r="J2040" s="32">
        <f t="shared" si="383"/>
        <v>0.7</v>
      </c>
      <c r="K2040" s="32">
        <f t="shared" si="384"/>
        <v>1.6</v>
      </c>
      <c r="L2040" s="32">
        <v>0</v>
      </c>
      <c r="M2040" s="32">
        <f t="shared" si="380"/>
        <v>0.54</v>
      </c>
      <c r="N2040" s="33">
        <f t="shared" si="385"/>
        <v>3</v>
      </c>
      <c r="O2040" s="34">
        <f t="shared" si="386"/>
        <v>0</v>
      </c>
      <c r="P2040" s="35">
        <f t="shared" si="386"/>
        <v>0.18000000000000002</v>
      </c>
      <c r="Q2040" s="33"/>
      <c r="R2040" s="33">
        <f t="shared" si="387"/>
        <v>0</v>
      </c>
      <c r="S2040" s="185">
        <f t="shared" si="387"/>
        <v>0.18000000000000002</v>
      </c>
      <c r="T2040" s="33"/>
      <c r="U2040" s="33">
        <f t="shared" si="388"/>
        <v>0</v>
      </c>
      <c r="V2040" s="185">
        <f t="shared" si="388"/>
        <v>0.18000000000000002</v>
      </c>
      <c r="W2040" s="36"/>
    </row>
    <row r="2041" spans="1:23" ht="19.5">
      <c r="A2041" s="26">
        <v>74</v>
      </c>
      <c r="B2041" s="187" t="s">
        <v>2739</v>
      </c>
      <c r="C2041" s="187" t="s">
        <v>2852</v>
      </c>
      <c r="D2041" s="187" t="s">
        <v>2853</v>
      </c>
      <c r="E2041" s="187" t="s">
        <v>2853</v>
      </c>
      <c r="F2041" s="53">
        <v>123</v>
      </c>
      <c r="G2041" s="55">
        <v>13.187000000000001</v>
      </c>
      <c r="H2041" s="55"/>
      <c r="I2041" s="31">
        <f t="shared" si="382"/>
        <v>3.4</v>
      </c>
      <c r="J2041" s="32">
        <f t="shared" si="383"/>
        <v>1</v>
      </c>
      <c r="K2041" s="32">
        <f t="shared" si="384"/>
        <v>2.4</v>
      </c>
      <c r="L2041" s="32">
        <v>0</v>
      </c>
      <c r="M2041" s="32">
        <f t="shared" si="380"/>
        <v>2.4</v>
      </c>
      <c r="N2041" s="33">
        <f t="shared" si="385"/>
        <v>4</v>
      </c>
      <c r="O2041" s="34">
        <f t="shared" si="386"/>
        <v>0</v>
      </c>
      <c r="P2041" s="35">
        <f t="shared" si="386"/>
        <v>0.79999999999999993</v>
      </c>
      <c r="Q2041" s="33"/>
      <c r="R2041" s="33">
        <f t="shared" si="387"/>
        <v>0</v>
      </c>
      <c r="S2041" s="185">
        <f t="shared" si="387"/>
        <v>0.79999999999999993</v>
      </c>
      <c r="T2041" s="33"/>
      <c r="U2041" s="33">
        <f t="shared" si="388"/>
        <v>0</v>
      </c>
      <c r="V2041" s="185">
        <f t="shared" si="388"/>
        <v>0.79999999999999993</v>
      </c>
      <c r="W2041" s="36"/>
    </row>
    <row r="2042" spans="1:23" ht="19.5">
      <c r="A2042" s="26">
        <v>75</v>
      </c>
      <c r="B2042" s="187" t="s">
        <v>2739</v>
      </c>
      <c r="C2042" s="187" t="s">
        <v>2854</v>
      </c>
      <c r="D2042" s="187" t="s">
        <v>2855</v>
      </c>
      <c r="E2042" s="187" t="s">
        <v>2855</v>
      </c>
      <c r="F2042" s="53">
        <v>131</v>
      </c>
      <c r="G2042" s="55">
        <v>1.8939999999999997</v>
      </c>
      <c r="H2042" s="55">
        <v>6.3090000000000002</v>
      </c>
      <c r="I2042" s="31">
        <f t="shared" si="382"/>
        <v>3.6</v>
      </c>
      <c r="J2042" s="32">
        <f t="shared" si="383"/>
        <v>1</v>
      </c>
      <c r="K2042" s="32">
        <f t="shared" si="384"/>
        <v>2.5</v>
      </c>
      <c r="L2042" s="32">
        <v>0</v>
      </c>
      <c r="M2042" s="32">
        <v>0</v>
      </c>
      <c r="N2042" s="33">
        <f t="shared" si="385"/>
        <v>5</v>
      </c>
      <c r="O2042" s="34">
        <f t="shared" si="386"/>
        <v>0</v>
      </c>
      <c r="P2042" s="35">
        <f t="shared" si="386"/>
        <v>0</v>
      </c>
      <c r="Q2042" s="33"/>
      <c r="R2042" s="33">
        <f t="shared" si="387"/>
        <v>0</v>
      </c>
      <c r="S2042" s="185">
        <f t="shared" si="387"/>
        <v>0</v>
      </c>
      <c r="T2042" s="33"/>
      <c r="U2042" s="33">
        <f t="shared" si="388"/>
        <v>0</v>
      </c>
      <c r="V2042" s="185">
        <f t="shared" si="388"/>
        <v>0</v>
      </c>
      <c r="W2042" s="36"/>
    </row>
    <row r="2043" spans="1:23" ht="19.5">
      <c r="A2043" s="26">
        <v>76</v>
      </c>
      <c r="B2043" s="187" t="s">
        <v>2739</v>
      </c>
      <c r="C2043" s="187" t="s">
        <v>2846</v>
      </c>
      <c r="D2043" s="187" t="s">
        <v>2856</v>
      </c>
      <c r="E2043" s="187" t="s">
        <v>2856</v>
      </c>
      <c r="F2043" s="53">
        <v>225</v>
      </c>
      <c r="G2043" s="55">
        <v>2.8610000000000002</v>
      </c>
      <c r="H2043" s="55">
        <v>1.1710000000000003</v>
      </c>
      <c r="I2043" s="31">
        <f t="shared" si="382"/>
        <v>6.2</v>
      </c>
      <c r="J2043" s="32">
        <f t="shared" si="383"/>
        <v>1.8</v>
      </c>
      <c r="K2043" s="32">
        <f t="shared" si="384"/>
        <v>4.4000000000000004</v>
      </c>
      <c r="L2043" s="32">
        <v>0</v>
      </c>
      <c r="M2043" s="32">
        <f t="shared" ref="M2043:M2068" si="389">K2043-H2043</f>
        <v>3.2290000000000001</v>
      </c>
      <c r="N2043" s="33">
        <f t="shared" si="385"/>
        <v>8</v>
      </c>
      <c r="O2043" s="34">
        <f t="shared" si="386"/>
        <v>0</v>
      </c>
      <c r="P2043" s="35">
        <f t="shared" si="386"/>
        <v>1.0763333333333334</v>
      </c>
      <c r="Q2043" s="33"/>
      <c r="R2043" s="33">
        <f t="shared" si="387"/>
        <v>0</v>
      </c>
      <c r="S2043" s="185">
        <f t="shared" si="387"/>
        <v>1.0763333333333334</v>
      </c>
      <c r="T2043" s="33"/>
      <c r="U2043" s="33">
        <f t="shared" si="388"/>
        <v>0</v>
      </c>
      <c r="V2043" s="185">
        <f t="shared" si="388"/>
        <v>1.0763333333333334</v>
      </c>
      <c r="W2043" s="36"/>
    </row>
    <row r="2044" spans="1:23" ht="19.5">
      <c r="A2044" s="26">
        <v>77</v>
      </c>
      <c r="B2044" s="187" t="s">
        <v>2739</v>
      </c>
      <c r="C2044" s="187" t="s">
        <v>2852</v>
      </c>
      <c r="D2044" s="187" t="s">
        <v>2857</v>
      </c>
      <c r="E2044" s="187" t="s">
        <v>2857</v>
      </c>
      <c r="F2044" s="53">
        <v>232</v>
      </c>
      <c r="G2044" s="55">
        <v>2.0389999999999997</v>
      </c>
      <c r="H2044" s="55"/>
      <c r="I2044" s="31">
        <f t="shared" si="382"/>
        <v>6.4</v>
      </c>
      <c r="J2044" s="32">
        <f t="shared" si="383"/>
        <v>1.8</v>
      </c>
      <c r="K2044" s="32">
        <f t="shared" si="384"/>
        <v>4.5</v>
      </c>
      <c r="L2044" s="32">
        <v>0</v>
      </c>
      <c r="M2044" s="32">
        <f t="shared" si="389"/>
        <v>4.5</v>
      </c>
      <c r="N2044" s="33">
        <f t="shared" si="385"/>
        <v>8</v>
      </c>
      <c r="O2044" s="34">
        <f t="shared" si="386"/>
        <v>0</v>
      </c>
      <c r="P2044" s="35">
        <f t="shared" si="386"/>
        <v>1.5</v>
      </c>
      <c r="Q2044" s="33"/>
      <c r="R2044" s="33">
        <f t="shared" si="387"/>
        <v>0</v>
      </c>
      <c r="S2044" s="185">
        <f t="shared" si="387"/>
        <v>1.5</v>
      </c>
      <c r="T2044" s="33"/>
      <c r="U2044" s="33">
        <f t="shared" si="388"/>
        <v>0</v>
      </c>
      <c r="V2044" s="185">
        <f t="shared" si="388"/>
        <v>1.5</v>
      </c>
      <c r="W2044" s="36"/>
    </row>
    <row r="2045" spans="1:23" ht="19.5">
      <c r="A2045" s="26">
        <v>78</v>
      </c>
      <c r="B2045" s="187" t="s">
        <v>2739</v>
      </c>
      <c r="C2045" s="187" t="s">
        <v>2846</v>
      </c>
      <c r="D2045" s="187" t="s">
        <v>2858</v>
      </c>
      <c r="E2045" s="187" t="s">
        <v>2858</v>
      </c>
      <c r="F2045" s="53">
        <v>117</v>
      </c>
      <c r="G2045" s="55">
        <v>2.2320000000000002</v>
      </c>
      <c r="H2045" s="55"/>
      <c r="I2045" s="31">
        <f t="shared" si="382"/>
        <v>3.2</v>
      </c>
      <c r="J2045" s="32">
        <f t="shared" si="383"/>
        <v>0.9</v>
      </c>
      <c r="K2045" s="32">
        <f t="shared" si="384"/>
        <v>2.2000000000000002</v>
      </c>
      <c r="L2045" s="32">
        <v>0</v>
      </c>
      <c r="M2045" s="32">
        <f t="shared" si="389"/>
        <v>2.2000000000000002</v>
      </c>
      <c r="N2045" s="33">
        <f t="shared" si="385"/>
        <v>4</v>
      </c>
      <c r="O2045" s="34">
        <f t="shared" si="386"/>
        <v>0</v>
      </c>
      <c r="P2045" s="35">
        <f t="shared" si="386"/>
        <v>0.73333333333333339</v>
      </c>
      <c r="Q2045" s="33"/>
      <c r="R2045" s="33">
        <f t="shared" si="387"/>
        <v>0</v>
      </c>
      <c r="S2045" s="185">
        <f t="shared" si="387"/>
        <v>0.73333333333333339</v>
      </c>
      <c r="T2045" s="33"/>
      <c r="U2045" s="33">
        <f t="shared" si="388"/>
        <v>0</v>
      </c>
      <c r="V2045" s="185">
        <f t="shared" si="388"/>
        <v>0.73333333333333339</v>
      </c>
      <c r="W2045" s="36"/>
    </row>
    <row r="2046" spans="1:23" ht="19.5">
      <c r="A2046" s="26">
        <v>79</v>
      </c>
      <c r="B2046" s="187" t="s">
        <v>2739</v>
      </c>
      <c r="C2046" s="187" t="s">
        <v>2859</v>
      </c>
      <c r="D2046" s="187" t="s">
        <v>2860</v>
      </c>
      <c r="E2046" s="187" t="s">
        <v>2860</v>
      </c>
      <c r="F2046" s="53">
        <v>106</v>
      </c>
      <c r="G2046" s="55"/>
      <c r="H2046" s="55"/>
      <c r="I2046" s="31">
        <f t="shared" si="382"/>
        <v>2.9</v>
      </c>
      <c r="J2046" s="32">
        <f t="shared" si="383"/>
        <v>0.8</v>
      </c>
      <c r="K2046" s="32">
        <f t="shared" si="384"/>
        <v>2</v>
      </c>
      <c r="L2046" s="32">
        <f>J2046-G2046</f>
        <v>0.8</v>
      </c>
      <c r="M2046" s="32">
        <f t="shared" si="389"/>
        <v>2</v>
      </c>
      <c r="N2046" s="33">
        <f t="shared" si="385"/>
        <v>4</v>
      </c>
      <c r="O2046" s="34">
        <f t="shared" si="386"/>
        <v>0.26666666666666666</v>
      </c>
      <c r="P2046" s="35">
        <f t="shared" si="386"/>
        <v>0.66666666666666663</v>
      </c>
      <c r="Q2046" s="33"/>
      <c r="R2046" s="33">
        <f t="shared" si="387"/>
        <v>0.26666666666666666</v>
      </c>
      <c r="S2046" s="185">
        <f t="shared" si="387"/>
        <v>0.66666666666666663</v>
      </c>
      <c r="T2046" s="33"/>
      <c r="U2046" s="33">
        <f t="shared" si="388"/>
        <v>0.26666666666666666</v>
      </c>
      <c r="V2046" s="185">
        <f t="shared" si="388"/>
        <v>0.66666666666666663</v>
      </c>
      <c r="W2046" s="36"/>
    </row>
    <row r="2047" spans="1:23" ht="19.5">
      <c r="A2047" s="26">
        <v>80</v>
      </c>
      <c r="B2047" s="187" t="s">
        <v>2739</v>
      </c>
      <c r="C2047" s="187" t="s">
        <v>2861</v>
      </c>
      <c r="D2047" s="187" t="s">
        <v>2862</v>
      </c>
      <c r="E2047" s="187" t="s">
        <v>2862</v>
      </c>
      <c r="F2047" s="53">
        <v>113</v>
      </c>
      <c r="G2047" s="55">
        <v>11.042999999999999</v>
      </c>
      <c r="H2047" s="55"/>
      <c r="I2047" s="31">
        <f t="shared" si="382"/>
        <v>3.1</v>
      </c>
      <c r="J2047" s="32">
        <f t="shared" si="383"/>
        <v>0.9</v>
      </c>
      <c r="K2047" s="32">
        <f t="shared" si="384"/>
        <v>2.2000000000000002</v>
      </c>
      <c r="L2047" s="32">
        <v>0</v>
      </c>
      <c r="M2047" s="32">
        <f t="shared" si="389"/>
        <v>2.2000000000000002</v>
      </c>
      <c r="N2047" s="33">
        <f t="shared" si="385"/>
        <v>4</v>
      </c>
      <c r="O2047" s="34">
        <f t="shared" si="386"/>
        <v>0</v>
      </c>
      <c r="P2047" s="35">
        <f t="shared" si="386"/>
        <v>0.73333333333333339</v>
      </c>
      <c r="Q2047" s="33"/>
      <c r="R2047" s="33">
        <f t="shared" si="387"/>
        <v>0</v>
      </c>
      <c r="S2047" s="185">
        <f t="shared" si="387"/>
        <v>0.73333333333333339</v>
      </c>
      <c r="T2047" s="33"/>
      <c r="U2047" s="33">
        <f t="shared" si="388"/>
        <v>0</v>
      </c>
      <c r="V2047" s="185">
        <f t="shared" si="388"/>
        <v>0.73333333333333339</v>
      </c>
      <c r="W2047" s="36"/>
    </row>
    <row r="2048" spans="1:23" ht="19.5">
      <c r="A2048" s="26">
        <v>81</v>
      </c>
      <c r="B2048" s="187" t="s">
        <v>2739</v>
      </c>
      <c r="C2048" s="187" t="s">
        <v>2863</v>
      </c>
      <c r="D2048" s="187" t="s">
        <v>2864</v>
      </c>
      <c r="E2048" s="187" t="s">
        <v>2864</v>
      </c>
      <c r="F2048" s="53">
        <v>202</v>
      </c>
      <c r="G2048" s="55"/>
      <c r="H2048" s="55"/>
      <c r="I2048" s="31">
        <f t="shared" si="382"/>
        <v>5.6</v>
      </c>
      <c r="J2048" s="32">
        <f t="shared" si="383"/>
        <v>1.6</v>
      </c>
      <c r="K2048" s="32">
        <f t="shared" si="384"/>
        <v>3.9</v>
      </c>
      <c r="L2048" s="32">
        <f>J2048-G2048</f>
        <v>1.6</v>
      </c>
      <c r="M2048" s="32">
        <f t="shared" si="389"/>
        <v>3.9</v>
      </c>
      <c r="N2048" s="33">
        <f t="shared" si="385"/>
        <v>7</v>
      </c>
      <c r="O2048" s="34">
        <f t="shared" si="386"/>
        <v>0.53333333333333333</v>
      </c>
      <c r="P2048" s="35">
        <f t="shared" si="386"/>
        <v>1.3</v>
      </c>
      <c r="Q2048" s="33"/>
      <c r="R2048" s="33">
        <f t="shared" si="387"/>
        <v>0.53333333333333333</v>
      </c>
      <c r="S2048" s="185">
        <f t="shared" si="387"/>
        <v>1.3</v>
      </c>
      <c r="T2048" s="33"/>
      <c r="U2048" s="33">
        <f t="shared" si="388"/>
        <v>0.53333333333333333</v>
      </c>
      <c r="V2048" s="185">
        <f t="shared" si="388"/>
        <v>1.3</v>
      </c>
      <c r="W2048" s="36"/>
    </row>
    <row r="2049" spans="1:23" ht="19.5">
      <c r="A2049" s="26">
        <v>82</v>
      </c>
      <c r="B2049" s="187" t="s">
        <v>2739</v>
      </c>
      <c r="C2049" s="187" t="s">
        <v>2865</v>
      </c>
      <c r="D2049" s="187" t="s">
        <v>1136</v>
      </c>
      <c r="E2049" s="187" t="s">
        <v>1136</v>
      </c>
      <c r="F2049" s="53">
        <v>123</v>
      </c>
      <c r="G2049" s="55"/>
      <c r="H2049" s="55"/>
      <c r="I2049" s="31">
        <f t="shared" si="382"/>
        <v>3.4</v>
      </c>
      <c r="J2049" s="32">
        <f t="shared" si="383"/>
        <v>1</v>
      </c>
      <c r="K2049" s="32">
        <f t="shared" si="384"/>
        <v>2.4</v>
      </c>
      <c r="L2049" s="32">
        <f>J2049-G2049</f>
        <v>1</v>
      </c>
      <c r="M2049" s="32">
        <f t="shared" si="389"/>
        <v>2.4</v>
      </c>
      <c r="N2049" s="33">
        <f t="shared" si="385"/>
        <v>4</v>
      </c>
      <c r="O2049" s="34">
        <f t="shared" si="386"/>
        <v>0.33333333333333331</v>
      </c>
      <c r="P2049" s="35">
        <f t="shared" si="386"/>
        <v>0.79999999999999993</v>
      </c>
      <c r="Q2049" s="33"/>
      <c r="R2049" s="33">
        <f t="shared" si="387"/>
        <v>0.33333333333333331</v>
      </c>
      <c r="S2049" s="185">
        <f t="shared" si="387"/>
        <v>0.79999999999999993</v>
      </c>
      <c r="T2049" s="33"/>
      <c r="U2049" s="33">
        <f t="shared" si="388"/>
        <v>0.33333333333333331</v>
      </c>
      <c r="V2049" s="185">
        <f t="shared" si="388"/>
        <v>0.79999999999999993</v>
      </c>
      <c r="W2049" s="36"/>
    </row>
    <row r="2050" spans="1:23" ht="19.5">
      <c r="A2050" s="26">
        <v>83</v>
      </c>
      <c r="B2050" s="187" t="s">
        <v>2739</v>
      </c>
      <c r="C2050" s="187" t="s">
        <v>2866</v>
      </c>
      <c r="D2050" s="187" t="s">
        <v>2867</v>
      </c>
      <c r="E2050" s="187" t="s">
        <v>2867</v>
      </c>
      <c r="F2050" s="53">
        <v>201</v>
      </c>
      <c r="G2050" s="55"/>
      <c r="H2050" s="55"/>
      <c r="I2050" s="31">
        <f t="shared" si="382"/>
        <v>5.5</v>
      </c>
      <c r="J2050" s="32">
        <f t="shared" si="383"/>
        <v>1.6</v>
      </c>
      <c r="K2050" s="32">
        <f t="shared" si="384"/>
        <v>3.9</v>
      </c>
      <c r="L2050" s="32">
        <f>J2050-G2050</f>
        <v>1.6</v>
      </c>
      <c r="M2050" s="32">
        <f t="shared" si="389"/>
        <v>3.9</v>
      </c>
      <c r="N2050" s="33">
        <f t="shared" si="385"/>
        <v>7</v>
      </c>
      <c r="O2050" s="34">
        <f t="shared" si="386"/>
        <v>0.53333333333333333</v>
      </c>
      <c r="P2050" s="35">
        <f t="shared" si="386"/>
        <v>1.3</v>
      </c>
      <c r="Q2050" s="33"/>
      <c r="R2050" s="33">
        <f t="shared" si="387"/>
        <v>0.53333333333333333</v>
      </c>
      <c r="S2050" s="185">
        <f t="shared" si="387"/>
        <v>1.3</v>
      </c>
      <c r="T2050" s="33"/>
      <c r="U2050" s="33">
        <f t="shared" si="388"/>
        <v>0.53333333333333333</v>
      </c>
      <c r="V2050" s="185">
        <f t="shared" si="388"/>
        <v>1.3</v>
      </c>
      <c r="W2050" s="36"/>
    </row>
    <row r="2051" spans="1:23" ht="19.5">
      <c r="A2051" s="26">
        <v>84</v>
      </c>
      <c r="B2051" s="187" t="s">
        <v>2739</v>
      </c>
      <c r="C2051" s="187" t="s">
        <v>2868</v>
      </c>
      <c r="D2051" s="187" t="s">
        <v>2869</v>
      </c>
      <c r="E2051" s="187" t="s">
        <v>2869</v>
      </c>
      <c r="F2051" s="53">
        <v>145</v>
      </c>
      <c r="G2051" s="55">
        <v>1.175</v>
      </c>
      <c r="H2051" s="55"/>
      <c r="I2051" s="31">
        <f t="shared" si="382"/>
        <v>4</v>
      </c>
      <c r="J2051" s="32">
        <f t="shared" si="383"/>
        <v>1.1000000000000001</v>
      </c>
      <c r="K2051" s="32">
        <f t="shared" si="384"/>
        <v>2.8</v>
      </c>
      <c r="L2051" s="32">
        <v>0</v>
      </c>
      <c r="M2051" s="32">
        <f t="shared" si="389"/>
        <v>2.8</v>
      </c>
      <c r="N2051" s="33">
        <f t="shared" si="385"/>
        <v>5</v>
      </c>
      <c r="O2051" s="34">
        <f t="shared" si="386"/>
        <v>0</v>
      </c>
      <c r="P2051" s="35">
        <f t="shared" si="386"/>
        <v>0.93333333333333324</v>
      </c>
      <c r="Q2051" s="33"/>
      <c r="R2051" s="33">
        <f t="shared" si="387"/>
        <v>0</v>
      </c>
      <c r="S2051" s="185">
        <f t="shared" si="387"/>
        <v>0.93333333333333324</v>
      </c>
      <c r="T2051" s="33"/>
      <c r="U2051" s="33">
        <f t="shared" si="388"/>
        <v>0</v>
      </c>
      <c r="V2051" s="185">
        <f t="shared" si="388"/>
        <v>0.93333333333333324</v>
      </c>
      <c r="W2051" s="36"/>
    </row>
    <row r="2052" spans="1:23" ht="19.5">
      <c r="A2052" s="26">
        <v>85</v>
      </c>
      <c r="B2052" s="187" t="s">
        <v>2739</v>
      </c>
      <c r="C2052" s="187" t="s">
        <v>2870</v>
      </c>
      <c r="D2052" s="187" t="s">
        <v>2871</v>
      </c>
      <c r="E2052" s="187" t="s">
        <v>2871</v>
      </c>
      <c r="F2052" s="53">
        <v>196</v>
      </c>
      <c r="G2052" s="55"/>
      <c r="H2052" s="55"/>
      <c r="I2052" s="31">
        <f t="shared" si="382"/>
        <v>5.4</v>
      </c>
      <c r="J2052" s="32">
        <f t="shared" si="383"/>
        <v>1.5</v>
      </c>
      <c r="K2052" s="32">
        <f t="shared" si="384"/>
        <v>3.8</v>
      </c>
      <c r="L2052" s="32">
        <f>J2052-G2052</f>
        <v>1.5</v>
      </c>
      <c r="M2052" s="32">
        <f t="shared" si="389"/>
        <v>3.8</v>
      </c>
      <c r="N2052" s="33">
        <f t="shared" si="385"/>
        <v>7</v>
      </c>
      <c r="O2052" s="34">
        <f t="shared" si="386"/>
        <v>0.5</v>
      </c>
      <c r="P2052" s="35">
        <f t="shared" si="386"/>
        <v>1.2666666666666666</v>
      </c>
      <c r="Q2052" s="33"/>
      <c r="R2052" s="33">
        <f t="shared" si="387"/>
        <v>0.5</v>
      </c>
      <c r="S2052" s="185">
        <f t="shared" si="387"/>
        <v>1.2666666666666666</v>
      </c>
      <c r="T2052" s="33"/>
      <c r="U2052" s="33">
        <f t="shared" si="388"/>
        <v>0.5</v>
      </c>
      <c r="V2052" s="185">
        <f t="shared" si="388"/>
        <v>1.2666666666666666</v>
      </c>
      <c r="W2052" s="36"/>
    </row>
    <row r="2053" spans="1:23" ht="19.5">
      <c r="A2053" s="26">
        <v>86</v>
      </c>
      <c r="B2053" s="187" t="s">
        <v>2739</v>
      </c>
      <c r="C2053" s="187" t="s">
        <v>2872</v>
      </c>
      <c r="D2053" s="187" t="s">
        <v>2873</v>
      </c>
      <c r="E2053" s="187" t="s">
        <v>2873</v>
      </c>
      <c r="F2053" s="53">
        <v>199</v>
      </c>
      <c r="G2053" s="55"/>
      <c r="H2053" s="55"/>
      <c r="I2053" s="31">
        <f t="shared" si="382"/>
        <v>5.5</v>
      </c>
      <c r="J2053" s="32">
        <f t="shared" si="383"/>
        <v>1.6</v>
      </c>
      <c r="K2053" s="32">
        <f t="shared" si="384"/>
        <v>3.9</v>
      </c>
      <c r="L2053" s="32">
        <f>J2053-G2053</f>
        <v>1.6</v>
      </c>
      <c r="M2053" s="32">
        <f t="shared" si="389"/>
        <v>3.9</v>
      </c>
      <c r="N2053" s="33">
        <f t="shared" si="385"/>
        <v>7</v>
      </c>
      <c r="O2053" s="34">
        <f t="shared" si="386"/>
        <v>0.53333333333333333</v>
      </c>
      <c r="P2053" s="35">
        <f t="shared" si="386"/>
        <v>1.3</v>
      </c>
      <c r="Q2053" s="33"/>
      <c r="R2053" s="33">
        <f t="shared" si="387"/>
        <v>0.53333333333333333</v>
      </c>
      <c r="S2053" s="185">
        <f t="shared" si="387"/>
        <v>1.3</v>
      </c>
      <c r="T2053" s="33"/>
      <c r="U2053" s="33">
        <f t="shared" si="388"/>
        <v>0.53333333333333333</v>
      </c>
      <c r="V2053" s="185">
        <f t="shared" si="388"/>
        <v>1.3</v>
      </c>
      <c r="W2053" s="36"/>
    </row>
    <row r="2054" spans="1:23" ht="19.5">
      <c r="A2054" s="26">
        <v>87</v>
      </c>
      <c r="B2054" s="187" t="s">
        <v>2739</v>
      </c>
      <c r="C2054" s="187" t="s">
        <v>2868</v>
      </c>
      <c r="D2054" s="187" t="s">
        <v>2874</v>
      </c>
      <c r="E2054" s="187" t="s">
        <v>2874</v>
      </c>
      <c r="F2054" s="53">
        <v>110</v>
      </c>
      <c r="G2054" s="55">
        <v>4.1399999999999997</v>
      </c>
      <c r="H2054" s="55"/>
      <c r="I2054" s="31">
        <f t="shared" si="382"/>
        <v>3</v>
      </c>
      <c r="J2054" s="32">
        <f t="shared" si="383"/>
        <v>0.9</v>
      </c>
      <c r="K2054" s="32">
        <f t="shared" si="384"/>
        <v>2.1</v>
      </c>
      <c r="L2054" s="32">
        <v>0</v>
      </c>
      <c r="M2054" s="32">
        <f t="shared" si="389"/>
        <v>2.1</v>
      </c>
      <c r="N2054" s="33">
        <f t="shared" si="385"/>
        <v>4</v>
      </c>
      <c r="O2054" s="34">
        <f t="shared" si="386"/>
        <v>0</v>
      </c>
      <c r="P2054" s="35">
        <f t="shared" si="386"/>
        <v>0.70000000000000007</v>
      </c>
      <c r="Q2054" s="33"/>
      <c r="R2054" s="33">
        <f t="shared" si="387"/>
        <v>0</v>
      </c>
      <c r="S2054" s="185">
        <f t="shared" si="387"/>
        <v>0.70000000000000007</v>
      </c>
      <c r="T2054" s="33"/>
      <c r="U2054" s="33">
        <f t="shared" si="388"/>
        <v>0</v>
      </c>
      <c r="V2054" s="185">
        <f t="shared" si="388"/>
        <v>0.70000000000000007</v>
      </c>
      <c r="W2054" s="36"/>
    </row>
    <row r="2055" spans="1:23" ht="19.5">
      <c r="A2055" s="26">
        <v>88</v>
      </c>
      <c r="B2055" s="187" t="s">
        <v>2739</v>
      </c>
      <c r="C2055" s="187" t="s">
        <v>2875</v>
      </c>
      <c r="D2055" s="187" t="s">
        <v>2876</v>
      </c>
      <c r="E2055" s="187" t="s">
        <v>2876</v>
      </c>
      <c r="F2055" s="53">
        <v>86</v>
      </c>
      <c r="G2055" s="55"/>
      <c r="H2055" s="55"/>
      <c r="I2055" s="31">
        <f t="shared" si="382"/>
        <v>2.4</v>
      </c>
      <c r="J2055" s="32">
        <f t="shared" si="383"/>
        <v>0.7</v>
      </c>
      <c r="K2055" s="32">
        <f t="shared" si="384"/>
        <v>1.7</v>
      </c>
      <c r="L2055" s="32">
        <f t="shared" ref="L2055:L2062" si="390">J2055-G2055</f>
        <v>0.7</v>
      </c>
      <c r="M2055" s="32">
        <f t="shared" si="389"/>
        <v>1.7</v>
      </c>
      <c r="N2055" s="33">
        <f t="shared" si="385"/>
        <v>3</v>
      </c>
      <c r="O2055" s="34">
        <f t="shared" si="386"/>
        <v>0.23333333333333331</v>
      </c>
      <c r="P2055" s="35">
        <f t="shared" si="386"/>
        <v>0.56666666666666665</v>
      </c>
      <c r="Q2055" s="33"/>
      <c r="R2055" s="33">
        <f t="shared" si="387"/>
        <v>0.23333333333333331</v>
      </c>
      <c r="S2055" s="185">
        <f t="shared" si="387"/>
        <v>0.56666666666666665</v>
      </c>
      <c r="T2055" s="33"/>
      <c r="U2055" s="33">
        <f t="shared" si="388"/>
        <v>0.23333333333333331</v>
      </c>
      <c r="V2055" s="185">
        <f t="shared" si="388"/>
        <v>0.56666666666666665</v>
      </c>
      <c r="W2055" s="36"/>
    </row>
    <row r="2056" spans="1:23" ht="19.5">
      <c r="A2056" s="26">
        <v>89</v>
      </c>
      <c r="B2056" s="187" t="s">
        <v>2739</v>
      </c>
      <c r="C2056" s="187" t="s">
        <v>2865</v>
      </c>
      <c r="D2056" s="187" t="s">
        <v>2877</v>
      </c>
      <c r="E2056" s="187" t="s">
        <v>2877</v>
      </c>
      <c r="F2056" s="53">
        <v>103</v>
      </c>
      <c r="G2056" s="55">
        <v>0.43599999999999994</v>
      </c>
      <c r="H2056" s="55">
        <v>0.76</v>
      </c>
      <c r="I2056" s="31">
        <f t="shared" si="382"/>
        <v>2.8</v>
      </c>
      <c r="J2056" s="32">
        <f t="shared" si="383"/>
        <v>0.8</v>
      </c>
      <c r="K2056" s="32">
        <f t="shared" si="384"/>
        <v>2</v>
      </c>
      <c r="L2056" s="32">
        <f t="shared" si="390"/>
        <v>0.3640000000000001</v>
      </c>
      <c r="M2056" s="32">
        <f t="shared" si="389"/>
        <v>1.24</v>
      </c>
      <c r="N2056" s="33">
        <f t="shared" si="385"/>
        <v>4</v>
      </c>
      <c r="O2056" s="34">
        <f t="shared" si="386"/>
        <v>0.12133333333333336</v>
      </c>
      <c r="P2056" s="35">
        <f t="shared" si="386"/>
        <v>0.41333333333333333</v>
      </c>
      <c r="Q2056" s="33"/>
      <c r="R2056" s="33">
        <f t="shared" si="387"/>
        <v>0.12133333333333336</v>
      </c>
      <c r="S2056" s="185">
        <f t="shared" si="387"/>
        <v>0.41333333333333333</v>
      </c>
      <c r="T2056" s="33"/>
      <c r="U2056" s="33">
        <f t="shared" si="388"/>
        <v>0.12133333333333336</v>
      </c>
      <c r="V2056" s="185">
        <f t="shared" si="388"/>
        <v>0.41333333333333333</v>
      </c>
      <c r="W2056" s="36"/>
    </row>
    <row r="2057" spans="1:23" ht="19.5">
      <c r="A2057" s="26">
        <v>90</v>
      </c>
      <c r="B2057" s="187" t="s">
        <v>2739</v>
      </c>
      <c r="C2057" s="187" t="s">
        <v>2878</v>
      </c>
      <c r="D2057" s="187" t="s">
        <v>2879</v>
      </c>
      <c r="E2057" s="187" t="s">
        <v>2879</v>
      </c>
      <c r="F2057" s="53">
        <v>142</v>
      </c>
      <c r="G2057" s="55"/>
      <c r="H2057" s="55">
        <v>2.3729999999999998</v>
      </c>
      <c r="I2057" s="31">
        <f t="shared" si="382"/>
        <v>3.9</v>
      </c>
      <c r="J2057" s="32">
        <f t="shared" si="383"/>
        <v>1.1000000000000001</v>
      </c>
      <c r="K2057" s="32">
        <f t="shared" si="384"/>
        <v>2.7</v>
      </c>
      <c r="L2057" s="32">
        <f t="shared" si="390"/>
        <v>1.1000000000000001</v>
      </c>
      <c r="M2057" s="32">
        <f t="shared" si="389"/>
        <v>0.3270000000000004</v>
      </c>
      <c r="N2057" s="33">
        <f t="shared" si="385"/>
        <v>5</v>
      </c>
      <c r="O2057" s="34">
        <f t="shared" si="386"/>
        <v>0.3666666666666667</v>
      </c>
      <c r="P2057" s="35">
        <f t="shared" si="386"/>
        <v>0.10900000000000014</v>
      </c>
      <c r="Q2057" s="33"/>
      <c r="R2057" s="33">
        <f t="shared" si="387"/>
        <v>0.3666666666666667</v>
      </c>
      <c r="S2057" s="185">
        <f t="shared" si="387"/>
        <v>0.10900000000000014</v>
      </c>
      <c r="T2057" s="33"/>
      <c r="U2057" s="33">
        <f t="shared" si="388"/>
        <v>0.3666666666666667</v>
      </c>
      <c r="V2057" s="185">
        <f t="shared" si="388"/>
        <v>0.10900000000000014</v>
      </c>
      <c r="W2057" s="36"/>
    </row>
    <row r="2058" spans="1:23" ht="19.5">
      <c r="A2058" s="26">
        <v>91</v>
      </c>
      <c r="B2058" s="187" t="s">
        <v>2739</v>
      </c>
      <c r="C2058" s="187" t="s">
        <v>2880</v>
      </c>
      <c r="D2058" s="187" t="s">
        <v>2881</v>
      </c>
      <c r="E2058" s="187" t="s">
        <v>2881</v>
      </c>
      <c r="F2058" s="53">
        <v>173</v>
      </c>
      <c r="G2058" s="55"/>
      <c r="H2058" s="55"/>
      <c r="I2058" s="31">
        <f t="shared" si="382"/>
        <v>4.8</v>
      </c>
      <c r="J2058" s="32">
        <f t="shared" si="383"/>
        <v>1.4</v>
      </c>
      <c r="K2058" s="32">
        <f t="shared" si="384"/>
        <v>3.4</v>
      </c>
      <c r="L2058" s="32">
        <f t="shared" si="390"/>
        <v>1.4</v>
      </c>
      <c r="M2058" s="32">
        <f t="shared" si="389"/>
        <v>3.4</v>
      </c>
      <c r="N2058" s="33">
        <f t="shared" si="385"/>
        <v>6</v>
      </c>
      <c r="O2058" s="34">
        <f t="shared" si="386"/>
        <v>0.46666666666666662</v>
      </c>
      <c r="P2058" s="35">
        <f t="shared" si="386"/>
        <v>1.1333333333333333</v>
      </c>
      <c r="Q2058" s="33"/>
      <c r="R2058" s="33">
        <f t="shared" si="387"/>
        <v>0.46666666666666662</v>
      </c>
      <c r="S2058" s="185">
        <f t="shared" si="387"/>
        <v>1.1333333333333333</v>
      </c>
      <c r="T2058" s="33"/>
      <c r="U2058" s="33">
        <f t="shared" si="388"/>
        <v>0.46666666666666662</v>
      </c>
      <c r="V2058" s="185">
        <f t="shared" si="388"/>
        <v>1.1333333333333333</v>
      </c>
      <c r="W2058" s="36"/>
    </row>
    <row r="2059" spans="1:23" ht="19.5">
      <c r="A2059" s="26">
        <v>92</v>
      </c>
      <c r="B2059" s="187" t="s">
        <v>2739</v>
      </c>
      <c r="C2059" s="187" t="s">
        <v>2882</v>
      </c>
      <c r="D2059" s="187" t="s">
        <v>2883</v>
      </c>
      <c r="E2059" s="187" t="s">
        <v>2883</v>
      </c>
      <c r="F2059" s="53">
        <v>120</v>
      </c>
      <c r="G2059" s="55"/>
      <c r="H2059" s="55"/>
      <c r="I2059" s="31">
        <f t="shared" si="382"/>
        <v>3.3</v>
      </c>
      <c r="J2059" s="32">
        <f t="shared" si="383"/>
        <v>0.9</v>
      </c>
      <c r="K2059" s="32">
        <f t="shared" si="384"/>
        <v>2.2999999999999998</v>
      </c>
      <c r="L2059" s="32">
        <f t="shared" si="390"/>
        <v>0.9</v>
      </c>
      <c r="M2059" s="32">
        <f t="shared" si="389"/>
        <v>2.2999999999999998</v>
      </c>
      <c r="N2059" s="33">
        <f t="shared" si="385"/>
        <v>4</v>
      </c>
      <c r="O2059" s="34">
        <f t="shared" si="386"/>
        <v>0.3</v>
      </c>
      <c r="P2059" s="35">
        <f t="shared" si="386"/>
        <v>0.76666666666666661</v>
      </c>
      <c r="Q2059" s="33"/>
      <c r="R2059" s="33">
        <f t="shared" si="387"/>
        <v>0.3</v>
      </c>
      <c r="S2059" s="185">
        <f t="shared" si="387"/>
        <v>0.76666666666666661</v>
      </c>
      <c r="T2059" s="33"/>
      <c r="U2059" s="33">
        <f t="shared" si="388"/>
        <v>0.3</v>
      </c>
      <c r="V2059" s="185">
        <f t="shared" si="388"/>
        <v>0.76666666666666661</v>
      </c>
      <c r="W2059" s="36"/>
    </row>
    <row r="2060" spans="1:23" ht="19.5">
      <c r="A2060" s="26">
        <v>93</v>
      </c>
      <c r="B2060" s="187" t="s">
        <v>2739</v>
      </c>
      <c r="C2060" s="187" t="s">
        <v>2884</v>
      </c>
      <c r="D2060" s="187" t="s">
        <v>2885</v>
      </c>
      <c r="E2060" s="187" t="s">
        <v>2885</v>
      </c>
      <c r="F2060" s="53">
        <v>150</v>
      </c>
      <c r="G2060" s="55"/>
      <c r="H2060" s="55"/>
      <c r="I2060" s="31">
        <f t="shared" si="382"/>
        <v>4.0999999999999996</v>
      </c>
      <c r="J2060" s="32">
        <f t="shared" si="383"/>
        <v>1.2</v>
      </c>
      <c r="K2060" s="32">
        <f t="shared" si="384"/>
        <v>2.9</v>
      </c>
      <c r="L2060" s="32">
        <f t="shared" si="390"/>
        <v>1.2</v>
      </c>
      <c r="M2060" s="32">
        <f t="shared" si="389"/>
        <v>2.9</v>
      </c>
      <c r="N2060" s="33">
        <f t="shared" si="385"/>
        <v>5</v>
      </c>
      <c r="O2060" s="34">
        <f t="shared" si="386"/>
        <v>0.39999999999999997</v>
      </c>
      <c r="P2060" s="35">
        <f t="shared" si="386"/>
        <v>0.96666666666666667</v>
      </c>
      <c r="Q2060" s="33"/>
      <c r="R2060" s="33">
        <f t="shared" si="387"/>
        <v>0.39999999999999997</v>
      </c>
      <c r="S2060" s="185">
        <f t="shared" si="387"/>
        <v>0.96666666666666667</v>
      </c>
      <c r="T2060" s="33"/>
      <c r="U2060" s="33">
        <f t="shared" si="388"/>
        <v>0.39999999999999997</v>
      </c>
      <c r="V2060" s="185">
        <f t="shared" si="388"/>
        <v>0.96666666666666667</v>
      </c>
      <c r="W2060" s="36"/>
    </row>
    <row r="2061" spans="1:23" ht="19.5">
      <c r="A2061" s="26">
        <v>94</v>
      </c>
      <c r="B2061" s="187" t="s">
        <v>2739</v>
      </c>
      <c r="C2061" s="187" t="s">
        <v>2886</v>
      </c>
      <c r="D2061" s="187" t="s">
        <v>2887</v>
      </c>
      <c r="E2061" s="187" t="s">
        <v>2887</v>
      </c>
      <c r="F2061" s="53">
        <v>105</v>
      </c>
      <c r="G2061" s="55"/>
      <c r="H2061" s="55"/>
      <c r="I2061" s="31">
        <f t="shared" si="382"/>
        <v>2.9</v>
      </c>
      <c r="J2061" s="32">
        <f t="shared" si="383"/>
        <v>0.8</v>
      </c>
      <c r="K2061" s="32">
        <f t="shared" si="384"/>
        <v>2</v>
      </c>
      <c r="L2061" s="32">
        <f t="shared" si="390"/>
        <v>0.8</v>
      </c>
      <c r="M2061" s="32">
        <f t="shared" si="389"/>
        <v>2</v>
      </c>
      <c r="N2061" s="33">
        <f t="shared" si="385"/>
        <v>4</v>
      </c>
      <c r="O2061" s="34">
        <f t="shared" si="386"/>
        <v>0.26666666666666666</v>
      </c>
      <c r="P2061" s="35">
        <f t="shared" si="386"/>
        <v>0.66666666666666663</v>
      </c>
      <c r="Q2061" s="33"/>
      <c r="R2061" s="33">
        <f t="shared" si="387"/>
        <v>0.26666666666666666</v>
      </c>
      <c r="S2061" s="185">
        <f t="shared" si="387"/>
        <v>0.66666666666666663</v>
      </c>
      <c r="T2061" s="33"/>
      <c r="U2061" s="33">
        <f t="shared" si="388"/>
        <v>0.26666666666666666</v>
      </c>
      <c r="V2061" s="185">
        <f t="shared" si="388"/>
        <v>0.66666666666666663</v>
      </c>
      <c r="W2061" s="36"/>
    </row>
    <row r="2062" spans="1:23" ht="19.5">
      <c r="A2062" s="26">
        <v>95</v>
      </c>
      <c r="B2062" s="187" t="s">
        <v>2739</v>
      </c>
      <c r="C2062" s="187" t="s">
        <v>2878</v>
      </c>
      <c r="D2062" s="187" t="s">
        <v>1264</v>
      </c>
      <c r="E2062" s="187" t="s">
        <v>1264</v>
      </c>
      <c r="F2062" s="53">
        <v>250</v>
      </c>
      <c r="G2062" s="55"/>
      <c r="H2062" s="55"/>
      <c r="I2062" s="31">
        <f t="shared" si="382"/>
        <v>6.9</v>
      </c>
      <c r="J2062" s="32">
        <f t="shared" si="383"/>
        <v>2</v>
      </c>
      <c r="K2062" s="32">
        <f t="shared" si="384"/>
        <v>4.8</v>
      </c>
      <c r="L2062" s="32">
        <f t="shared" si="390"/>
        <v>2</v>
      </c>
      <c r="M2062" s="32">
        <f t="shared" si="389"/>
        <v>4.8</v>
      </c>
      <c r="N2062" s="33">
        <f t="shared" si="385"/>
        <v>9</v>
      </c>
      <c r="O2062" s="34">
        <f t="shared" si="386"/>
        <v>0.66666666666666663</v>
      </c>
      <c r="P2062" s="35">
        <f t="shared" si="386"/>
        <v>1.5999999999999999</v>
      </c>
      <c r="Q2062" s="33"/>
      <c r="R2062" s="33">
        <f t="shared" si="387"/>
        <v>0.66666666666666663</v>
      </c>
      <c r="S2062" s="185">
        <f t="shared" si="387"/>
        <v>1.5999999999999999</v>
      </c>
      <c r="T2062" s="33"/>
      <c r="U2062" s="33">
        <f t="shared" si="388"/>
        <v>0.66666666666666663</v>
      </c>
      <c r="V2062" s="185">
        <f t="shared" si="388"/>
        <v>1.5999999999999999</v>
      </c>
      <c r="W2062" s="36"/>
    </row>
    <row r="2063" spans="1:23" ht="19.5">
      <c r="A2063" s="26">
        <v>96</v>
      </c>
      <c r="B2063" s="187" t="s">
        <v>2739</v>
      </c>
      <c r="C2063" s="187" t="s">
        <v>2884</v>
      </c>
      <c r="D2063" s="187" t="s">
        <v>2888</v>
      </c>
      <c r="E2063" s="187" t="s">
        <v>2888</v>
      </c>
      <c r="F2063" s="53">
        <v>167</v>
      </c>
      <c r="G2063" s="55">
        <v>2.355</v>
      </c>
      <c r="H2063" s="55">
        <v>0.88</v>
      </c>
      <c r="I2063" s="31">
        <f t="shared" si="382"/>
        <v>4.5999999999999996</v>
      </c>
      <c r="J2063" s="32">
        <f t="shared" si="383"/>
        <v>1.3</v>
      </c>
      <c r="K2063" s="32">
        <f t="shared" si="384"/>
        <v>3.2</v>
      </c>
      <c r="L2063" s="32">
        <v>0</v>
      </c>
      <c r="M2063" s="32">
        <f t="shared" si="389"/>
        <v>2.3200000000000003</v>
      </c>
      <c r="N2063" s="33">
        <f t="shared" si="385"/>
        <v>6</v>
      </c>
      <c r="O2063" s="34">
        <f t="shared" si="386"/>
        <v>0</v>
      </c>
      <c r="P2063" s="35">
        <f t="shared" si="386"/>
        <v>0.77333333333333343</v>
      </c>
      <c r="Q2063" s="33"/>
      <c r="R2063" s="33">
        <f t="shared" si="387"/>
        <v>0</v>
      </c>
      <c r="S2063" s="185">
        <f t="shared" si="387"/>
        <v>0.77333333333333343</v>
      </c>
      <c r="T2063" s="33"/>
      <c r="U2063" s="33">
        <f t="shared" si="388"/>
        <v>0</v>
      </c>
      <c r="V2063" s="185">
        <f t="shared" si="388"/>
        <v>0.77333333333333343</v>
      </c>
      <c r="W2063" s="36"/>
    </row>
    <row r="2064" spans="1:23" ht="19.5">
      <c r="A2064" s="26">
        <v>97</v>
      </c>
      <c r="B2064" s="187" t="s">
        <v>2739</v>
      </c>
      <c r="C2064" s="187"/>
      <c r="D2064" s="187" t="s">
        <v>2889</v>
      </c>
      <c r="E2064" s="187" t="s">
        <v>2889</v>
      </c>
      <c r="F2064" s="53">
        <v>128</v>
      </c>
      <c r="G2064" s="55">
        <v>0.34050000000000002</v>
      </c>
      <c r="H2064" s="55"/>
      <c r="I2064" s="31">
        <f t="shared" si="382"/>
        <v>3.5</v>
      </c>
      <c r="J2064" s="32">
        <f t="shared" si="383"/>
        <v>1</v>
      </c>
      <c r="K2064" s="32">
        <f t="shared" si="384"/>
        <v>2.5</v>
      </c>
      <c r="L2064" s="32">
        <f>J2064-G2064</f>
        <v>0.65949999999999998</v>
      </c>
      <c r="M2064" s="32">
        <f t="shared" si="389"/>
        <v>2.5</v>
      </c>
      <c r="N2064" s="33">
        <f t="shared" si="385"/>
        <v>5</v>
      </c>
      <c r="O2064" s="34">
        <f t="shared" si="386"/>
        <v>0.21983333333333333</v>
      </c>
      <c r="P2064" s="35">
        <f t="shared" si="386"/>
        <v>0.83333333333333337</v>
      </c>
      <c r="Q2064" s="33"/>
      <c r="R2064" s="33">
        <f t="shared" si="387"/>
        <v>0.21983333333333333</v>
      </c>
      <c r="S2064" s="185">
        <f t="shared" si="387"/>
        <v>0.83333333333333337</v>
      </c>
      <c r="T2064" s="33"/>
      <c r="U2064" s="33">
        <f t="shared" si="388"/>
        <v>0.21983333333333333</v>
      </c>
      <c r="V2064" s="185">
        <f t="shared" si="388"/>
        <v>0.83333333333333337</v>
      </c>
      <c r="W2064" s="36"/>
    </row>
    <row r="2065" spans="1:23" ht="19.5">
      <c r="A2065" s="26">
        <v>98</v>
      </c>
      <c r="B2065" s="187" t="s">
        <v>2739</v>
      </c>
      <c r="C2065" s="187" t="s">
        <v>2799</v>
      </c>
      <c r="D2065" s="187" t="s">
        <v>2890</v>
      </c>
      <c r="E2065" s="187" t="s">
        <v>2890</v>
      </c>
      <c r="F2065" s="53">
        <v>118</v>
      </c>
      <c r="G2065" s="55">
        <v>0.81900000000000006</v>
      </c>
      <c r="H2065" s="55"/>
      <c r="I2065" s="31">
        <f t="shared" si="382"/>
        <v>3.2</v>
      </c>
      <c r="J2065" s="32">
        <f t="shared" si="383"/>
        <v>0.9</v>
      </c>
      <c r="K2065" s="32">
        <f t="shared" si="384"/>
        <v>2.2000000000000002</v>
      </c>
      <c r="L2065" s="32">
        <f>J2065-G2065</f>
        <v>8.0999999999999961E-2</v>
      </c>
      <c r="M2065" s="32">
        <f t="shared" si="389"/>
        <v>2.2000000000000002</v>
      </c>
      <c r="N2065" s="33">
        <f t="shared" si="385"/>
        <v>4</v>
      </c>
      <c r="O2065" s="34">
        <f t="shared" si="386"/>
        <v>2.6999999999999986E-2</v>
      </c>
      <c r="P2065" s="35">
        <f t="shared" si="386"/>
        <v>0.73333333333333339</v>
      </c>
      <c r="Q2065" s="33"/>
      <c r="R2065" s="33">
        <f t="shared" si="387"/>
        <v>2.6999999999999986E-2</v>
      </c>
      <c r="S2065" s="185">
        <f t="shared" si="387"/>
        <v>0.73333333333333339</v>
      </c>
      <c r="T2065" s="33"/>
      <c r="U2065" s="33">
        <f t="shared" si="388"/>
        <v>2.6999999999999986E-2</v>
      </c>
      <c r="V2065" s="185">
        <f t="shared" si="388"/>
        <v>0.73333333333333339</v>
      </c>
      <c r="W2065" s="36"/>
    </row>
    <row r="2066" spans="1:23" ht="58.5">
      <c r="A2066" s="26">
        <v>99</v>
      </c>
      <c r="B2066" s="187" t="s">
        <v>2739</v>
      </c>
      <c r="C2066" s="187" t="s">
        <v>2814</v>
      </c>
      <c r="D2066" s="189" t="s">
        <v>2891</v>
      </c>
      <c r="E2066" s="189" t="s">
        <v>2891</v>
      </c>
      <c r="F2066" s="53">
        <v>210</v>
      </c>
      <c r="G2066" s="55"/>
      <c r="H2066" s="55"/>
      <c r="I2066" s="31">
        <f t="shared" si="382"/>
        <v>5.8</v>
      </c>
      <c r="J2066" s="32">
        <f t="shared" si="383"/>
        <v>1.7</v>
      </c>
      <c r="K2066" s="32">
        <f t="shared" si="384"/>
        <v>4.0999999999999996</v>
      </c>
      <c r="L2066" s="32">
        <f>J2066-G2066</f>
        <v>1.7</v>
      </c>
      <c r="M2066" s="32">
        <f t="shared" si="389"/>
        <v>4.0999999999999996</v>
      </c>
      <c r="N2066" s="33">
        <f t="shared" si="385"/>
        <v>8</v>
      </c>
      <c r="O2066" s="34">
        <f t="shared" si="386"/>
        <v>0.56666666666666665</v>
      </c>
      <c r="P2066" s="35">
        <f t="shared" si="386"/>
        <v>1.3666666666666665</v>
      </c>
      <c r="Q2066" s="33"/>
      <c r="R2066" s="33">
        <f t="shared" si="387"/>
        <v>0.56666666666666665</v>
      </c>
      <c r="S2066" s="185">
        <f t="shared" si="387"/>
        <v>1.3666666666666665</v>
      </c>
      <c r="T2066" s="33"/>
      <c r="U2066" s="33">
        <f t="shared" si="388"/>
        <v>0.56666666666666665</v>
      </c>
      <c r="V2066" s="185">
        <f t="shared" si="388"/>
        <v>1.3666666666666665</v>
      </c>
      <c r="W2066" s="36"/>
    </row>
    <row r="2067" spans="1:23" ht="19.5">
      <c r="A2067" s="26">
        <v>100</v>
      </c>
      <c r="B2067" s="187" t="s">
        <v>2739</v>
      </c>
      <c r="C2067" s="187" t="s">
        <v>2814</v>
      </c>
      <c r="D2067" s="187" t="s">
        <v>2892</v>
      </c>
      <c r="E2067" s="187" t="s">
        <v>2892</v>
      </c>
      <c r="F2067" s="53">
        <v>120</v>
      </c>
      <c r="G2067" s="55">
        <v>0.10899999999999999</v>
      </c>
      <c r="H2067" s="55"/>
      <c r="I2067" s="31">
        <f t="shared" si="382"/>
        <v>3.3</v>
      </c>
      <c r="J2067" s="32">
        <f t="shared" si="383"/>
        <v>0.9</v>
      </c>
      <c r="K2067" s="32">
        <f t="shared" si="384"/>
        <v>2.2999999999999998</v>
      </c>
      <c r="L2067" s="32">
        <f>J2067-G2067</f>
        <v>0.79100000000000004</v>
      </c>
      <c r="M2067" s="32">
        <f t="shared" si="389"/>
        <v>2.2999999999999998</v>
      </c>
      <c r="N2067" s="33">
        <f t="shared" si="385"/>
        <v>4</v>
      </c>
      <c r="O2067" s="34">
        <f t="shared" si="386"/>
        <v>0.26366666666666666</v>
      </c>
      <c r="P2067" s="35">
        <f t="shared" si="386"/>
        <v>0.76666666666666661</v>
      </c>
      <c r="Q2067" s="33"/>
      <c r="R2067" s="33">
        <f t="shared" si="387"/>
        <v>0.26366666666666666</v>
      </c>
      <c r="S2067" s="185">
        <f t="shared" si="387"/>
        <v>0.76666666666666661</v>
      </c>
      <c r="T2067" s="33"/>
      <c r="U2067" s="33">
        <f t="shared" si="388"/>
        <v>0.26366666666666666</v>
      </c>
      <c r="V2067" s="185">
        <f t="shared" si="388"/>
        <v>0.76666666666666661</v>
      </c>
      <c r="W2067" s="36"/>
    </row>
    <row r="2068" spans="1:23" ht="19.5">
      <c r="A2068" s="26">
        <v>101</v>
      </c>
      <c r="B2068" s="187" t="s">
        <v>2739</v>
      </c>
      <c r="C2068" s="187" t="s">
        <v>2893</v>
      </c>
      <c r="D2068" s="187" t="s">
        <v>2894</v>
      </c>
      <c r="E2068" s="187" t="s">
        <v>2894</v>
      </c>
      <c r="F2068" s="53">
        <v>104</v>
      </c>
      <c r="G2068" s="55"/>
      <c r="H2068" s="55"/>
      <c r="I2068" s="31">
        <f t="shared" si="382"/>
        <v>2.9</v>
      </c>
      <c r="J2068" s="32">
        <f t="shared" si="383"/>
        <v>0.8</v>
      </c>
      <c r="K2068" s="32">
        <f t="shared" si="384"/>
        <v>2</v>
      </c>
      <c r="L2068" s="32">
        <f>J2068-G2068</f>
        <v>0.8</v>
      </c>
      <c r="M2068" s="32">
        <f t="shared" si="389"/>
        <v>2</v>
      </c>
      <c r="N2068" s="33">
        <f t="shared" si="385"/>
        <v>4</v>
      </c>
      <c r="O2068" s="34">
        <f t="shared" si="386"/>
        <v>0.26666666666666666</v>
      </c>
      <c r="P2068" s="35">
        <f t="shared" si="386"/>
        <v>0.66666666666666663</v>
      </c>
      <c r="Q2068" s="33"/>
      <c r="R2068" s="33">
        <f t="shared" si="387"/>
        <v>0.26666666666666666</v>
      </c>
      <c r="S2068" s="185">
        <f t="shared" si="387"/>
        <v>0.66666666666666663</v>
      </c>
      <c r="T2068" s="33"/>
      <c r="U2068" s="33">
        <f t="shared" si="388"/>
        <v>0.26666666666666666</v>
      </c>
      <c r="V2068" s="185">
        <f t="shared" si="388"/>
        <v>0.66666666666666663</v>
      </c>
      <c r="W2068" s="36"/>
    </row>
    <row r="2069" spans="1:23" ht="19.5">
      <c r="A2069" s="26">
        <v>102</v>
      </c>
      <c r="B2069" s="187" t="s">
        <v>2739</v>
      </c>
      <c r="C2069" s="187" t="s">
        <v>2865</v>
      </c>
      <c r="D2069" s="187" t="s">
        <v>2895</v>
      </c>
      <c r="E2069" s="187" t="s">
        <v>2895</v>
      </c>
      <c r="F2069" s="53">
        <v>68</v>
      </c>
      <c r="G2069" s="55">
        <v>0.63200000000000001</v>
      </c>
      <c r="H2069" s="55">
        <v>1.4569999999999999</v>
      </c>
      <c r="I2069" s="31">
        <f t="shared" si="382"/>
        <v>1.9</v>
      </c>
      <c r="J2069" s="32">
        <f t="shared" si="383"/>
        <v>0.5</v>
      </c>
      <c r="K2069" s="32">
        <f t="shared" si="384"/>
        <v>1.3</v>
      </c>
      <c r="L2069" s="32">
        <v>0</v>
      </c>
      <c r="M2069" s="32">
        <v>0</v>
      </c>
      <c r="N2069" s="33">
        <f t="shared" si="385"/>
        <v>2</v>
      </c>
      <c r="O2069" s="34">
        <f t="shared" si="386"/>
        <v>0</v>
      </c>
      <c r="P2069" s="35">
        <f t="shared" si="386"/>
        <v>0</v>
      </c>
      <c r="Q2069" s="33"/>
      <c r="R2069" s="33">
        <f t="shared" si="387"/>
        <v>0</v>
      </c>
      <c r="S2069" s="185">
        <f t="shared" si="387"/>
        <v>0</v>
      </c>
      <c r="T2069" s="33"/>
      <c r="U2069" s="33">
        <f t="shared" si="388"/>
        <v>0</v>
      </c>
      <c r="V2069" s="185">
        <f t="shared" si="388"/>
        <v>0</v>
      </c>
      <c r="W2069" s="36"/>
    </row>
    <row r="2070" spans="1:23" ht="19.5">
      <c r="A2070" s="26">
        <v>103</v>
      </c>
      <c r="B2070" s="187" t="s">
        <v>2739</v>
      </c>
      <c r="C2070" s="187" t="s">
        <v>2896</v>
      </c>
      <c r="D2070" s="187" t="s">
        <v>2897</v>
      </c>
      <c r="E2070" s="187" t="s">
        <v>2897</v>
      </c>
      <c r="F2070" s="53">
        <v>66</v>
      </c>
      <c r="G2070" s="55"/>
      <c r="H2070" s="55"/>
      <c r="I2070" s="31">
        <f t="shared" si="382"/>
        <v>1.8</v>
      </c>
      <c r="J2070" s="32">
        <f t="shared" si="383"/>
        <v>0.5</v>
      </c>
      <c r="K2070" s="32">
        <f t="shared" si="384"/>
        <v>1.3</v>
      </c>
      <c r="L2070" s="32">
        <f>J2070-G2070</f>
        <v>0.5</v>
      </c>
      <c r="M2070" s="32">
        <f>K2070-H2070</f>
        <v>1.3</v>
      </c>
      <c r="N2070" s="33">
        <f t="shared" si="385"/>
        <v>2</v>
      </c>
      <c r="O2070" s="34">
        <f t="shared" si="386"/>
        <v>0.16666666666666666</v>
      </c>
      <c r="P2070" s="35">
        <f t="shared" si="386"/>
        <v>0.43333333333333335</v>
      </c>
      <c r="Q2070" s="33"/>
      <c r="R2070" s="33">
        <f t="shared" si="387"/>
        <v>0.16666666666666666</v>
      </c>
      <c r="S2070" s="185">
        <f t="shared" si="387"/>
        <v>0.43333333333333335</v>
      </c>
      <c r="T2070" s="33"/>
      <c r="U2070" s="33">
        <f t="shared" si="388"/>
        <v>0.16666666666666666</v>
      </c>
      <c r="V2070" s="185">
        <f t="shared" si="388"/>
        <v>0.43333333333333335</v>
      </c>
      <c r="W2070" s="36"/>
    </row>
    <row r="2071" spans="1:23" ht="19.5">
      <c r="A2071" s="26">
        <v>104</v>
      </c>
      <c r="B2071" s="187" t="s">
        <v>2739</v>
      </c>
      <c r="C2071" s="187" t="s">
        <v>2761</v>
      </c>
      <c r="D2071" s="187" t="s">
        <v>2898</v>
      </c>
      <c r="E2071" s="187" t="s">
        <v>2898</v>
      </c>
      <c r="F2071" s="53">
        <v>30</v>
      </c>
      <c r="G2071" s="94"/>
      <c r="H2071" s="94"/>
      <c r="I2071" s="31">
        <f t="shared" si="382"/>
        <v>0.8</v>
      </c>
      <c r="J2071" s="32">
        <f t="shared" si="383"/>
        <v>0.2</v>
      </c>
      <c r="K2071" s="32">
        <f t="shared" si="384"/>
        <v>0.6</v>
      </c>
      <c r="L2071" s="32">
        <f>J2071-G2071</f>
        <v>0.2</v>
      </c>
      <c r="M2071" s="32">
        <f>K2071-H2071</f>
        <v>0.6</v>
      </c>
      <c r="N2071" s="33">
        <f t="shared" si="385"/>
        <v>1</v>
      </c>
      <c r="O2071" s="34">
        <f t="shared" si="386"/>
        <v>6.6666666666666666E-2</v>
      </c>
      <c r="P2071" s="35">
        <f t="shared" si="386"/>
        <v>0.19999999999999998</v>
      </c>
      <c r="Q2071" s="33"/>
      <c r="R2071" s="33">
        <f t="shared" si="387"/>
        <v>6.6666666666666666E-2</v>
      </c>
      <c r="S2071" s="185">
        <f t="shared" si="387"/>
        <v>0.19999999999999998</v>
      </c>
      <c r="T2071" s="33"/>
      <c r="U2071" s="33">
        <f t="shared" si="388"/>
        <v>6.6666666666666666E-2</v>
      </c>
      <c r="V2071" s="185">
        <f t="shared" si="388"/>
        <v>0.19999999999999998</v>
      </c>
      <c r="W2071" s="36"/>
    </row>
    <row r="2072" spans="1:23" ht="18.75">
      <c r="A2072" s="26"/>
      <c r="B2072" s="38"/>
      <c r="C2072" s="38"/>
      <c r="D2072" s="38"/>
      <c r="E2072" s="28" t="s">
        <v>225</v>
      </c>
      <c r="F2072" s="95">
        <f>SUM(F1968:F2071)</f>
        <v>15256</v>
      </c>
      <c r="G2072" s="32">
        <f t="shared" ref="G2072:H2072" si="391">SUM(G1968:G2071)</f>
        <v>128.18190000000001</v>
      </c>
      <c r="H2072" s="32">
        <f t="shared" si="391"/>
        <v>59.375</v>
      </c>
      <c r="I2072" s="103">
        <f>SUM(I1968:I2071)</f>
        <v>419.8</v>
      </c>
      <c r="J2072" s="74">
        <f>SUM(J1968:J2071)</f>
        <v>119.69999999999999</v>
      </c>
      <c r="K2072" s="74">
        <f>SUM(K1968:K2071)</f>
        <v>294.40000000000003</v>
      </c>
      <c r="L2072" s="74">
        <f>SUM(L1968:L2071)</f>
        <v>74.887600000000006</v>
      </c>
      <c r="M2072" s="74">
        <f>SUM(M1968:M2071)</f>
        <v>255.76800000000006</v>
      </c>
      <c r="N2072" s="74">
        <f t="shared" ref="N2072:P2072" si="392">SUM(N1968:N2071)</f>
        <v>546</v>
      </c>
      <c r="O2072" s="104">
        <f t="shared" si="392"/>
        <v>24.96253333333334</v>
      </c>
      <c r="P2072" s="104">
        <f t="shared" si="392"/>
        <v>85.255999999999972</v>
      </c>
      <c r="Q2072" s="42"/>
      <c r="R2072" s="41">
        <f t="shared" ref="R2072:S2072" si="393">SUM(R1968:R2071)</f>
        <v>24.96253333333334</v>
      </c>
      <c r="S2072" s="41">
        <f t="shared" si="393"/>
        <v>85.255999999999972</v>
      </c>
      <c r="T2072" s="42"/>
      <c r="U2072" s="41">
        <f t="shared" ref="U2072:V2072" si="394">SUM(U1968:U2071)</f>
        <v>24.96253333333334</v>
      </c>
      <c r="V2072" s="41">
        <f t="shared" si="394"/>
        <v>85.255999999999972</v>
      </c>
      <c r="W2072" s="142"/>
    </row>
    <row r="2073" spans="1:23" ht="18.75">
      <c r="A2073" s="48"/>
      <c r="B2073" s="47"/>
      <c r="C2073" s="47"/>
      <c r="D2073" s="47"/>
      <c r="E2073" s="66"/>
      <c r="F2073" s="96"/>
      <c r="G2073" s="68"/>
      <c r="H2073" s="68"/>
      <c r="I2073" s="105"/>
      <c r="J2073" s="83"/>
      <c r="K2073" s="83"/>
      <c r="L2073" s="83"/>
      <c r="M2073" s="83"/>
      <c r="N2073" s="91"/>
      <c r="O2073" s="91"/>
      <c r="P2073" s="91"/>
      <c r="Q2073" s="91"/>
      <c r="R2073" s="91"/>
      <c r="S2073" s="91"/>
      <c r="T2073" s="91"/>
      <c r="U2073" s="91"/>
      <c r="V2073" s="91"/>
      <c r="W2073" s="46"/>
    </row>
    <row r="2074" spans="1:23" ht="18.75">
      <c r="A2074" s="48"/>
      <c r="B2074" s="47"/>
      <c r="C2074" s="47"/>
      <c r="D2074" s="47"/>
      <c r="E2074" s="66"/>
      <c r="F2074" s="96"/>
      <c r="G2074" s="68"/>
      <c r="H2074" s="156"/>
      <c r="I2074" s="157"/>
      <c r="J2074" s="158"/>
      <c r="K2074" s="159"/>
      <c r="L2074" s="88"/>
      <c r="M2074" s="88"/>
      <c r="N2074" s="91"/>
      <c r="O2074" s="91"/>
      <c r="P2074" s="91"/>
      <c r="Q2074" s="91"/>
      <c r="R2074" s="91"/>
      <c r="S2074" s="91"/>
      <c r="T2074" s="91"/>
      <c r="U2074" s="91"/>
      <c r="V2074" s="91"/>
      <c r="W2074" s="46"/>
    </row>
    <row r="2075" spans="1:23" ht="18.75">
      <c r="A2075" s="48"/>
      <c r="B2075" s="47"/>
      <c r="C2075" s="47"/>
      <c r="D2075" s="47"/>
      <c r="E2075" s="66"/>
      <c r="F2075" s="96"/>
      <c r="G2075" s="68"/>
      <c r="H2075" s="160"/>
      <c r="I2075" s="161"/>
      <c r="J2075" s="162"/>
      <c r="K2075" s="163"/>
      <c r="L2075" s="88"/>
      <c r="M2075" s="88"/>
      <c r="N2075" s="91"/>
      <c r="O2075" s="91"/>
      <c r="P2075" s="91"/>
      <c r="Q2075" s="91"/>
      <c r="R2075" s="91"/>
      <c r="S2075" s="91"/>
      <c r="T2075" s="91"/>
      <c r="U2075" s="91"/>
      <c r="V2075" s="91"/>
      <c r="W2075" s="46"/>
    </row>
    <row r="2076" spans="1:23" ht="18.75">
      <c r="A2076" s="48"/>
      <c r="B2076" s="47"/>
      <c r="C2076" s="47"/>
      <c r="D2076" s="47"/>
      <c r="E2076" s="66"/>
      <c r="F2076" s="96"/>
      <c r="G2076" s="68"/>
      <c r="H2076" s="68"/>
      <c r="I2076" s="66"/>
      <c r="J2076" s="163"/>
      <c r="K2076" s="163"/>
      <c r="L2076" s="88"/>
      <c r="M2076" s="88"/>
      <c r="N2076" s="91"/>
      <c r="O2076" s="91"/>
      <c r="P2076" s="91"/>
      <c r="Q2076" s="91"/>
      <c r="R2076" s="91"/>
      <c r="S2076" s="91"/>
      <c r="T2076" s="91"/>
      <c r="U2076" s="91"/>
      <c r="V2076" s="91"/>
      <c r="W2076" s="46"/>
    </row>
    <row r="2077" spans="1:23" ht="18.75">
      <c r="A2077" s="48"/>
      <c r="B2077" s="47"/>
      <c r="C2077" s="47"/>
      <c r="D2077" s="47"/>
      <c r="E2077" s="66"/>
      <c r="F2077" s="96"/>
      <c r="G2077" s="68"/>
      <c r="H2077" s="164"/>
      <c r="I2077" s="66"/>
      <c r="J2077" s="163"/>
      <c r="K2077" s="163"/>
      <c r="L2077" s="88"/>
      <c r="M2077" s="88"/>
      <c r="N2077" s="91"/>
      <c r="O2077" s="91"/>
      <c r="P2077" s="91"/>
      <c r="Q2077" s="91"/>
      <c r="R2077" s="91"/>
      <c r="S2077" s="91"/>
      <c r="T2077" s="91"/>
      <c r="U2077" s="91"/>
      <c r="V2077" s="91"/>
      <c r="W2077" s="46"/>
    </row>
    <row r="2078" spans="1:23" ht="18.75">
      <c r="A2078" s="48"/>
      <c r="B2078" s="47"/>
      <c r="C2078" s="47"/>
      <c r="D2078" s="47"/>
      <c r="E2078" s="66"/>
      <c r="F2078" s="96"/>
      <c r="G2078" s="68"/>
      <c r="H2078" s="68"/>
      <c r="I2078" s="106"/>
      <c r="J2078" s="88"/>
      <c r="K2078" s="88"/>
      <c r="L2078" s="88"/>
      <c r="M2078" s="88"/>
      <c r="N2078" s="91"/>
      <c r="O2078" s="91"/>
      <c r="P2078" s="91"/>
      <c r="Q2078" s="91"/>
      <c r="R2078" s="91"/>
      <c r="S2078" s="91"/>
      <c r="T2078" s="91"/>
      <c r="U2078" s="91"/>
      <c r="V2078" s="91"/>
      <c r="W2078" s="46"/>
    </row>
    <row r="2079" spans="1:23" ht="15.75">
      <c r="A2079" s="44"/>
      <c r="B2079" s="45"/>
      <c r="C2079" s="45"/>
      <c r="D2079" s="45"/>
      <c r="E2079" s="45"/>
      <c r="F2079" s="44"/>
      <c r="G2079" s="58"/>
      <c r="H2079" s="58"/>
      <c r="I2079" s="106"/>
      <c r="J2079" s="88"/>
      <c r="K2079" s="88"/>
      <c r="L2079" s="88"/>
      <c r="M2079" s="88"/>
      <c r="N2079" s="46"/>
      <c r="O2079" s="46"/>
      <c r="P2079" s="46"/>
      <c r="Q2079" s="46"/>
      <c r="R2079" s="46"/>
      <c r="S2079" s="46"/>
      <c r="T2079" s="46"/>
      <c r="U2079" s="46"/>
      <c r="V2079" s="46"/>
      <c r="W2079" s="46"/>
    </row>
    <row r="2080" spans="1:23" ht="19.5">
      <c r="A2080" s="181">
        <v>1</v>
      </c>
      <c r="B2080" s="27" t="s">
        <v>2899</v>
      </c>
      <c r="C2080" s="27" t="s">
        <v>2900</v>
      </c>
      <c r="D2080" s="27"/>
      <c r="E2080" s="27" t="s">
        <v>2901</v>
      </c>
      <c r="F2080" s="29">
        <v>204</v>
      </c>
      <c r="G2080" s="55">
        <v>9.4821840000000073</v>
      </c>
      <c r="H2080" s="55">
        <v>8.1682467391999971</v>
      </c>
      <c r="I2080" s="31">
        <f t="shared" ref="I2080:I2143" si="395">ROUND(F2080*55/100*50*0.001,1)</f>
        <v>5.6</v>
      </c>
      <c r="J2080" s="32">
        <f t="shared" ref="J2080:J2143" si="396">ROUND(I2080*1/3.5,1)</f>
        <v>1.6</v>
      </c>
      <c r="K2080" s="32">
        <f t="shared" ref="K2080:K2143" si="397">ROUND(I2080*2/2.85,1)</f>
        <v>3.9</v>
      </c>
      <c r="L2080" s="32">
        <v>0</v>
      </c>
      <c r="M2080" s="32">
        <v>0</v>
      </c>
      <c r="N2080" s="33">
        <f t="shared" ref="N2080:N2143" si="398">ROUND(F2080*60/100*60*0.001,0)</f>
        <v>7</v>
      </c>
      <c r="O2080" s="34">
        <f t="shared" ref="O2080:P2143" si="399">L2080/3</f>
        <v>0</v>
      </c>
      <c r="P2080" s="35">
        <f t="shared" si="399"/>
        <v>0</v>
      </c>
      <c r="Q2080" s="33"/>
      <c r="R2080" s="33">
        <f t="shared" ref="R2080:S2143" si="400">L2080/3</f>
        <v>0</v>
      </c>
      <c r="S2080" s="185">
        <f t="shared" si="400"/>
        <v>0</v>
      </c>
      <c r="T2080" s="33"/>
      <c r="U2080" s="33">
        <f t="shared" ref="U2080:V2143" si="401">L2080/3</f>
        <v>0</v>
      </c>
      <c r="V2080" s="185">
        <f t="shared" si="401"/>
        <v>0</v>
      </c>
      <c r="W2080" s="36"/>
    </row>
    <row r="2081" spans="1:23" ht="19.5">
      <c r="A2081" s="181">
        <v>2</v>
      </c>
      <c r="B2081" s="27" t="s">
        <v>2899</v>
      </c>
      <c r="C2081" s="27" t="s">
        <v>2902</v>
      </c>
      <c r="D2081" s="27"/>
      <c r="E2081" s="27" t="s">
        <v>2903</v>
      </c>
      <c r="F2081" s="29">
        <v>208</v>
      </c>
      <c r="G2081" s="55">
        <v>1.7194480000000019</v>
      </c>
      <c r="H2081" s="55">
        <v>3.5601901824000013</v>
      </c>
      <c r="I2081" s="31">
        <f t="shared" si="395"/>
        <v>5.7</v>
      </c>
      <c r="J2081" s="32">
        <f t="shared" si="396"/>
        <v>1.6</v>
      </c>
      <c r="K2081" s="32">
        <f t="shared" si="397"/>
        <v>4</v>
      </c>
      <c r="L2081" s="32">
        <v>0</v>
      </c>
      <c r="M2081" s="32">
        <f>K2081-H2081</f>
        <v>0.43980981759999871</v>
      </c>
      <c r="N2081" s="33">
        <f t="shared" si="398"/>
        <v>7</v>
      </c>
      <c r="O2081" s="34">
        <f t="shared" si="399"/>
        <v>0</v>
      </c>
      <c r="P2081" s="35">
        <f t="shared" si="399"/>
        <v>0.14660327253333291</v>
      </c>
      <c r="Q2081" s="33"/>
      <c r="R2081" s="33">
        <f t="shared" si="400"/>
        <v>0</v>
      </c>
      <c r="S2081" s="185">
        <f t="shared" si="400"/>
        <v>0.14660327253333291</v>
      </c>
      <c r="T2081" s="33"/>
      <c r="U2081" s="33">
        <f t="shared" si="401"/>
        <v>0</v>
      </c>
      <c r="V2081" s="185">
        <f t="shared" si="401"/>
        <v>0.14660327253333291</v>
      </c>
      <c r="W2081" s="36"/>
    </row>
    <row r="2082" spans="1:23" ht="19.5">
      <c r="A2082" s="181">
        <v>3</v>
      </c>
      <c r="B2082" s="27" t="s">
        <v>2899</v>
      </c>
      <c r="C2082" s="27" t="s">
        <v>175</v>
      </c>
      <c r="D2082" s="27"/>
      <c r="E2082" s="27" t="s">
        <v>28</v>
      </c>
      <c r="F2082" s="29">
        <v>175</v>
      </c>
      <c r="G2082" s="55">
        <v>7.4979999999999993</v>
      </c>
      <c r="H2082" s="55">
        <v>15.561000000000002</v>
      </c>
      <c r="I2082" s="31">
        <f t="shared" si="395"/>
        <v>4.8</v>
      </c>
      <c r="J2082" s="32">
        <f t="shared" si="396"/>
        <v>1.4</v>
      </c>
      <c r="K2082" s="32">
        <f t="shared" si="397"/>
        <v>3.4</v>
      </c>
      <c r="L2082" s="32">
        <v>0</v>
      </c>
      <c r="M2082" s="32">
        <v>0</v>
      </c>
      <c r="N2082" s="33">
        <f t="shared" si="398"/>
        <v>6</v>
      </c>
      <c r="O2082" s="34">
        <f t="shared" si="399"/>
        <v>0</v>
      </c>
      <c r="P2082" s="35">
        <f t="shared" si="399"/>
        <v>0</v>
      </c>
      <c r="Q2082" s="33"/>
      <c r="R2082" s="33">
        <f t="shared" si="400"/>
        <v>0</v>
      </c>
      <c r="S2082" s="185">
        <f t="shared" si="400"/>
        <v>0</v>
      </c>
      <c r="T2082" s="33"/>
      <c r="U2082" s="33">
        <f t="shared" si="401"/>
        <v>0</v>
      </c>
      <c r="V2082" s="185">
        <f t="shared" si="401"/>
        <v>0</v>
      </c>
      <c r="W2082" s="36"/>
    </row>
    <row r="2083" spans="1:23" ht="19.5">
      <c r="A2083" s="181">
        <v>4</v>
      </c>
      <c r="B2083" s="27" t="s">
        <v>2899</v>
      </c>
      <c r="C2083" s="27" t="s">
        <v>2904</v>
      </c>
      <c r="D2083" s="27"/>
      <c r="E2083" s="27" t="s">
        <v>2905</v>
      </c>
      <c r="F2083" s="29">
        <v>66</v>
      </c>
      <c r="G2083" s="55">
        <v>8.3944240000000008</v>
      </c>
      <c r="H2083" s="55">
        <v>3.5957256511999995</v>
      </c>
      <c r="I2083" s="31">
        <f t="shared" si="395"/>
        <v>1.8</v>
      </c>
      <c r="J2083" s="32">
        <f t="shared" si="396"/>
        <v>0.5</v>
      </c>
      <c r="K2083" s="32">
        <f t="shared" si="397"/>
        <v>1.3</v>
      </c>
      <c r="L2083" s="32">
        <v>0</v>
      </c>
      <c r="M2083" s="32">
        <v>0</v>
      </c>
      <c r="N2083" s="33">
        <f t="shared" si="398"/>
        <v>2</v>
      </c>
      <c r="O2083" s="34">
        <f t="shared" si="399"/>
        <v>0</v>
      </c>
      <c r="P2083" s="35">
        <f t="shared" si="399"/>
        <v>0</v>
      </c>
      <c r="Q2083" s="33"/>
      <c r="R2083" s="33">
        <f t="shared" si="400"/>
        <v>0</v>
      </c>
      <c r="S2083" s="185">
        <f t="shared" si="400"/>
        <v>0</v>
      </c>
      <c r="T2083" s="33"/>
      <c r="U2083" s="33">
        <f t="shared" si="401"/>
        <v>0</v>
      </c>
      <c r="V2083" s="185">
        <f t="shared" si="401"/>
        <v>0</v>
      </c>
      <c r="W2083" s="36"/>
    </row>
    <row r="2084" spans="1:23" ht="19.5">
      <c r="A2084" s="181">
        <v>5</v>
      </c>
      <c r="B2084" s="27" t="s">
        <v>2899</v>
      </c>
      <c r="C2084" s="27" t="s">
        <v>2904</v>
      </c>
      <c r="D2084" s="27"/>
      <c r="E2084" s="27" t="s">
        <v>2906</v>
      </c>
      <c r="F2084" s="29">
        <v>120</v>
      </c>
      <c r="G2084" s="55">
        <v>3.5819599999999991</v>
      </c>
      <c r="H2084" s="55">
        <v>4.1841516480000003</v>
      </c>
      <c r="I2084" s="31">
        <f t="shared" si="395"/>
        <v>3.3</v>
      </c>
      <c r="J2084" s="32">
        <f t="shared" si="396"/>
        <v>0.9</v>
      </c>
      <c r="K2084" s="32">
        <f t="shared" si="397"/>
        <v>2.2999999999999998</v>
      </c>
      <c r="L2084" s="32">
        <v>0</v>
      </c>
      <c r="M2084" s="32">
        <v>0</v>
      </c>
      <c r="N2084" s="33">
        <f t="shared" si="398"/>
        <v>4</v>
      </c>
      <c r="O2084" s="34">
        <f t="shared" si="399"/>
        <v>0</v>
      </c>
      <c r="P2084" s="35">
        <f t="shared" si="399"/>
        <v>0</v>
      </c>
      <c r="Q2084" s="33"/>
      <c r="R2084" s="33">
        <f t="shared" si="400"/>
        <v>0</v>
      </c>
      <c r="S2084" s="185">
        <f t="shared" si="400"/>
        <v>0</v>
      </c>
      <c r="T2084" s="33"/>
      <c r="U2084" s="33">
        <f t="shared" si="401"/>
        <v>0</v>
      </c>
      <c r="V2084" s="185">
        <f t="shared" si="401"/>
        <v>0</v>
      </c>
      <c r="W2084" s="36"/>
    </row>
    <row r="2085" spans="1:23" ht="19.5">
      <c r="A2085" s="181">
        <v>6</v>
      </c>
      <c r="B2085" s="27" t="s">
        <v>2899</v>
      </c>
      <c r="C2085" s="27" t="s">
        <v>2907</v>
      </c>
      <c r="D2085" s="27"/>
      <c r="E2085" s="27" t="s">
        <v>2908</v>
      </c>
      <c r="F2085" s="29">
        <v>59</v>
      </c>
      <c r="G2085" s="55"/>
      <c r="H2085" s="55"/>
      <c r="I2085" s="31">
        <f t="shared" si="395"/>
        <v>1.6</v>
      </c>
      <c r="J2085" s="32">
        <f t="shared" si="396"/>
        <v>0.5</v>
      </c>
      <c r="K2085" s="32">
        <f t="shared" si="397"/>
        <v>1.1000000000000001</v>
      </c>
      <c r="L2085" s="32">
        <f>J2085-G2085</f>
        <v>0.5</v>
      </c>
      <c r="M2085" s="32">
        <f>K2085-H2085</f>
        <v>1.1000000000000001</v>
      </c>
      <c r="N2085" s="33">
        <f t="shared" si="398"/>
        <v>2</v>
      </c>
      <c r="O2085" s="34">
        <f t="shared" si="399"/>
        <v>0.16666666666666666</v>
      </c>
      <c r="P2085" s="35">
        <f t="shared" si="399"/>
        <v>0.3666666666666667</v>
      </c>
      <c r="Q2085" s="33"/>
      <c r="R2085" s="33">
        <f t="shared" si="400"/>
        <v>0.16666666666666666</v>
      </c>
      <c r="S2085" s="185">
        <f t="shared" si="400"/>
        <v>0.3666666666666667</v>
      </c>
      <c r="T2085" s="33"/>
      <c r="U2085" s="33">
        <f t="shared" si="401"/>
        <v>0.16666666666666666</v>
      </c>
      <c r="V2085" s="185">
        <f t="shared" si="401"/>
        <v>0.3666666666666667</v>
      </c>
      <c r="W2085" s="36"/>
    </row>
    <row r="2086" spans="1:23" ht="19.5">
      <c r="A2086" s="181">
        <v>7</v>
      </c>
      <c r="B2086" s="27" t="s">
        <v>2899</v>
      </c>
      <c r="C2086" s="27" t="s">
        <v>2909</v>
      </c>
      <c r="D2086" s="27"/>
      <c r="E2086" s="27" t="s">
        <v>2910</v>
      </c>
      <c r="F2086" s="29">
        <v>257</v>
      </c>
      <c r="G2086" s="55">
        <v>2.319119999999999</v>
      </c>
      <c r="H2086" s="55">
        <v>4.4719999999999995</v>
      </c>
      <c r="I2086" s="31">
        <f t="shared" si="395"/>
        <v>7.1</v>
      </c>
      <c r="J2086" s="32">
        <f t="shared" si="396"/>
        <v>2</v>
      </c>
      <c r="K2086" s="32">
        <f t="shared" si="397"/>
        <v>5</v>
      </c>
      <c r="L2086" s="32">
        <v>0</v>
      </c>
      <c r="M2086" s="32">
        <f>K2086-H2086</f>
        <v>0.52800000000000047</v>
      </c>
      <c r="N2086" s="33">
        <f t="shared" si="398"/>
        <v>9</v>
      </c>
      <c r="O2086" s="34">
        <f t="shared" si="399"/>
        <v>0</v>
      </c>
      <c r="P2086" s="35">
        <f t="shared" si="399"/>
        <v>0.17600000000000016</v>
      </c>
      <c r="Q2086" s="33"/>
      <c r="R2086" s="33">
        <f t="shared" si="400"/>
        <v>0</v>
      </c>
      <c r="S2086" s="185">
        <f t="shared" si="400"/>
        <v>0.17600000000000016</v>
      </c>
      <c r="T2086" s="33"/>
      <c r="U2086" s="33">
        <f t="shared" si="401"/>
        <v>0</v>
      </c>
      <c r="V2086" s="185">
        <f t="shared" si="401"/>
        <v>0.17600000000000016</v>
      </c>
      <c r="W2086" s="36"/>
    </row>
    <row r="2087" spans="1:23" ht="19.5">
      <c r="A2087" s="181">
        <v>8</v>
      </c>
      <c r="B2087" s="27" t="s">
        <v>2899</v>
      </c>
      <c r="C2087" s="27" t="s">
        <v>2911</v>
      </c>
      <c r="D2087" s="27"/>
      <c r="E2087" s="28" t="s">
        <v>2912</v>
      </c>
      <c r="F2087" s="29">
        <v>100</v>
      </c>
      <c r="G2087" s="55">
        <v>1.6756160000000024</v>
      </c>
      <c r="H2087" s="55">
        <v>1.0732783999999982</v>
      </c>
      <c r="I2087" s="31">
        <f t="shared" si="395"/>
        <v>2.8</v>
      </c>
      <c r="J2087" s="32">
        <f t="shared" si="396"/>
        <v>0.8</v>
      </c>
      <c r="K2087" s="32">
        <f t="shared" si="397"/>
        <v>2</v>
      </c>
      <c r="L2087" s="32">
        <v>0</v>
      </c>
      <c r="M2087" s="32">
        <f>K2087-H2087</f>
        <v>0.92672160000000181</v>
      </c>
      <c r="N2087" s="33">
        <f t="shared" si="398"/>
        <v>4</v>
      </c>
      <c r="O2087" s="34">
        <f t="shared" si="399"/>
        <v>0</v>
      </c>
      <c r="P2087" s="35">
        <f t="shared" si="399"/>
        <v>0.3089072000000006</v>
      </c>
      <c r="Q2087" s="33"/>
      <c r="R2087" s="33">
        <f t="shared" si="400"/>
        <v>0</v>
      </c>
      <c r="S2087" s="185">
        <f t="shared" si="400"/>
        <v>0.3089072000000006</v>
      </c>
      <c r="T2087" s="33"/>
      <c r="U2087" s="33">
        <f t="shared" si="401"/>
        <v>0</v>
      </c>
      <c r="V2087" s="185">
        <f t="shared" si="401"/>
        <v>0.3089072000000006</v>
      </c>
      <c r="W2087" s="36"/>
    </row>
    <row r="2088" spans="1:23" ht="19.5">
      <c r="A2088" s="181">
        <v>9</v>
      </c>
      <c r="B2088" s="27" t="s">
        <v>2899</v>
      </c>
      <c r="C2088" s="27" t="s">
        <v>2913</v>
      </c>
      <c r="D2088" s="27"/>
      <c r="E2088" s="28" t="s">
        <v>2914</v>
      </c>
      <c r="F2088" s="29">
        <v>327</v>
      </c>
      <c r="G2088" s="55">
        <v>34.800216000000006</v>
      </c>
      <c r="H2088" s="55">
        <v>2.7176362816000004</v>
      </c>
      <c r="I2088" s="31">
        <f t="shared" si="395"/>
        <v>9</v>
      </c>
      <c r="J2088" s="32">
        <f t="shared" si="396"/>
        <v>2.6</v>
      </c>
      <c r="K2088" s="32">
        <f t="shared" si="397"/>
        <v>6.3</v>
      </c>
      <c r="L2088" s="32">
        <v>0</v>
      </c>
      <c r="M2088" s="32">
        <f>K2088-H2088</f>
        <v>3.5823637183999995</v>
      </c>
      <c r="N2088" s="33">
        <f t="shared" si="398"/>
        <v>12</v>
      </c>
      <c r="O2088" s="34">
        <f t="shared" si="399"/>
        <v>0</v>
      </c>
      <c r="P2088" s="35">
        <f t="shared" si="399"/>
        <v>1.1941212394666665</v>
      </c>
      <c r="Q2088" s="33"/>
      <c r="R2088" s="33">
        <f t="shared" si="400"/>
        <v>0</v>
      </c>
      <c r="S2088" s="185">
        <f t="shared" si="400"/>
        <v>1.1941212394666665</v>
      </c>
      <c r="T2088" s="33"/>
      <c r="U2088" s="33">
        <f t="shared" si="401"/>
        <v>0</v>
      </c>
      <c r="V2088" s="185">
        <f t="shared" si="401"/>
        <v>1.1941212394666665</v>
      </c>
      <c r="W2088" s="36"/>
    </row>
    <row r="2089" spans="1:23" ht="19.5">
      <c r="A2089" s="181">
        <v>10</v>
      </c>
      <c r="B2089" s="27" t="s">
        <v>2899</v>
      </c>
      <c r="C2089" s="27" t="s">
        <v>2913</v>
      </c>
      <c r="D2089" s="27"/>
      <c r="E2089" s="27" t="s">
        <v>2915</v>
      </c>
      <c r="F2089" s="29">
        <v>250</v>
      </c>
      <c r="G2089" s="55">
        <v>18.159280000000013</v>
      </c>
      <c r="H2089" s="55">
        <v>10.423716063999997</v>
      </c>
      <c r="I2089" s="31">
        <f t="shared" si="395"/>
        <v>6.9</v>
      </c>
      <c r="J2089" s="32">
        <f t="shared" si="396"/>
        <v>2</v>
      </c>
      <c r="K2089" s="32">
        <f t="shared" si="397"/>
        <v>4.8</v>
      </c>
      <c r="L2089" s="32">
        <v>0</v>
      </c>
      <c r="M2089" s="32">
        <v>0</v>
      </c>
      <c r="N2089" s="33">
        <f t="shared" si="398"/>
        <v>9</v>
      </c>
      <c r="O2089" s="34">
        <f t="shared" si="399"/>
        <v>0</v>
      </c>
      <c r="P2089" s="35">
        <f t="shared" si="399"/>
        <v>0</v>
      </c>
      <c r="Q2089" s="33"/>
      <c r="R2089" s="33">
        <f t="shared" si="400"/>
        <v>0</v>
      </c>
      <c r="S2089" s="185">
        <f t="shared" si="400"/>
        <v>0</v>
      </c>
      <c r="T2089" s="33"/>
      <c r="U2089" s="33">
        <f t="shared" si="401"/>
        <v>0</v>
      </c>
      <c r="V2089" s="185">
        <f t="shared" si="401"/>
        <v>0</v>
      </c>
      <c r="W2089" s="36"/>
    </row>
    <row r="2090" spans="1:23" ht="19.5">
      <c r="A2090" s="181">
        <v>11</v>
      </c>
      <c r="B2090" s="27" t="s">
        <v>2899</v>
      </c>
      <c r="C2090" s="27" t="s">
        <v>2916</v>
      </c>
      <c r="D2090" s="27"/>
      <c r="E2090" s="27" t="s">
        <v>2917</v>
      </c>
      <c r="F2090" s="29">
        <v>204</v>
      </c>
      <c r="G2090" s="55">
        <v>1.6574039999999992</v>
      </c>
      <c r="H2090" s="55">
        <v>4.8137250752000016</v>
      </c>
      <c r="I2090" s="31">
        <f t="shared" si="395"/>
        <v>5.6</v>
      </c>
      <c r="J2090" s="32">
        <f t="shared" si="396"/>
        <v>1.6</v>
      </c>
      <c r="K2090" s="32">
        <f t="shared" si="397"/>
        <v>3.9</v>
      </c>
      <c r="L2090" s="32">
        <v>0</v>
      </c>
      <c r="M2090" s="32">
        <v>0</v>
      </c>
      <c r="N2090" s="33">
        <f t="shared" si="398"/>
        <v>7</v>
      </c>
      <c r="O2090" s="34">
        <f t="shared" si="399"/>
        <v>0</v>
      </c>
      <c r="P2090" s="35">
        <f t="shared" si="399"/>
        <v>0</v>
      </c>
      <c r="Q2090" s="33"/>
      <c r="R2090" s="33">
        <f t="shared" si="400"/>
        <v>0</v>
      </c>
      <c r="S2090" s="185">
        <f t="shared" si="400"/>
        <v>0</v>
      </c>
      <c r="T2090" s="33"/>
      <c r="U2090" s="33">
        <f t="shared" si="401"/>
        <v>0</v>
      </c>
      <c r="V2090" s="185">
        <f t="shared" si="401"/>
        <v>0</v>
      </c>
      <c r="W2090" s="36"/>
    </row>
    <row r="2091" spans="1:23" ht="19.5">
      <c r="A2091" s="181">
        <v>12</v>
      </c>
      <c r="B2091" s="27" t="s">
        <v>2899</v>
      </c>
      <c r="C2091" s="27" t="s">
        <v>2916</v>
      </c>
      <c r="D2091" s="27"/>
      <c r="E2091" s="27" t="s">
        <v>2918</v>
      </c>
      <c r="F2091" s="29">
        <v>107</v>
      </c>
      <c r="G2091" s="55"/>
      <c r="H2091" s="55"/>
      <c r="I2091" s="31">
        <f t="shared" si="395"/>
        <v>2.9</v>
      </c>
      <c r="J2091" s="32">
        <f t="shared" si="396"/>
        <v>0.8</v>
      </c>
      <c r="K2091" s="32">
        <f t="shared" si="397"/>
        <v>2</v>
      </c>
      <c r="L2091" s="32">
        <f>J2091-G2091</f>
        <v>0.8</v>
      </c>
      <c r="M2091" s="32">
        <f>K2091-H2091</f>
        <v>2</v>
      </c>
      <c r="N2091" s="33">
        <f t="shared" si="398"/>
        <v>4</v>
      </c>
      <c r="O2091" s="34">
        <f t="shared" si="399"/>
        <v>0.26666666666666666</v>
      </c>
      <c r="P2091" s="35">
        <f t="shared" si="399"/>
        <v>0.66666666666666663</v>
      </c>
      <c r="Q2091" s="33"/>
      <c r="R2091" s="33">
        <f t="shared" si="400"/>
        <v>0.26666666666666666</v>
      </c>
      <c r="S2091" s="185">
        <f t="shared" si="400"/>
        <v>0.66666666666666663</v>
      </c>
      <c r="T2091" s="33"/>
      <c r="U2091" s="33">
        <f t="shared" si="401"/>
        <v>0.26666666666666666</v>
      </c>
      <c r="V2091" s="185">
        <f t="shared" si="401"/>
        <v>0.66666666666666663</v>
      </c>
      <c r="W2091" s="36"/>
    </row>
    <row r="2092" spans="1:23" ht="19.5">
      <c r="A2092" s="181">
        <v>13</v>
      </c>
      <c r="B2092" s="27" t="s">
        <v>2899</v>
      </c>
      <c r="C2092" s="27" t="s">
        <v>2919</v>
      </c>
      <c r="D2092" s="27"/>
      <c r="E2092" s="27" t="s">
        <v>2920</v>
      </c>
      <c r="F2092" s="29">
        <v>149</v>
      </c>
      <c r="G2092" s="55">
        <v>10.562335999999995</v>
      </c>
      <c r="H2092" s="55"/>
      <c r="I2092" s="31">
        <f t="shared" si="395"/>
        <v>4.0999999999999996</v>
      </c>
      <c r="J2092" s="32">
        <f t="shared" si="396"/>
        <v>1.2</v>
      </c>
      <c r="K2092" s="32">
        <f t="shared" si="397"/>
        <v>2.9</v>
      </c>
      <c r="L2092" s="32">
        <v>0</v>
      </c>
      <c r="M2092" s="32">
        <f t="shared" ref="M2092:M2101" si="402">K2092-H2092</f>
        <v>2.9</v>
      </c>
      <c r="N2092" s="33">
        <f t="shared" si="398"/>
        <v>5</v>
      </c>
      <c r="O2092" s="34">
        <f t="shared" si="399"/>
        <v>0</v>
      </c>
      <c r="P2092" s="35">
        <f t="shared" si="399"/>
        <v>0.96666666666666667</v>
      </c>
      <c r="Q2092" s="33"/>
      <c r="R2092" s="33">
        <f t="shared" si="400"/>
        <v>0</v>
      </c>
      <c r="S2092" s="185">
        <f t="shared" si="400"/>
        <v>0.96666666666666667</v>
      </c>
      <c r="T2092" s="33"/>
      <c r="U2092" s="33">
        <f t="shared" si="401"/>
        <v>0</v>
      </c>
      <c r="V2092" s="185">
        <f t="shared" si="401"/>
        <v>0.96666666666666667</v>
      </c>
      <c r="W2092" s="36"/>
    </row>
    <row r="2093" spans="1:23" ht="19.5">
      <c r="A2093" s="181">
        <v>14</v>
      </c>
      <c r="B2093" s="27" t="s">
        <v>2899</v>
      </c>
      <c r="C2093" s="27" t="s">
        <v>2919</v>
      </c>
      <c r="D2093" s="27"/>
      <c r="E2093" s="27" t="s">
        <v>2921</v>
      </c>
      <c r="F2093" s="29">
        <v>125</v>
      </c>
      <c r="G2093" s="55"/>
      <c r="H2093" s="55"/>
      <c r="I2093" s="31">
        <f t="shared" si="395"/>
        <v>3.4</v>
      </c>
      <c r="J2093" s="32">
        <f t="shared" si="396"/>
        <v>1</v>
      </c>
      <c r="K2093" s="32">
        <f t="shared" si="397"/>
        <v>2.4</v>
      </c>
      <c r="L2093" s="32">
        <f>J2093-G2093</f>
        <v>1</v>
      </c>
      <c r="M2093" s="32">
        <f t="shared" si="402"/>
        <v>2.4</v>
      </c>
      <c r="N2093" s="33">
        <f t="shared" si="398"/>
        <v>5</v>
      </c>
      <c r="O2093" s="34">
        <f t="shared" si="399"/>
        <v>0.33333333333333331</v>
      </c>
      <c r="P2093" s="35">
        <f t="shared" si="399"/>
        <v>0.79999999999999993</v>
      </c>
      <c r="Q2093" s="33"/>
      <c r="R2093" s="33">
        <f t="shared" si="400"/>
        <v>0.33333333333333331</v>
      </c>
      <c r="S2093" s="185">
        <f t="shared" si="400"/>
        <v>0.79999999999999993</v>
      </c>
      <c r="T2093" s="33"/>
      <c r="U2093" s="33">
        <f t="shared" si="401"/>
        <v>0.33333333333333331</v>
      </c>
      <c r="V2093" s="185">
        <f t="shared" si="401"/>
        <v>0.79999999999999993</v>
      </c>
      <c r="W2093" s="36"/>
    </row>
    <row r="2094" spans="1:23" ht="19.5">
      <c r="A2094" s="181">
        <v>15</v>
      </c>
      <c r="B2094" s="27" t="s">
        <v>2899</v>
      </c>
      <c r="C2094" s="27" t="s">
        <v>2922</v>
      </c>
      <c r="D2094" s="27"/>
      <c r="E2094" s="27" t="s">
        <v>2923</v>
      </c>
      <c r="F2094" s="29">
        <v>131</v>
      </c>
      <c r="G2094" s="55">
        <v>0.1603880000000002</v>
      </c>
      <c r="H2094" s="55">
        <v>0.36513853440000155</v>
      </c>
      <c r="I2094" s="31">
        <f t="shared" si="395"/>
        <v>3.6</v>
      </c>
      <c r="J2094" s="32">
        <f t="shared" si="396"/>
        <v>1</v>
      </c>
      <c r="K2094" s="32">
        <f t="shared" si="397"/>
        <v>2.5</v>
      </c>
      <c r="L2094" s="32">
        <f>J2094-G2094</f>
        <v>0.8396119999999998</v>
      </c>
      <c r="M2094" s="32">
        <f t="shared" si="402"/>
        <v>2.1348614655999985</v>
      </c>
      <c r="N2094" s="33">
        <f t="shared" si="398"/>
        <v>5</v>
      </c>
      <c r="O2094" s="34">
        <f t="shared" si="399"/>
        <v>0.2798706666666666</v>
      </c>
      <c r="P2094" s="35">
        <f t="shared" si="399"/>
        <v>0.71162048853333282</v>
      </c>
      <c r="Q2094" s="33"/>
      <c r="R2094" s="33">
        <f t="shared" si="400"/>
        <v>0.2798706666666666</v>
      </c>
      <c r="S2094" s="185">
        <f t="shared" si="400"/>
        <v>0.71162048853333282</v>
      </c>
      <c r="T2094" s="33"/>
      <c r="U2094" s="33">
        <f t="shared" si="401"/>
        <v>0.2798706666666666</v>
      </c>
      <c r="V2094" s="185">
        <f t="shared" si="401"/>
        <v>0.71162048853333282</v>
      </c>
      <c r="W2094" s="36"/>
    </row>
    <row r="2095" spans="1:23" ht="19.5">
      <c r="A2095" s="181">
        <v>16</v>
      </c>
      <c r="B2095" s="27" t="s">
        <v>2899</v>
      </c>
      <c r="C2095" s="27" t="s">
        <v>2924</v>
      </c>
      <c r="D2095" s="27"/>
      <c r="E2095" s="27" t="s">
        <v>2925</v>
      </c>
      <c r="F2095" s="29">
        <v>322</v>
      </c>
      <c r="G2095" s="55">
        <v>2.5909280000000008</v>
      </c>
      <c r="H2095" s="55"/>
      <c r="I2095" s="31">
        <f t="shared" si="395"/>
        <v>8.9</v>
      </c>
      <c r="J2095" s="32">
        <f t="shared" si="396"/>
        <v>2.5</v>
      </c>
      <c r="K2095" s="32">
        <f t="shared" si="397"/>
        <v>6.2</v>
      </c>
      <c r="L2095" s="32">
        <v>0</v>
      </c>
      <c r="M2095" s="32">
        <f t="shared" si="402"/>
        <v>6.2</v>
      </c>
      <c r="N2095" s="33">
        <f t="shared" si="398"/>
        <v>12</v>
      </c>
      <c r="O2095" s="34">
        <f t="shared" si="399"/>
        <v>0</v>
      </c>
      <c r="P2095" s="35">
        <f t="shared" si="399"/>
        <v>2.0666666666666669</v>
      </c>
      <c r="Q2095" s="33"/>
      <c r="R2095" s="33">
        <f t="shared" si="400"/>
        <v>0</v>
      </c>
      <c r="S2095" s="185">
        <f t="shared" si="400"/>
        <v>2.0666666666666669</v>
      </c>
      <c r="T2095" s="33"/>
      <c r="U2095" s="33">
        <f t="shared" si="401"/>
        <v>0</v>
      </c>
      <c r="V2095" s="185">
        <f t="shared" si="401"/>
        <v>2.0666666666666669</v>
      </c>
      <c r="W2095" s="36"/>
    </row>
    <row r="2096" spans="1:23" ht="19.5">
      <c r="A2096" s="181">
        <v>17</v>
      </c>
      <c r="B2096" s="27" t="s">
        <v>2899</v>
      </c>
      <c r="C2096" s="27" t="s">
        <v>2924</v>
      </c>
      <c r="D2096" s="27"/>
      <c r="E2096" s="27" t="s">
        <v>2926</v>
      </c>
      <c r="F2096" s="29">
        <v>375</v>
      </c>
      <c r="G2096" s="55">
        <v>4.7236799999999999</v>
      </c>
      <c r="H2096" s="55">
        <v>0.41097718399999428</v>
      </c>
      <c r="I2096" s="31">
        <f t="shared" si="395"/>
        <v>10.3</v>
      </c>
      <c r="J2096" s="32">
        <f t="shared" si="396"/>
        <v>2.9</v>
      </c>
      <c r="K2096" s="32">
        <f t="shared" si="397"/>
        <v>7.2</v>
      </c>
      <c r="L2096" s="32">
        <v>0</v>
      </c>
      <c r="M2096" s="32">
        <f t="shared" si="402"/>
        <v>6.7890228160000063</v>
      </c>
      <c r="N2096" s="33">
        <f t="shared" si="398"/>
        <v>14</v>
      </c>
      <c r="O2096" s="34">
        <f t="shared" si="399"/>
        <v>0</v>
      </c>
      <c r="P2096" s="35">
        <f t="shared" si="399"/>
        <v>2.2630076053333354</v>
      </c>
      <c r="Q2096" s="33"/>
      <c r="R2096" s="33">
        <f t="shared" si="400"/>
        <v>0</v>
      </c>
      <c r="S2096" s="185">
        <f t="shared" si="400"/>
        <v>2.2630076053333354</v>
      </c>
      <c r="T2096" s="33"/>
      <c r="U2096" s="33">
        <f t="shared" si="401"/>
        <v>0</v>
      </c>
      <c r="V2096" s="185">
        <f t="shared" si="401"/>
        <v>2.2630076053333354</v>
      </c>
      <c r="W2096" s="36"/>
    </row>
    <row r="2097" spans="1:23" ht="19.5">
      <c r="A2097" s="181">
        <v>18</v>
      </c>
      <c r="B2097" s="27" t="s">
        <v>2899</v>
      </c>
      <c r="C2097" s="27" t="s">
        <v>2927</v>
      </c>
      <c r="D2097" s="27"/>
      <c r="E2097" s="27" t="s">
        <v>2928</v>
      </c>
      <c r="F2097" s="29">
        <v>119</v>
      </c>
      <c r="G2097" s="55">
        <v>0.51471200000000006</v>
      </c>
      <c r="H2097" s="55">
        <v>0.73128642560000001</v>
      </c>
      <c r="I2097" s="31">
        <f t="shared" si="395"/>
        <v>3.3</v>
      </c>
      <c r="J2097" s="32">
        <f t="shared" si="396"/>
        <v>0.9</v>
      </c>
      <c r="K2097" s="32">
        <f t="shared" si="397"/>
        <v>2.2999999999999998</v>
      </c>
      <c r="L2097" s="32">
        <f>J2097-G2097</f>
        <v>0.38528799999999996</v>
      </c>
      <c r="M2097" s="32">
        <f t="shared" si="402"/>
        <v>1.5687135743999998</v>
      </c>
      <c r="N2097" s="33">
        <f t="shared" si="398"/>
        <v>4</v>
      </c>
      <c r="O2097" s="34">
        <f t="shared" si="399"/>
        <v>0.12842933333333331</v>
      </c>
      <c r="P2097" s="35">
        <f t="shared" si="399"/>
        <v>0.52290452479999994</v>
      </c>
      <c r="Q2097" s="33"/>
      <c r="R2097" s="33">
        <f t="shared" si="400"/>
        <v>0.12842933333333331</v>
      </c>
      <c r="S2097" s="185">
        <f t="shared" si="400"/>
        <v>0.52290452479999994</v>
      </c>
      <c r="T2097" s="33"/>
      <c r="U2097" s="33">
        <f t="shared" si="401"/>
        <v>0.12842933333333331</v>
      </c>
      <c r="V2097" s="185">
        <f t="shared" si="401"/>
        <v>0.52290452479999994</v>
      </c>
      <c r="W2097" s="36"/>
    </row>
    <row r="2098" spans="1:23" ht="19.5">
      <c r="A2098" s="181">
        <v>19</v>
      </c>
      <c r="B2098" s="27" t="s">
        <v>2899</v>
      </c>
      <c r="C2098" s="27" t="s">
        <v>2927</v>
      </c>
      <c r="D2098" s="27"/>
      <c r="E2098" s="27" t="s">
        <v>2929</v>
      </c>
      <c r="F2098" s="29">
        <v>173</v>
      </c>
      <c r="G2098" s="55">
        <v>2.4794799999999997</v>
      </c>
      <c r="H2098" s="55">
        <v>1.8563466240000004</v>
      </c>
      <c r="I2098" s="31">
        <f t="shared" si="395"/>
        <v>4.8</v>
      </c>
      <c r="J2098" s="32">
        <f t="shared" si="396"/>
        <v>1.4</v>
      </c>
      <c r="K2098" s="32">
        <f t="shared" si="397"/>
        <v>3.4</v>
      </c>
      <c r="L2098" s="32">
        <v>0</v>
      </c>
      <c r="M2098" s="32">
        <f t="shared" si="402"/>
        <v>1.5436533759999995</v>
      </c>
      <c r="N2098" s="33">
        <f t="shared" si="398"/>
        <v>6</v>
      </c>
      <c r="O2098" s="34">
        <f t="shared" si="399"/>
        <v>0</v>
      </c>
      <c r="P2098" s="35">
        <f t="shared" si="399"/>
        <v>0.51455112533333314</v>
      </c>
      <c r="Q2098" s="33"/>
      <c r="R2098" s="33">
        <f t="shared" si="400"/>
        <v>0</v>
      </c>
      <c r="S2098" s="185">
        <f t="shared" si="400"/>
        <v>0.51455112533333314</v>
      </c>
      <c r="T2098" s="33"/>
      <c r="U2098" s="33">
        <f t="shared" si="401"/>
        <v>0</v>
      </c>
      <c r="V2098" s="185">
        <f t="shared" si="401"/>
        <v>0.51455112533333314</v>
      </c>
      <c r="W2098" s="36"/>
    </row>
    <row r="2099" spans="1:23" ht="19.5">
      <c r="A2099" s="181">
        <v>20</v>
      </c>
      <c r="B2099" s="27" t="s">
        <v>2899</v>
      </c>
      <c r="C2099" s="27" t="s">
        <v>53</v>
      </c>
      <c r="D2099" s="27"/>
      <c r="E2099" s="27" t="s">
        <v>54</v>
      </c>
      <c r="F2099" s="29">
        <v>96</v>
      </c>
      <c r="G2099" s="55"/>
      <c r="H2099" s="55"/>
      <c r="I2099" s="31">
        <f t="shared" si="395"/>
        <v>2.6</v>
      </c>
      <c r="J2099" s="32">
        <f t="shared" si="396"/>
        <v>0.7</v>
      </c>
      <c r="K2099" s="32">
        <f t="shared" si="397"/>
        <v>1.8</v>
      </c>
      <c r="L2099" s="32">
        <f>J2099-G2099</f>
        <v>0.7</v>
      </c>
      <c r="M2099" s="32">
        <f t="shared" si="402"/>
        <v>1.8</v>
      </c>
      <c r="N2099" s="33">
        <f t="shared" si="398"/>
        <v>3</v>
      </c>
      <c r="O2099" s="34">
        <f t="shared" si="399"/>
        <v>0.23333333333333331</v>
      </c>
      <c r="P2099" s="35">
        <f t="shared" si="399"/>
        <v>0.6</v>
      </c>
      <c r="Q2099" s="33"/>
      <c r="R2099" s="33">
        <f t="shared" si="400"/>
        <v>0.23333333333333331</v>
      </c>
      <c r="S2099" s="185">
        <f t="shared" si="400"/>
        <v>0.6</v>
      </c>
      <c r="T2099" s="33"/>
      <c r="U2099" s="33">
        <f t="shared" si="401"/>
        <v>0.23333333333333331</v>
      </c>
      <c r="V2099" s="185">
        <f t="shared" si="401"/>
        <v>0.6</v>
      </c>
      <c r="W2099" s="36"/>
    </row>
    <row r="2100" spans="1:23" ht="19.5">
      <c r="A2100" s="181">
        <v>21</v>
      </c>
      <c r="B2100" s="27" t="s">
        <v>2899</v>
      </c>
      <c r="C2100" s="27" t="s">
        <v>2930</v>
      </c>
      <c r="D2100" s="27"/>
      <c r="E2100" s="27" t="s">
        <v>2931</v>
      </c>
      <c r="F2100" s="29">
        <v>292</v>
      </c>
      <c r="G2100" s="55"/>
      <c r="H2100" s="55"/>
      <c r="I2100" s="31">
        <f t="shared" si="395"/>
        <v>8</v>
      </c>
      <c r="J2100" s="32">
        <f t="shared" si="396"/>
        <v>2.2999999999999998</v>
      </c>
      <c r="K2100" s="32">
        <f t="shared" si="397"/>
        <v>5.6</v>
      </c>
      <c r="L2100" s="32">
        <f>J2100-G2100</f>
        <v>2.2999999999999998</v>
      </c>
      <c r="M2100" s="32">
        <f t="shared" si="402"/>
        <v>5.6</v>
      </c>
      <c r="N2100" s="33">
        <f t="shared" si="398"/>
        <v>11</v>
      </c>
      <c r="O2100" s="34">
        <f t="shared" si="399"/>
        <v>0.76666666666666661</v>
      </c>
      <c r="P2100" s="35">
        <f t="shared" si="399"/>
        <v>1.8666666666666665</v>
      </c>
      <c r="Q2100" s="33"/>
      <c r="R2100" s="33">
        <f t="shared" si="400"/>
        <v>0.76666666666666661</v>
      </c>
      <c r="S2100" s="185">
        <f t="shared" si="400"/>
        <v>1.8666666666666665</v>
      </c>
      <c r="T2100" s="33"/>
      <c r="U2100" s="33">
        <f t="shared" si="401"/>
        <v>0.76666666666666661</v>
      </c>
      <c r="V2100" s="185">
        <f t="shared" si="401"/>
        <v>1.8666666666666665</v>
      </c>
      <c r="W2100" s="36"/>
    </row>
    <row r="2101" spans="1:23" ht="19.5">
      <c r="A2101" s="181">
        <v>22</v>
      </c>
      <c r="B2101" s="27" t="s">
        <v>2899</v>
      </c>
      <c r="C2101" s="27" t="s">
        <v>2932</v>
      </c>
      <c r="D2101" s="27"/>
      <c r="E2101" s="27" t="s">
        <v>2933</v>
      </c>
      <c r="F2101" s="29">
        <v>165</v>
      </c>
      <c r="G2101" s="55"/>
      <c r="H2101" s="55"/>
      <c r="I2101" s="31">
        <f t="shared" si="395"/>
        <v>4.5</v>
      </c>
      <c r="J2101" s="32">
        <f t="shared" si="396"/>
        <v>1.3</v>
      </c>
      <c r="K2101" s="32">
        <f t="shared" si="397"/>
        <v>3.2</v>
      </c>
      <c r="L2101" s="32">
        <f>J2101-G2101</f>
        <v>1.3</v>
      </c>
      <c r="M2101" s="32">
        <f t="shared" si="402"/>
        <v>3.2</v>
      </c>
      <c r="N2101" s="33">
        <f t="shared" si="398"/>
        <v>6</v>
      </c>
      <c r="O2101" s="34">
        <f t="shared" si="399"/>
        <v>0.43333333333333335</v>
      </c>
      <c r="P2101" s="35">
        <f t="shared" si="399"/>
        <v>1.0666666666666667</v>
      </c>
      <c r="Q2101" s="33"/>
      <c r="R2101" s="33">
        <f t="shared" si="400"/>
        <v>0.43333333333333335</v>
      </c>
      <c r="S2101" s="185">
        <f t="shared" si="400"/>
        <v>1.0666666666666667</v>
      </c>
      <c r="T2101" s="33"/>
      <c r="U2101" s="33">
        <f t="shared" si="401"/>
        <v>0.43333333333333335</v>
      </c>
      <c r="V2101" s="185">
        <f t="shared" si="401"/>
        <v>1.0666666666666667</v>
      </c>
      <c r="W2101" s="36"/>
    </row>
    <row r="2102" spans="1:23" ht="19.5">
      <c r="A2102" s="181">
        <v>23</v>
      </c>
      <c r="B2102" s="27" t="s">
        <v>2899</v>
      </c>
      <c r="C2102" s="27" t="s">
        <v>2934</v>
      </c>
      <c r="D2102" s="27"/>
      <c r="E2102" s="27" t="s">
        <v>2935</v>
      </c>
      <c r="F2102" s="29">
        <v>146</v>
      </c>
      <c r="G2102" s="55">
        <v>7.1919119999999994</v>
      </c>
      <c r="H2102" s="55">
        <v>12.154916985599998</v>
      </c>
      <c r="I2102" s="31">
        <f t="shared" si="395"/>
        <v>4</v>
      </c>
      <c r="J2102" s="32">
        <f t="shared" si="396"/>
        <v>1.1000000000000001</v>
      </c>
      <c r="K2102" s="32">
        <f t="shared" si="397"/>
        <v>2.8</v>
      </c>
      <c r="L2102" s="32">
        <v>0</v>
      </c>
      <c r="M2102" s="32">
        <v>0</v>
      </c>
      <c r="N2102" s="33">
        <f t="shared" si="398"/>
        <v>5</v>
      </c>
      <c r="O2102" s="34">
        <f t="shared" si="399"/>
        <v>0</v>
      </c>
      <c r="P2102" s="35">
        <f t="shared" si="399"/>
        <v>0</v>
      </c>
      <c r="Q2102" s="33"/>
      <c r="R2102" s="33">
        <f t="shared" si="400"/>
        <v>0</v>
      </c>
      <c r="S2102" s="185">
        <f t="shared" si="400"/>
        <v>0</v>
      </c>
      <c r="T2102" s="33"/>
      <c r="U2102" s="33">
        <f t="shared" si="401"/>
        <v>0</v>
      </c>
      <c r="V2102" s="185">
        <f t="shared" si="401"/>
        <v>0</v>
      </c>
      <c r="W2102" s="36"/>
    </row>
    <row r="2103" spans="1:23" ht="19.5">
      <c r="A2103" s="181">
        <v>24</v>
      </c>
      <c r="B2103" s="27" t="s">
        <v>2899</v>
      </c>
      <c r="C2103" s="27" t="s">
        <v>2936</v>
      </c>
      <c r="D2103" s="27"/>
      <c r="E2103" s="27" t="s">
        <v>656</v>
      </c>
      <c r="F2103" s="29">
        <v>174</v>
      </c>
      <c r="G2103" s="55"/>
      <c r="H2103" s="55"/>
      <c r="I2103" s="31">
        <f t="shared" si="395"/>
        <v>4.8</v>
      </c>
      <c r="J2103" s="32">
        <f t="shared" si="396"/>
        <v>1.4</v>
      </c>
      <c r="K2103" s="32">
        <f t="shared" si="397"/>
        <v>3.4</v>
      </c>
      <c r="L2103" s="32">
        <f>J2103-G2103</f>
        <v>1.4</v>
      </c>
      <c r="M2103" s="32">
        <f>K2103-H2103</f>
        <v>3.4</v>
      </c>
      <c r="N2103" s="33">
        <f t="shared" si="398"/>
        <v>6</v>
      </c>
      <c r="O2103" s="34">
        <f t="shared" si="399"/>
        <v>0.46666666666666662</v>
      </c>
      <c r="P2103" s="35">
        <f t="shared" si="399"/>
        <v>1.1333333333333333</v>
      </c>
      <c r="Q2103" s="33"/>
      <c r="R2103" s="33">
        <f t="shared" si="400"/>
        <v>0.46666666666666662</v>
      </c>
      <c r="S2103" s="185">
        <f t="shared" si="400"/>
        <v>1.1333333333333333</v>
      </c>
      <c r="T2103" s="33"/>
      <c r="U2103" s="33">
        <f t="shared" si="401"/>
        <v>0.46666666666666662</v>
      </c>
      <c r="V2103" s="185">
        <f t="shared" si="401"/>
        <v>1.1333333333333333</v>
      </c>
      <c r="W2103" s="36"/>
    </row>
    <row r="2104" spans="1:23" ht="19.5">
      <c r="A2104" s="181">
        <v>25</v>
      </c>
      <c r="B2104" s="27" t="s">
        <v>2899</v>
      </c>
      <c r="C2104" s="50" t="s">
        <v>2937</v>
      </c>
      <c r="D2104" s="50"/>
      <c r="E2104" s="27" t="s">
        <v>2938</v>
      </c>
      <c r="F2104" s="29">
        <v>271</v>
      </c>
      <c r="G2104" s="55">
        <v>0.28785599999999889</v>
      </c>
      <c r="H2104" s="55">
        <v>0.82049873280000174</v>
      </c>
      <c r="I2104" s="31">
        <f t="shared" si="395"/>
        <v>7.5</v>
      </c>
      <c r="J2104" s="32">
        <f t="shared" si="396"/>
        <v>2.1</v>
      </c>
      <c r="K2104" s="32">
        <f t="shared" si="397"/>
        <v>5.3</v>
      </c>
      <c r="L2104" s="32">
        <f>J2104-G2104</f>
        <v>1.8121440000000013</v>
      </c>
      <c r="M2104" s="32">
        <f>K2104-H2104</f>
        <v>4.4795012671999981</v>
      </c>
      <c r="N2104" s="33">
        <f t="shared" si="398"/>
        <v>10</v>
      </c>
      <c r="O2104" s="34">
        <f t="shared" si="399"/>
        <v>0.60404800000000047</v>
      </c>
      <c r="P2104" s="35">
        <f t="shared" si="399"/>
        <v>1.493167089066666</v>
      </c>
      <c r="Q2104" s="33"/>
      <c r="R2104" s="33">
        <f t="shared" si="400"/>
        <v>0.60404800000000047</v>
      </c>
      <c r="S2104" s="185">
        <f t="shared" si="400"/>
        <v>1.493167089066666</v>
      </c>
      <c r="T2104" s="33"/>
      <c r="U2104" s="33">
        <f t="shared" si="401"/>
        <v>0.60404800000000047</v>
      </c>
      <c r="V2104" s="185">
        <f t="shared" si="401"/>
        <v>1.493167089066666</v>
      </c>
      <c r="W2104" s="36"/>
    </row>
    <row r="2105" spans="1:23" ht="19.5">
      <c r="A2105" s="181">
        <v>26</v>
      </c>
      <c r="B2105" s="27" t="s">
        <v>2899</v>
      </c>
      <c r="C2105" s="27" t="s">
        <v>2939</v>
      </c>
      <c r="D2105" s="27"/>
      <c r="E2105" s="27" t="s">
        <v>2940</v>
      </c>
      <c r="F2105" s="29">
        <v>182</v>
      </c>
      <c r="G2105" s="55">
        <v>0.78467199999999637</v>
      </c>
      <c r="H2105" s="55">
        <v>4.073438073600002</v>
      </c>
      <c r="I2105" s="31">
        <f t="shared" si="395"/>
        <v>5</v>
      </c>
      <c r="J2105" s="32">
        <f t="shared" si="396"/>
        <v>1.4</v>
      </c>
      <c r="K2105" s="32">
        <f t="shared" si="397"/>
        <v>3.5</v>
      </c>
      <c r="L2105" s="32">
        <f>J2105-G2105</f>
        <v>0.61532800000000354</v>
      </c>
      <c r="M2105" s="32">
        <v>0</v>
      </c>
      <c r="N2105" s="33">
        <f t="shared" si="398"/>
        <v>7</v>
      </c>
      <c r="O2105" s="34">
        <f t="shared" si="399"/>
        <v>0.2051093333333345</v>
      </c>
      <c r="P2105" s="35">
        <f t="shared" si="399"/>
        <v>0</v>
      </c>
      <c r="Q2105" s="33"/>
      <c r="R2105" s="33">
        <f t="shared" si="400"/>
        <v>0.2051093333333345</v>
      </c>
      <c r="S2105" s="185">
        <f t="shared" si="400"/>
        <v>0</v>
      </c>
      <c r="T2105" s="33"/>
      <c r="U2105" s="33">
        <f t="shared" si="401"/>
        <v>0.2051093333333345</v>
      </c>
      <c r="V2105" s="185">
        <f t="shared" si="401"/>
        <v>0</v>
      </c>
      <c r="W2105" s="36"/>
    </row>
    <row r="2106" spans="1:23" ht="19.5">
      <c r="A2106" s="181">
        <v>27</v>
      </c>
      <c r="B2106" s="27" t="s">
        <v>2899</v>
      </c>
      <c r="C2106" s="27" t="s">
        <v>2939</v>
      </c>
      <c r="D2106" s="27"/>
      <c r="E2106" s="27" t="s">
        <v>2941</v>
      </c>
      <c r="F2106" s="29">
        <v>118</v>
      </c>
      <c r="G2106" s="55">
        <v>11.135408000000002</v>
      </c>
      <c r="H2106" s="55">
        <v>6.6686474303999965</v>
      </c>
      <c r="I2106" s="31">
        <f t="shared" si="395"/>
        <v>3.2</v>
      </c>
      <c r="J2106" s="32">
        <f t="shared" si="396"/>
        <v>0.9</v>
      </c>
      <c r="K2106" s="32">
        <f t="shared" si="397"/>
        <v>2.2000000000000002</v>
      </c>
      <c r="L2106" s="32">
        <v>0</v>
      </c>
      <c r="M2106" s="32">
        <v>0</v>
      </c>
      <c r="N2106" s="33">
        <f t="shared" si="398"/>
        <v>4</v>
      </c>
      <c r="O2106" s="34">
        <f t="shared" si="399"/>
        <v>0</v>
      </c>
      <c r="P2106" s="35">
        <f t="shared" si="399"/>
        <v>0</v>
      </c>
      <c r="Q2106" s="33"/>
      <c r="R2106" s="33">
        <f t="shared" si="400"/>
        <v>0</v>
      </c>
      <c r="S2106" s="185">
        <f t="shared" si="400"/>
        <v>0</v>
      </c>
      <c r="T2106" s="33"/>
      <c r="U2106" s="33">
        <f t="shared" si="401"/>
        <v>0</v>
      </c>
      <c r="V2106" s="185">
        <f t="shared" si="401"/>
        <v>0</v>
      </c>
      <c r="W2106" s="36"/>
    </row>
    <row r="2107" spans="1:23" ht="19.5">
      <c r="A2107" s="181">
        <v>28</v>
      </c>
      <c r="B2107" s="27" t="s">
        <v>2899</v>
      </c>
      <c r="C2107" s="27" t="s">
        <v>2942</v>
      </c>
      <c r="D2107" s="27"/>
      <c r="E2107" s="27" t="s">
        <v>2943</v>
      </c>
      <c r="F2107" s="29">
        <v>197</v>
      </c>
      <c r="G2107" s="55">
        <v>2.9624160000000019</v>
      </c>
      <c r="H2107" s="55">
        <v>4.928033740800001</v>
      </c>
      <c r="I2107" s="31">
        <f t="shared" si="395"/>
        <v>5.4</v>
      </c>
      <c r="J2107" s="32">
        <f t="shared" si="396"/>
        <v>1.5</v>
      </c>
      <c r="K2107" s="32">
        <f t="shared" si="397"/>
        <v>3.8</v>
      </c>
      <c r="L2107" s="32">
        <v>0</v>
      </c>
      <c r="M2107" s="32">
        <v>0</v>
      </c>
      <c r="N2107" s="33">
        <f t="shared" si="398"/>
        <v>7</v>
      </c>
      <c r="O2107" s="34">
        <f t="shared" si="399"/>
        <v>0</v>
      </c>
      <c r="P2107" s="35">
        <f t="shared" si="399"/>
        <v>0</v>
      </c>
      <c r="Q2107" s="33"/>
      <c r="R2107" s="33">
        <f t="shared" si="400"/>
        <v>0</v>
      </c>
      <c r="S2107" s="185">
        <f t="shared" si="400"/>
        <v>0</v>
      </c>
      <c r="T2107" s="33"/>
      <c r="U2107" s="33">
        <f t="shared" si="401"/>
        <v>0</v>
      </c>
      <c r="V2107" s="185">
        <f t="shared" si="401"/>
        <v>0</v>
      </c>
      <c r="W2107" s="36"/>
    </row>
    <row r="2108" spans="1:23" ht="19.5">
      <c r="A2108" s="181">
        <v>29</v>
      </c>
      <c r="B2108" s="27" t="s">
        <v>2899</v>
      </c>
      <c r="C2108" s="27" t="s">
        <v>2944</v>
      </c>
      <c r="D2108" s="27"/>
      <c r="E2108" s="27" t="s">
        <v>2945</v>
      </c>
      <c r="F2108" s="29">
        <v>120</v>
      </c>
      <c r="G2108" s="55">
        <v>0.85507199999999917</v>
      </c>
      <c r="H2108" s="55">
        <v>1.2716991936000008</v>
      </c>
      <c r="I2108" s="31">
        <f t="shared" si="395"/>
        <v>3.3</v>
      </c>
      <c r="J2108" s="32">
        <f t="shared" si="396"/>
        <v>0.9</v>
      </c>
      <c r="K2108" s="32">
        <f t="shared" si="397"/>
        <v>2.2999999999999998</v>
      </c>
      <c r="L2108" s="32">
        <f>J2108-G2108</f>
        <v>4.4928000000000856E-2</v>
      </c>
      <c r="M2108" s="32">
        <f>K2108-H2108</f>
        <v>1.028300806399999</v>
      </c>
      <c r="N2108" s="33">
        <f t="shared" si="398"/>
        <v>4</v>
      </c>
      <c r="O2108" s="34">
        <f t="shared" si="399"/>
        <v>1.4976000000000286E-2</v>
      </c>
      <c r="P2108" s="35">
        <f t="shared" si="399"/>
        <v>0.34276693546666631</v>
      </c>
      <c r="Q2108" s="33"/>
      <c r="R2108" s="33">
        <f t="shared" si="400"/>
        <v>1.4976000000000286E-2</v>
      </c>
      <c r="S2108" s="185">
        <f t="shared" si="400"/>
        <v>0.34276693546666631</v>
      </c>
      <c r="T2108" s="33"/>
      <c r="U2108" s="33">
        <f t="shared" si="401"/>
        <v>1.4976000000000286E-2</v>
      </c>
      <c r="V2108" s="185">
        <f t="shared" si="401"/>
        <v>0.34276693546666631</v>
      </c>
      <c r="W2108" s="36"/>
    </row>
    <row r="2109" spans="1:23" ht="19.5">
      <c r="A2109" s="181">
        <v>30</v>
      </c>
      <c r="B2109" s="27" t="s">
        <v>2899</v>
      </c>
      <c r="C2109" s="27" t="s">
        <v>2944</v>
      </c>
      <c r="D2109" s="27"/>
      <c r="E2109" s="27" t="s">
        <v>2946</v>
      </c>
      <c r="F2109" s="29">
        <v>180</v>
      </c>
      <c r="G2109" s="55">
        <v>5.5951519999999997</v>
      </c>
      <c r="H2109" s="55"/>
      <c r="I2109" s="31">
        <f t="shared" si="395"/>
        <v>5</v>
      </c>
      <c r="J2109" s="32">
        <f t="shared" si="396"/>
        <v>1.4</v>
      </c>
      <c r="K2109" s="32">
        <f t="shared" si="397"/>
        <v>3.5</v>
      </c>
      <c r="L2109" s="32">
        <v>0</v>
      </c>
      <c r="M2109" s="32">
        <f>K2109-H2109</f>
        <v>3.5</v>
      </c>
      <c r="N2109" s="33">
        <f t="shared" si="398"/>
        <v>6</v>
      </c>
      <c r="O2109" s="34">
        <f t="shared" si="399"/>
        <v>0</v>
      </c>
      <c r="P2109" s="35">
        <f t="shared" si="399"/>
        <v>1.1666666666666667</v>
      </c>
      <c r="Q2109" s="33"/>
      <c r="R2109" s="33">
        <f t="shared" si="400"/>
        <v>0</v>
      </c>
      <c r="S2109" s="185">
        <f t="shared" si="400"/>
        <v>1.1666666666666667</v>
      </c>
      <c r="T2109" s="33"/>
      <c r="U2109" s="33">
        <f t="shared" si="401"/>
        <v>0</v>
      </c>
      <c r="V2109" s="185">
        <f t="shared" si="401"/>
        <v>1.1666666666666667</v>
      </c>
      <c r="W2109" s="36"/>
    </row>
    <row r="2110" spans="1:23" ht="19.5">
      <c r="A2110" s="181">
        <v>31</v>
      </c>
      <c r="B2110" s="27" t="s">
        <v>2899</v>
      </c>
      <c r="C2110" s="27" t="s">
        <v>2947</v>
      </c>
      <c r="D2110" s="27"/>
      <c r="E2110" s="27" t="s">
        <v>2864</v>
      </c>
      <c r="F2110" s="29">
        <v>105</v>
      </c>
      <c r="G2110" s="55">
        <v>0.32116000000000028</v>
      </c>
      <c r="H2110" s="55">
        <v>1.0367822080000018</v>
      </c>
      <c r="I2110" s="31">
        <f t="shared" si="395"/>
        <v>2.9</v>
      </c>
      <c r="J2110" s="32">
        <f t="shared" si="396"/>
        <v>0.8</v>
      </c>
      <c r="K2110" s="32">
        <f t="shared" si="397"/>
        <v>2</v>
      </c>
      <c r="L2110" s="32">
        <f>J2110-G2110</f>
        <v>0.47883999999999977</v>
      </c>
      <c r="M2110" s="32">
        <f>K2110-H2110</f>
        <v>0.96321779199999824</v>
      </c>
      <c r="N2110" s="33">
        <f t="shared" si="398"/>
        <v>4</v>
      </c>
      <c r="O2110" s="34">
        <f t="shared" si="399"/>
        <v>0.15961333333333325</v>
      </c>
      <c r="P2110" s="35">
        <f t="shared" si="399"/>
        <v>0.32107259733333277</v>
      </c>
      <c r="Q2110" s="33"/>
      <c r="R2110" s="33">
        <f t="shared" si="400"/>
        <v>0.15961333333333325</v>
      </c>
      <c r="S2110" s="185">
        <f t="shared" si="400"/>
        <v>0.32107259733333277</v>
      </c>
      <c r="T2110" s="33"/>
      <c r="U2110" s="33">
        <f t="shared" si="401"/>
        <v>0.15961333333333325</v>
      </c>
      <c r="V2110" s="185">
        <f t="shared" si="401"/>
        <v>0.32107259733333277</v>
      </c>
      <c r="W2110" s="36"/>
    </row>
    <row r="2111" spans="1:23" ht="19.5">
      <c r="A2111" s="181">
        <v>32</v>
      </c>
      <c r="B2111" s="27" t="s">
        <v>2899</v>
      </c>
      <c r="C2111" s="27" t="s">
        <v>2948</v>
      </c>
      <c r="D2111" s="27"/>
      <c r="E2111" s="27" t="s">
        <v>2949</v>
      </c>
      <c r="F2111" s="29">
        <v>222</v>
      </c>
      <c r="G2111" s="55"/>
      <c r="H2111" s="55"/>
      <c r="I2111" s="31">
        <f t="shared" si="395"/>
        <v>6.1</v>
      </c>
      <c r="J2111" s="32">
        <f t="shared" si="396"/>
        <v>1.7</v>
      </c>
      <c r="K2111" s="32">
        <f t="shared" si="397"/>
        <v>4.3</v>
      </c>
      <c r="L2111" s="32">
        <f>J2111-G2111</f>
        <v>1.7</v>
      </c>
      <c r="M2111" s="32">
        <f>K2111-H2111</f>
        <v>4.3</v>
      </c>
      <c r="N2111" s="33">
        <f t="shared" si="398"/>
        <v>8</v>
      </c>
      <c r="O2111" s="34">
        <f t="shared" si="399"/>
        <v>0.56666666666666665</v>
      </c>
      <c r="P2111" s="35">
        <f t="shared" si="399"/>
        <v>1.4333333333333333</v>
      </c>
      <c r="Q2111" s="33"/>
      <c r="R2111" s="33">
        <f t="shared" si="400"/>
        <v>0.56666666666666665</v>
      </c>
      <c r="S2111" s="185">
        <f t="shared" si="400"/>
        <v>1.4333333333333333</v>
      </c>
      <c r="T2111" s="33"/>
      <c r="U2111" s="33">
        <f t="shared" si="401"/>
        <v>0.56666666666666665</v>
      </c>
      <c r="V2111" s="185">
        <f t="shared" si="401"/>
        <v>1.4333333333333333</v>
      </c>
      <c r="W2111" s="36"/>
    </row>
    <row r="2112" spans="1:23" ht="19.5">
      <c r="A2112" s="181">
        <v>33</v>
      </c>
      <c r="B2112" s="27" t="s">
        <v>2899</v>
      </c>
      <c r="C2112" s="27" t="s">
        <v>2950</v>
      </c>
      <c r="D2112" s="27"/>
      <c r="E2112" s="27" t="s">
        <v>2951</v>
      </c>
      <c r="F2112" s="29">
        <v>151</v>
      </c>
      <c r="G2112" s="55">
        <v>1.1391999999999958E-2</v>
      </c>
      <c r="H2112" s="55">
        <v>1.1394164095999988</v>
      </c>
      <c r="I2112" s="31">
        <f t="shared" si="395"/>
        <v>4.2</v>
      </c>
      <c r="J2112" s="32">
        <f t="shared" si="396"/>
        <v>1.2</v>
      </c>
      <c r="K2112" s="32">
        <f t="shared" si="397"/>
        <v>2.9</v>
      </c>
      <c r="L2112" s="32">
        <f>J2112-G2112</f>
        <v>1.1886079999999999</v>
      </c>
      <c r="M2112" s="32">
        <f>K2112-H2112</f>
        <v>1.7605835904000011</v>
      </c>
      <c r="N2112" s="33">
        <f t="shared" si="398"/>
        <v>5</v>
      </c>
      <c r="O2112" s="34">
        <f t="shared" si="399"/>
        <v>0.39620266666666665</v>
      </c>
      <c r="P2112" s="35">
        <f t="shared" si="399"/>
        <v>0.58686119680000037</v>
      </c>
      <c r="Q2112" s="33"/>
      <c r="R2112" s="33">
        <f t="shared" si="400"/>
        <v>0.39620266666666665</v>
      </c>
      <c r="S2112" s="185">
        <f t="shared" si="400"/>
        <v>0.58686119680000037</v>
      </c>
      <c r="T2112" s="33"/>
      <c r="U2112" s="33">
        <f t="shared" si="401"/>
        <v>0.39620266666666665</v>
      </c>
      <c r="V2112" s="185">
        <f t="shared" si="401"/>
        <v>0.58686119680000037</v>
      </c>
      <c r="W2112" s="36"/>
    </row>
    <row r="2113" spans="1:23" ht="19.5">
      <c r="A2113" s="181">
        <v>34</v>
      </c>
      <c r="B2113" s="27" t="s">
        <v>2899</v>
      </c>
      <c r="C2113" s="27" t="s">
        <v>2952</v>
      </c>
      <c r="D2113" s="27"/>
      <c r="E2113" s="27" t="s">
        <v>2953</v>
      </c>
      <c r="F2113" s="29">
        <v>125</v>
      </c>
      <c r="G2113" s="55">
        <v>2.9378000000000006</v>
      </c>
      <c r="H2113" s="55">
        <v>1.3102166399999979</v>
      </c>
      <c r="I2113" s="31">
        <f t="shared" si="395"/>
        <v>3.4</v>
      </c>
      <c r="J2113" s="32">
        <f t="shared" si="396"/>
        <v>1</v>
      </c>
      <c r="K2113" s="32">
        <f t="shared" si="397"/>
        <v>2.4</v>
      </c>
      <c r="L2113" s="32">
        <v>0</v>
      </c>
      <c r="M2113" s="32">
        <f>K2113-H2113</f>
        <v>1.089783360000002</v>
      </c>
      <c r="N2113" s="33">
        <f t="shared" si="398"/>
        <v>5</v>
      </c>
      <c r="O2113" s="34">
        <f t="shared" si="399"/>
        <v>0</v>
      </c>
      <c r="P2113" s="35">
        <f t="shared" si="399"/>
        <v>0.36326112000000066</v>
      </c>
      <c r="Q2113" s="33"/>
      <c r="R2113" s="33">
        <f t="shared" si="400"/>
        <v>0</v>
      </c>
      <c r="S2113" s="185">
        <f t="shared" si="400"/>
        <v>0.36326112000000066</v>
      </c>
      <c r="T2113" s="33"/>
      <c r="U2113" s="33">
        <f t="shared" si="401"/>
        <v>0</v>
      </c>
      <c r="V2113" s="185">
        <f t="shared" si="401"/>
        <v>0.36326112000000066</v>
      </c>
      <c r="W2113" s="36"/>
    </row>
    <row r="2114" spans="1:23" ht="19.5">
      <c r="A2114" s="181">
        <v>35</v>
      </c>
      <c r="B2114" s="27" t="s">
        <v>2899</v>
      </c>
      <c r="C2114" s="27" t="s">
        <v>2954</v>
      </c>
      <c r="D2114" s="27"/>
      <c r="E2114" s="27" t="s">
        <v>2955</v>
      </c>
      <c r="F2114" s="29">
        <v>98</v>
      </c>
      <c r="G2114" s="55">
        <v>4.7232079999999996</v>
      </c>
      <c r="H2114" s="55">
        <v>5.6670168703999986</v>
      </c>
      <c r="I2114" s="31">
        <f t="shared" si="395"/>
        <v>2.7</v>
      </c>
      <c r="J2114" s="32">
        <f t="shared" si="396"/>
        <v>0.8</v>
      </c>
      <c r="K2114" s="32">
        <f t="shared" si="397"/>
        <v>1.9</v>
      </c>
      <c r="L2114" s="32">
        <v>0</v>
      </c>
      <c r="M2114" s="32">
        <v>0</v>
      </c>
      <c r="N2114" s="33">
        <f t="shared" si="398"/>
        <v>4</v>
      </c>
      <c r="O2114" s="34">
        <f t="shared" si="399"/>
        <v>0</v>
      </c>
      <c r="P2114" s="35">
        <f t="shared" si="399"/>
        <v>0</v>
      </c>
      <c r="Q2114" s="33"/>
      <c r="R2114" s="33">
        <f t="shared" si="400"/>
        <v>0</v>
      </c>
      <c r="S2114" s="185">
        <f t="shared" si="400"/>
        <v>0</v>
      </c>
      <c r="T2114" s="33"/>
      <c r="U2114" s="33">
        <f t="shared" si="401"/>
        <v>0</v>
      </c>
      <c r="V2114" s="185">
        <f t="shared" si="401"/>
        <v>0</v>
      </c>
      <c r="W2114" s="36"/>
    </row>
    <row r="2115" spans="1:23" ht="19.5">
      <c r="A2115" s="181">
        <v>36</v>
      </c>
      <c r="B2115" s="27" t="s">
        <v>2899</v>
      </c>
      <c r="C2115" s="27" t="s">
        <v>2956</v>
      </c>
      <c r="D2115" s="27"/>
      <c r="E2115" s="27" t="s">
        <v>2957</v>
      </c>
      <c r="F2115" s="29">
        <v>54</v>
      </c>
      <c r="G2115" s="55"/>
      <c r="H2115" s="55">
        <v>0.2724344320000005</v>
      </c>
      <c r="I2115" s="31">
        <f t="shared" si="395"/>
        <v>1.5</v>
      </c>
      <c r="J2115" s="32">
        <f t="shared" si="396"/>
        <v>0.4</v>
      </c>
      <c r="K2115" s="32">
        <f t="shared" si="397"/>
        <v>1.1000000000000001</v>
      </c>
      <c r="L2115" s="32">
        <f>J2115-G2115</f>
        <v>0.4</v>
      </c>
      <c r="M2115" s="32">
        <f>K2115-H2115</f>
        <v>0.82756556799999959</v>
      </c>
      <c r="N2115" s="33">
        <f t="shared" si="398"/>
        <v>2</v>
      </c>
      <c r="O2115" s="34">
        <f t="shared" si="399"/>
        <v>0.13333333333333333</v>
      </c>
      <c r="P2115" s="35">
        <f t="shared" si="399"/>
        <v>0.2758551893333332</v>
      </c>
      <c r="Q2115" s="33"/>
      <c r="R2115" s="33">
        <f t="shared" si="400"/>
        <v>0.13333333333333333</v>
      </c>
      <c r="S2115" s="185">
        <f t="shared" si="400"/>
        <v>0.2758551893333332</v>
      </c>
      <c r="T2115" s="33"/>
      <c r="U2115" s="33">
        <f t="shared" si="401"/>
        <v>0.13333333333333333</v>
      </c>
      <c r="V2115" s="185">
        <f t="shared" si="401"/>
        <v>0.2758551893333332</v>
      </c>
      <c r="W2115" s="36"/>
    </row>
    <row r="2116" spans="1:23" ht="19.5">
      <c r="A2116" s="181">
        <v>37</v>
      </c>
      <c r="B2116" s="27" t="s">
        <v>2899</v>
      </c>
      <c r="C2116" s="27" t="s">
        <v>2956</v>
      </c>
      <c r="D2116" s="27"/>
      <c r="E2116" s="27" t="s">
        <v>2958</v>
      </c>
      <c r="F2116" s="29">
        <v>68</v>
      </c>
      <c r="G2116" s="55"/>
      <c r="H2116" s="55">
        <v>0.77078220800000097</v>
      </c>
      <c r="I2116" s="31">
        <f t="shared" si="395"/>
        <v>1.9</v>
      </c>
      <c r="J2116" s="32">
        <f t="shared" si="396"/>
        <v>0.5</v>
      </c>
      <c r="K2116" s="32">
        <f t="shared" si="397"/>
        <v>1.3</v>
      </c>
      <c r="L2116" s="32">
        <f>J2116-G2116</f>
        <v>0.5</v>
      </c>
      <c r="M2116" s="32">
        <f>K2116-H2116</f>
        <v>0.52921779199999908</v>
      </c>
      <c r="N2116" s="33">
        <f t="shared" si="398"/>
        <v>2</v>
      </c>
      <c r="O2116" s="34">
        <f t="shared" si="399"/>
        <v>0.16666666666666666</v>
      </c>
      <c r="P2116" s="35">
        <f t="shared" si="399"/>
        <v>0.17640593066666635</v>
      </c>
      <c r="Q2116" s="33"/>
      <c r="R2116" s="33">
        <f t="shared" si="400"/>
        <v>0.16666666666666666</v>
      </c>
      <c r="S2116" s="185">
        <f t="shared" si="400"/>
        <v>0.17640593066666635</v>
      </c>
      <c r="T2116" s="33"/>
      <c r="U2116" s="33">
        <f t="shared" si="401"/>
        <v>0.16666666666666666</v>
      </c>
      <c r="V2116" s="185">
        <f t="shared" si="401"/>
        <v>0.17640593066666635</v>
      </c>
      <c r="W2116" s="36"/>
    </row>
    <row r="2117" spans="1:23" ht="19.5">
      <c r="A2117" s="181">
        <v>38</v>
      </c>
      <c r="B2117" s="27" t="s">
        <v>2899</v>
      </c>
      <c r="C2117" s="27" t="s">
        <v>39</v>
      </c>
      <c r="D2117" s="27"/>
      <c r="E2117" s="27" t="s">
        <v>2959</v>
      </c>
      <c r="F2117" s="29">
        <v>178</v>
      </c>
      <c r="G2117" s="55">
        <v>7.7110319999999994</v>
      </c>
      <c r="H2117" s="55"/>
      <c r="I2117" s="31">
        <f t="shared" si="395"/>
        <v>4.9000000000000004</v>
      </c>
      <c r="J2117" s="32">
        <f t="shared" si="396"/>
        <v>1.4</v>
      </c>
      <c r="K2117" s="32">
        <f t="shared" si="397"/>
        <v>3.4</v>
      </c>
      <c r="L2117" s="32">
        <v>0</v>
      </c>
      <c r="M2117" s="32">
        <f>K2117-H2117</f>
        <v>3.4</v>
      </c>
      <c r="N2117" s="33">
        <f t="shared" si="398"/>
        <v>6</v>
      </c>
      <c r="O2117" s="34">
        <f t="shared" si="399"/>
        <v>0</v>
      </c>
      <c r="P2117" s="35">
        <f t="shared" si="399"/>
        <v>1.1333333333333333</v>
      </c>
      <c r="Q2117" s="33"/>
      <c r="R2117" s="33">
        <f t="shared" si="400"/>
        <v>0</v>
      </c>
      <c r="S2117" s="185">
        <f t="shared" si="400"/>
        <v>1.1333333333333333</v>
      </c>
      <c r="T2117" s="33"/>
      <c r="U2117" s="33">
        <f t="shared" si="401"/>
        <v>0</v>
      </c>
      <c r="V2117" s="185">
        <f t="shared" si="401"/>
        <v>1.1333333333333333</v>
      </c>
      <c r="W2117" s="36"/>
    </row>
    <row r="2118" spans="1:23" ht="19.5">
      <c r="A2118" s="181">
        <v>39</v>
      </c>
      <c r="B2118" s="27" t="s">
        <v>2899</v>
      </c>
      <c r="C2118" s="27" t="s">
        <v>929</v>
      </c>
      <c r="D2118" s="27"/>
      <c r="E2118" s="27" t="s">
        <v>341</v>
      </c>
      <c r="F2118" s="29">
        <v>114</v>
      </c>
      <c r="G2118" s="55">
        <v>0.54290400000000072</v>
      </c>
      <c r="H2118" s="55">
        <v>0.77337787520000134</v>
      </c>
      <c r="I2118" s="31">
        <f t="shared" si="395"/>
        <v>3.1</v>
      </c>
      <c r="J2118" s="32">
        <f t="shared" si="396"/>
        <v>0.9</v>
      </c>
      <c r="K2118" s="32">
        <f t="shared" si="397"/>
        <v>2.2000000000000002</v>
      </c>
      <c r="L2118" s="32">
        <f>J2118-G2118</f>
        <v>0.3570959999999993</v>
      </c>
      <c r="M2118" s="32">
        <f>K2118-H2118</f>
        <v>1.4266221247999988</v>
      </c>
      <c r="N2118" s="33">
        <f t="shared" si="398"/>
        <v>4</v>
      </c>
      <c r="O2118" s="34">
        <f t="shared" si="399"/>
        <v>0.11903199999999976</v>
      </c>
      <c r="P2118" s="35">
        <f t="shared" si="399"/>
        <v>0.47554070826666628</v>
      </c>
      <c r="Q2118" s="33"/>
      <c r="R2118" s="33">
        <f t="shared" si="400"/>
        <v>0.11903199999999976</v>
      </c>
      <c r="S2118" s="185">
        <f t="shared" si="400"/>
        <v>0.47554070826666628</v>
      </c>
      <c r="T2118" s="33"/>
      <c r="U2118" s="33">
        <f t="shared" si="401"/>
        <v>0.11903199999999976</v>
      </c>
      <c r="V2118" s="185">
        <f t="shared" si="401"/>
        <v>0.47554070826666628</v>
      </c>
      <c r="W2118" s="36"/>
    </row>
    <row r="2119" spans="1:23" ht="19.5">
      <c r="A2119" s="181">
        <v>40</v>
      </c>
      <c r="B2119" s="27" t="s">
        <v>2899</v>
      </c>
      <c r="C2119" s="27" t="s">
        <v>2960</v>
      </c>
      <c r="D2119" s="27"/>
      <c r="E2119" s="27" t="s">
        <v>2961</v>
      </c>
      <c r="F2119" s="29">
        <v>191</v>
      </c>
      <c r="G2119" s="55">
        <v>0.33741599999999938</v>
      </c>
      <c r="H2119" s="55">
        <v>2.218033740800001</v>
      </c>
      <c r="I2119" s="31">
        <f t="shared" si="395"/>
        <v>5.3</v>
      </c>
      <c r="J2119" s="32">
        <f t="shared" si="396"/>
        <v>1.5</v>
      </c>
      <c r="K2119" s="32">
        <f t="shared" si="397"/>
        <v>3.7</v>
      </c>
      <c r="L2119" s="32">
        <f>J2119-G2119</f>
        <v>1.1625840000000007</v>
      </c>
      <c r="M2119" s="32">
        <f>K2119-H2119</f>
        <v>1.4819662591999991</v>
      </c>
      <c r="N2119" s="33">
        <f t="shared" si="398"/>
        <v>7</v>
      </c>
      <c r="O2119" s="34">
        <f t="shared" si="399"/>
        <v>0.38752800000000026</v>
      </c>
      <c r="P2119" s="35">
        <f t="shared" si="399"/>
        <v>0.4939887530666664</v>
      </c>
      <c r="Q2119" s="33"/>
      <c r="R2119" s="33">
        <f t="shared" si="400"/>
        <v>0.38752800000000026</v>
      </c>
      <c r="S2119" s="185">
        <f t="shared" si="400"/>
        <v>0.4939887530666664</v>
      </c>
      <c r="T2119" s="33"/>
      <c r="U2119" s="33">
        <f t="shared" si="401"/>
        <v>0.38752800000000026</v>
      </c>
      <c r="V2119" s="185">
        <f t="shared" si="401"/>
        <v>0.4939887530666664</v>
      </c>
      <c r="W2119" s="36"/>
    </row>
    <row r="2120" spans="1:23" ht="19.5">
      <c r="A2120" s="181">
        <v>41</v>
      </c>
      <c r="B2120" s="27" t="s">
        <v>2899</v>
      </c>
      <c r="C2120" s="27" t="s">
        <v>2962</v>
      </c>
      <c r="D2120" s="27"/>
      <c r="E2120" s="27" t="s">
        <v>2963</v>
      </c>
      <c r="F2120" s="29">
        <v>59</v>
      </c>
      <c r="G2120" s="55">
        <v>3.7350720000000002</v>
      </c>
      <c r="H2120" s="55">
        <v>0.2386991936000003</v>
      </c>
      <c r="I2120" s="31">
        <f t="shared" si="395"/>
        <v>1.6</v>
      </c>
      <c r="J2120" s="32">
        <f t="shared" si="396"/>
        <v>0.5</v>
      </c>
      <c r="K2120" s="32">
        <f t="shared" si="397"/>
        <v>1.1000000000000001</v>
      </c>
      <c r="L2120" s="32">
        <v>0</v>
      </c>
      <c r="M2120" s="32">
        <f>K2120-H2120</f>
        <v>0.86130080639999984</v>
      </c>
      <c r="N2120" s="33">
        <f t="shared" si="398"/>
        <v>2</v>
      </c>
      <c r="O2120" s="34">
        <f t="shared" si="399"/>
        <v>0</v>
      </c>
      <c r="P2120" s="35">
        <f t="shared" si="399"/>
        <v>0.28710026879999995</v>
      </c>
      <c r="Q2120" s="33"/>
      <c r="R2120" s="33">
        <f t="shared" si="400"/>
        <v>0</v>
      </c>
      <c r="S2120" s="185">
        <f t="shared" si="400"/>
        <v>0.28710026879999995</v>
      </c>
      <c r="T2120" s="33"/>
      <c r="U2120" s="33">
        <f t="shared" si="401"/>
        <v>0</v>
      </c>
      <c r="V2120" s="185">
        <f t="shared" si="401"/>
        <v>0.28710026879999995</v>
      </c>
      <c r="W2120" s="36"/>
    </row>
    <row r="2121" spans="1:23" ht="19.5">
      <c r="A2121" s="181">
        <v>42</v>
      </c>
      <c r="B2121" s="27" t="s">
        <v>2899</v>
      </c>
      <c r="C2121" s="27" t="s">
        <v>2962</v>
      </c>
      <c r="D2121" s="27"/>
      <c r="E2121" s="27" t="s">
        <v>2964</v>
      </c>
      <c r="F2121" s="29">
        <v>48</v>
      </c>
      <c r="G2121" s="55">
        <v>4.8533839999999975</v>
      </c>
      <c r="H2121" s="55">
        <v>4.5830300992000055</v>
      </c>
      <c r="I2121" s="31">
        <f t="shared" si="395"/>
        <v>1.3</v>
      </c>
      <c r="J2121" s="32">
        <f t="shared" si="396"/>
        <v>0.4</v>
      </c>
      <c r="K2121" s="32">
        <f t="shared" si="397"/>
        <v>0.9</v>
      </c>
      <c r="L2121" s="32">
        <v>0</v>
      </c>
      <c r="M2121" s="32">
        <v>0</v>
      </c>
      <c r="N2121" s="33">
        <f t="shared" si="398"/>
        <v>2</v>
      </c>
      <c r="O2121" s="34">
        <f t="shared" si="399"/>
        <v>0</v>
      </c>
      <c r="P2121" s="35">
        <f t="shared" si="399"/>
        <v>0</v>
      </c>
      <c r="Q2121" s="33"/>
      <c r="R2121" s="33">
        <f t="shared" si="400"/>
        <v>0</v>
      </c>
      <c r="S2121" s="185">
        <f t="shared" si="400"/>
        <v>0</v>
      </c>
      <c r="T2121" s="33"/>
      <c r="U2121" s="33">
        <f t="shared" si="401"/>
        <v>0</v>
      </c>
      <c r="V2121" s="185">
        <f t="shared" si="401"/>
        <v>0</v>
      </c>
      <c r="W2121" s="36"/>
    </row>
    <row r="2122" spans="1:23" ht="19.5">
      <c r="A2122" s="181">
        <v>43</v>
      </c>
      <c r="B2122" s="27" t="s">
        <v>2899</v>
      </c>
      <c r="C2122" s="27" t="s">
        <v>2965</v>
      </c>
      <c r="D2122" s="27"/>
      <c r="E2122" s="27" t="s">
        <v>2966</v>
      </c>
      <c r="F2122" s="29">
        <v>59</v>
      </c>
      <c r="G2122" s="55">
        <v>3.6021359999999998</v>
      </c>
      <c r="H2122" s="55">
        <v>4.9131648768000025</v>
      </c>
      <c r="I2122" s="31">
        <f t="shared" si="395"/>
        <v>1.6</v>
      </c>
      <c r="J2122" s="32">
        <f t="shared" si="396"/>
        <v>0.5</v>
      </c>
      <c r="K2122" s="32">
        <f t="shared" si="397"/>
        <v>1.1000000000000001</v>
      </c>
      <c r="L2122" s="32">
        <v>0</v>
      </c>
      <c r="M2122" s="32">
        <v>0</v>
      </c>
      <c r="N2122" s="33">
        <f t="shared" si="398"/>
        <v>2</v>
      </c>
      <c r="O2122" s="34">
        <f t="shared" si="399"/>
        <v>0</v>
      </c>
      <c r="P2122" s="35">
        <f t="shared" si="399"/>
        <v>0</v>
      </c>
      <c r="Q2122" s="33"/>
      <c r="R2122" s="33">
        <f t="shared" si="400"/>
        <v>0</v>
      </c>
      <c r="S2122" s="185">
        <f t="shared" si="400"/>
        <v>0</v>
      </c>
      <c r="T2122" s="33"/>
      <c r="U2122" s="33">
        <f t="shared" si="401"/>
        <v>0</v>
      </c>
      <c r="V2122" s="185">
        <f t="shared" si="401"/>
        <v>0</v>
      </c>
      <c r="W2122" s="36"/>
    </row>
    <row r="2123" spans="1:23" ht="19.5">
      <c r="A2123" s="181">
        <v>44</v>
      </c>
      <c r="B2123" s="27" t="s">
        <v>2899</v>
      </c>
      <c r="C2123" s="27" t="s">
        <v>2965</v>
      </c>
      <c r="D2123" s="27"/>
      <c r="E2123" s="27" t="s">
        <v>2967</v>
      </c>
      <c r="F2123" s="29">
        <v>150</v>
      </c>
      <c r="G2123" s="55">
        <v>0.83379200000000053</v>
      </c>
      <c r="H2123" s="55">
        <v>2.1076775295999997</v>
      </c>
      <c r="I2123" s="31">
        <f t="shared" si="395"/>
        <v>4.0999999999999996</v>
      </c>
      <c r="J2123" s="32">
        <f t="shared" si="396"/>
        <v>1.2</v>
      </c>
      <c r="K2123" s="32">
        <f t="shared" si="397"/>
        <v>2.9</v>
      </c>
      <c r="L2123" s="32">
        <f>J2123-G2123</f>
        <v>0.36620799999999942</v>
      </c>
      <c r="M2123" s="32">
        <f>K2123-H2123</f>
        <v>0.79232247040000026</v>
      </c>
      <c r="N2123" s="33">
        <f t="shared" si="398"/>
        <v>5</v>
      </c>
      <c r="O2123" s="34">
        <f t="shared" si="399"/>
        <v>0.12206933333333314</v>
      </c>
      <c r="P2123" s="35">
        <f t="shared" si="399"/>
        <v>0.2641074901333334</v>
      </c>
      <c r="Q2123" s="33"/>
      <c r="R2123" s="33">
        <f t="shared" si="400"/>
        <v>0.12206933333333314</v>
      </c>
      <c r="S2123" s="185">
        <f t="shared" si="400"/>
        <v>0.2641074901333334</v>
      </c>
      <c r="T2123" s="33"/>
      <c r="U2123" s="33">
        <f t="shared" si="401"/>
        <v>0.12206933333333314</v>
      </c>
      <c r="V2123" s="185">
        <f t="shared" si="401"/>
        <v>0.2641074901333334</v>
      </c>
      <c r="W2123" s="36"/>
    </row>
    <row r="2124" spans="1:23" ht="19.5">
      <c r="A2124" s="181">
        <v>45</v>
      </c>
      <c r="B2124" s="27" t="s">
        <v>2899</v>
      </c>
      <c r="C2124" s="27" t="s">
        <v>2968</v>
      </c>
      <c r="D2124" s="27"/>
      <c r="E2124" s="27" t="s">
        <v>2969</v>
      </c>
      <c r="F2124" s="29">
        <v>114</v>
      </c>
      <c r="G2124" s="55">
        <v>6.3324959999999981</v>
      </c>
      <c r="H2124" s="55"/>
      <c r="I2124" s="31">
        <f t="shared" si="395"/>
        <v>3.1</v>
      </c>
      <c r="J2124" s="32">
        <f t="shared" si="396"/>
        <v>0.9</v>
      </c>
      <c r="K2124" s="32">
        <f t="shared" si="397"/>
        <v>2.2000000000000002</v>
      </c>
      <c r="L2124" s="32">
        <v>0</v>
      </c>
      <c r="M2124" s="32">
        <f t="shared" ref="M2124:M2136" si="403">K2124-H2124</f>
        <v>2.2000000000000002</v>
      </c>
      <c r="N2124" s="33">
        <f t="shared" si="398"/>
        <v>4</v>
      </c>
      <c r="O2124" s="34">
        <f t="shared" si="399"/>
        <v>0</v>
      </c>
      <c r="P2124" s="35">
        <f t="shared" si="399"/>
        <v>0.73333333333333339</v>
      </c>
      <c r="Q2124" s="33"/>
      <c r="R2124" s="33">
        <f t="shared" si="400"/>
        <v>0</v>
      </c>
      <c r="S2124" s="185">
        <f t="shared" si="400"/>
        <v>0.73333333333333339</v>
      </c>
      <c r="T2124" s="33"/>
      <c r="U2124" s="33">
        <f t="shared" si="401"/>
        <v>0</v>
      </c>
      <c r="V2124" s="185">
        <f t="shared" si="401"/>
        <v>0.73333333333333339</v>
      </c>
      <c r="W2124" s="36"/>
    </row>
    <row r="2125" spans="1:23" ht="19.5">
      <c r="A2125" s="181">
        <v>46</v>
      </c>
      <c r="B2125" s="27" t="s">
        <v>2899</v>
      </c>
      <c r="C2125" s="27" t="s">
        <v>2968</v>
      </c>
      <c r="D2125" s="27"/>
      <c r="E2125" s="27" t="s">
        <v>2970</v>
      </c>
      <c r="F2125" s="29">
        <v>206</v>
      </c>
      <c r="G2125" s="55">
        <v>11.992976000000004</v>
      </c>
      <c r="H2125" s="55">
        <v>0.45907706879999988</v>
      </c>
      <c r="I2125" s="31">
        <f t="shared" si="395"/>
        <v>5.7</v>
      </c>
      <c r="J2125" s="32">
        <f t="shared" si="396"/>
        <v>1.6</v>
      </c>
      <c r="K2125" s="32">
        <f t="shared" si="397"/>
        <v>4</v>
      </c>
      <c r="L2125" s="32">
        <v>0</v>
      </c>
      <c r="M2125" s="32">
        <f t="shared" si="403"/>
        <v>3.5409229311999999</v>
      </c>
      <c r="N2125" s="33">
        <f t="shared" si="398"/>
        <v>7</v>
      </c>
      <c r="O2125" s="34">
        <f t="shared" si="399"/>
        <v>0</v>
      </c>
      <c r="P2125" s="35">
        <f t="shared" si="399"/>
        <v>1.1803076437333333</v>
      </c>
      <c r="Q2125" s="33"/>
      <c r="R2125" s="33">
        <f t="shared" si="400"/>
        <v>0</v>
      </c>
      <c r="S2125" s="185">
        <f t="shared" si="400"/>
        <v>1.1803076437333333</v>
      </c>
      <c r="T2125" s="33"/>
      <c r="U2125" s="33">
        <f t="shared" si="401"/>
        <v>0</v>
      </c>
      <c r="V2125" s="185">
        <f t="shared" si="401"/>
        <v>1.1803076437333333</v>
      </c>
      <c r="W2125" s="36"/>
    </row>
    <row r="2126" spans="1:23" ht="19.5">
      <c r="A2126" s="181">
        <v>47</v>
      </c>
      <c r="B2126" s="27" t="s">
        <v>2899</v>
      </c>
      <c r="C2126" s="27" t="s">
        <v>2971</v>
      </c>
      <c r="D2126" s="27"/>
      <c r="E2126" s="27" t="s">
        <v>2972</v>
      </c>
      <c r="F2126" s="29">
        <v>268</v>
      </c>
      <c r="G2126" s="55">
        <v>6.8863999999997816E-2</v>
      </c>
      <c r="H2126" s="55">
        <v>1.7943767231999981</v>
      </c>
      <c r="I2126" s="31">
        <f t="shared" si="395"/>
        <v>7.4</v>
      </c>
      <c r="J2126" s="32">
        <f t="shared" si="396"/>
        <v>2.1</v>
      </c>
      <c r="K2126" s="32">
        <f t="shared" si="397"/>
        <v>5.2</v>
      </c>
      <c r="L2126" s="32">
        <f>J2126-G2126</f>
        <v>2.0311360000000023</v>
      </c>
      <c r="M2126" s="32">
        <f t="shared" si="403"/>
        <v>3.4056232768000019</v>
      </c>
      <c r="N2126" s="33">
        <f t="shared" si="398"/>
        <v>10</v>
      </c>
      <c r="O2126" s="34">
        <f t="shared" si="399"/>
        <v>0.67704533333333405</v>
      </c>
      <c r="P2126" s="35">
        <f t="shared" si="399"/>
        <v>1.135207758933334</v>
      </c>
      <c r="Q2126" s="33"/>
      <c r="R2126" s="33">
        <f t="shared" si="400"/>
        <v>0.67704533333333405</v>
      </c>
      <c r="S2126" s="185">
        <f t="shared" si="400"/>
        <v>1.135207758933334</v>
      </c>
      <c r="T2126" s="33"/>
      <c r="U2126" s="33">
        <f t="shared" si="401"/>
        <v>0.67704533333333405</v>
      </c>
      <c r="V2126" s="185">
        <f t="shared" si="401"/>
        <v>1.135207758933334</v>
      </c>
      <c r="W2126" s="36"/>
    </row>
    <row r="2127" spans="1:23" ht="19.5">
      <c r="A2127" s="181">
        <v>48</v>
      </c>
      <c r="B2127" s="27" t="s">
        <v>2899</v>
      </c>
      <c r="C2127" s="27" t="s">
        <v>2973</v>
      </c>
      <c r="D2127" s="27"/>
      <c r="E2127" s="27" t="s">
        <v>2974</v>
      </c>
      <c r="F2127" s="29">
        <v>199</v>
      </c>
      <c r="G2127" s="55"/>
      <c r="H2127" s="55"/>
      <c r="I2127" s="31">
        <f t="shared" si="395"/>
        <v>5.5</v>
      </c>
      <c r="J2127" s="32">
        <f t="shared" si="396"/>
        <v>1.6</v>
      </c>
      <c r="K2127" s="32">
        <f t="shared" si="397"/>
        <v>3.9</v>
      </c>
      <c r="L2127" s="32">
        <f>J2127-G2127</f>
        <v>1.6</v>
      </c>
      <c r="M2127" s="32">
        <f t="shared" si="403"/>
        <v>3.9</v>
      </c>
      <c r="N2127" s="33">
        <f t="shared" si="398"/>
        <v>7</v>
      </c>
      <c r="O2127" s="34">
        <f t="shared" si="399"/>
        <v>0.53333333333333333</v>
      </c>
      <c r="P2127" s="35">
        <f t="shared" si="399"/>
        <v>1.3</v>
      </c>
      <c r="Q2127" s="33"/>
      <c r="R2127" s="33">
        <f t="shared" si="400"/>
        <v>0.53333333333333333</v>
      </c>
      <c r="S2127" s="185">
        <f t="shared" si="400"/>
        <v>1.3</v>
      </c>
      <c r="T2127" s="33"/>
      <c r="U2127" s="33">
        <f t="shared" si="401"/>
        <v>0.53333333333333333</v>
      </c>
      <c r="V2127" s="185">
        <f t="shared" si="401"/>
        <v>1.3</v>
      </c>
      <c r="W2127" s="36"/>
    </row>
    <row r="2128" spans="1:23" ht="19.5">
      <c r="A2128" s="181">
        <v>49</v>
      </c>
      <c r="B2128" s="27" t="s">
        <v>2899</v>
      </c>
      <c r="C2128" s="27" t="s">
        <v>2975</v>
      </c>
      <c r="D2128" s="27"/>
      <c r="E2128" s="27" t="s">
        <v>2976</v>
      </c>
      <c r="F2128" s="29">
        <v>173</v>
      </c>
      <c r="G2128" s="55">
        <v>0.3836720000000009</v>
      </c>
      <c r="H2128" s="55"/>
      <c r="I2128" s="31">
        <f t="shared" si="395"/>
        <v>4.8</v>
      </c>
      <c r="J2128" s="32">
        <f t="shared" si="396"/>
        <v>1.4</v>
      </c>
      <c r="K2128" s="32">
        <f t="shared" si="397"/>
        <v>3.4</v>
      </c>
      <c r="L2128" s="32">
        <f>J2128-G2128</f>
        <v>1.016327999999999</v>
      </c>
      <c r="M2128" s="32">
        <f t="shared" si="403"/>
        <v>3.4</v>
      </c>
      <c r="N2128" s="33">
        <f t="shared" si="398"/>
        <v>6</v>
      </c>
      <c r="O2128" s="34">
        <f t="shared" si="399"/>
        <v>0.33877599999999969</v>
      </c>
      <c r="P2128" s="35">
        <f t="shared" si="399"/>
        <v>1.1333333333333333</v>
      </c>
      <c r="Q2128" s="33"/>
      <c r="R2128" s="33">
        <f t="shared" si="400"/>
        <v>0.33877599999999969</v>
      </c>
      <c r="S2128" s="185">
        <f t="shared" si="400"/>
        <v>1.1333333333333333</v>
      </c>
      <c r="T2128" s="33"/>
      <c r="U2128" s="33">
        <f t="shared" si="401"/>
        <v>0.33877599999999969</v>
      </c>
      <c r="V2128" s="185">
        <f t="shared" si="401"/>
        <v>1.1333333333333333</v>
      </c>
      <c r="W2128" s="36"/>
    </row>
    <row r="2129" spans="1:23" ht="19.5">
      <c r="A2129" s="181">
        <v>50</v>
      </c>
      <c r="B2129" s="27" t="s">
        <v>2899</v>
      </c>
      <c r="C2129" s="27" t="s">
        <v>2975</v>
      </c>
      <c r="D2129" s="27"/>
      <c r="E2129" s="27" t="s">
        <v>2977</v>
      </c>
      <c r="F2129" s="29">
        <v>179</v>
      </c>
      <c r="G2129" s="55">
        <v>3.015728000000002</v>
      </c>
      <c r="H2129" s="55"/>
      <c r="I2129" s="31">
        <f t="shared" si="395"/>
        <v>4.9000000000000004</v>
      </c>
      <c r="J2129" s="32">
        <f t="shared" si="396"/>
        <v>1.4</v>
      </c>
      <c r="K2129" s="32">
        <f t="shared" si="397"/>
        <v>3.4</v>
      </c>
      <c r="L2129" s="32">
        <v>0</v>
      </c>
      <c r="M2129" s="32">
        <f t="shared" si="403"/>
        <v>3.4</v>
      </c>
      <c r="N2129" s="33">
        <f t="shared" si="398"/>
        <v>6</v>
      </c>
      <c r="O2129" s="34">
        <f t="shared" si="399"/>
        <v>0</v>
      </c>
      <c r="P2129" s="35">
        <f t="shared" si="399"/>
        <v>1.1333333333333333</v>
      </c>
      <c r="Q2129" s="33"/>
      <c r="R2129" s="33">
        <f t="shared" si="400"/>
        <v>0</v>
      </c>
      <c r="S2129" s="185">
        <f t="shared" si="400"/>
        <v>1.1333333333333333</v>
      </c>
      <c r="T2129" s="33"/>
      <c r="U2129" s="33">
        <f t="shared" si="401"/>
        <v>0</v>
      </c>
      <c r="V2129" s="185">
        <f t="shared" si="401"/>
        <v>1.1333333333333333</v>
      </c>
      <c r="W2129" s="36"/>
    </row>
    <row r="2130" spans="1:23" ht="19.5">
      <c r="A2130" s="181">
        <v>51</v>
      </c>
      <c r="B2130" s="27" t="s">
        <v>2899</v>
      </c>
      <c r="C2130" s="27" t="s">
        <v>1158</v>
      </c>
      <c r="D2130" s="27"/>
      <c r="E2130" s="27" t="s">
        <v>2978</v>
      </c>
      <c r="F2130" s="29">
        <v>220</v>
      </c>
      <c r="G2130" s="55"/>
      <c r="H2130" s="55"/>
      <c r="I2130" s="31">
        <f t="shared" si="395"/>
        <v>6.1</v>
      </c>
      <c r="J2130" s="32">
        <f t="shared" si="396"/>
        <v>1.7</v>
      </c>
      <c r="K2130" s="32">
        <f t="shared" si="397"/>
        <v>4.3</v>
      </c>
      <c r="L2130" s="32">
        <f>J2130-G2130</f>
        <v>1.7</v>
      </c>
      <c r="M2130" s="32">
        <f t="shared" si="403"/>
        <v>4.3</v>
      </c>
      <c r="N2130" s="33">
        <f t="shared" si="398"/>
        <v>8</v>
      </c>
      <c r="O2130" s="34">
        <f t="shared" si="399"/>
        <v>0.56666666666666665</v>
      </c>
      <c r="P2130" s="35">
        <f t="shared" si="399"/>
        <v>1.4333333333333333</v>
      </c>
      <c r="Q2130" s="33"/>
      <c r="R2130" s="33">
        <f t="shared" si="400"/>
        <v>0.56666666666666665</v>
      </c>
      <c r="S2130" s="185">
        <f t="shared" si="400"/>
        <v>1.4333333333333333</v>
      </c>
      <c r="T2130" s="33"/>
      <c r="U2130" s="33">
        <f t="shared" si="401"/>
        <v>0.56666666666666665</v>
      </c>
      <c r="V2130" s="185">
        <f t="shared" si="401"/>
        <v>1.4333333333333333</v>
      </c>
      <c r="W2130" s="36"/>
    </row>
    <row r="2131" spans="1:23" ht="19.5">
      <c r="A2131" s="181">
        <v>52</v>
      </c>
      <c r="B2131" s="27" t="s">
        <v>2899</v>
      </c>
      <c r="C2131" s="27" t="s">
        <v>2979</v>
      </c>
      <c r="D2131" s="27"/>
      <c r="E2131" s="27" t="s">
        <v>2980</v>
      </c>
      <c r="F2131" s="29">
        <v>198</v>
      </c>
      <c r="G2131" s="55">
        <v>10.950127999999994</v>
      </c>
      <c r="H2131" s="55">
        <v>2.2614729664000017</v>
      </c>
      <c r="I2131" s="31">
        <f t="shared" si="395"/>
        <v>5.4</v>
      </c>
      <c r="J2131" s="32">
        <f t="shared" si="396"/>
        <v>1.5</v>
      </c>
      <c r="K2131" s="32">
        <f t="shared" si="397"/>
        <v>3.8</v>
      </c>
      <c r="L2131" s="32">
        <v>0</v>
      </c>
      <c r="M2131" s="32">
        <f t="shared" si="403"/>
        <v>1.5385270335999981</v>
      </c>
      <c r="N2131" s="33">
        <f t="shared" si="398"/>
        <v>7</v>
      </c>
      <c r="O2131" s="34">
        <f t="shared" si="399"/>
        <v>0</v>
      </c>
      <c r="P2131" s="35">
        <f t="shared" si="399"/>
        <v>0.51284234453333266</v>
      </c>
      <c r="Q2131" s="33"/>
      <c r="R2131" s="33">
        <f t="shared" si="400"/>
        <v>0</v>
      </c>
      <c r="S2131" s="185">
        <f t="shared" si="400"/>
        <v>0.51284234453333266</v>
      </c>
      <c r="T2131" s="33"/>
      <c r="U2131" s="33">
        <f t="shared" si="401"/>
        <v>0</v>
      </c>
      <c r="V2131" s="185">
        <f t="shared" si="401"/>
        <v>0.51284234453333266</v>
      </c>
      <c r="W2131" s="36"/>
    </row>
    <row r="2132" spans="1:23" ht="19.5">
      <c r="A2132" s="181">
        <v>53</v>
      </c>
      <c r="B2132" s="27" t="s">
        <v>2899</v>
      </c>
      <c r="C2132" s="27" t="s">
        <v>2979</v>
      </c>
      <c r="D2132" s="27"/>
      <c r="E2132" s="27" t="s">
        <v>2981</v>
      </c>
      <c r="F2132" s="29">
        <v>174</v>
      </c>
      <c r="G2132" s="55">
        <v>10.218591999999999</v>
      </c>
      <c r="H2132" s="55">
        <v>5.1046969599999437E-2</v>
      </c>
      <c r="I2132" s="31">
        <f t="shared" si="395"/>
        <v>4.8</v>
      </c>
      <c r="J2132" s="32">
        <f t="shared" si="396"/>
        <v>1.4</v>
      </c>
      <c r="K2132" s="32">
        <f t="shared" si="397"/>
        <v>3.4</v>
      </c>
      <c r="L2132" s="32">
        <v>0</v>
      </c>
      <c r="M2132" s="32">
        <f t="shared" si="403"/>
        <v>3.3489530304000006</v>
      </c>
      <c r="N2132" s="33">
        <f t="shared" si="398"/>
        <v>6</v>
      </c>
      <c r="O2132" s="34">
        <f t="shared" si="399"/>
        <v>0</v>
      </c>
      <c r="P2132" s="35">
        <f t="shared" si="399"/>
        <v>1.1163176768000003</v>
      </c>
      <c r="Q2132" s="33"/>
      <c r="R2132" s="33">
        <f t="shared" si="400"/>
        <v>0</v>
      </c>
      <c r="S2132" s="185">
        <f t="shared" si="400"/>
        <v>1.1163176768000003</v>
      </c>
      <c r="T2132" s="33"/>
      <c r="U2132" s="33">
        <f t="shared" si="401"/>
        <v>0</v>
      </c>
      <c r="V2132" s="185">
        <f t="shared" si="401"/>
        <v>1.1163176768000003</v>
      </c>
      <c r="W2132" s="36"/>
    </row>
    <row r="2133" spans="1:23" ht="19.5">
      <c r="A2133" s="181">
        <v>54</v>
      </c>
      <c r="B2133" s="27" t="s">
        <v>2899</v>
      </c>
      <c r="C2133" s="27" t="s">
        <v>2982</v>
      </c>
      <c r="D2133" s="27"/>
      <c r="E2133" s="27" t="s">
        <v>2983</v>
      </c>
      <c r="F2133" s="29">
        <v>69</v>
      </c>
      <c r="G2133" s="55"/>
      <c r="H2133" s="55"/>
      <c r="I2133" s="31">
        <f t="shared" si="395"/>
        <v>1.9</v>
      </c>
      <c r="J2133" s="32">
        <f t="shared" si="396"/>
        <v>0.5</v>
      </c>
      <c r="K2133" s="32">
        <f t="shared" si="397"/>
        <v>1.3</v>
      </c>
      <c r="L2133" s="32">
        <f>J2133-G2133</f>
        <v>0.5</v>
      </c>
      <c r="M2133" s="32">
        <f t="shared" si="403"/>
        <v>1.3</v>
      </c>
      <c r="N2133" s="33">
        <f t="shared" si="398"/>
        <v>2</v>
      </c>
      <c r="O2133" s="34">
        <f t="shared" si="399"/>
        <v>0.16666666666666666</v>
      </c>
      <c r="P2133" s="35">
        <f t="shared" si="399"/>
        <v>0.43333333333333335</v>
      </c>
      <c r="Q2133" s="33"/>
      <c r="R2133" s="33">
        <f t="shared" si="400"/>
        <v>0.16666666666666666</v>
      </c>
      <c r="S2133" s="185">
        <f t="shared" si="400"/>
        <v>0.43333333333333335</v>
      </c>
      <c r="T2133" s="33"/>
      <c r="U2133" s="33">
        <f t="shared" si="401"/>
        <v>0.16666666666666666</v>
      </c>
      <c r="V2133" s="185">
        <f t="shared" si="401"/>
        <v>0.43333333333333335</v>
      </c>
      <c r="W2133" s="36"/>
    </row>
    <row r="2134" spans="1:23" ht="19.5">
      <c r="A2134" s="181">
        <v>55</v>
      </c>
      <c r="B2134" s="27" t="s">
        <v>2899</v>
      </c>
      <c r="C2134" s="27" t="s">
        <v>2984</v>
      </c>
      <c r="D2134" s="27"/>
      <c r="E2134" s="27" t="s">
        <v>2985</v>
      </c>
      <c r="F2134" s="29">
        <v>162</v>
      </c>
      <c r="G2134" s="55">
        <v>0.12200000000000311</v>
      </c>
      <c r="H2134" s="55">
        <v>0.65299999999999891</v>
      </c>
      <c r="I2134" s="31">
        <f t="shared" si="395"/>
        <v>4.5</v>
      </c>
      <c r="J2134" s="32">
        <f t="shared" si="396"/>
        <v>1.3</v>
      </c>
      <c r="K2134" s="32">
        <f t="shared" si="397"/>
        <v>3.2</v>
      </c>
      <c r="L2134" s="32">
        <f>J2134-G2134</f>
        <v>1.1779999999999968</v>
      </c>
      <c r="M2134" s="32">
        <f t="shared" si="403"/>
        <v>2.5470000000000015</v>
      </c>
      <c r="N2134" s="33">
        <f t="shared" si="398"/>
        <v>6</v>
      </c>
      <c r="O2134" s="34">
        <f t="shared" si="399"/>
        <v>0.39266666666666561</v>
      </c>
      <c r="P2134" s="35">
        <f t="shared" si="399"/>
        <v>0.84900000000000053</v>
      </c>
      <c r="Q2134" s="33"/>
      <c r="R2134" s="33">
        <f t="shared" si="400"/>
        <v>0.39266666666666561</v>
      </c>
      <c r="S2134" s="185">
        <f t="shared" si="400"/>
        <v>0.84900000000000053</v>
      </c>
      <c r="T2134" s="33"/>
      <c r="U2134" s="33">
        <f t="shared" si="401"/>
        <v>0.39266666666666561</v>
      </c>
      <c r="V2134" s="185">
        <f t="shared" si="401"/>
        <v>0.84900000000000053</v>
      </c>
      <c r="W2134" s="36"/>
    </row>
    <row r="2135" spans="1:23" ht="19.5">
      <c r="A2135" s="181">
        <v>56</v>
      </c>
      <c r="B2135" s="27" t="s">
        <v>2899</v>
      </c>
      <c r="C2135" s="27" t="s">
        <v>2242</v>
      </c>
      <c r="D2135" s="27"/>
      <c r="E2135" s="27" t="s">
        <v>2986</v>
      </c>
      <c r="F2135" s="29">
        <v>142</v>
      </c>
      <c r="G2135" s="55"/>
      <c r="H2135" s="55">
        <v>1.4135078592000045</v>
      </c>
      <c r="I2135" s="31">
        <f t="shared" si="395"/>
        <v>3.9</v>
      </c>
      <c r="J2135" s="32">
        <f t="shared" si="396"/>
        <v>1.1000000000000001</v>
      </c>
      <c r="K2135" s="32">
        <f t="shared" si="397"/>
        <v>2.7</v>
      </c>
      <c r="L2135" s="32">
        <f>J2135-G2135</f>
        <v>1.1000000000000001</v>
      </c>
      <c r="M2135" s="32">
        <f t="shared" si="403"/>
        <v>1.2864921407999956</v>
      </c>
      <c r="N2135" s="33">
        <f t="shared" si="398"/>
        <v>5</v>
      </c>
      <c r="O2135" s="34">
        <f t="shared" si="399"/>
        <v>0.3666666666666667</v>
      </c>
      <c r="P2135" s="35">
        <f t="shared" si="399"/>
        <v>0.42883071359999853</v>
      </c>
      <c r="Q2135" s="33"/>
      <c r="R2135" s="33">
        <f t="shared" si="400"/>
        <v>0.3666666666666667</v>
      </c>
      <c r="S2135" s="185">
        <f t="shared" si="400"/>
        <v>0.42883071359999853</v>
      </c>
      <c r="T2135" s="33"/>
      <c r="U2135" s="33">
        <f t="shared" si="401"/>
        <v>0.3666666666666667</v>
      </c>
      <c r="V2135" s="185">
        <f t="shared" si="401"/>
        <v>0.42883071359999853</v>
      </c>
      <c r="W2135" s="36"/>
    </row>
    <row r="2136" spans="1:23" ht="19.5">
      <c r="A2136" s="181">
        <v>57</v>
      </c>
      <c r="B2136" s="27" t="s">
        <v>2899</v>
      </c>
      <c r="C2136" s="27" t="s">
        <v>2242</v>
      </c>
      <c r="D2136" s="27"/>
      <c r="E2136" s="27" t="s">
        <v>1635</v>
      </c>
      <c r="F2136" s="29">
        <v>122</v>
      </c>
      <c r="G2136" s="55">
        <v>0.65303200000000039</v>
      </c>
      <c r="H2136" s="55">
        <v>1.1830036415999978</v>
      </c>
      <c r="I2136" s="31">
        <f t="shared" si="395"/>
        <v>3.4</v>
      </c>
      <c r="J2136" s="32">
        <f t="shared" si="396"/>
        <v>1</v>
      </c>
      <c r="K2136" s="32">
        <f t="shared" si="397"/>
        <v>2.4</v>
      </c>
      <c r="L2136" s="32">
        <f>J2136-G2136</f>
        <v>0.34696799999999961</v>
      </c>
      <c r="M2136" s="32">
        <f t="shared" si="403"/>
        <v>1.2169963584000021</v>
      </c>
      <c r="N2136" s="33">
        <f t="shared" si="398"/>
        <v>4</v>
      </c>
      <c r="O2136" s="34">
        <f t="shared" si="399"/>
        <v>0.11565599999999987</v>
      </c>
      <c r="P2136" s="35">
        <f t="shared" si="399"/>
        <v>0.40566545280000071</v>
      </c>
      <c r="Q2136" s="33"/>
      <c r="R2136" s="33">
        <f t="shared" si="400"/>
        <v>0.11565599999999987</v>
      </c>
      <c r="S2136" s="185">
        <f t="shared" si="400"/>
        <v>0.40566545280000071</v>
      </c>
      <c r="T2136" s="33"/>
      <c r="U2136" s="33">
        <f t="shared" si="401"/>
        <v>0.11565599999999987</v>
      </c>
      <c r="V2136" s="185">
        <f t="shared" si="401"/>
        <v>0.40566545280000071</v>
      </c>
      <c r="W2136" s="36"/>
    </row>
    <row r="2137" spans="1:23" ht="19.5">
      <c r="A2137" s="181">
        <v>58</v>
      </c>
      <c r="B2137" s="27" t="s">
        <v>2899</v>
      </c>
      <c r="C2137" s="27" t="s">
        <v>2987</v>
      </c>
      <c r="D2137" s="27"/>
      <c r="E2137" s="27" t="s">
        <v>2988</v>
      </c>
      <c r="F2137" s="29">
        <v>120</v>
      </c>
      <c r="G2137" s="55">
        <v>2.0270000000000015</v>
      </c>
      <c r="H2137" s="55">
        <v>3.9058471999999993</v>
      </c>
      <c r="I2137" s="31">
        <f t="shared" si="395"/>
        <v>3.3</v>
      </c>
      <c r="J2137" s="32">
        <f t="shared" si="396"/>
        <v>0.9</v>
      </c>
      <c r="K2137" s="32">
        <f t="shared" si="397"/>
        <v>2.2999999999999998</v>
      </c>
      <c r="L2137" s="32">
        <v>0</v>
      </c>
      <c r="M2137" s="32">
        <v>0</v>
      </c>
      <c r="N2137" s="33">
        <f t="shared" si="398"/>
        <v>4</v>
      </c>
      <c r="O2137" s="34">
        <f t="shared" si="399"/>
        <v>0</v>
      </c>
      <c r="P2137" s="35">
        <f t="shared" si="399"/>
        <v>0</v>
      </c>
      <c r="Q2137" s="33"/>
      <c r="R2137" s="33">
        <f t="shared" si="400"/>
        <v>0</v>
      </c>
      <c r="S2137" s="185">
        <f t="shared" si="400"/>
        <v>0</v>
      </c>
      <c r="T2137" s="33"/>
      <c r="U2137" s="33">
        <f t="shared" si="401"/>
        <v>0</v>
      </c>
      <c r="V2137" s="185">
        <f t="shared" si="401"/>
        <v>0</v>
      </c>
      <c r="W2137" s="36"/>
    </row>
    <row r="2138" spans="1:23" ht="19.5">
      <c r="A2138" s="181">
        <v>59</v>
      </c>
      <c r="B2138" s="27" t="s">
        <v>2899</v>
      </c>
      <c r="C2138" s="27" t="s">
        <v>728</v>
      </c>
      <c r="D2138" s="27"/>
      <c r="E2138" s="27" t="s">
        <v>2989</v>
      </c>
      <c r="F2138" s="29">
        <v>172</v>
      </c>
      <c r="G2138" s="55"/>
      <c r="H2138" s="55"/>
      <c r="I2138" s="31">
        <f t="shared" si="395"/>
        <v>4.7</v>
      </c>
      <c r="J2138" s="32">
        <f t="shared" si="396"/>
        <v>1.3</v>
      </c>
      <c r="K2138" s="32">
        <f t="shared" si="397"/>
        <v>3.3</v>
      </c>
      <c r="L2138" s="32">
        <f t="shared" ref="L2138:M2140" si="404">J2138-G2138</f>
        <v>1.3</v>
      </c>
      <c r="M2138" s="32">
        <f t="shared" si="404"/>
        <v>3.3</v>
      </c>
      <c r="N2138" s="33">
        <f t="shared" si="398"/>
        <v>6</v>
      </c>
      <c r="O2138" s="34">
        <f t="shared" si="399"/>
        <v>0.43333333333333335</v>
      </c>
      <c r="P2138" s="35">
        <f t="shared" si="399"/>
        <v>1.0999999999999999</v>
      </c>
      <c r="Q2138" s="33"/>
      <c r="R2138" s="33">
        <f t="shared" si="400"/>
        <v>0.43333333333333335</v>
      </c>
      <c r="S2138" s="185">
        <f t="shared" si="400"/>
        <v>1.0999999999999999</v>
      </c>
      <c r="T2138" s="33"/>
      <c r="U2138" s="33">
        <f t="shared" si="401"/>
        <v>0.43333333333333335</v>
      </c>
      <c r="V2138" s="185">
        <f t="shared" si="401"/>
        <v>1.0999999999999999</v>
      </c>
      <c r="W2138" s="36"/>
    </row>
    <row r="2139" spans="1:23" ht="19.5">
      <c r="A2139" s="181">
        <v>60</v>
      </c>
      <c r="B2139" s="27" t="s">
        <v>2899</v>
      </c>
      <c r="C2139" s="27" t="s">
        <v>728</v>
      </c>
      <c r="D2139" s="27"/>
      <c r="E2139" s="27" t="s">
        <v>2990</v>
      </c>
      <c r="F2139" s="29">
        <v>83</v>
      </c>
      <c r="G2139" s="55"/>
      <c r="H2139" s="55">
        <v>1.1227689792000006</v>
      </c>
      <c r="I2139" s="31">
        <f t="shared" si="395"/>
        <v>2.2999999999999998</v>
      </c>
      <c r="J2139" s="32">
        <f t="shared" si="396"/>
        <v>0.7</v>
      </c>
      <c r="K2139" s="32">
        <f t="shared" si="397"/>
        <v>1.6</v>
      </c>
      <c r="L2139" s="32">
        <f t="shared" si="404"/>
        <v>0.7</v>
      </c>
      <c r="M2139" s="32">
        <f t="shared" si="404"/>
        <v>0.47723102079999946</v>
      </c>
      <c r="N2139" s="33">
        <f t="shared" si="398"/>
        <v>3</v>
      </c>
      <c r="O2139" s="34">
        <f t="shared" si="399"/>
        <v>0.23333333333333331</v>
      </c>
      <c r="P2139" s="35">
        <f t="shared" si="399"/>
        <v>0.15907700693333315</v>
      </c>
      <c r="Q2139" s="33"/>
      <c r="R2139" s="33">
        <f t="shared" si="400"/>
        <v>0.23333333333333331</v>
      </c>
      <c r="S2139" s="185">
        <f t="shared" si="400"/>
        <v>0.15907700693333315</v>
      </c>
      <c r="T2139" s="33"/>
      <c r="U2139" s="33">
        <f t="shared" si="401"/>
        <v>0.23333333333333331</v>
      </c>
      <c r="V2139" s="185">
        <f t="shared" si="401"/>
        <v>0.15907700693333315</v>
      </c>
      <c r="W2139" s="36"/>
    </row>
    <row r="2140" spans="1:23" ht="39">
      <c r="A2140" s="181">
        <v>61</v>
      </c>
      <c r="B2140" s="27" t="s">
        <v>2899</v>
      </c>
      <c r="C2140" s="27" t="s">
        <v>728</v>
      </c>
      <c r="D2140" s="27"/>
      <c r="E2140" s="183" t="s">
        <v>2991</v>
      </c>
      <c r="F2140" s="29">
        <v>125</v>
      </c>
      <c r="G2140" s="102">
        <v>0.87399199999999988</v>
      </c>
      <c r="H2140" s="102"/>
      <c r="I2140" s="31">
        <f t="shared" si="395"/>
        <v>3.4</v>
      </c>
      <c r="J2140" s="32">
        <f t="shared" si="396"/>
        <v>1</v>
      </c>
      <c r="K2140" s="32">
        <f t="shared" si="397"/>
        <v>2.4</v>
      </c>
      <c r="L2140" s="32">
        <f t="shared" si="404"/>
        <v>0.12600800000000012</v>
      </c>
      <c r="M2140" s="32">
        <f t="shared" si="404"/>
        <v>2.4</v>
      </c>
      <c r="N2140" s="33">
        <f t="shared" si="398"/>
        <v>5</v>
      </c>
      <c r="O2140" s="34">
        <f t="shared" si="399"/>
        <v>4.2002666666666709E-2</v>
      </c>
      <c r="P2140" s="35">
        <f t="shared" si="399"/>
        <v>0.79999999999999993</v>
      </c>
      <c r="Q2140" s="33"/>
      <c r="R2140" s="33">
        <f t="shared" si="400"/>
        <v>4.2002666666666709E-2</v>
      </c>
      <c r="S2140" s="185">
        <f t="shared" si="400"/>
        <v>0.79999999999999993</v>
      </c>
      <c r="T2140" s="33"/>
      <c r="U2140" s="33">
        <f t="shared" si="401"/>
        <v>4.2002666666666709E-2</v>
      </c>
      <c r="V2140" s="185">
        <f t="shared" si="401"/>
        <v>0.79999999999999993</v>
      </c>
      <c r="W2140" s="36"/>
    </row>
    <row r="2141" spans="1:23" ht="19.5">
      <c r="A2141" s="181">
        <v>62</v>
      </c>
      <c r="B2141" s="27" t="s">
        <v>2899</v>
      </c>
      <c r="C2141" s="27" t="s">
        <v>2992</v>
      </c>
      <c r="D2141" s="27"/>
      <c r="E2141" s="27" t="s">
        <v>2993</v>
      </c>
      <c r="F2141" s="29">
        <v>117</v>
      </c>
      <c r="G2141" s="55">
        <v>6.9317840000000022</v>
      </c>
      <c r="H2141" s="55"/>
      <c r="I2141" s="31">
        <f t="shared" si="395"/>
        <v>3.2</v>
      </c>
      <c r="J2141" s="32">
        <f t="shared" si="396"/>
        <v>0.9</v>
      </c>
      <c r="K2141" s="32">
        <f t="shared" si="397"/>
        <v>2.2000000000000002</v>
      </c>
      <c r="L2141" s="32">
        <v>0</v>
      </c>
      <c r="M2141" s="32">
        <f>K2141-H2141</f>
        <v>2.2000000000000002</v>
      </c>
      <c r="N2141" s="33">
        <f t="shared" si="398"/>
        <v>4</v>
      </c>
      <c r="O2141" s="34">
        <f t="shared" si="399"/>
        <v>0</v>
      </c>
      <c r="P2141" s="35">
        <f t="shared" si="399"/>
        <v>0.73333333333333339</v>
      </c>
      <c r="Q2141" s="33"/>
      <c r="R2141" s="33">
        <f t="shared" si="400"/>
        <v>0</v>
      </c>
      <c r="S2141" s="185">
        <f t="shared" si="400"/>
        <v>0.73333333333333339</v>
      </c>
      <c r="T2141" s="33"/>
      <c r="U2141" s="33">
        <f t="shared" si="401"/>
        <v>0</v>
      </c>
      <c r="V2141" s="185">
        <f t="shared" si="401"/>
        <v>0.73333333333333339</v>
      </c>
      <c r="W2141" s="36"/>
    </row>
    <row r="2142" spans="1:23" ht="19.5">
      <c r="A2142" s="181">
        <v>63</v>
      </c>
      <c r="B2142" s="27" t="s">
        <v>2899</v>
      </c>
      <c r="C2142" s="27" t="s">
        <v>2994</v>
      </c>
      <c r="D2142" s="27"/>
      <c r="E2142" s="27" t="s">
        <v>2995</v>
      </c>
      <c r="F2142" s="29">
        <v>104</v>
      </c>
      <c r="G2142" s="55">
        <v>1.9472159999999992</v>
      </c>
      <c r="H2142" s="55">
        <v>3.1855559808000002</v>
      </c>
      <c r="I2142" s="31">
        <f t="shared" si="395"/>
        <v>2.9</v>
      </c>
      <c r="J2142" s="32">
        <f t="shared" si="396"/>
        <v>0.8</v>
      </c>
      <c r="K2142" s="32">
        <f t="shared" si="397"/>
        <v>2</v>
      </c>
      <c r="L2142" s="32">
        <v>0</v>
      </c>
      <c r="M2142" s="32">
        <v>0</v>
      </c>
      <c r="N2142" s="33">
        <f t="shared" si="398"/>
        <v>4</v>
      </c>
      <c r="O2142" s="34">
        <f t="shared" si="399"/>
        <v>0</v>
      </c>
      <c r="P2142" s="35">
        <f t="shared" si="399"/>
        <v>0</v>
      </c>
      <c r="Q2142" s="33"/>
      <c r="R2142" s="33">
        <f t="shared" si="400"/>
        <v>0</v>
      </c>
      <c r="S2142" s="185">
        <f t="shared" si="400"/>
        <v>0</v>
      </c>
      <c r="T2142" s="33"/>
      <c r="U2142" s="33">
        <f t="shared" si="401"/>
        <v>0</v>
      </c>
      <c r="V2142" s="185">
        <f t="shared" si="401"/>
        <v>0</v>
      </c>
      <c r="W2142" s="36"/>
    </row>
    <row r="2143" spans="1:23" ht="19.5">
      <c r="A2143" s="181">
        <v>64</v>
      </c>
      <c r="B2143" s="27" t="s">
        <v>2899</v>
      </c>
      <c r="C2143" s="27" t="s">
        <v>2996</v>
      </c>
      <c r="D2143" s="27"/>
      <c r="E2143" s="27" t="s">
        <v>2997</v>
      </c>
      <c r="F2143" s="29">
        <v>178</v>
      </c>
      <c r="G2143" s="55"/>
      <c r="H2143" s="55"/>
      <c r="I2143" s="31">
        <f t="shared" si="395"/>
        <v>4.9000000000000004</v>
      </c>
      <c r="J2143" s="32">
        <f t="shared" si="396"/>
        <v>1.4</v>
      </c>
      <c r="K2143" s="32">
        <f t="shared" si="397"/>
        <v>3.4</v>
      </c>
      <c r="L2143" s="32">
        <f>J2143-G2143</f>
        <v>1.4</v>
      </c>
      <c r="M2143" s="32">
        <f>K2143-H2143</f>
        <v>3.4</v>
      </c>
      <c r="N2143" s="33">
        <f t="shared" si="398"/>
        <v>6</v>
      </c>
      <c r="O2143" s="34">
        <f t="shared" si="399"/>
        <v>0.46666666666666662</v>
      </c>
      <c r="P2143" s="35">
        <f t="shared" si="399"/>
        <v>1.1333333333333333</v>
      </c>
      <c r="Q2143" s="33"/>
      <c r="R2143" s="33">
        <f t="shared" si="400"/>
        <v>0.46666666666666662</v>
      </c>
      <c r="S2143" s="185">
        <f t="shared" si="400"/>
        <v>1.1333333333333333</v>
      </c>
      <c r="T2143" s="33"/>
      <c r="U2143" s="33">
        <f t="shared" si="401"/>
        <v>0.46666666666666662</v>
      </c>
      <c r="V2143" s="185">
        <f t="shared" si="401"/>
        <v>1.1333333333333333</v>
      </c>
      <c r="W2143" s="36"/>
    </row>
    <row r="2144" spans="1:23" ht="19.5">
      <c r="A2144" s="181">
        <v>65</v>
      </c>
      <c r="B2144" s="27" t="s">
        <v>2899</v>
      </c>
      <c r="C2144" s="27" t="s">
        <v>2998</v>
      </c>
      <c r="D2144" s="27"/>
      <c r="E2144" s="27" t="s">
        <v>2999</v>
      </c>
      <c r="F2144" s="29">
        <v>104</v>
      </c>
      <c r="G2144" s="55">
        <v>9.5642480000000045</v>
      </c>
      <c r="H2144" s="55"/>
      <c r="I2144" s="31">
        <f t="shared" ref="I2144:I2179" si="405">ROUND(F2144*55/100*50*0.001,1)</f>
        <v>2.9</v>
      </c>
      <c r="J2144" s="32">
        <f t="shared" ref="J2144:J2179" si="406">ROUND(I2144*1/3.5,1)</f>
        <v>0.8</v>
      </c>
      <c r="K2144" s="32">
        <f t="shared" ref="K2144:K2179" si="407">ROUND(I2144*2/2.85,1)</f>
        <v>2</v>
      </c>
      <c r="L2144" s="32">
        <v>0</v>
      </c>
      <c r="M2144" s="32">
        <f>K2144-H2144</f>
        <v>2</v>
      </c>
      <c r="N2144" s="33">
        <f t="shared" ref="N2144:N2179" si="408">ROUND(F2144*60/100*60*0.001,0)</f>
        <v>4</v>
      </c>
      <c r="O2144" s="34">
        <f t="shared" ref="O2144:P2179" si="409">L2144/3</f>
        <v>0</v>
      </c>
      <c r="P2144" s="35">
        <f t="shared" si="409"/>
        <v>0.66666666666666663</v>
      </c>
      <c r="Q2144" s="33"/>
      <c r="R2144" s="33">
        <f t="shared" ref="R2144:S2179" si="410">L2144/3</f>
        <v>0</v>
      </c>
      <c r="S2144" s="185">
        <f t="shared" si="410"/>
        <v>0.66666666666666663</v>
      </c>
      <c r="T2144" s="33"/>
      <c r="U2144" s="33">
        <f t="shared" ref="U2144:V2179" si="411">L2144/3</f>
        <v>0</v>
      </c>
      <c r="V2144" s="185">
        <f t="shared" si="411"/>
        <v>0.66666666666666663</v>
      </c>
      <c r="W2144" s="36"/>
    </row>
    <row r="2145" spans="1:23" ht="19.5">
      <c r="A2145" s="181">
        <v>66</v>
      </c>
      <c r="B2145" s="27" t="s">
        <v>2899</v>
      </c>
      <c r="C2145" s="27" t="s">
        <v>2998</v>
      </c>
      <c r="D2145" s="27"/>
      <c r="E2145" s="27" t="s">
        <v>316</v>
      </c>
      <c r="F2145" s="29">
        <v>147</v>
      </c>
      <c r="G2145" s="55">
        <v>7.8045200000000001</v>
      </c>
      <c r="H2145" s="55">
        <v>7.9771949759999883</v>
      </c>
      <c r="I2145" s="31">
        <f t="shared" si="405"/>
        <v>4</v>
      </c>
      <c r="J2145" s="32">
        <f t="shared" si="406"/>
        <v>1.1000000000000001</v>
      </c>
      <c r="K2145" s="32">
        <f t="shared" si="407"/>
        <v>2.8</v>
      </c>
      <c r="L2145" s="32">
        <v>0</v>
      </c>
      <c r="M2145" s="32">
        <v>0</v>
      </c>
      <c r="N2145" s="33">
        <f t="shared" si="408"/>
        <v>5</v>
      </c>
      <c r="O2145" s="34">
        <f t="shared" si="409"/>
        <v>0</v>
      </c>
      <c r="P2145" s="35">
        <f t="shared" si="409"/>
        <v>0</v>
      </c>
      <c r="Q2145" s="33"/>
      <c r="R2145" s="33">
        <f t="shared" si="410"/>
        <v>0</v>
      </c>
      <c r="S2145" s="185">
        <f t="shared" si="410"/>
        <v>0</v>
      </c>
      <c r="T2145" s="33"/>
      <c r="U2145" s="33">
        <f t="shared" si="411"/>
        <v>0</v>
      </c>
      <c r="V2145" s="185">
        <f t="shared" si="411"/>
        <v>0</v>
      </c>
      <c r="W2145" s="36"/>
    </row>
    <row r="2146" spans="1:23" ht="19.5">
      <c r="A2146" s="181">
        <v>67</v>
      </c>
      <c r="B2146" s="27" t="s">
        <v>2899</v>
      </c>
      <c r="C2146" s="27" t="s">
        <v>3000</v>
      </c>
      <c r="D2146" s="27"/>
      <c r="E2146" s="27" t="s">
        <v>3001</v>
      </c>
      <c r="F2146" s="29">
        <v>427</v>
      </c>
      <c r="G2146" s="55">
        <v>2.1441760000000034</v>
      </c>
      <c r="H2146" s="55">
        <v>12.794402028799995</v>
      </c>
      <c r="I2146" s="31">
        <f t="shared" si="405"/>
        <v>11.7</v>
      </c>
      <c r="J2146" s="32">
        <f t="shared" si="406"/>
        <v>3.3</v>
      </c>
      <c r="K2146" s="32">
        <f t="shared" si="407"/>
        <v>8.1999999999999993</v>
      </c>
      <c r="L2146" s="32">
        <f>J2146-G2146</f>
        <v>1.1558239999999964</v>
      </c>
      <c r="M2146" s="32">
        <v>0</v>
      </c>
      <c r="N2146" s="33">
        <f t="shared" si="408"/>
        <v>15</v>
      </c>
      <c r="O2146" s="34">
        <f t="shared" si="409"/>
        <v>0.38527466666666549</v>
      </c>
      <c r="P2146" s="35">
        <f t="shared" si="409"/>
        <v>0</v>
      </c>
      <c r="Q2146" s="33"/>
      <c r="R2146" s="33">
        <f t="shared" si="410"/>
        <v>0.38527466666666549</v>
      </c>
      <c r="S2146" s="185">
        <f t="shared" si="410"/>
        <v>0</v>
      </c>
      <c r="T2146" s="33"/>
      <c r="U2146" s="33">
        <f t="shared" si="411"/>
        <v>0.38527466666666549</v>
      </c>
      <c r="V2146" s="185">
        <f t="shared" si="411"/>
        <v>0</v>
      </c>
      <c r="W2146" s="36"/>
    </row>
    <row r="2147" spans="1:23" ht="19.5">
      <c r="A2147" s="181">
        <v>68</v>
      </c>
      <c r="B2147" s="27" t="s">
        <v>2899</v>
      </c>
      <c r="C2147" s="27" t="s">
        <v>2388</v>
      </c>
      <c r="D2147" s="27"/>
      <c r="E2147" s="27" t="s">
        <v>285</v>
      </c>
      <c r="F2147" s="29">
        <v>204</v>
      </c>
      <c r="G2147" s="55">
        <v>4.3919999999999404E-2</v>
      </c>
      <c r="H2147" s="55"/>
      <c r="I2147" s="31">
        <f t="shared" si="405"/>
        <v>5.6</v>
      </c>
      <c r="J2147" s="32">
        <f t="shared" si="406"/>
        <v>1.6</v>
      </c>
      <c r="K2147" s="32">
        <f t="shared" si="407"/>
        <v>3.9</v>
      </c>
      <c r="L2147" s="32">
        <f>J2147-G2147</f>
        <v>1.5560800000000006</v>
      </c>
      <c r="M2147" s="32">
        <f>K2147-H2147</f>
        <v>3.9</v>
      </c>
      <c r="N2147" s="33">
        <f t="shared" si="408"/>
        <v>7</v>
      </c>
      <c r="O2147" s="34">
        <f t="shared" si="409"/>
        <v>0.51869333333333356</v>
      </c>
      <c r="P2147" s="35">
        <f t="shared" si="409"/>
        <v>1.3</v>
      </c>
      <c r="Q2147" s="33"/>
      <c r="R2147" s="33">
        <f t="shared" si="410"/>
        <v>0.51869333333333356</v>
      </c>
      <c r="S2147" s="185">
        <f t="shared" si="410"/>
        <v>1.3</v>
      </c>
      <c r="T2147" s="33"/>
      <c r="U2147" s="33">
        <f t="shared" si="411"/>
        <v>0.51869333333333356</v>
      </c>
      <c r="V2147" s="185">
        <f t="shared" si="411"/>
        <v>1.3</v>
      </c>
      <c r="W2147" s="36"/>
    </row>
    <row r="2148" spans="1:23" ht="19.5">
      <c r="A2148" s="181">
        <v>69</v>
      </c>
      <c r="B2148" s="27" t="s">
        <v>2899</v>
      </c>
      <c r="C2148" s="27" t="s">
        <v>3002</v>
      </c>
      <c r="D2148" s="27"/>
      <c r="E2148" s="27" t="s">
        <v>3003</v>
      </c>
      <c r="F2148" s="29">
        <v>99</v>
      </c>
      <c r="G2148" s="55">
        <v>6.3129599999999995</v>
      </c>
      <c r="H2148" s="55">
        <v>9.4411516480000017</v>
      </c>
      <c r="I2148" s="31">
        <f t="shared" si="405"/>
        <v>2.7</v>
      </c>
      <c r="J2148" s="32">
        <f t="shared" si="406"/>
        <v>0.8</v>
      </c>
      <c r="K2148" s="32">
        <f t="shared" si="407"/>
        <v>1.9</v>
      </c>
      <c r="L2148" s="32">
        <v>0</v>
      </c>
      <c r="M2148" s="32">
        <v>0</v>
      </c>
      <c r="N2148" s="33">
        <f t="shared" si="408"/>
        <v>4</v>
      </c>
      <c r="O2148" s="34">
        <f t="shared" si="409"/>
        <v>0</v>
      </c>
      <c r="P2148" s="35">
        <f t="shared" si="409"/>
        <v>0</v>
      </c>
      <c r="Q2148" s="33"/>
      <c r="R2148" s="33">
        <f t="shared" si="410"/>
        <v>0</v>
      </c>
      <c r="S2148" s="185">
        <f t="shared" si="410"/>
        <v>0</v>
      </c>
      <c r="T2148" s="33"/>
      <c r="U2148" s="33">
        <f t="shared" si="411"/>
        <v>0</v>
      </c>
      <c r="V2148" s="185">
        <f t="shared" si="411"/>
        <v>0</v>
      </c>
      <c r="W2148" s="36"/>
    </row>
    <row r="2149" spans="1:23" ht="19.5">
      <c r="A2149" s="181">
        <v>70</v>
      </c>
      <c r="B2149" s="27" t="s">
        <v>2899</v>
      </c>
      <c r="C2149" s="27" t="s">
        <v>3004</v>
      </c>
      <c r="D2149" s="27"/>
      <c r="E2149" s="27" t="s">
        <v>3005</v>
      </c>
      <c r="F2149" s="29">
        <v>170</v>
      </c>
      <c r="G2149" s="55">
        <v>9.2606559999999956</v>
      </c>
      <c r="H2149" s="55">
        <v>4.6293598528000022</v>
      </c>
      <c r="I2149" s="31">
        <f t="shared" si="405"/>
        <v>4.7</v>
      </c>
      <c r="J2149" s="32">
        <f t="shared" si="406"/>
        <v>1.3</v>
      </c>
      <c r="K2149" s="32">
        <f t="shared" si="407"/>
        <v>3.3</v>
      </c>
      <c r="L2149" s="32">
        <v>0</v>
      </c>
      <c r="M2149" s="32">
        <v>0</v>
      </c>
      <c r="N2149" s="33">
        <f t="shared" si="408"/>
        <v>6</v>
      </c>
      <c r="O2149" s="34">
        <f t="shared" si="409"/>
        <v>0</v>
      </c>
      <c r="P2149" s="35">
        <f t="shared" si="409"/>
        <v>0</v>
      </c>
      <c r="Q2149" s="33"/>
      <c r="R2149" s="33">
        <f t="shared" si="410"/>
        <v>0</v>
      </c>
      <c r="S2149" s="185">
        <f t="shared" si="410"/>
        <v>0</v>
      </c>
      <c r="T2149" s="33"/>
      <c r="U2149" s="33">
        <f t="shared" si="411"/>
        <v>0</v>
      </c>
      <c r="V2149" s="185">
        <f t="shared" si="411"/>
        <v>0</v>
      </c>
      <c r="W2149" s="36"/>
    </row>
    <row r="2150" spans="1:23" ht="19.5">
      <c r="A2150" s="181">
        <v>71</v>
      </c>
      <c r="B2150" s="27" t="s">
        <v>2899</v>
      </c>
      <c r="C2150" s="27" t="s">
        <v>3006</v>
      </c>
      <c r="D2150" s="27"/>
      <c r="E2150" s="27" t="s">
        <v>3007</v>
      </c>
      <c r="F2150" s="29">
        <v>321</v>
      </c>
      <c r="G2150" s="55"/>
      <c r="H2150" s="55"/>
      <c r="I2150" s="31">
        <f t="shared" si="405"/>
        <v>8.8000000000000007</v>
      </c>
      <c r="J2150" s="32">
        <f t="shared" si="406"/>
        <v>2.5</v>
      </c>
      <c r="K2150" s="32">
        <f t="shared" si="407"/>
        <v>6.2</v>
      </c>
      <c r="L2150" s="32">
        <f t="shared" ref="L2150:M2153" si="412">J2150-G2150</f>
        <v>2.5</v>
      </c>
      <c r="M2150" s="32">
        <f t="shared" si="412"/>
        <v>6.2</v>
      </c>
      <c r="N2150" s="33">
        <f t="shared" si="408"/>
        <v>12</v>
      </c>
      <c r="O2150" s="34">
        <f t="shared" si="409"/>
        <v>0.83333333333333337</v>
      </c>
      <c r="P2150" s="35">
        <f t="shared" si="409"/>
        <v>2.0666666666666669</v>
      </c>
      <c r="Q2150" s="33"/>
      <c r="R2150" s="33">
        <f t="shared" si="410"/>
        <v>0.83333333333333337</v>
      </c>
      <c r="S2150" s="185">
        <f t="shared" si="410"/>
        <v>2.0666666666666669</v>
      </c>
      <c r="T2150" s="33"/>
      <c r="U2150" s="33">
        <f t="shared" si="411"/>
        <v>0.83333333333333337</v>
      </c>
      <c r="V2150" s="185">
        <f t="shared" si="411"/>
        <v>2.0666666666666669</v>
      </c>
      <c r="W2150" s="36"/>
    </row>
    <row r="2151" spans="1:23" ht="19.5">
      <c r="A2151" s="181">
        <v>72</v>
      </c>
      <c r="B2151" s="27" t="s">
        <v>2899</v>
      </c>
      <c r="C2151" s="27" t="s">
        <v>2802</v>
      </c>
      <c r="D2151" s="27"/>
      <c r="E2151" s="27" t="s">
        <v>2804</v>
      </c>
      <c r="F2151" s="29">
        <v>101</v>
      </c>
      <c r="G2151" s="55"/>
      <c r="H2151" s="55"/>
      <c r="I2151" s="31">
        <f t="shared" si="405"/>
        <v>2.8</v>
      </c>
      <c r="J2151" s="32">
        <f t="shared" si="406"/>
        <v>0.8</v>
      </c>
      <c r="K2151" s="32">
        <f t="shared" si="407"/>
        <v>2</v>
      </c>
      <c r="L2151" s="32">
        <f t="shared" si="412"/>
        <v>0.8</v>
      </c>
      <c r="M2151" s="32">
        <f t="shared" si="412"/>
        <v>2</v>
      </c>
      <c r="N2151" s="33">
        <f t="shared" si="408"/>
        <v>4</v>
      </c>
      <c r="O2151" s="34">
        <f t="shared" si="409"/>
        <v>0.26666666666666666</v>
      </c>
      <c r="P2151" s="35">
        <f t="shared" si="409"/>
        <v>0.66666666666666663</v>
      </c>
      <c r="Q2151" s="33"/>
      <c r="R2151" s="33">
        <f t="shared" si="410"/>
        <v>0.26666666666666666</v>
      </c>
      <c r="S2151" s="185">
        <f t="shared" si="410"/>
        <v>0.66666666666666663</v>
      </c>
      <c r="T2151" s="33"/>
      <c r="U2151" s="33">
        <f t="shared" si="411"/>
        <v>0.26666666666666666</v>
      </c>
      <c r="V2151" s="185">
        <f t="shared" si="411"/>
        <v>0.66666666666666663</v>
      </c>
      <c r="W2151" s="36"/>
    </row>
    <row r="2152" spans="1:23" ht="19.5">
      <c r="A2152" s="181">
        <v>73</v>
      </c>
      <c r="B2152" s="27" t="s">
        <v>2899</v>
      </c>
      <c r="C2152" s="27" t="s">
        <v>3008</v>
      </c>
      <c r="D2152" s="27"/>
      <c r="E2152" s="27" t="s">
        <v>3009</v>
      </c>
      <c r="F2152" s="29">
        <v>140</v>
      </c>
      <c r="G2152" s="55"/>
      <c r="H2152" s="55"/>
      <c r="I2152" s="31">
        <f t="shared" si="405"/>
        <v>3.9</v>
      </c>
      <c r="J2152" s="32">
        <f t="shared" si="406"/>
        <v>1.1000000000000001</v>
      </c>
      <c r="K2152" s="32">
        <f t="shared" si="407"/>
        <v>2.7</v>
      </c>
      <c r="L2152" s="32">
        <f t="shared" si="412"/>
        <v>1.1000000000000001</v>
      </c>
      <c r="M2152" s="32">
        <f t="shared" si="412"/>
        <v>2.7</v>
      </c>
      <c r="N2152" s="33">
        <f t="shared" si="408"/>
        <v>5</v>
      </c>
      <c r="O2152" s="34">
        <f t="shared" si="409"/>
        <v>0.3666666666666667</v>
      </c>
      <c r="P2152" s="35">
        <f t="shared" si="409"/>
        <v>0.9</v>
      </c>
      <c r="Q2152" s="33"/>
      <c r="R2152" s="33">
        <f t="shared" si="410"/>
        <v>0.3666666666666667</v>
      </c>
      <c r="S2152" s="185">
        <f t="shared" si="410"/>
        <v>0.9</v>
      </c>
      <c r="T2152" s="33"/>
      <c r="U2152" s="33">
        <f t="shared" si="411"/>
        <v>0.3666666666666667</v>
      </c>
      <c r="V2152" s="185">
        <f t="shared" si="411"/>
        <v>0.9</v>
      </c>
      <c r="W2152" s="36"/>
    </row>
    <row r="2153" spans="1:23" ht="19.5">
      <c r="A2153" s="181">
        <v>74</v>
      </c>
      <c r="B2153" s="27" t="s">
        <v>2899</v>
      </c>
      <c r="C2153" s="27" t="s">
        <v>3008</v>
      </c>
      <c r="D2153" s="27"/>
      <c r="E2153" s="27" t="s">
        <v>3010</v>
      </c>
      <c r="F2153" s="29">
        <v>85</v>
      </c>
      <c r="G2153" s="55">
        <v>0.16163200000000011</v>
      </c>
      <c r="H2153" s="55">
        <v>2.8264761600000132E-2</v>
      </c>
      <c r="I2153" s="31">
        <f t="shared" si="405"/>
        <v>2.2999999999999998</v>
      </c>
      <c r="J2153" s="32">
        <f t="shared" si="406"/>
        <v>0.7</v>
      </c>
      <c r="K2153" s="32">
        <f t="shared" si="407"/>
        <v>1.6</v>
      </c>
      <c r="L2153" s="32">
        <f t="shared" si="412"/>
        <v>0.53836799999999985</v>
      </c>
      <c r="M2153" s="32">
        <f t="shared" si="412"/>
        <v>1.5717352384000001</v>
      </c>
      <c r="N2153" s="33">
        <f t="shared" si="408"/>
        <v>3</v>
      </c>
      <c r="O2153" s="34">
        <f t="shared" si="409"/>
        <v>0.17945599999999995</v>
      </c>
      <c r="P2153" s="35">
        <f t="shared" si="409"/>
        <v>0.52391174613333336</v>
      </c>
      <c r="Q2153" s="33"/>
      <c r="R2153" s="33">
        <f t="shared" si="410"/>
        <v>0.17945599999999995</v>
      </c>
      <c r="S2153" s="185">
        <f t="shared" si="410"/>
        <v>0.52391174613333336</v>
      </c>
      <c r="T2153" s="33"/>
      <c r="U2153" s="33">
        <f t="shared" si="411"/>
        <v>0.17945599999999995</v>
      </c>
      <c r="V2153" s="185">
        <f t="shared" si="411"/>
        <v>0.52391174613333336</v>
      </c>
      <c r="W2153" s="36"/>
    </row>
    <row r="2154" spans="1:23" ht="19.5">
      <c r="A2154" s="181">
        <v>75</v>
      </c>
      <c r="B2154" s="27" t="s">
        <v>2899</v>
      </c>
      <c r="C2154" s="27" t="s">
        <v>3011</v>
      </c>
      <c r="D2154" s="27"/>
      <c r="E2154" s="27" t="s">
        <v>3012</v>
      </c>
      <c r="F2154" s="29">
        <v>71</v>
      </c>
      <c r="G2154" s="55">
        <v>3.4489119999999969</v>
      </c>
      <c r="H2154" s="55"/>
      <c r="I2154" s="31">
        <f t="shared" si="405"/>
        <v>2</v>
      </c>
      <c r="J2154" s="32">
        <f t="shared" si="406"/>
        <v>0.6</v>
      </c>
      <c r="K2154" s="32">
        <f t="shared" si="407"/>
        <v>1.4</v>
      </c>
      <c r="L2154" s="32">
        <v>0</v>
      </c>
      <c r="M2154" s="32">
        <f>K2154-H2154</f>
        <v>1.4</v>
      </c>
      <c r="N2154" s="33">
        <f t="shared" si="408"/>
        <v>3</v>
      </c>
      <c r="O2154" s="34">
        <f t="shared" si="409"/>
        <v>0</v>
      </c>
      <c r="P2154" s="35">
        <f t="shared" si="409"/>
        <v>0.46666666666666662</v>
      </c>
      <c r="Q2154" s="33"/>
      <c r="R2154" s="33">
        <f t="shared" si="410"/>
        <v>0</v>
      </c>
      <c r="S2154" s="185">
        <f t="shared" si="410"/>
        <v>0.46666666666666662</v>
      </c>
      <c r="T2154" s="33"/>
      <c r="U2154" s="33">
        <f t="shared" si="411"/>
        <v>0</v>
      </c>
      <c r="V2154" s="185">
        <f t="shared" si="411"/>
        <v>0.46666666666666662</v>
      </c>
      <c r="W2154" s="36"/>
    </row>
    <row r="2155" spans="1:23" ht="19.5">
      <c r="A2155" s="181">
        <v>76</v>
      </c>
      <c r="B2155" s="27" t="s">
        <v>2899</v>
      </c>
      <c r="C2155" s="27" t="s">
        <v>3013</v>
      </c>
      <c r="D2155" s="27"/>
      <c r="E2155" s="27" t="s">
        <v>3014</v>
      </c>
      <c r="F2155" s="29">
        <v>222</v>
      </c>
      <c r="G2155" s="55">
        <v>19.601752000000015</v>
      </c>
      <c r="H2155" s="55"/>
      <c r="I2155" s="31">
        <f t="shared" si="405"/>
        <v>6.1</v>
      </c>
      <c r="J2155" s="32">
        <f t="shared" si="406"/>
        <v>1.7</v>
      </c>
      <c r="K2155" s="32">
        <f t="shared" si="407"/>
        <v>4.3</v>
      </c>
      <c r="L2155" s="32">
        <v>0</v>
      </c>
      <c r="M2155" s="32">
        <f>K2155-H2155</f>
        <v>4.3</v>
      </c>
      <c r="N2155" s="33">
        <f t="shared" si="408"/>
        <v>8</v>
      </c>
      <c r="O2155" s="34">
        <f t="shared" si="409"/>
        <v>0</v>
      </c>
      <c r="P2155" s="35">
        <f t="shared" si="409"/>
        <v>1.4333333333333333</v>
      </c>
      <c r="Q2155" s="33"/>
      <c r="R2155" s="33">
        <f t="shared" si="410"/>
        <v>0</v>
      </c>
      <c r="S2155" s="185">
        <f t="shared" si="410"/>
        <v>1.4333333333333333</v>
      </c>
      <c r="T2155" s="33"/>
      <c r="U2155" s="33">
        <f t="shared" si="411"/>
        <v>0</v>
      </c>
      <c r="V2155" s="185">
        <f t="shared" si="411"/>
        <v>1.4333333333333333</v>
      </c>
      <c r="W2155" s="36"/>
    </row>
    <row r="2156" spans="1:23" ht="19.5">
      <c r="A2156" s="181">
        <v>77</v>
      </c>
      <c r="B2156" s="27" t="s">
        <v>2899</v>
      </c>
      <c r="C2156" s="27" t="s">
        <v>3015</v>
      </c>
      <c r="D2156" s="27"/>
      <c r="E2156" s="27" t="s">
        <v>3016</v>
      </c>
      <c r="F2156" s="29">
        <v>90</v>
      </c>
      <c r="G2156" s="55">
        <v>4.7234480000000065</v>
      </c>
      <c r="H2156" s="55">
        <v>9.6513429823999974</v>
      </c>
      <c r="I2156" s="31">
        <f t="shared" si="405"/>
        <v>2.5</v>
      </c>
      <c r="J2156" s="32">
        <f t="shared" si="406"/>
        <v>0.7</v>
      </c>
      <c r="K2156" s="32">
        <f t="shared" si="407"/>
        <v>1.8</v>
      </c>
      <c r="L2156" s="32">
        <v>0</v>
      </c>
      <c r="M2156" s="32">
        <v>0</v>
      </c>
      <c r="N2156" s="33">
        <f t="shared" si="408"/>
        <v>3</v>
      </c>
      <c r="O2156" s="34">
        <f t="shared" si="409"/>
        <v>0</v>
      </c>
      <c r="P2156" s="35">
        <f t="shared" si="409"/>
        <v>0</v>
      </c>
      <c r="Q2156" s="33"/>
      <c r="R2156" s="33">
        <f t="shared" si="410"/>
        <v>0</v>
      </c>
      <c r="S2156" s="185">
        <f t="shared" si="410"/>
        <v>0</v>
      </c>
      <c r="T2156" s="33"/>
      <c r="U2156" s="33">
        <f t="shared" si="411"/>
        <v>0</v>
      </c>
      <c r="V2156" s="185">
        <f t="shared" si="411"/>
        <v>0</v>
      </c>
      <c r="W2156" s="36"/>
    </row>
    <row r="2157" spans="1:23" ht="19.5">
      <c r="A2157" s="181">
        <v>78</v>
      </c>
      <c r="B2157" s="27" t="s">
        <v>2899</v>
      </c>
      <c r="C2157" s="27" t="s">
        <v>3017</v>
      </c>
      <c r="D2157" s="27"/>
      <c r="E2157" s="27" t="s">
        <v>3018</v>
      </c>
      <c r="F2157" s="29">
        <v>73</v>
      </c>
      <c r="G2157" s="55"/>
      <c r="H2157" s="55"/>
      <c r="I2157" s="31">
        <f t="shared" si="405"/>
        <v>2</v>
      </c>
      <c r="J2157" s="32">
        <f t="shared" si="406"/>
        <v>0.6</v>
      </c>
      <c r="K2157" s="32">
        <f t="shared" si="407"/>
        <v>1.4</v>
      </c>
      <c r="L2157" s="32">
        <f t="shared" ref="L2157:M2161" si="413">J2157-G2157</f>
        <v>0.6</v>
      </c>
      <c r="M2157" s="32">
        <f t="shared" si="413"/>
        <v>1.4</v>
      </c>
      <c r="N2157" s="33">
        <f t="shared" si="408"/>
        <v>3</v>
      </c>
      <c r="O2157" s="34">
        <f t="shared" si="409"/>
        <v>0.19999999999999998</v>
      </c>
      <c r="P2157" s="35">
        <f t="shared" si="409"/>
        <v>0.46666666666666662</v>
      </c>
      <c r="Q2157" s="33"/>
      <c r="R2157" s="33">
        <f t="shared" si="410"/>
        <v>0.19999999999999998</v>
      </c>
      <c r="S2157" s="185">
        <f t="shared" si="410"/>
        <v>0.46666666666666662</v>
      </c>
      <c r="T2157" s="33"/>
      <c r="U2157" s="33">
        <f t="shared" si="411"/>
        <v>0.19999999999999998</v>
      </c>
      <c r="V2157" s="185">
        <f t="shared" si="411"/>
        <v>0.46666666666666662</v>
      </c>
      <c r="W2157" s="36"/>
    </row>
    <row r="2158" spans="1:23" ht="19.5">
      <c r="A2158" s="181">
        <v>79</v>
      </c>
      <c r="B2158" s="27" t="s">
        <v>2899</v>
      </c>
      <c r="C2158" s="27" t="s">
        <v>3019</v>
      </c>
      <c r="D2158" s="27"/>
      <c r="E2158" s="27" t="s">
        <v>3020</v>
      </c>
      <c r="F2158" s="29">
        <v>96</v>
      </c>
      <c r="G2158" s="55"/>
      <c r="H2158" s="55">
        <v>0.19549942399999948</v>
      </c>
      <c r="I2158" s="31">
        <f t="shared" si="405"/>
        <v>2.6</v>
      </c>
      <c r="J2158" s="32">
        <f t="shared" si="406"/>
        <v>0.7</v>
      </c>
      <c r="K2158" s="32">
        <f t="shared" si="407"/>
        <v>1.8</v>
      </c>
      <c r="L2158" s="32">
        <f t="shared" si="413"/>
        <v>0.7</v>
      </c>
      <c r="M2158" s="32">
        <f t="shared" si="413"/>
        <v>1.6045005760000006</v>
      </c>
      <c r="N2158" s="33">
        <f t="shared" si="408"/>
        <v>3</v>
      </c>
      <c r="O2158" s="34">
        <f t="shared" si="409"/>
        <v>0.23333333333333331</v>
      </c>
      <c r="P2158" s="35">
        <f t="shared" si="409"/>
        <v>0.5348335253333335</v>
      </c>
      <c r="Q2158" s="33"/>
      <c r="R2158" s="33">
        <f t="shared" si="410"/>
        <v>0.23333333333333331</v>
      </c>
      <c r="S2158" s="185">
        <f t="shared" si="410"/>
        <v>0.5348335253333335</v>
      </c>
      <c r="T2158" s="33"/>
      <c r="U2158" s="33">
        <f t="shared" si="411"/>
        <v>0.23333333333333331</v>
      </c>
      <c r="V2158" s="185">
        <f t="shared" si="411"/>
        <v>0.5348335253333335</v>
      </c>
      <c r="W2158" s="36"/>
    </row>
    <row r="2159" spans="1:23" ht="19.5">
      <c r="A2159" s="181">
        <v>80</v>
      </c>
      <c r="B2159" s="27" t="s">
        <v>2899</v>
      </c>
      <c r="C2159" s="27" t="s">
        <v>3021</v>
      </c>
      <c r="D2159" s="27"/>
      <c r="E2159" s="27" t="s">
        <v>3022</v>
      </c>
      <c r="F2159" s="29">
        <v>105</v>
      </c>
      <c r="G2159" s="55"/>
      <c r="H2159" s="55"/>
      <c r="I2159" s="31">
        <f t="shared" si="405"/>
        <v>2.9</v>
      </c>
      <c r="J2159" s="32">
        <f t="shared" si="406"/>
        <v>0.8</v>
      </c>
      <c r="K2159" s="32">
        <f t="shared" si="407"/>
        <v>2</v>
      </c>
      <c r="L2159" s="32">
        <f t="shared" si="413"/>
        <v>0.8</v>
      </c>
      <c r="M2159" s="32">
        <f t="shared" si="413"/>
        <v>2</v>
      </c>
      <c r="N2159" s="33">
        <f t="shared" si="408"/>
        <v>4</v>
      </c>
      <c r="O2159" s="34">
        <f t="shared" si="409"/>
        <v>0.26666666666666666</v>
      </c>
      <c r="P2159" s="35">
        <f t="shared" si="409"/>
        <v>0.66666666666666663</v>
      </c>
      <c r="Q2159" s="33"/>
      <c r="R2159" s="33">
        <f t="shared" si="410"/>
        <v>0.26666666666666666</v>
      </c>
      <c r="S2159" s="185">
        <f t="shared" si="410"/>
        <v>0.66666666666666663</v>
      </c>
      <c r="T2159" s="33"/>
      <c r="U2159" s="33">
        <f t="shared" si="411"/>
        <v>0.26666666666666666</v>
      </c>
      <c r="V2159" s="185">
        <f t="shared" si="411"/>
        <v>0.66666666666666663</v>
      </c>
      <c r="W2159" s="36"/>
    </row>
    <row r="2160" spans="1:23" ht="19.5">
      <c r="A2160" s="181">
        <v>81</v>
      </c>
      <c r="B2160" s="27" t="s">
        <v>2899</v>
      </c>
      <c r="C2160" s="27" t="s">
        <v>3021</v>
      </c>
      <c r="D2160" s="27"/>
      <c r="E2160" s="27" t="s">
        <v>1559</v>
      </c>
      <c r="F2160" s="29">
        <v>142</v>
      </c>
      <c r="G2160" s="55"/>
      <c r="H2160" s="55">
        <v>0.54421663999999903</v>
      </c>
      <c r="I2160" s="31">
        <f t="shared" si="405"/>
        <v>3.9</v>
      </c>
      <c r="J2160" s="32">
        <f t="shared" si="406"/>
        <v>1.1000000000000001</v>
      </c>
      <c r="K2160" s="32">
        <f t="shared" si="407"/>
        <v>2.7</v>
      </c>
      <c r="L2160" s="32">
        <f t="shared" si="413"/>
        <v>1.1000000000000001</v>
      </c>
      <c r="M2160" s="32">
        <f t="shared" si="413"/>
        <v>2.1557833600000009</v>
      </c>
      <c r="N2160" s="33">
        <f t="shared" si="408"/>
        <v>5</v>
      </c>
      <c r="O2160" s="34">
        <f t="shared" si="409"/>
        <v>0.3666666666666667</v>
      </c>
      <c r="P2160" s="35">
        <f t="shared" si="409"/>
        <v>0.7185944533333336</v>
      </c>
      <c r="Q2160" s="33"/>
      <c r="R2160" s="33">
        <f t="shared" si="410"/>
        <v>0.3666666666666667</v>
      </c>
      <c r="S2160" s="185">
        <f t="shared" si="410"/>
        <v>0.7185944533333336</v>
      </c>
      <c r="T2160" s="33"/>
      <c r="U2160" s="33">
        <f t="shared" si="411"/>
        <v>0.3666666666666667</v>
      </c>
      <c r="V2160" s="185">
        <f t="shared" si="411"/>
        <v>0.7185944533333336</v>
      </c>
      <c r="W2160" s="36"/>
    </row>
    <row r="2161" spans="1:23" ht="19.5">
      <c r="A2161" s="181">
        <v>82</v>
      </c>
      <c r="B2161" s="27" t="s">
        <v>2899</v>
      </c>
      <c r="C2161" s="27" t="s">
        <v>3023</v>
      </c>
      <c r="D2161" s="27"/>
      <c r="E2161" s="27" t="s">
        <v>3024</v>
      </c>
      <c r="F2161" s="29">
        <v>121</v>
      </c>
      <c r="G2161" s="55">
        <v>0.49695199999999967</v>
      </c>
      <c r="H2161" s="55">
        <v>1.5116125376000009</v>
      </c>
      <c r="I2161" s="31">
        <f t="shared" si="405"/>
        <v>3.3</v>
      </c>
      <c r="J2161" s="32">
        <f t="shared" si="406"/>
        <v>0.9</v>
      </c>
      <c r="K2161" s="32">
        <f t="shared" si="407"/>
        <v>2.2999999999999998</v>
      </c>
      <c r="L2161" s="32">
        <f t="shared" si="413"/>
        <v>0.40304800000000035</v>
      </c>
      <c r="M2161" s="32">
        <f t="shared" si="413"/>
        <v>0.78838746239999891</v>
      </c>
      <c r="N2161" s="33">
        <f t="shared" si="408"/>
        <v>4</v>
      </c>
      <c r="O2161" s="34">
        <f t="shared" si="409"/>
        <v>0.13434933333333346</v>
      </c>
      <c r="P2161" s="35">
        <f t="shared" si="409"/>
        <v>0.26279582079999964</v>
      </c>
      <c r="Q2161" s="33"/>
      <c r="R2161" s="33">
        <f t="shared" si="410"/>
        <v>0.13434933333333346</v>
      </c>
      <c r="S2161" s="185">
        <f t="shared" si="410"/>
        <v>0.26279582079999964</v>
      </c>
      <c r="T2161" s="33"/>
      <c r="U2161" s="33">
        <f t="shared" si="411"/>
        <v>0.13434933333333346</v>
      </c>
      <c r="V2161" s="185">
        <f t="shared" si="411"/>
        <v>0.26279582079999964</v>
      </c>
      <c r="W2161" s="36"/>
    </row>
    <row r="2162" spans="1:23" ht="19.5">
      <c r="A2162" s="181">
        <v>83</v>
      </c>
      <c r="B2162" s="27" t="s">
        <v>2899</v>
      </c>
      <c r="C2162" s="27" t="s">
        <v>3025</v>
      </c>
      <c r="D2162" s="27"/>
      <c r="E2162" s="27" t="s">
        <v>3026</v>
      </c>
      <c r="F2162" s="29">
        <v>238</v>
      </c>
      <c r="G2162" s="55">
        <v>5.7923600000000022</v>
      </c>
      <c r="H2162" s="55">
        <v>1.0711071679999995</v>
      </c>
      <c r="I2162" s="31">
        <f t="shared" si="405"/>
        <v>6.5</v>
      </c>
      <c r="J2162" s="32">
        <f t="shared" si="406"/>
        <v>1.9</v>
      </c>
      <c r="K2162" s="32">
        <f t="shared" si="407"/>
        <v>4.5999999999999996</v>
      </c>
      <c r="L2162" s="32">
        <v>0</v>
      </c>
      <c r="M2162" s="32">
        <f>K2162-H2162</f>
        <v>3.5288928320000004</v>
      </c>
      <c r="N2162" s="33">
        <f t="shared" si="408"/>
        <v>9</v>
      </c>
      <c r="O2162" s="34">
        <f t="shared" si="409"/>
        <v>0</v>
      </c>
      <c r="P2162" s="35">
        <f t="shared" si="409"/>
        <v>1.1762976106666667</v>
      </c>
      <c r="Q2162" s="33"/>
      <c r="R2162" s="33">
        <f t="shared" si="410"/>
        <v>0</v>
      </c>
      <c r="S2162" s="185">
        <f t="shared" si="410"/>
        <v>1.1762976106666667</v>
      </c>
      <c r="T2162" s="33"/>
      <c r="U2162" s="33">
        <f t="shared" si="411"/>
        <v>0</v>
      </c>
      <c r="V2162" s="185">
        <f t="shared" si="411"/>
        <v>1.1762976106666667</v>
      </c>
      <c r="W2162" s="36"/>
    </row>
    <row r="2163" spans="1:23" ht="19.5">
      <c r="A2163" s="181">
        <v>84</v>
      </c>
      <c r="B2163" s="27" t="s">
        <v>2899</v>
      </c>
      <c r="C2163" s="27" t="s">
        <v>1553</v>
      </c>
      <c r="D2163" s="27"/>
      <c r="E2163" s="27" t="s">
        <v>401</v>
      </c>
      <c r="F2163" s="29">
        <v>100</v>
      </c>
      <c r="G2163" s="55"/>
      <c r="H2163" s="55">
        <v>0.60001687040000051</v>
      </c>
      <c r="I2163" s="31">
        <f t="shared" si="405"/>
        <v>2.8</v>
      </c>
      <c r="J2163" s="32">
        <f t="shared" si="406"/>
        <v>0.8</v>
      </c>
      <c r="K2163" s="32">
        <f t="shared" si="407"/>
        <v>2</v>
      </c>
      <c r="L2163" s="32">
        <f>J2163-G2163</f>
        <v>0.8</v>
      </c>
      <c r="M2163" s="32">
        <f>K2163-H2163</f>
        <v>1.3999831295999994</v>
      </c>
      <c r="N2163" s="33">
        <f t="shared" si="408"/>
        <v>4</v>
      </c>
      <c r="O2163" s="34">
        <f t="shared" si="409"/>
        <v>0.26666666666666666</v>
      </c>
      <c r="P2163" s="35">
        <f t="shared" si="409"/>
        <v>0.46666104319999979</v>
      </c>
      <c r="Q2163" s="33"/>
      <c r="R2163" s="33">
        <f t="shared" si="410"/>
        <v>0.26666666666666666</v>
      </c>
      <c r="S2163" s="185">
        <f t="shared" si="410"/>
        <v>0.46666104319999979</v>
      </c>
      <c r="T2163" s="33"/>
      <c r="U2163" s="33">
        <f t="shared" si="411"/>
        <v>0.26666666666666666</v>
      </c>
      <c r="V2163" s="185">
        <f t="shared" si="411"/>
        <v>0.46666104319999979</v>
      </c>
      <c r="W2163" s="36"/>
    </row>
    <row r="2164" spans="1:23" ht="19.5">
      <c r="A2164" s="181">
        <v>85</v>
      </c>
      <c r="B2164" s="27" t="s">
        <v>2899</v>
      </c>
      <c r="C2164" s="27" t="s">
        <v>1553</v>
      </c>
      <c r="D2164" s="27"/>
      <c r="E2164" s="27" t="s">
        <v>3027</v>
      </c>
      <c r="F2164" s="95">
        <v>112</v>
      </c>
      <c r="G2164" s="55">
        <v>4.6117999999999997</v>
      </c>
      <c r="H2164" s="55">
        <v>4.0532166399999969</v>
      </c>
      <c r="I2164" s="31">
        <f t="shared" si="405"/>
        <v>3.1</v>
      </c>
      <c r="J2164" s="32">
        <f t="shared" si="406"/>
        <v>0.9</v>
      </c>
      <c r="K2164" s="32">
        <f t="shared" si="407"/>
        <v>2.2000000000000002</v>
      </c>
      <c r="L2164" s="32">
        <v>0</v>
      </c>
      <c r="M2164" s="32">
        <v>0</v>
      </c>
      <c r="N2164" s="33">
        <f t="shared" si="408"/>
        <v>4</v>
      </c>
      <c r="O2164" s="34">
        <f t="shared" si="409"/>
        <v>0</v>
      </c>
      <c r="P2164" s="35">
        <f t="shared" si="409"/>
        <v>0</v>
      </c>
      <c r="Q2164" s="33"/>
      <c r="R2164" s="33">
        <f t="shared" si="410"/>
        <v>0</v>
      </c>
      <c r="S2164" s="185">
        <f t="shared" si="410"/>
        <v>0</v>
      </c>
      <c r="T2164" s="33"/>
      <c r="U2164" s="33">
        <f t="shared" si="411"/>
        <v>0</v>
      </c>
      <c r="V2164" s="185">
        <f t="shared" si="411"/>
        <v>0</v>
      </c>
      <c r="W2164" s="36"/>
    </row>
    <row r="2165" spans="1:23" ht="19.5">
      <c r="A2165" s="181">
        <v>86</v>
      </c>
      <c r="B2165" s="27" t="s">
        <v>2899</v>
      </c>
      <c r="C2165" s="27" t="s">
        <v>3028</v>
      </c>
      <c r="D2165" s="27"/>
      <c r="E2165" s="27" t="s">
        <v>3029</v>
      </c>
      <c r="F2165" s="29">
        <v>453</v>
      </c>
      <c r="G2165" s="55">
        <v>1.4828079999999975</v>
      </c>
      <c r="H2165" s="55">
        <v>11.4111445504</v>
      </c>
      <c r="I2165" s="31">
        <f t="shared" si="405"/>
        <v>12.5</v>
      </c>
      <c r="J2165" s="32">
        <f t="shared" si="406"/>
        <v>3.6</v>
      </c>
      <c r="K2165" s="32">
        <f t="shared" si="407"/>
        <v>8.8000000000000007</v>
      </c>
      <c r="L2165" s="32">
        <f t="shared" ref="L2165:M2172" si="414">J2165-G2165</f>
        <v>2.1171920000000028</v>
      </c>
      <c r="M2165" s="32">
        <v>0</v>
      </c>
      <c r="N2165" s="33">
        <f t="shared" si="408"/>
        <v>16</v>
      </c>
      <c r="O2165" s="34">
        <f t="shared" si="409"/>
        <v>0.70573066666666762</v>
      </c>
      <c r="P2165" s="35">
        <f t="shared" si="409"/>
        <v>0</v>
      </c>
      <c r="Q2165" s="33"/>
      <c r="R2165" s="33">
        <f t="shared" si="410"/>
        <v>0.70573066666666762</v>
      </c>
      <c r="S2165" s="185">
        <f t="shared" si="410"/>
        <v>0</v>
      </c>
      <c r="T2165" s="33"/>
      <c r="U2165" s="33">
        <f t="shared" si="411"/>
        <v>0.70573066666666762</v>
      </c>
      <c r="V2165" s="185">
        <f t="shared" si="411"/>
        <v>0</v>
      </c>
      <c r="W2165" s="36"/>
    </row>
    <row r="2166" spans="1:23" ht="19.5">
      <c r="A2166" s="181">
        <v>87</v>
      </c>
      <c r="B2166" s="27" t="s">
        <v>2899</v>
      </c>
      <c r="C2166" s="27" t="s">
        <v>2074</v>
      </c>
      <c r="D2166" s="27"/>
      <c r="E2166" s="27" t="s">
        <v>2075</v>
      </c>
      <c r="F2166" s="29">
        <v>115</v>
      </c>
      <c r="G2166" s="55"/>
      <c r="H2166" s="55">
        <v>0.7590168704000001</v>
      </c>
      <c r="I2166" s="31">
        <f t="shared" si="405"/>
        <v>3.2</v>
      </c>
      <c r="J2166" s="32">
        <f t="shared" si="406"/>
        <v>0.9</v>
      </c>
      <c r="K2166" s="32">
        <f t="shared" si="407"/>
        <v>2.2000000000000002</v>
      </c>
      <c r="L2166" s="32">
        <f t="shared" si="414"/>
        <v>0.9</v>
      </c>
      <c r="M2166" s="32">
        <f t="shared" si="414"/>
        <v>1.4409831296000002</v>
      </c>
      <c r="N2166" s="33">
        <f t="shared" si="408"/>
        <v>4</v>
      </c>
      <c r="O2166" s="34">
        <f t="shared" si="409"/>
        <v>0.3</v>
      </c>
      <c r="P2166" s="35">
        <f t="shared" si="409"/>
        <v>0.48032770986666673</v>
      </c>
      <c r="Q2166" s="33"/>
      <c r="R2166" s="33">
        <f t="shared" si="410"/>
        <v>0.3</v>
      </c>
      <c r="S2166" s="185">
        <f t="shared" si="410"/>
        <v>0.48032770986666673</v>
      </c>
      <c r="T2166" s="33"/>
      <c r="U2166" s="33">
        <f t="shared" si="411"/>
        <v>0.3</v>
      </c>
      <c r="V2166" s="185">
        <f t="shared" si="411"/>
        <v>0.48032770986666673</v>
      </c>
      <c r="W2166" s="36"/>
    </row>
    <row r="2167" spans="1:23" ht="19.5">
      <c r="A2167" s="181">
        <v>88</v>
      </c>
      <c r="B2167" s="27" t="s">
        <v>2899</v>
      </c>
      <c r="C2167" s="27" t="s">
        <v>3030</v>
      </c>
      <c r="D2167" s="27"/>
      <c r="E2167" s="27" t="s">
        <v>3031</v>
      </c>
      <c r="F2167" s="29">
        <v>50</v>
      </c>
      <c r="G2167" s="55"/>
      <c r="H2167" s="55">
        <v>0.39058665599999981</v>
      </c>
      <c r="I2167" s="31">
        <f t="shared" si="405"/>
        <v>1.4</v>
      </c>
      <c r="J2167" s="32">
        <f t="shared" si="406"/>
        <v>0.4</v>
      </c>
      <c r="K2167" s="32">
        <f t="shared" si="407"/>
        <v>1</v>
      </c>
      <c r="L2167" s="32">
        <f t="shared" si="414"/>
        <v>0.4</v>
      </c>
      <c r="M2167" s="32">
        <f t="shared" si="414"/>
        <v>0.60941334400000025</v>
      </c>
      <c r="N2167" s="33">
        <f t="shared" si="408"/>
        <v>2</v>
      </c>
      <c r="O2167" s="34">
        <f t="shared" si="409"/>
        <v>0.13333333333333333</v>
      </c>
      <c r="P2167" s="35">
        <f t="shared" si="409"/>
        <v>0.20313778133333341</v>
      </c>
      <c r="Q2167" s="33"/>
      <c r="R2167" s="33">
        <f t="shared" si="410"/>
        <v>0.13333333333333333</v>
      </c>
      <c r="S2167" s="185">
        <f t="shared" si="410"/>
        <v>0.20313778133333341</v>
      </c>
      <c r="T2167" s="33"/>
      <c r="U2167" s="33">
        <f t="shared" si="411"/>
        <v>0.13333333333333333</v>
      </c>
      <c r="V2167" s="185">
        <f t="shared" si="411"/>
        <v>0.20313778133333341</v>
      </c>
      <c r="W2167" s="36"/>
    </row>
    <row r="2168" spans="1:23" ht="19.5">
      <c r="A2168" s="181">
        <v>89</v>
      </c>
      <c r="B2168" s="27" t="s">
        <v>2899</v>
      </c>
      <c r="C2168" s="27" t="s">
        <v>3030</v>
      </c>
      <c r="D2168" s="27"/>
      <c r="E2168" s="27" t="s">
        <v>3032</v>
      </c>
      <c r="F2168" s="29">
        <v>41</v>
      </c>
      <c r="G2168" s="55"/>
      <c r="H2168" s="55"/>
      <c r="I2168" s="31">
        <f t="shared" si="405"/>
        <v>1.1000000000000001</v>
      </c>
      <c r="J2168" s="32">
        <f t="shared" si="406"/>
        <v>0.3</v>
      </c>
      <c r="K2168" s="32">
        <f t="shared" si="407"/>
        <v>0.8</v>
      </c>
      <c r="L2168" s="32">
        <f t="shared" si="414"/>
        <v>0.3</v>
      </c>
      <c r="M2168" s="32">
        <f t="shared" si="414"/>
        <v>0.8</v>
      </c>
      <c r="N2168" s="33">
        <f t="shared" si="408"/>
        <v>1</v>
      </c>
      <c r="O2168" s="34">
        <f t="shared" si="409"/>
        <v>9.9999999999999992E-2</v>
      </c>
      <c r="P2168" s="35">
        <f t="shared" si="409"/>
        <v>0.26666666666666666</v>
      </c>
      <c r="Q2168" s="33"/>
      <c r="R2168" s="33">
        <f t="shared" si="410"/>
        <v>9.9999999999999992E-2</v>
      </c>
      <c r="S2168" s="185">
        <f t="shared" si="410"/>
        <v>0.26666666666666666</v>
      </c>
      <c r="T2168" s="33"/>
      <c r="U2168" s="33">
        <f t="shared" si="411"/>
        <v>9.9999999999999992E-2</v>
      </c>
      <c r="V2168" s="185">
        <f t="shared" si="411"/>
        <v>0.26666666666666666</v>
      </c>
      <c r="W2168" s="36"/>
    </row>
    <row r="2169" spans="1:23" ht="19.5">
      <c r="A2169" s="181">
        <v>90</v>
      </c>
      <c r="B2169" s="27" t="s">
        <v>2899</v>
      </c>
      <c r="C2169" s="27" t="s">
        <v>2388</v>
      </c>
      <c r="D2169" s="27"/>
      <c r="E2169" s="27" t="s">
        <v>3033</v>
      </c>
      <c r="F2169" s="29">
        <v>495</v>
      </c>
      <c r="G2169" s="55">
        <v>0.25984000000000052</v>
      </c>
      <c r="H2169" s="55">
        <v>5.2678199999999933</v>
      </c>
      <c r="I2169" s="31">
        <f t="shared" si="405"/>
        <v>13.6</v>
      </c>
      <c r="J2169" s="32">
        <f t="shared" si="406"/>
        <v>3.9</v>
      </c>
      <c r="K2169" s="32">
        <f t="shared" si="407"/>
        <v>9.5</v>
      </c>
      <c r="L2169" s="32">
        <f t="shared" si="414"/>
        <v>3.6401599999999994</v>
      </c>
      <c r="M2169" s="32">
        <f t="shared" si="414"/>
        <v>4.2321800000000067</v>
      </c>
      <c r="N2169" s="33">
        <f t="shared" si="408"/>
        <v>18</v>
      </c>
      <c r="O2169" s="34">
        <f t="shared" si="409"/>
        <v>1.2133866666666664</v>
      </c>
      <c r="P2169" s="35">
        <f t="shared" si="409"/>
        <v>1.4107266666666689</v>
      </c>
      <c r="Q2169" s="33"/>
      <c r="R2169" s="33">
        <f t="shared" si="410"/>
        <v>1.2133866666666664</v>
      </c>
      <c r="S2169" s="185">
        <f t="shared" si="410"/>
        <v>1.4107266666666689</v>
      </c>
      <c r="T2169" s="33"/>
      <c r="U2169" s="33">
        <f t="shared" si="411"/>
        <v>1.2133866666666664</v>
      </c>
      <c r="V2169" s="185">
        <f t="shared" si="411"/>
        <v>1.4107266666666689</v>
      </c>
      <c r="W2169" s="36"/>
    </row>
    <row r="2170" spans="1:23" ht="19.5">
      <c r="A2170" s="181">
        <v>91</v>
      </c>
      <c r="B2170" s="27" t="s">
        <v>2899</v>
      </c>
      <c r="C2170" s="27" t="s">
        <v>3006</v>
      </c>
      <c r="D2170" s="27"/>
      <c r="E2170" s="27" t="s">
        <v>3034</v>
      </c>
      <c r="F2170" s="95">
        <v>267</v>
      </c>
      <c r="G2170" s="55"/>
      <c r="H2170" s="55"/>
      <c r="I2170" s="31">
        <f t="shared" si="405"/>
        <v>7.3</v>
      </c>
      <c r="J2170" s="32">
        <f t="shared" si="406"/>
        <v>2.1</v>
      </c>
      <c r="K2170" s="32">
        <f t="shared" si="407"/>
        <v>5.0999999999999996</v>
      </c>
      <c r="L2170" s="32">
        <f t="shared" si="414"/>
        <v>2.1</v>
      </c>
      <c r="M2170" s="32">
        <f t="shared" si="414"/>
        <v>5.0999999999999996</v>
      </c>
      <c r="N2170" s="33">
        <f t="shared" si="408"/>
        <v>10</v>
      </c>
      <c r="O2170" s="34">
        <f t="shared" si="409"/>
        <v>0.70000000000000007</v>
      </c>
      <c r="P2170" s="35">
        <f t="shared" si="409"/>
        <v>1.7</v>
      </c>
      <c r="Q2170" s="33"/>
      <c r="R2170" s="33">
        <f t="shared" si="410"/>
        <v>0.70000000000000007</v>
      </c>
      <c r="S2170" s="185">
        <f t="shared" si="410"/>
        <v>1.7</v>
      </c>
      <c r="T2170" s="33"/>
      <c r="U2170" s="33">
        <f t="shared" si="411"/>
        <v>0.70000000000000007</v>
      </c>
      <c r="V2170" s="185">
        <f t="shared" si="411"/>
        <v>1.7</v>
      </c>
      <c r="W2170" s="36"/>
    </row>
    <row r="2171" spans="1:23" ht="19.5">
      <c r="A2171" s="181">
        <v>92</v>
      </c>
      <c r="B2171" s="27" t="s">
        <v>2899</v>
      </c>
      <c r="C2171" s="27" t="s">
        <v>3035</v>
      </c>
      <c r="D2171" s="27"/>
      <c r="E2171" s="27" t="s">
        <v>3036</v>
      </c>
      <c r="F2171" s="29">
        <v>84</v>
      </c>
      <c r="G2171" s="55">
        <v>2.1461359999999994</v>
      </c>
      <c r="H2171" s="55"/>
      <c r="I2171" s="31">
        <f t="shared" si="405"/>
        <v>2.2999999999999998</v>
      </c>
      <c r="J2171" s="32">
        <f t="shared" si="406"/>
        <v>0.7</v>
      </c>
      <c r="K2171" s="32">
        <f t="shared" si="407"/>
        <v>1.6</v>
      </c>
      <c r="L2171" s="32">
        <v>0</v>
      </c>
      <c r="M2171" s="32">
        <f t="shared" si="414"/>
        <v>1.6</v>
      </c>
      <c r="N2171" s="33">
        <f t="shared" si="408"/>
        <v>3</v>
      </c>
      <c r="O2171" s="34">
        <f t="shared" si="409"/>
        <v>0</v>
      </c>
      <c r="P2171" s="35">
        <f t="shared" si="409"/>
        <v>0.53333333333333333</v>
      </c>
      <c r="Q2171" s="33"/>
      <c r="R2171" s="33">
        <f t="shared" si="410"/>
        <v>0</v>
      </c>
      <c r="S2171" s="185">
        <f t="shared" si="410"/>
        <v>0.53333333333333333</v>
      </c>
      <c r="T2171" s="33"/>
      <c r="U2171" s="33">
        <f t="shared" si="411"/>
        <v>0</v>
      </c>
      <c r="V2171" s="185">
        <f t="shared" si="411"/>
        <v>0.53333333333333333</v>
      </c>
      <c r="W2171" s="36"/>
    </row>
    <row r="2172" spans="1:23" ht="19.5">
      <c r="A2172" s="181">
        <v>93</v>
      </c>
      <c r="B2172" s="27" t="s">
        <v>2899</v>
      </c>
      <c r="C2172" s="27" t="s">
        <v>3035</v>
      </c>
      <c r="D2172" s="27"/>
      <c r="E2172" s="27" t="s">
        <v>3037</v>
      </c>
      <c r="F2172" s="29">
        <v>100</v>
      </c>
      <c r="G2172" s="55">
        <v>1.5702479999999996</v>
      </c>
      <c r="H2172" s="55">
        <v>1.6917124223999989</v>
      </c>
      <c r="I2172" s="31">
        <f t="shared" si="405"/>
        <v>2.8</v>
      </c>
      <c r="J2172" s="32">
        <f t="shared" si="406"/>
        <v>0.8</v>
      </c>
      <c r="K2172" s="32">
        <f t="shared" si="407"/>
        <v>2</v>
      </c>
      <c r="L2172" s="32">
        <v>0</v>
      </c>
      <c r="M2172" s="32">
        <f t="shared" si="414"/>
        <v>0.30828757760000114</v>
      </c>
      <c r="N2172" s="33">
        <f t="shared" si="408"/>
        <v>4</v>
      </c>
      <c r="O2172" s="34">
        <f t="shared" si="409"/>
        <v>0</v>
      </c>
      <c r="P2172" s="35">
        <f t="shared" si="409"/>
        <v>0.10276252586666705</v>
      </c>
      <c r="Q2172" s="33"/>
      <c r="R2172" s="33">
        <f t="shared" si="410"/>
        <v>0</v>
      </c>
      <c r="S2172" s="185">
        <f t="shared" si="410"/>
        <v>0.10276252586666705</v>
      </c>
      <c r="T2172" s="33"/>
      <c r="U2172" s="33">
        <f t="shared" si="411"/>
        <v>0</v>
      </c>
      <c r="V2172" s="185">
        <f t="shared" si="411"/>
        <v>0.10276252586666705</v>
      </c>
      <c r="W2172" s="36"/>
    </row>
    <row r="2173" spans="1:23" ht="19.5">
      <c r="A2173" s="181">
        <v>94</v>
      </c>
      <c r="B2173" s="27" t="s">
        <v>2899</v>
      </c>
      <c r="C2173" s="27" t="s">
        <v>3038</v>
      </c>
      <c r="D2173" s="27"/>
      <c r="E2173" s="27" t="s">
        <v>3039</v>
      </c>
      <c r="F2173" s="29">
        <v>98</v>
      </c>
      <c r="G2173" s="55">
        <v>15.588383999999996</v>
      </c>
      <c r="H2173" s="55">
        <v>15.552877299199986</v>
      </c>
      <c r="I2173" s="31">
        <f t="shared" si="405"/>
        <v>2.7</v>
      </c>
      <c r="J2173" s="32">
        <f t="shared" si="406"/>
        <v>0.8</v>
      </c>
      <c r="K2173" s="32">
        <f t="shared" si="407"/>
        <v>1.9</v>
      </c>
      <c r="L2173" s="32">
        <v>0</v>
      </c>
      <c r="M2173" s="32">
        <v>0</v>
      </c>
      <c r="N2173" s="33">
        <f t="shared" si="408"/>
        <v>4</v>
      </c>
      <c r="O2173" s="34">
        <f t="shared" si="409"/>
        <v>0</v>
      </c>
      <c r="P2173" s="35">
        <f t="shared" si="409"/>
        <v>0</v>
      </c>
      <c r="Q2173" s="33"/>
      <c r="R2173" s="33">
        <f t="shared" si="410"/>
        <v>0</v>
      </c>
      <c r="S2173" s="185">
        <f t="shared" si="410"/>
        <v>0</v>
      </c>
      <c r="T2173" s="33"/>
      <c r="U2173" s="33">
        <f t="shared" si="411"/>
        <v>0</v>
      </c>
      <c r="V2173" s="185">
        <f t="shared" si="411"/>
        <v>0</v>
      </c>
      <c r="W2173" s="36"/>
    </row>
    <row r="2174" spans="1:23" ht="19.5">
      <c r="A2174" s="181">
        <v>95</v>
      </c>
      <c r="B2174" s="27" t="s">
        <v>2899</v>
      </c>
      <c r="C2174" s="27" t="s">
        <v>3040</v>
      </c>
      <c r="D2174" s="27"/>
      <c r="E2174" s="27" t="s">
        <v>3041</v>
      </c>
      <c r="F2174" s="29">
        <v>81</v>
      </c>
      <c r="G2174" s="190">
        <v>3.4624319999999997</v>
      </c>
      <c r="H2174" s="190"/>
      <c r="I2174" s="31">
        <f t="shared" si="405"/>
        <v>2.2000000000000002</v>
      </c>
      <c r="J2174" s="32">
        <f t="shared" si="406"/>
        <v>0.6</v>
      </c>
      <c r="K2174" s="32">
        <f t="shared" si="407"/>
        <v>1.5</v>
      </c>
      <c r="L2174" s="32">
        <v>0</v>
      </c>
      <c r="M2174" s="32">
        <f t="shared" ref="M2174:M2179" si="415">K2174-H2174</f>
        <v>1.5</v>
      </c>
      <c r="N2174" s="33">
        <f t="shared" si="408"/>
        <v>3</v>
      </c>
      <c r="O2174" s="34">
        <f t="shared" si="409"/>
        <v>0</v>
      </c>
      <c r="P2174" s="35">
        <f t="shared" si="409"/>
        <v>0.5</v>
      </c>
      <c r="Q2174" s="33"/>
      <c r="R2174" s="33">
        <f t="shared" si="410"/>
        <v>0</v>
      </c>
      <c r="S2174" s="185">
        <f t="shared" si="410"/>
        <v>0.5</v>
      </c>
      <c r="T2174" s="33"/>
      <c r="U2174" s="33">
        <f t="shared" si="411"/>
        <v>0</v>
      </c>
      <c r="V2174" s="185">
        <f t="shared" si="411"/>
        <v>0.5</v>
      </c>
      <c r="W2174" s="36"/>
    </row>
    <row r="2175" spans="1:23" ht="19.5">
      <c r="A2175" s="181">
        <v>96</v>
      </c>
      <c r="B2175" s="191" t="s">
        <v>2899</v>
      </c>
      <c r="C2175" s="191" t="s">
        <v>3021</v>
      </c>
      <c r="D2175" s="191"/>
      <c r="E2175" s="191" t="s">
        <v>3042</v>
      </c>
      <c r="F2175" s="192">
        <v>37</v>
      </c>
      <c r="G2175" s="193"/>
      <c r="H2175" s="193"/>
      <c r="I2175" s="31">
        <f t="shared" si="405"/>
        <v>1</v>
      </c>
      <c r="J2175" s="32">
        <f t="shared" si="406"/>
        <v>0.3</v>
      </c>
      <c r="K2175" s="32">
        <f t="shared" si="407"/>
        <v>0.7</v>
      </c>
      <c r="L2175" s="32">
        <f>J2175-G2175</f>
        <v>0.3</v>
      </c>
      <c r="M2175" s="32">
        <f t="shared" si="415"/>
        <v>0.7</v>
      </c>
      <c r="N2175" s="33">
        <f t="shared" si="408"/>
        <v>1</v>
      </c>
      <c r="O2175" s="34">
        <f t="shared" si="409"/>
        <v>9.9999999999999992E-2</v>
      </c>
      <c r="P2175" s="35">
        <f t="shared" si="409"/>
        <v>0.23333333333333331</v>
      </c>
      <c r="Q2175" s="33"/>
      <c r="R2175" s="33">
        <f t="shared" si="410"/>
        <v>9.9999999999999992E-2</v>
      </c>
      <c r="S2175" s="185">
        <f t="shared" si="410"/>
        <v>0.23333333333333331</v>
      </c>
      <c r="T2175" s="33"/>
      <c r="U2175" s="33">
        <f t="shared" si="411"/>
        <v>9.9999999999999992E-2</v>
      </c>
      <c r="V2175" s="185">
        <f t="shared" si="411"/>
        <v>0.23333333333333331</v>
      </c>
      <c r="W2175" s="36"/>
    </row>
    <row r="2176" spans="1:23" ht="19.5">
      <c r="A2176" s="181">
        <v>97</v>
      </c>
      <c r="B2176" s="187" t="s">
        <v>2899</v>
      </c>
      <c r="C2176" s="187" t="s">
        <v>2922</v>
      </c>
      <c r="D2176" s="187"/>
      <c r="E2176" s="187" t="s">
        <v>3043</v>
      </c>
      <c r="F2176" s="29">
        <v>30</v>
      </c>
      <c r="G2176" s="194">
        <v>0.27100000000000002</v>
      </c>
      <c r="H2176" s="194">
        <v>0.14600000000000002</v>
      </c>
      <c r="I2176" s="31">
        <f t="shared" si="405"/>
        <v>0.8</v>
      </c>
      <c r="J2176" s="32">
        <f t="shared" si="406"/>
        <v>0.2</v>
      </c>
      <c r="K2176" s="32">
        <f t="shared" si="407"/>
        <v>0.6</v>
      </c>
      <c r="L2176" s="32">
        <v>0</v>
      </c>
      <c r="M2176" s="32">
        <f t="shared" si="415"/>
        <v>0.45399999999999996</v>
      </c>
      <c r="N2176" s="33">
        <f t="shared" si="408"/>
        <v>1</v>
      </c>
      <c r="O2176" s="34">
        <f t="shared" si="409"/>
        <v>0</v>
      </c>
      <c r="P2176" s="35">
        <f t="shared" si="409"/>
        <v>0.15133333333333332</v>
      </c>
      <c r="Q2176" s="33"/>
      <c r="R2176" s="33">
        <f t="shared" si="410"/>
        <v>0</v>
      </c>
      <c r="S2176" s="185">
        <f t="shared" si="410"/>
        <v>0.15133333333333332</v>
      </c>
      <c r="T2176" s="33"/>
      <c r="U2176" s="33">
        <f t="shared" si="411"/>
        <v>0</v>
      </c>
      <c r="V2176" s="185">
        <f t="shared" si="411"/>
        <v>0.15133333333333332</v>
      </c>
      <c r="W2176" s="36"/>
    </row>
    <row r="2177" spans="1:23" ht="19.5">
      <c r="A2177" s="181">
        <v>98</v>
      </c>
      <c r="B2177" s="187" t="s">
        <v>2899</v>
      </c>
      <c r="C2177" s="187" t="s">
        <v>728</v>
      </c>
      <c r="D2177" s="187"/>
      <c r="E2177" s="187" t="s">
        <v>3044</v>
      </c>
      <c r="F2177" s="29">
        <v>98</v>
      </c>
      <c r="G2177" s="194"/>
      <c r="H2177" s="194"/>
      <c r="I2177" s="31">
        <f t="shared" si="405"/>
        <v>2.7</v>
      </c>
      <c r="J2177" s="32">
        <f t="shared" si="406"/>
        <v>0.8</v>
      </c>
      <c r="K2177" s="32">
        <f t="shared" si="407"/>
        <v>1.9</v>
      </c>
      <c r="L2177" s="32">
        <f>J2177-G2177</f>
        <v>0.8</v>
      </c>
      <c r="M2177" s="32">
        <f t="shared" si="415"/>
        <v>1.9</v>
      </c>
      <c r="N2177" s="33">
        <f t="shared" si="408"/>
        <v>4</v>
      </c>
      <c r="O2177" s="34">
        <f t="shared" si="409"/>
        <v>0.26666666666666666</v>
      </c>
      <c r="P2177" s="35">
        <f t="shared" si="409"/>
        <v>0.6333333333333333</v>
      </c>
      <c r="Q2177" s="33"/>
      <c r="R2177" s="33">
        <f t="shared" si="410"/>
        <v>0.26666666666666666</v>
      </c>
      <c r="S2177" s="185">
        <f t="shared" si="410"/>
        <v>0.6333333333333333</v>
      </c>
      <c r="T2177" s="33"/>
      <c r="U2177" s="33">
        <f t="shared" si="411"/>
        <v>0.26666666666666666</v>
      </c>
      <c r="V2177" s="185">
        <f t="shared" si="411"/>
        <v>0.6333333333333333</v>
      </c>
      <c r="W2177" s="36"/>
    </row>
    <row r="2178" spans="1:23" ht="19.5">
      <c r="A2178" s="181">
        <v>99</v>
      </c>
      <c r="B2178" s="187" t="s">
        <v>2899</v>
      </c>
      <c r="C2178" s="187"/>
      <c r="D2178" s="187"/>
      <c r="E2178" s="187" t="s">
        <v>3045</v>
      </c>
      <c r="F2178" s="195">
        <v>101</v>
      </c>
      <c r="G2178" s="196">
        <v>0.48000000000000015</v>
      </c>
      <c r="H2178" s="196">
        <v>1.0140000000000002</v>
      </c>
      <c r="I2178" s="31">
        <f t="shared" si="405"/>
        <v>2.8</v>
      </c>
      <c r="J2178" s="32">
        <f t="shared" si="406"/>
        <v>0.8</v>
      </c>
      <c r="K2178" s="32">
        <f t="shared" si="407"/>
        <v>2</v>
      </c>
      <c r="L2178" s="32">
        <f>J2178-G2178</f>
        <v>0.3199999999999999</v>
      </c>
      <c r="M2178" s="32">
        <f t="shared" si="415"/>
        <v>0.98599999999999977</v>
      </c>
      <c r="N2178" s="33">
        <f t="shared" si="408"/>
        <v>4</v>
      </c>
      <c r="O2178" s="34">
        <f t="shared" si="409"/>
        <v>0.10666666666666663</v>
      </c>
      <c r="P2178" s="35">
        <f t="shared" si="409"/>
        <v>0.32866666666666661</v>
      </c>
      <c r="Q2178" s="33"/>
      <c r="R2178" s="33">
        <f t="shared" si="410"/>
        <v>0.10666666666666663</v>
      </c>
      <c r="S2178" s="185">
        <f t="shared" si="410"/>
        <v>0.32866666666666661</v>
      </c>
      <c r="T2178" s="33"/>
      <c r="U2178" s="33">
        <f t="shared" si="411"/>
        <v>0.10666666666666663</v>
      </c>
      <c r="V2178" s="185">
        <f t="shared" si="411"/>
        <v>0.32866666666666661</v>
      </c>
      <c r="W2178" s="36"/>
    </row>
    <row r="2179" spans="1:23" ht="19.5">
      <c r="A2179" s="181">
        <v>100</v>
      </c>
      <c r="B2179" s="187" t="s">
        <v>2899</v>
      </c>
      <c r="C2179" s="187"/>
      <c r="D2179" s="187"/>
      <c r="E2179" s="197" t="s">
        <v>3046</v>
      </c>
      <c r="F2179" s="195">
        <v>50</v>
      </c>
      <c r="G2179" s="32"/>
      <c r="H2179" s="32"/>
      <c r="I2179" s="31">
        <f t="shared" si="405"/>
        <v>1.4</v>
      </c>
      <c r="J2179" s="32">
        <f t="shared" si="406"/>
        <v>0.4</v>
      </c>
      <c r="K2179" s="32">
        <f t="shared" si="407"/>
        <v>1</v>
      </c>
      <c r="L2179" s="32">
        <f>J2179-G2179</f>
        <v>0.4</v>
      </c>
      <c r="M2179" s="32">
        <f t="shared" si="415"/>
        <v>1</v>
      </c>
      <c r="N2179" s="33">
        <f t="shared" si="408"/>
        <v>2</v>
      </c>
      <c r="O2179" s="34">
        <f t="shared" si="409"/>
        <v>0.13333333333333333</v>
      </c>
      <c r="P2179" s="35">
        <f t="shared" si="409"/>
        <v>0.33333333333333331</v>
      </c>
      <c r="Q2179" s="33"/>
      <c r="R2179" s="33">
        <f t="shared" si="410"/>
        <v>0.13333333333333333</v>
      </c>
      <c r="S2179" s="185">
        <f t="shared" si="410"/>
        <v>0.33333333333333331</v>
      </c>
      <c r="T2179" s="33"/>
      <c r="U2179" s="33">
        <f t="shared" si="411"/>
        <v>0.13333333333333333</v>
      </c>
      <c r="V2179" s="185">
        <f t="shared" si="411"/>
        <v>0.33333333333333331</v>
      </c>
      <c r="W2179" s="36"/>
    </row>
    <row r="2180" spans="1:23" ht="18.75">
      <c r="A2180" s="26"/>
      <c r="B2180" s="38"/>
      <c r="C2180" s="38"/>
      <c r="D2180" s="38"/>
      <c r="E2180" s="28" t="s">
        <v>225</v>
      </c>
      <c r="F2180" s="95">
        <f>SUM(F2080:F2179)</f>
        <v>15427</v>
      </c>
      <c r="G2180" s="95">
        <f t="shared" ref="G2180:H2180" si="416">SUM(G2080:G2179)</f>
        <v>323.48662400000012</v>
      </c>
      <c r="H2180" s="95">
        <f t="shared" si="416"/>
        <v>221.64148576639997</v>
      </c>
      <c r="I2180" s="103">
        <f t="shared" ref="I2180" si="417">ROUND(F2180*50/100*50*0.001,1)</f>
        <v>385.7</v>
      </c>
      <c r="J2180" s="95">
        <f t="shared" ref="J2180:K2180" si="418">SUM(J2080:J2179)</f>
        <v>120.79999999999997</v>
      </c>
      <c r="K2180" s="95">
        <f t="shared" si="418"/>
        <v>297.60000000000008</v>
      </c>
      <c r="L2180" s="74">
        <f>SUM(L2080:L2179)</f>
        <v>54.179747999999996</v>
      </c>
      <c r="M2180" s="74">
        <f>SUM(M2080:M2179)</f>
        <v>177.29542064640003</v>
      </c>
      <c r="N2180" s="74">
        <f t="shared" ref="N2180:P2180" si="419">SUM(N2080:N2179)</f>
        <v>553</v>
      </c>
      <c r="O2180" s="198">
        <f t="shared" si="419"/>
        <v>18.059915999999998</v>
      </c>
      <c r="P2180" s="198">
        <f t="shared" si="419"/>
        <v>59.098473548799994</v>
      </c>
      <c r="Q2180" s="42"/>
      <c r="R2180" s="199">
        <f t="shared" ref="R2180:S2180" si="420">SUM(R2080:R2179)</f>
        <v>18.059915999999998</v>
      </c>
      <c r="S2180" s="199">
        <f t="shared" si="420"/>
        <v>59.098473548799994</v>
      </c>
      <c r="T2180" s="39"/>
      <c r="U2180" s="199">
        <f t="shared" ref="U2180:V2180" si="421">SUM(U2080:U2179)</f>
        <v>18.059915999999998</v>
      </c>
      <c r="V2180" s="199">
        <f t="shared" si="421"/>
        <v>59.098473548799994</v>
      </c>
      <c r="W2180" s="142"/>
    </row>
    <row r="2181" spans="1:23" ht="18.75">
      <c r="A2181" s="81"/>
      <c r="B2181" s="62"/>
      <c r="C2181" s="62"/>
      <c r="D2181" s="62"/>
      <c r="E2181" s="63"/>
      <c r="F2181" s="64"/>
      <c r="G2181" s="65"/>
      <c r="H2181" s="65"/>
      <c r="I2181" s="105"/>
      <c r="J2181" s="83"/>
      <c r="K2181" s="83"/>
      <c r="L2181" s="83"/>
      <c r="M2181" s="83"/>
      <c r="N2181" s="86"/>
      <c r="O2181" s="86"/>
      <c r="P2181" s="86"/>
      <c r="Q2181" s="86"/>
      <c r="R2181" s="86"/>
      <c r="S2181" s="86"/>
      <c r="T2181" s="86"/>
      <c r="U2181" s="86"/>
      <c r="V2181" s="86"/>
      <c r="W2181" s="46"/>
    </row>
    <row r="2182" spans="1:23" ht="18.75">
      <c r="A2182" s="48"/>
      <c r="B2182" s="47"/>
      <c r="C2182" s="47"/>
      <c r="D2182" s="47"/>
      <c r="E2182" s="66"/>
      <c r="F2182" s="67"/>
      <c r="G2182" s="68"/>
      <c r="H2182" s="68"/>
      <c r="I2182" s="106"/>
      <c r="J2182" s="88"/>
      <c r="K2182" s="88"/>
      <c r="L2182" s="88"/>
      <c r="M2182" s="88"/>
      <c r="N2182" s="91"/>
      <c r="O2182" s="91"/>
      <c r="P2182" s="91"/>
      <c r="Q2182" s="91"/>
      <c r="R2182" s="91"/>
      <c r="S2182" s="91"/>
      <c r="T2182" s="91"/>
      <c r="U2182" s="91"/>
      <c r="V2182" s="91"/>
      <c r="W2182" s="46"/>
    </row>
    <row r="2183" spans="1:23" ht="18.75">
      <c r="A2183" s="48"/>
      <c r="B2183" s="47"/>
      <c r="C2183" s="47"/>
      <c r="D2183" s="47"/>
      <c r="E2183" s="66"/>
      <c r="F2183" s="67"/>
      <c r="G2183" s="68"/>
      <c r="H2183" s="68"/>
      <c r="I2183" s="106"/>
      <c r="J2183" s="88"/>
      <c r="K2183" s="88"/>
      <c r="L2183" s="88"/>
      <c r="M2183" s="88"/>
      <c r="N2183" s="91"/>
      <c r="O2183" s="91"/>
      <c r="P2183" s="91"/>
      <c r="Q2183" s="91"/>
      <c r="R2183" s="91"/>
      <c r="S2183" s="91"/>
      <c r="T2183" s="91"/>
      <c r="U2183" s="91"/>
      <c r="V2183" s="91"/>
      <c r="W2183" s="46"/>
    </row>
    <row r="2184" spans="1:23" ht="18.75">
      <c r="A2184" s="48"/>
      <c r="B2184" s="47"/>
      <c r="C2184" s="47"/>
      <c r="D2184" s="47"/>
      <c r="E2184" s="66"/>
      <c r="F2184" s="67"/>
      <c r="G2184" s="68"/>
      <c r="H2184" s="68"/>
      <c r="I2184" s="106"/>
      <c r="J2184" s="88"/>
      <c r="K2184" s="88"/>
      <c r="L2184" s="88"/>
      <c r="M2184" s="88"/>
      <c r="N2184" s="91"/>
      <c r="O2184" s="91"/>
      <c r="P2184" s="91"/>
      <c r="Q2184" s="91"/>
      <c r="R2184" s="91"/>
      <c r="S2184" s="91"/>
      <c r="T2184" s="91"/>
      <c r="U2184" s="91"/>
      <c r="V2184" s="91"/>
      <c r="W2184" s="46"/>
    </row>
    <row r="2185" spans="1:23" ht="18.75">
      <c r="A2185" s="48"/>
      <c r="B2185" s="47"/>
      <c r="C2185" s="47"/>
      <c r="D2185" s="47"/>
      <c r="E2185" s="66"/>
      <c r="F2185" s="67"/>
      <c r="G2185" s="68"/>
      <c r="H2185" s="68"/>
      <c r="I2185" s="106"/>
      <c r="J2185" s="88"/>
      <c r="K2185" s="88"/>
      <c r="L2185" s="88"/>
      <c r="M2185" s="88"/>
      <c r="N2185" s="91"/>
      <c r="O2185" s="91"/>
      <c r="P2185" s="91"/>
      <c r="Q2185" s="91"/>
      <c r="R2185" s="91"/>
      <c r="S2185" s="91"/>
      <c r="T2185" s="91"/>
      <c r="U2185" s="91"/>
      <c r="V2185" s="91"/>
      <c r="W2185" s="46"/>
    </row>
    <row r="2186" spans="1:23" ht="18.75">
      <c r="A2186" s="48"/>
      <c r="B2186" s="47"/>
      <c r="C2186" s="47"/>
      <c r="D2186" s="47"/>
      <c r="E2186" s="66"/>
      <c r="F2186" s="67"/>
      <c r="G2186" s="68"/>
      <c r="H2186" s="68"/>
      <c r="I2186" s="106"/>
      <c r="J2186" s="88"/>
      <c r="K2186" s="88"/>
      <c r="L2186" s="88"/>
      <c r="M2186" s="88"/>
      <c r="N2186" s="91"/>
      <c r="O2186" s="91"/>
      <c r="P2186" s="91"/>
      <c r="Q2186" s="91"/>
      <c r="R2186" s="91"/>
      <c r="S2186" s="91"/>
      <c r="T2186" s="91"/>
      <c r="U2186" s="91"/>
      <c r="V2186" s="91"/>
      <c r="W2186" s="46"/>
    </row>
    <row r="2187" spans="1:23" ht="18.75">
      <c r="A2187" s="48"/>
      <c r="B2187" s="47"/>
      <c r="C2187" s="47"/>
      <c r="D2187" s="47"/>
      <c r="E2187" s="66"/>
      <c r="F2187" s="67"/>
      <c r="G2187" s="68"/>
      <c r="H2187" s="68"/>
      <c r="I2187" s="106"/>
      <c r="J2187" s="88"/>
      <c r="K2187" s="88"/>
      <c r="L2187" s="88"/>
      <c r="M2187" s="88"/>
      <c r="N2187" s="91"/>
      <c r="O2187" s="91"/>
      <c r="P2187" s="91"/>
      <c r="Q2187" s="91"/>
      <c r="R2187" s="91"/>
      <c r="S2187" s="91"/>
      <c r="T2187" s="91"/>
      <c r="U2187" s="91"/>
      <c r="V2187" s="91"/>
      <c r="W2187" s="46"/>
    </row>
    <row r="2188" spans="1:23" ht="18.75">
      <c r="A2188" s="48"/>
      <c r="B2188" s="47"/>
      <c r="C2188" s="47"/>
      <c r="D2188" s="47"/>
      <c r="E2188" s="66"/>
      <c r="F2188" s="67"/>
      <c r="G2188" s="68"/>
      <c r="H2188" s="68"/>
      <c r="I2188" s="106"/>
      <c r="J2188" s="88"/>
      <c r="K2188" s="88"/>
      <c r="L2188" s="88"/>
      <c r="M2188" s="88"/>
      <c r="N2188" s="91"/>
      <c r="O2188" s="91"/>
      <c r="P2188" s="91"/>
      <c r="Q2188" s="91"/>
      <c r="R2188" s="91"/>
      <c r="S2188" s="91"/>
      <c r="T2188" s="91"/>
      <c r="U2188" s="91"/>
      <c r="V2188" s="91"/>
      <c r="W2188" s="46"/>
    </row>
    <row r="2189" spans="1:23" ht="18.75">
      <c r="A2189" s="48"/>
      <c r="B2189" s="47"/>
      <c r="C2189" s="47"/>
      <c r="D2189" s="47"/>
      <c r="E2189" s="66"/>
      <c r="F2189" s="67"/>
      <c r="G2189" s="68"/>
      <c r="H2189" s="68"/>
      <c r="I2189" s="106"/>
      <c r="J2189" s="88"/>
      <c r="K2189" s="88"/>
      <c r="L2189" s="88"/>
      <c r="M2189" s="88"/>
      <c r="N2189" s="91"/>
      <c r="O2189" s="91"/>
      <c r="P2189" s="91"/>
      <c r="Q2189" s="91"/>
      <c r="R2189" s="91"/>
      <c r="S2189" s="91"/>
      <c r="T2189" s="91"/>
      <c r="U2189" s="91"/>
      <c r="V2189" s="91"/>
      <c r="W2189" s="46"/>
    </row>
    <row r="2190" spans="1:23" ht="18.75">
      <c r="A2190" s="48"/>
      <c r="B2190" s="47"/>
      <c r="C2190" s="47"/>
      <c r="D2190" s="47"/>
      <c r="E2190" s="66"/>
      <c r="F2190" s="67"/>
      <c r="G2190" s="68"/>
      <c r="H2190" s="68"/>
      <c r="I2190" s="106"/>
      <c r="J2190" s="88"/>
      <c r="K2190" s="88"/>
      <c r="L2190" s="88"/>
      <c r="M2190" s="88"/>
      <c r="N2190" s="91"/>
      <c r="O2190" s="91"/>
      <c r="P2190" s="91"/>
      <c r="Q2190" s="91"/>
      <c r="R2190" s="91"/>
      <c r="S2190" s="91"/>
      <c r="T2190" s="91"/>
      <c r="U2190" s="91"/>
      <c r="V2190" s="91"/>
      <c r="W2190" s="46"/>
    </row>
    <row r="2191" spans="1:23" ht="18.75">
      <c r="A2191" s="48"/>
      <c r="B2191" s="47"/>
      <c r="C2191" s="47"/>
      <c r="D2191" s="47"/>
      <c r="E2191" s="66"/>
      <c r="F2191" s="67"/>
      <c r="G2191" s="68"/>
      <c r="H2191" s="68"/>
      <c r="I2191" s="106"/>
      <c r="J2191" s="88"/>
      <c r="K2191" s="88"/>
      <c r="L2191" s="88"/>
      <c r="M2191" s="88"/>
      <c r="N2191" s="91"/>
      <c r="O2191" s="91"/>
      <c r="P2191" s="91"/>
      <c r="Q2191" s="91"/>
      <c r="R2191" s="91"/>
      <c r="S2191" s="91"/>
      <c r="T2191" s="91"/>
      <c r="U2191" s="91"/>
      <c r="V2191" s="91"/>
      <c r="W2191" s="46"/>
    </row>
    <row r="2192" spans="1:23" ht="18.75">
      <c r="A2192" s="48"/>
      <c r="B2192" s="47"/>
      <c r="C2192" s="47"/>
      <c r="D2192" s="47"/>
      <c r="E2192" s="66"/>
      <c r="F2192" s="67"/>
      <c r="G2192" s="68"/>
      <c r="H2192" s="68"/>
      <c r="I2192" s="106"/>
      <c r="J2192" s="88"/>
      <c r="K2192" s="88"/>
      <c r="L2192" s="88"/>
      <c r="M2192" s="88"/>
      <c r="N2192" s="91"/>
      <c r="O2192" s="91"/>
      <c r="P2192" s="91"/>
      <c r="Q2192" s="91"/>
      <c r="R2192" s="91"/>
      <c r="S2192" s="91"/>
      <c r="T2192" s="91"/>
      <c r="U2192" s="91"/>
      <c r="V2192" s="91"/>
      <c r="W2192" s="46"/>
    </row>
    <row r="2193" spans="1:23" ht="18.75">
      <c r="A2193" s="48"/>
      <c r="B2193" s="47"/>
      <c r="C2193" s="47"/>
      <c r="D2193" s="47"/>
      <c r="E2193" s="66"/>
      <c r="F2193" s="67"/>
      <c r="G2193" s="68"/>
      <c r="H2193" s="68"/>
      <c r="I2193" s="106"/>
      <c r="J2193" s="88"/>
      <c r="K2193" s="88"/>
      <c r="L2193" s="88"/>
      <c r="M2193" s="88"/>
      <c r="N2193" s="91"/>
      <c r="O2193" s="91"/>
      <c r="P2193" s="91"/>
      <c r="Q2193" s="91"/>
      <c r="R2193" s="91"/>
      <c r="S2193" s="91"/>
      <c r="T2193" s="91"/>
      <c r="U2193" s="91"/>
      <c r="V2193" s="91"/>
      <c r="W2193" s="46"/>
    </row>
    <row r="2194" spans="1:23" ht="18.75">
      <c r="A2194" s="48"/>
      <c r="B2194" s="47"/>
      <c r="C2194" s="47"/>
      <c r="D2194" s="47"/>
      <c r="E2194" s="66"/>
      <c r="F2194" s="67"/>
      <c r="G2194" s="68"/>
      <c r="H2194" s="68"/>
      <c r="I2194" s="106"/>
      <c r="J2194" s="88"/>
      <c r="K2194" s="88"/>
      <c r="L2194" s="88"/>
      <c r="M2194" s="88"/>
      <c r="N2194" s="91"/>
      <c r="O2194" s="91"/>
      <c r="P2194" s="91"/>
      <c r="Q2194" s="91"/>
      <c r="R2194" s="91"/>
      <c r="S2194" s="91"/>
      <c r="T2194" s="91"/>
      <c r="U2194" s="91"/>
      <c r="V2194" s="91"/>
      <c r="W2194" s="46"/>
    </row>
    <row r="2195" spans="1:23" ht="18.75">
      <c r="A2195" s="48"/>
      <c r="B2195" s="47"/>
      <c r="C2195" s="47"/>
      <c r="D2195" s="47"/>
      <c r="E2195" s="66"/>
      <c r="F2195" s="67"/>
      <c r="G2195" s="68"/>
      <c r="H2195" s="68"/>
      <c r="I2195" s="106"/>
      <c r="J2195" s="88"/>
      <c r="K2195" s="88"/>
      <c r="L2195" s="88"/>
      <c r="M2195" s="88"/>
      <c r="N2195" s="91"/>
      <c r="O2195" s="91"/>
      <c r="P2195" s="91"/>
      <c r="Q2195" s="91"/>
      <c r="R2195" s="91"/>
      <c r="S2195" s="91"/>
      <c r="T2195" s="91"/>
      <c r="U2195" s="91"/>
      <c r="V2195" s="91"/>
      <c r="W2195" s="46"/>
    </row>
    <row r="2196" spans="1:23" ht="18.75">
      <c r="A2196" s="48"/>
      <c r="B2196" s="47"/>
      <c r="C2196" s="47"/>
      <c r="D2196" s="47"/>
      <c r="E2196" s="66"/>
      <c r="F2196" s="67"/>
      <c r="G2196" s="68"/>
      <c r="H2196" s="68"/>
      <c r="I2196" s="106"/>
      <c r="J2196" s="88"/>
      <c r="K2196" s="88"/>
      <c r="L2196" s="88"/>
      <c r="M2196" s="88"/>
      <c r="N2196" s="91"/>
      <c r="O2196" s="91"/>
      <c r="P2196" s="91"/>
      <c r="Q2196" s="91"/>
      <c r="R2196" s="91"/>
      <c r="S2196" s="91"/>
      <c r="T2196" s="91"/>
      <c r="U2196" s="91"/>
      <c r="V2196" s="91"/>
      <c r="W2196" s="46"/>
    </row>
    <row r="2197" spans="1:23" ht="18.75">
      <c r="A2197" s="48"/>
      <c r="B2197" s="47"/>
      <c r="C2197" s="47"/>
      <c r="D2197" s="47"/>
      <c r="E2197" s="66"/>
      <c r="F2197" s="67"/>
      <c r="G2197" s="68"/>
      <c r="H2197" s="68"/>
      <c r="I2197" s="106"/>
      <c r="J2197" s="88"/>
      <c r="K2197" s="88"/>
      <c r="L2197" s="88"/>
      <c r="M2197" s="88"/>
      <c r="N2197" s="91"/>
      <c r="O2197" s="91"/>
      <c r="P2197" s="91"/>
      <c r="Q2197" s="91"/>
      <c r="R2197" s="91"/>
      <c r="S2197" s="91"/>
      <c r="T2197" s="91"/>
      <c r="U2197" s="91"/>
      <c r="V2197" s="91"/>
      <c r="W2197" s="46"/>
    </row>
    <row r="2198" spans="1:23" ht="18.75">
      <c r="A2198" s="48"/>
      <c r="B2198" s="47"/>
      <c r="C2198" s="47"/>
      <c r="D2198" s="47"/>
      <c r="E2198" s="66"/>
      <c r="F2198" s="67"/>
      <c r="G2198" s="68"/>
      <c r="H2198" s="68"/>
      <c r="I2198" s="106"/>
      <c r="J2198" s="88"/>
      <c r="K2198" s="88"/>
      <c r="L2198" s="88"/>
      <c r="M2198" s="88"/>
      <c r="N2198" s="91"/>
      <c r="O2198" s="91"/>
      <c r="P2198" s="91"/>
      <c r="Q2198" s="91"/>
      <c r="R2198" s="91"/>
      <c r="S2198" s="91"/>
      <c r="T2198" s="91"/>
      <c r="U2198" s="91"/>
      <c r="V2198" s="91"/>
      <c r="W2198" s="46"/>
    </row>
    <row r="2199" spans="1:23" ht="18.75">
      <c r="A2199" s="48"/>
      <c r="B2199" s="47"/>
      <c r="C2199" s="47"/>
      <c r="D2199" s="47"/>
      <c r="E2199" s="66"/>
      <c r="F2199" s="67"/>
      <c r="G2199" s="68"/>
      <c r="H2199" s="68"/>
      <c r="I2199" s="106"/>
      <c r="J2199" s="88"/>
      <c r="K2199" s="88"/>
      <c r="L2199" s="88"/>
      <c r="M2199" s="88"/>
      <c r="N2199" s="91"/>
      <c r="O2199" s="91"/>
      <c r="P2199" s="91"/>
      <c r="Q2199" s="91"/>
      <c r="R2199" s="91"/>
      <c r="S2199" s="91"/>
      <c r="T2199" s="91"/>
      <c r="U2199" s="91"/>
      <c r="V2199" s="91"/>
      <c r="W2199" s="46"/>
    </row>
    <row r="2200" spans="1:23" ht="18.75">
      <c r="A2200" s="48"/>
      <c r="B2200" s="47"/>
      <c r="C2200" s="47"/>
      <c r="D2200" s="47"/>
      <c r="E2200" s="66"/>
      <c r="F2200" s="67"/>
      <c r="G2200" s="68"/>
      <c r="H2200" s="68"/>
      <c r="I2200" s="106"/>
      <c r="J2200" s="88"/>
      <c r="K2200" s="88"/>
      <c r="L2200" s="88"/>
      <c r="M2200" s="88"/>
      <c r="N2200" s="91"/>
      <c r="O2200" s="91"/>
      <c r="P2200" s="91"/>
      <c r="Q2200" s="91"/>
      <c r="R2200" s="91"/>
      <c r="S2200" s="91"/>
      <c r="T2200" s="91"/>
      <c r="U2200" s="91"/>
      <c r="V2200" s="91"/>
      <c r="W2200" s="46"/>
    </row>
    <row r="2201" spans="1:23" ht="18.75">
      <c r="A2201" s="48"/>
      <c r="B2201" s="47"/>
      <c r="C2201" s="47"/>
      <c r="D2201" s="47"/>
      <c r="E2201" s="66"/>
      <c r="F2201" s="67"/>
      <c r="G2201" s="68"/>
      <c r="H2201" s="68"/>
      <c r="I2201" s="106"/>
      <c r="J2201" s="88"/>
      <c r="K2201" s="88"/>
      <c r="L2201" s="88"/>
      <c r="M2201" s="88"/>
      <c r="N2201" s="91"/>
      <c r="O2201" s="91"/>
      <c r="P2201" s="91"/>
      <c r="Q2201" s="91"/>
      <c r="R2201" s="91"/>
      <c r="S2201" s="91"/>
      <c r="T2201" s="91"/>
      <c r="U2201" s="91"/>
      <c r="V2201" s="91"/>
      <c r="W2201" s="46"/>
    </row>
    <row r="2202" spans="1:23" ht="18.75">
      <c r="A2202" s="48"/>
      <c r="B2202" s="47"/>
      <c r="C2202" s="47"/>
      <c r="D2202" s="47"/>
      <c r="E2202" s="66"/>
      <c r="F2202" s="67"/>
      <c r="G2202" s="68"/>
      <c r="H2202" s="68"/>
      <c r="I2202" s="106"/>
      <c r="J2202" s="88"/>
      <c r="K2202" s="88"/>
      <c r="L2202" s="88"/>
      <c r="M2202" s="88"/>
      <c r="N2202" s="91"/>
      <c r="O2202" s="91"/>
      <c r="P2202" s="91"/>
      <c r="Q2202" s="91"/>
      <c r="R2202" s="91"/>
      <c r="S2202" s="91"/>
      <c r="T2202" s="91"/>
      <c r="U2202" s="91"/>
      <c r="V2202" s="91"/>
      <c r="W2202" s="46"/>
    </row>
    <row r="2203" spans="1:23" ht="19.5">
      <c r="A2203" s="26">
        <v>1</v>
      </c>
      <c r="B2203" s="27" t="s">
        <v>3047</v>
      </c>
      <c r="C2203" s="27" t="s">
        <v>3048</v>
      </c>
      <c r="D2203" s="27"/>
      <c r="E2203" s="27" t="s">
        <v>3049</v>
      </c>
      <c r="F2203" s="29">
        <v>124</v>
      </c>
      <c r="G2203" s="55"/>
      <c r="H2203" s="55">
        <v>0.15599999999999994</v>
      </c>
      <c r="I2203" s="31">
        <f t="shared" ref="I2203:I2266" si="422">ROUND(F2203*55/100*50*0.001,1)</f>
        <v>3.4</v>
      </c>
      <c r="J2203" s="32">
        <f t="shared" ref="J2203:J2266" si="423">ROUND(I2203*1/3.5,1)</f>
        <v>1</v>
      </c>
      <c r="K2203" s="32">
        <f t="shared" ref="K2203:K2266" si="424">ROUND(I2203*2/2.85,1)</f>
        <v>2.4</v>
      </c>
      <c r="L2203" s="32">
        <f t="shared" ref="L2203:M2211" si="425">J2203-G2203</f>
        <v>1</v>
      </c>
      <c r="M2203" s="32">
        <f t="shared" si="425"/>
        <v>2.2439999999999998</v>
      </c>
      <c r="N2203" s="33">
        <f t="shared" ref="N2203:N2266" si="426">ROUND(F2203*60/100*60*0.001,0)</f>
        <v>4</v>
      </c>
      <c r="O2203" s="34">
        <f t="shared" ref="O2203:P2266" si="427">L2203/3</f>
        <v>0.33333333333333331</v>
      </c>
      <c r="P2203" s="35">
        <f t="shared" si="427"/>
        <v>0.74799999999999989</v>
      </c>
      <c r="Q2203" s="33"/>
      <c r="R2203" s="33">
        <f t="shared" ref="R2203:S2266" si="428">L2203/3</f>
        <v>0.33333333333333331</v>
      </c>
      <c r="S2203" s="185">
        <f t="shared" si="428"/>
        <v>0.74799999999999989</v>
      </c>
      <c r="T2203" s="33"/>
      <c r="U2203" s="33">
        <f t="shared" ref="U2203:V2266" si="429">L2203/3</f>
        <v>0.33333333333333331</v>
      </c>
      <c r="V2203" s="185">
        <f t="shared" si="429"/>
        <v>0.74799999999999989</v>
      </c>
      <c r="W2203" s="36"/>
    </row>
    <row r="2204" spans="1:23" ht="19.5">
      <c r="A2204" s="26">
        <v>2</v>
      </c>
      <c r="B2204" s="27" t="s">
        <v>3047</v>
      </c>
      <c r="C2204" s="27" t="s">
        <v>3050</v>
      </c>
      <c r="D2204" s="27"/>
      <c r="E2204" s="27" t="s">
        <v>3051</v>
      </c>
      <c r="F2204" s="29">
        <v>89</v>
      </c>
      <c r="G2204" s="55"/>
      <c r="H2204" s="55">
        <v>0.16600000000000001</v>
      </c>
      <c r="I2204" s="31">
        <f t="shared" si="422"/>
        <v>2.4</v>
      </c>
      <c r="J2204" s="32">
        <f t="shared" si="423"/>
        <v>0.7</v>
      </c>
      <c r="K2204" s="32">
        <f t="shared" si="424"/>
        <v>1.7</v>
      </c>
      <c r="L2204" s="32">
        <f t="shared" si="425"/>
        <v>0.7</v>
      </c>
      <c r="M2204" s="32">
        <f t="shared" si="425"/>
        <v>1.534</v>
      </c>
      <c r="N2204" s="33">
        <f t="shared" si="426"/>
        <v>3</v>
      </c>
      <c r="O2204" s="34">
        <f t="shared" si="427"/>
        <v>0.23333333333333331</v>
      </c>
      <c r="P2204" s="35">
        <f t="shared" si="427"/>
        <v>0.51133333333333331</v>
      </c>
      <c r="Q2204" s="33"/>
      <c r="R2204" s="33">
        <f t="shared" si="428"/>
        <v>0.23333333333333331</v>
      </c>
      <c r="S2204" s="185">
        <f t="shared" si="428"/>
        <v>0.51133333333333331</v>
      </c>
      <c r="T2204" s="33"/>
      <c r="U2204" s="33">
        <f t="shared" si="429"/>
        <v>0.23333333333333331</v>
      </c>
      <c r="V2204" s="185">
        <f t="shared" si="429"/>
        <v>0.51133333333333331</v>
      </c>
      <c r="W2204" s="36"/>
    </row>
    <row r="2205" spans="1:23" ht="19.5">
      <c r="A2205" s="26">
        <v>3</v>
      </c>
      <c r="B2205" s="27" t="s">
        <v>3047</v>
      </c>
      <c r="C2205" s="27" t="s">
        <v>3052</v>
      </c>
      <c r="D2205" s="27"/>
      <c r="E2205" s="27" t="s">
        <v>3053</v>
      </c>
      <c r="F2205" s="29">
        <v>152</v>
      </c>
      <c r="G2205" s="55">
        <v>0.30599999999999999</v>
      </c>
      <c r="H2205" s="55">
        <v>0.53100000000000003</v>
      </c>
      <c r="I2205" s="31">
        <f t="shared" si="422"/>
        <v>4.2</v>
      </c>
      <c r="J2205" s="32">
        <f t="shared" si="423"/>
        <v>1.2</v>
      </c>
      <c r="K2205" s="32">
        <f t="shared" si="424"/>
        <v>2.9</v>
      </c>
      <c r="L2205" s="32">
        <f t="shared" si="425"/>
        <v>0.89399999999999991</v>
      </c>
      <c r="M2205" s="32">
        <f t="shared" si="425"/>
        <v>2.3689999999999998</v>
      </c>
      <c r="N2205" s="33">
        <f t="shared" si="426"/>
        <v>5</v>
      </c>
      <c r="O2205" s="34">
        <f t="shared" si="427"/>
        <v>0.29799999999999999</v>
      </c>
      <c r="P2205" s="35">
        <f t="shared" si="427"/>
        <v>0.78966666666666663</v>
      </c>
      <c r="Q2205" s="33"/>
      <c r="R2205" s="33">
        <f t="shared" si="428"/>
        <v>0.29799999999999999</v>
      </c>
      <c r="S2205" s="185">
        <f t="shared" si="428"/>
        <v>0.78966666666666663</v>
      </c>
      <c r="T2205" s="33"/>
      <c r="U2205" s="33">
        <f t="shared" si="429"/>
        <v>0.29799999999999999</v>
      </c>
      <c r="V2205" s="185">
        <f t="shared" si="429"/>
        <v>0.78966666666666663</v>
      </c>
      <c r="W2205" s="36"/>
    </row>
    <row r="2206" spans="1:23" ht="19.5">
      <c r="A2206" s="26">
        <v>4</v>
      </c>
      <c r="B2206" s="27" t="s">
        <v>3047</v>
      </c>
      <c r="C2206" s="27" t="s">
        <v>3052</v>
      </c>
      <c r="D2206" s="27"/>
      <c r="E2206" s="27" t="s">
        <v>3054</v>
      </c>
      <c r="F2206" s="29">
        <v>101</v>
      </c>
      <c r="G2206" s="55">
        <v>3.6000000000000011E-2</v>
      </c>
      <c r="H2206" s="55">
        <v>0.1</v>
      </c>
      <c r="I2206" s="31">
        <f t="shared" si="422"/>
        <v>2.8</v>
      </c>
      <c r="J2206" s="32">
        <f t="shared" si="423"/>
        <v>0.8</v>
      </c>
      <c r="K2206" s="32">
        <f t="shared" si="424"/>
        <v>2</v>
      </c>
      <c r="L2206" s="32">
        <f t="shared" si="425"/>
        <v>0.76400000000000001</v>
      </c>
      <c r="M2206" s="32">
        <f t="shared" si="425"/>
        <v>1.9</v>
      </c>
      <c r="N2206" s="33">
        <f t="shared" si="426"/>
        <v>4</v>
      </c>
      <c r="O2206" s="34">
        <f t="shared" si="427"/>
        <v>0.25466666666666665</v>
      </c>
      <c r="P2206" s="35">
        <f t="shared" si="427"/>
        <v>0.6333333333333333</v>
      </c>
      <c r="Q2206" s="33"/>
      <c r="R2206" s="33">
        <f t="shared" si="428"/>
        <v>0.25466666666666665</v>
      </c>
      <c r="S2206" s="185">
        <f t="shared" si="428"/>
        <v>0.6333333333333333</v>
      </c>
      <c r="T2206" s="33"/>
      <c r="U2206" s="33">
        <f t="shared" si="429"/>
        <v>0.25466666666666665</v>
      </c>
      <c r="V2206" s="185">
        <f t="shared" si="429"/>
        <v>0.6333333333333333</v>
      </c>
      <c r="W2206" s="36"/>
    </row>
    <row r="2207" spans="1:23" ht="19.5">
      <c r="A2207" s="26">
        <v>5</v>
      </c>
      <c r="B2207" s="27" t="s">
        <v>3047</v>
      </c>
      <c r="C2207" s="27" t="s">
        <v>3055</v>
      </c>
      <c r="D2207" s="27"/>
      <c r="E2207" s="27" t="s">
        <v>3056</v>
      </c>
      <c r="F2207" s="29">
        <v>183</v>
      </c>
      <c r="G2207" s="55">
        <v>0.629</v>
      </c>
      <c r="H2207" s="55">
        <v>1.2889999999999997</v>
      </c>
      <c r="I2207" s="31">
        <f t="shared" si="422"/>
        <v>5</v>
      </c>
      <c r="J2207" s="32">
        <f t="shared" si="423"/>
        <v>1.4</v>
      </c>
      <c r="K2207" s="32">
        <f t="shared" si="424"/>
        <v>3.5</v>
      </c>
      <c r="L2207" s="32">
        <f t="shared" si="425"/>
        <v>0.77099999999999991</v>
      </c>
      <c r="M2207" s="32">
        <f t="shared" si="425"/>
        <v>2.2110000000000003</v>
      </c>
      <c r="N2207" s="33">
        <f t="shared" si="426"/>
        <v>7</v>
      </c>
      <c r="O2207" s="34">
        <f t="shared" si="427"/>
        <v>0.25699999999999995</v>
      </c>
      <c r="P2207" s="35">
        <f t="shared" si="427"/>
        <v>0.7370000000000001</v>
      </c>
      <c r="Q2207" s="33"/>
      <c r="R2207" s="33">
        <f t="shared" si="428"/>
        <v>0.25699999999999995</v>
      </c>
      <c r="S2207" s="185">
        <f t="shared" si="428"/>
        <v>0.7370000000000001</v>
      </c>
      <c r="T2207" s="33"/>
      <c r="U2207" s="33">
        <f t="shared" si="429"/>
        <v>0.25699999999999995</v>
      </c>
      <c r="V2207" s="185">
        <f t="shared" si="429"/>
        <v>0.7370000000000001</v>
      </c>
      <c r="W2207" s="36"/>
    </row>
    <row r="2208" spans="1:23" ht="19.5">
      <c r="A2208" s="26">
        <v>6</v>
      </c>
      <c r="B2208" s="27" t="s">
        <v>3047</v>
      </c>
      <c r="C2208" s="27" t="s">
        <v>1930</v>
      </c>
      <c r="D2208" s="27"/>
      <c r="E2208" s="27" t="s">
        <v>1931</v>
      </c>
      <c r="F2208" s="29">
        <v>209</v>
      </c>
      <c r="G2208" s="55">
        <v>0.40200000000000002</v>
      </c>
      <c r="H2208" s="55">
        <v>1.9580000000000002</v>
      </c>
      <c r="I2208" s="31">
        <f t="shared" si="422"/>
        <v>5.7</v>
      </c>
      <c r="J2208" s="32">
        <f t="shared" si="423"/>
        <v>1.6</v>
      </c>
      <c r="K2208" s="32">
        <f t="shared" si="424"/>
        <v>4</v>
      </c>
      <c r="L2208" s="32">
        <f t="shared" si="425"/>
        <v>1.198</v>
      </c>
      <c r="M2208" s="32">
        <f t="shared" si="425"/>
        <v>2.0419999999999998</v>
      </c>
      <c r="N2208" s="33">
        <f t="shared" si="426"/>
        <v>8</v>
      </c>
      <c r="O2208" s="34">
        <f t="shared" si="427"/>
        <v>0.39933333333333332</v>
      </c>
      <c r="P2208" s="35">
        <f t="shared" si="427"/>
        <v>0.68066666666666664</v>
      </c>
      <c r="Q2208" s="33"/>
      <c r="R2208" s="33">
        <f t="shared" si="428"/>
        <v>0.39933333333333332</v>
      </c>
      <c r="S2208" s="185">
        <f t="shared" si="428"/>
        <v>0.68066666666666664</v>
      </c>
      <c r="T2208" s="33"/>
      <c r="U2208" s="33">
        <f t="shared" si="429"/>
        <v>0.39933333333333332</v>
      </c>
      <c r="V2208" s="185">
        <f t="shared" si="429"/>
        <v>0.68066666666666664</v>
      </c>
      <c r="W2208" s="36"/>
    </row>
    <row r="2209" spans="1:23" ht="19.5">
      <c r="A2209" s="26">
        <v>7</v>
      </c>
      <c r="B2209" s="27" t="s">
        <v>3047</v>
      </c>
      <c r="C2209" s="27" t="s">
        <v>3057</v>
      </c>
      <c r="D2209" s="27"/>
      <c r="E2209" s="27" t="s">
        <v>3058</v>
      </c>
      <c r="F2209" s="29">
        <v>167</v>
      </c>
      <c r="G2209" s="55">
        <v>0.26000000000000006</v>
      </c>
      <c r="H2209" s="55">
        <v>0.46399999999999991</v>
      </c>
      <c r="I2209" s="31">
        <f t="shared" si="422"/>
        <v>4.5999999999999996</v>
      </c>
      <c r="J2209" s="32">
        <f t="shared" si="423"/>
        <v>1.3</v>
      </c>
      <c r="K2209" s="32">
        <f t="shared" si="424"/>
        <v>3.2</v>
      </c>
      <c r="L2209" s="32">
        <f t="shared" si="425"/>
        <v>1.04</v>
      </c>
      <c r="M2209" s="32">
        <f t="shared" si="425"/>
        <v>2.7360000000000002</v>
      </c>
      <c r="N2209" s="33">
        <f t="shared" si="426"/>
        <v>6</v>
      </c>
      <c r="O2209" s="34">
        <f t="shared" si="427"/>
        <v>0.34666666666666668</v>
      </c>
      <c r="P2209" s="35">
        <f t="shared" si="427"/>
        <v>0.91200000000000003</v>
      </c>
      <c r="Q2209" s="33"/>
      <c r="R2209" s="33">
        <f t="shared" si="428"/>
        <v>0.34666666666666668</v>
      </c>
      <c r="S2209" s="185">
        <f t="shared" si="428"/>
        <v>0.91200000000000003</v>
      </c>
      <c r="T2209" s="33"/>
      <c r="U2209" s="33">
        <f t="shared" si="429"/>
        <v>0.34666666666666668</v>
      </c>
      <c r="V2209" s="185">
        <f t="shared" si="429"/>
        <v>0.91200000000000003</v>
      </c>
      <c r="W2209" s="36"/>
    </row>
    <row r="2210" spans="1:23" ht="19.5">
      <c r="A2210" s="26">
        <v>8</v>
      </c>
      <c r="B2210" s="27" t="s">
        <v>3047</v>
      </c>
      <c r="C2210" s="27" t="s">
        <v>3059</v>
      </c>
      <c r="D2210" s="27"/>
      <c r="E2210" s="27" t="s">
        <v>3060</v>
      </c>
      <c r="F2210" s="29">
        <v>190</v>
      </c>
      <c r="G2210" s="55"/>
      <c r="H2210" s="55"/>
      <c r="I2210" s="31">
        <f t="shared" si="422"/>
        <v>5.2</v>
      </c>
      <c r="J2210" s="32">
        <v>1.47</v>
      </c>
      <c r="K2210" s="32">
        <v>3.5</v>
      </c>
      <c r="L2210" s="32">
        <f t="shared" si="425"/>
        <v>1.47</v>
      </c>
      <c r="M2210" s="32">
        <f t="shared" si="425"/>
        <v>3.5</v>
      </c>
      <c r="N2210" s="33">
        <f t="shared" si="426"/>
        <v>7</v>
      </c>
      <c r="O2210" s="34">
        <f t="shared" si="427"/>
        <v>0.49</v>
      </c>
      <c r="P2210" s="35">
        <f t="shared" si="427"/>
        <v>1.1666666666666667</v>
      </c>
      <c r="Q2210" s="33"/>
      <c r="R2210" s="33">
        <f t="shared" si="428"/>
        <v>0.49</v>
      </c>
      <c r="S2210" s="185">
        <f t="shared" si="428"/>
        <v>1.1666666666666667</v>
      </c>
      <c r="T2210" s="33"/>
      <c r="U2210" s="33">
        <f t="shared" si="429"/>
        <v>0.49</v>
      </c>
      <c r="V2210" s="185">
        <f t="shared" si="429"/>
        <v>1.1666666666666667</v>
      </c>
      <c r="W2210" s="36"/>
    </row>
    <row r="2211" spans="1:23" ht="19.5">
      <c r="A2211" s="26">
        <v>9</v>
      </c>
      <c r="B2211" s="27" t="s">
        <v>3047</v>
      </c>
      <c r="C2211" s="27" t="s">
        <v>3061</v>
      </c>
      <c r="D2211" s="27"/>
      <c r="E2211" s="27" t="s">
        <v>3062</v>
      </c>
      <c r="F2211" s="29">
        <v>81</v>
      </c>
      <c r="G2211" s="55">
        <v>0.19500000000000001</v>
      </c>
      <c r="H2211" s="55">
        <v>0.2</v>
      </c>
      <c r="I2211" s="31">
        <f t="shared" si="422"/>
        <v>2.2000000000000002</v>
      </c>
      <c r="J2211" s="32">
        <f t="shared" si="423"/>
        <v>0.6</v>
      </c>
      <c r="K2211" s="32">
        <f t="shared" si="424"/>
        <v>1.5</v>
      </c>
      <c r="L2211" s="32">
        <f t="shared" si="425"/>
        <v>0.40499999999999997</v>
      </c>
      <c r="M2211" s="32">
        <f t="shared" si="425"/>
        <v>1.3</v>
      </c>
      <c r="N2211" s="33">
        <f t="shared" si="426"/>
        <v>3</v>
      </c>
      <c r="O2211" s="34">
        <f t="shared" si="427"/>
        <v>0.13499999999999998</v>
      </c>
      <c r="P2211" s="35">
        <f t="shared" si="427"/>
        <v>0.43333333333333335</v>
      </c>
      <c r="Q2211" s="33"/>
      <c r="R2211" s="33">
        <f t="shared" si="428"/>
        <v>0.13499999999999998</v>
      </c>
      <c r="S2211" s="185">
        <f t="shared" si="428"/>
        <v>0.43333333333333335</v>
      </c>
      <c r="T2211" s="33"/>
      <c r="U2211" s="33">
        <f t="shared" si="429"/>
        <v>0.13499999999999998</v>
      </c>
      <c r="V2211" s="185">
        <f t="shared" si="429"/>
        <v>0.43333333333333335</v>
      </c>
      <c r="W2211" s="36"/>
    </row>
    <row r="2212" spans="1:23" ht="19.5">
      <c r="A2212" s="26">
        <v>10</v>
      </c>
      <c r="B2212" s="27" t="s">
        <v>3047</v>
      </c>
      <c r="C2212" s="27" t="s">
        <v>3061</v>
      </c>
      <c r="D2212" s="27"/>
      <c r="E2212" s="27" t="s">
        <v>3063</v>
      </c>
      <c r="F2212" s="29">
        <v>159</v>
      </c>
      <c r="G2212" s="55">
        <v>1.4570000000000001</v>
      </c>
      <c r="H2212" s="55">
        <v>4.8979999999999997</v>
      </c>
      <c r="I2212" s="31">
        <f t="shared" si="422"/>
        <v>4.4000000000000004</v>
      </c>
      <c r="J2212" s="32">
        <f t="shared" si="423"/>
        <v>1.3</v>
      </c>
      <c r="K2212" s="32">
        <f t="shared" si="424"/>
        <v>3.1</v>
      </c>
      <c r="L2212" s="32">
        <v>0</v>
      </c>
      <c r="M2212" s="32">
        <v>0</v>
      </c>
      <c r="N2212" s="33">
        <f t="shared" si="426"/>
        <v>6</v>
      </c>
      <c r="O2212" s="34">
        <f t="shared" si="427"/>
        <v>0</v>
      </c>
      <c r="P2212" s="35">
        <f t="shared" si="427"/>
        <v>0</v>
      </c>
      <c r="Q2212" s="33"/>
      <c r="R2212" s="33">
        <f t="shared" si="428"/>
        <v>0</v>
      </c>
      <c r="S2212" s="185">
        <f t="shared" si="428"/>
        <v>0</v>
      </c>
      <c r="T2212" s="33"/>
      <c r="U2212" s="33">
        <f t="shared" si="429"/>
        <v>0</v>
      </c>
      <c r="V2212" s="185">
        <f t="shared" si="429"/>
        <v>0</v>
      </c>
      <c r="W2212" s="36"/>
    </row>
    <row r="2213" spans="1:23" ht="19.5">
      <c r="A2213" s="26">
        <v>11</v>
      </c>
      <c r="B2213" s="27" t="s">
        <v>3047</v>
      </c>
      <c r="C2213" s="27" t="s">
        <v>3061</v>
      </c>
      <c r="D2213" s="27"/>
      <c r="E2213" s="27" t="s">
        <v>3064</v>
      </c>
      <c r="F2213" s="29">
        <v>62</v>
      </c>
      <c r="G2213" s="55">
        <v>0.17</v>
      </c>
      <c r="H2213" s="55">
        <v>0.19</v>
      </c>
      <c r="I2213" s="31">
        <f t="shared" si="422"/>
        <v>1.7</v>
      </c>
      <c r="J2213" s="32">
        <f t="shared" si="423"/>
        <v>0.5</v>
      </c>
      <c r="K2213" s="32">
        <f t="shared" si="424"/>
        <v>1.2</v>
      </c>
      <c r="L2213" s="32">
        <f>J2213-G2213</f>
        <v>0.32999999999999996</v>
      </c>
      <c r="M2213" s="32">
        <f>K2213-H2213</f>
        <v>1.01</v>
      </c>
      <c r="N2213" s="33">
        <f t="shared" si="426"/>
        <v>2</v>
      </c>
      <c r="O2213" s="34">
        <f t="shared" si="427"/>
        <v>0.10999999999999999</v>
      </c>
      <c r="P2213" s="35">
        <f t="shared" si="427"/>
        <v>0.33666666666666667</v>
      </c>
      <c r="Q2213" s="33"/>
      <c r="R2213" s="33">
        <f t="shared" si="428"/>
        <v>0.10999999999999999</v>
      </c>
      <c r="S2213" s="185">
        <f t="shared" si="428"/>
        <v>0.33666666666666667</v>
      </c>
      <c r="T2213" s="33"/>
      <c r="U2213" s="33">
        <f t="shared" si="429"/>
        <v>0.10999999999999999</v>
      </c>
      <c r="V2213" s="185">
        <f t="shared" si="429"/>
        <v>0.33666666666666667</v>
      </c>
      <c r="W2213" s="36"/>
    </row>
    <row r="2214" spans="1:23" ht="19.5">
      <c r="A2214" s="26">
        <v>12</v>
      </c>
      <c r="B2214" s="27" t="s">
        <v>3047</v>
      </c>
      <c r="C2214" s="27" t="s">
        <v>3065</v>
      </c>
      <c r="D2214" s="27"/>
      <c r="E2214" s="27" t="s">
        <v>3066</v>
      </c>
      <c r="F2214" s="29">
        <v>154</v>
      </c>
      <c r="G2214" s="55">
        <v>2.177</v>
      </c>
      <c r="H2214" s="55">
        <v>6.5910000000000002</v>
      </c>
      <c r="I2214" s="31">
        <f t="shared" si="422"/>
        <v>4.2</v>
      </c>
      <c r="J2214" s="32">
        <f t="shared" si="423"/>
        <v>1.2</v>
      </c>
      <c r="K2214" s="32">
        <f t="shared" si="424"/>
        <v>2.9</v>
      </c>
      <c r="L2214" s="32">
        <v>0</v>
      </c>
      <c r="M2214" s="32">
        <v>0</v>
      </c>
      <c r="N2214" s="33">
        <f t="shared" si="426"/>
        <v>6</v>
      </c>
      <c r="O2214" s="34">
        <f t="shared" si="427"/>
        <v>0</v>
      </c>
      <c r="P2214" s="35">
        <f t="shared" si="427"/>
        <v>0</v>
      </c>
      <c r="Q2214" s="33"/>
      <c r="R2214" s="33">
        <f t="shared" si="428"/>
        <v>0</v>
      </c>
      <c r="S2214" s="185">
        <f t="shared" si="428"/>
        <v>0</v>
      </c>
      <c r="T2214" s="33"/>
      <c r="U2214" s="33">
        <f t="shared" si="429"/>
        <v>0</v>
      </c>
      <c r="V2214" s="185">
        <f t="shared" si="429"/>
        <v>0</v>
      </c>
      <c r="W2214" s="36"/>
    </row>
    <row r="2215" spans="1:23" ht="19.5">
      <c r="A2215" s="26">
        <v>13</v>
      </c>
      <c r="B2215" s="27" t="s">
        <v>3047</v>
      </c>
      <c r="C2215" s="27" t="s">
        <v>3067</v>
      </c>
      <c r="D2215" s="27"/>
      <c r="E2215" s="27" t="s">
        <v>3068</v>
      </c>
      <c r="F2215" s="29">
        <v>123</v>
      </c>
      <c r="G2215" s="55">
        <v>5.0000000000000001E-3</v>
      </c>
      <c r="H2215" s="55">
        <v>0.11599999999999994</v>
      </c>
      <c r="I2215" s="31">
        <f t="shared" si="422"/>
        <v>3.4</v>
      </c>
      <c r="J2215" s="32">
        <f t="shared" si="423"/>
        <v>1</v>
      </c>
      <c r="K2215" s="32">
        <f t="shared" si="424"/>
        <v>2.4</v>
      </c>
      <c r="L2215" s="32">
        <f t="shared" ref="L2215:M2230" si="430">J2215-G2215</f>
        <v>0.995</v>
      </c>
      <c r="M2215" s="32">
        <f t="shared" si="430"/>
        <v>2.2839999999999998</v>
      </c>
      <c r="N2215" s="33">
        <f t="shared" si="426"/>
        <v>4</v>
      </c>
      <c r="O2215" s="34">
        <f t="shared" si="427"/>
        <v>0.33166666666666667</v>
      </c>
      <c r="P2215" s="35">
        <f t="shared" si="427"/>
        <v>0.76133333333333331</v>
      </c>
      <c r="Q2215" s="33"/>
      <c r="R2215" s="33">
        <f t="shared" si="428"/>
        <v>0.33166666666666667</v>
      </c>
      <c r="S2215" s="185">
        <f t="shared" si="428"/>
        <v>0.76133333333333331</v>
      </c>
      <c r="T2215" s="33"/>
      <c r="U2215" s="33">
        <f t="shared" si="429"/>
        <v>0.33166666666666667</v>
      </c>
      <c r="V2215" s="185">
        <f t="shared" si="429"/>
        <v>0.76133333333333331</v>
      </c>
      <c r="W2215" s="36"/>
    </row>
    <row r="2216" spans="1:23" ht="19.5">
      <c r="A2216" s="26">
        <v>14</v>
      </c>
      <c r="B2216" s="27" t="s">
        <v>3047</v>
      </c>
      <c r="C2216" s="27" t="s">
        <v>3069</v>
      </c>
      <c r="D2216" s="27"/>
      <c r="E2216" s="27" t="s">
        <v>3070</v>
      </c>
      <c r="F2216" s="29">
        <v>109</v>
      </c>
      <c r="G2216" s="55">
        <v>0.17</v>
      </c>
      <c r="H2216" s="55">
        <v>0.49899999999999989</v>
      </c>
      <c r="I2216" s="31">
        <f t="shared" si="422"/>
        <v>3</v>
      </c>
      <c r="J2216" s="32">
        <f t="shared" si="423"/>
        <v>0.9</v>
      </c>
      <c r="K2216" s="32">
        <f t="shared" si="424"/>
        <v>2.1</v>
      </c>
      <c r="L2216" s="32">
        <f t="shared" si="430"/>
        <v>0.73</v>
      </c>
      <c r="M2216" s="32">
        <f t="shared" si="430"/>
        <v>1.6010000000000002</v>
      </c>
      <c r="N2216" s="33">
        <f t="shared" si="426"/>
        <v>4</v>
      </c>
      <c r="O2216" s="34">
        <f t="shared" si="427"/>
        <v>0.24333333333333332</v>
      </c>
      <c r="P2216" s="35">
        <f t="shared" si="427"/>
        <v>0.53366666666666673</v>
      </c>
      <c r="Q2216" s="33"/>
      <c r="R2216" s="33">
        <f t="shared" si="428"/>
        <v>0.24333333333333332</v>
      </c>
      <c r="S2216" s="185">
        <f t="shared" si="428"/>
        <v>0.53366666666666673</v>
      </c>
      <c r="T2216" s="33"/>
      <c r="U2216" s="33">
        <f t="shared" si="429"/>
        <v>0.24333333333333332</v>
      </c>
      <c r="V2216" s="185">
        <f t="shared" si="429"/>
        <v>0.53366666666666673</v>
      </c>
      <c r="W2216" s="36"/>
    </row>
    <row r="2217" spans="1:23" ht="19.5">
      <c r="A2217" s="26">
        <v>15</v>
      </c>
      <c r="B2217" s="27" t="s">
        <v>3047</v>
      </c>
      <c r="C2217" s="27" t="s">
        <v>3071</v>
      </c>
      <c r="D2217" s="27"/>
      <c r="E2217" s="27" t="s">
        <v>3072</v>
      </c>
      <c r="F2217" s="29">
        <v>115</v>
      </c>
      <c r="G2217" s="55"/>
      <c r="H2217" s="55"/>
      <c r="I2217" s="31">
        <f t="shared" si="422"/>
        <v>3.2</v>
      </c>
      <c r="J2217" s="32">
        <f t="shared" si="423"/>
        <v>0.9</v>
      </c>
      <c r="K2217" s="32">
        <f t="shared" si="424"/>
        <v>2.2000000000000002</v>
      </c>
      <c r="L2217" s="32">
        <f t="shared" si="430"/>
        <v>0.9</v>
      </c>
      <c r="M2217" s="32">
        <f t="shared" si="430"/>
        <v>2.2000000000000002</v>
      </c>
      <c r="N2217" s="33">
        <f t="shared" si="426"/>
        <v>4</v>
      </c>
      <c r="O2217" s="34">
        <f t="shared" si="427"/>
        <v>0.3</v>
      </c>
      <c r="P2217" s="35">
        <f t="shared" si="427"/>
        <v>0.73333333333333339</v>
      </c>
      <c r="Q2217" s="33"/>
      <c r="R2217" s="33">
        <f t="shared" si="428"/>
        <v>0.3</v>
      </c>
      <c r="S2217" s="185">
        <f t="shared" si="428"/>
        <v>0.73333333333333339</v>
      </c>
      <c r="T2217" s="33"/>
      <c r="U2217" s="33">
        <f t="shared" si="429"/>
        <v>0.3</v>
      </c>
      <c r="V2217" s="185">
        <f t="shared" si="429"/>
        <v>0.73333333333333339</v>
      </c>
      <c r="W2217" s="36"/>
    </row>
    <row r="2218" spans="1:23" ht="19.5">
      <c r="A2218" s="26">
        <v>16</v>
      </c>
      <c r="B2218" s="27" t="s">
        <v>3047</v>
      </c>
      <c r="C2218" s="27" t="s">
        <v>3071</v>
      </c>
      <c r="D2218" s="27"/>
      <c r="E2218" s="27" t="s">
        <v>3073</v>
      </c>
      <c r="F2218" s="29">
        <v>86</v>
      </c>
      <c r="G2218" s="55">
        <v>0.77300000000000002</v>
      </c>
      <c r="H2218" s="55">
        <v>1.403</v>
      </c>
      <c r="I2218" s="31">
        <f t="shared" si="422"/>
        <v>2.4</v>
      </c>
      <c r="J2218" s="32">
        <f t="shared" si="423"/>
        <v>0.7</v>
      </c>
      <c r="K2218" s="32">
        <f t="shared" si="424"/>
        <v>1.7</v>
      </c>
      <c r="L2218" s="32">
        <v>0</v>
      </c>
      <c r="M2218" s="32">
        <f t="shared" si="430"/>
        <v>0.29699999999999993</v>
      </c>
      <c r="N2218" s="33">
        <f t="shared" si="426"/>
        <v>3</v>
      </c>
      <c r="O2218" s="34">
        <f t="shared" si="427"/>
        <v>0</v>
      </c>
      <c r="P2218" s="35">
        <f t="shared" si="427"/>
        <v>9.8999999999999977E-2</v>
      </c>
      <c r="Q2218" s="33"/>
      <c r="R2218" s="33">
        <f t="shared" si="428"/>
        <v>0</v>
      </c>
      <c r="S2218" s="185">
        <f t="shared" si="428"/>
        <v>9.8999999999999977E-2</v>
      </c>
      <c r="T2218" s="33"/>
      <c r="U2218" s="33">
        <f t="shared" si="429"/>
        <v>0</v>
      </c>
      <c r="V2218" s="185">
        <f t="shared" si="429"/>
        <v>9.8999999999999977E-2</v>
      </c>
      <c r="W2218" s="36"/>
    </row>
    <row r="2219" spans="1:23" ht="19.5">
      <c r="A2219" s="26">
        <v>17</v>
      </c>
      <c r="B2219" s="27" t="s">
        <v>3047</v>
      </c>
      <c r="C2219" s="27" t="s">
        <v>3074</v>
      </c>
      <c r="D2219" s="27"/>
      <c r="E2219" s="27" t="s">
        <v>3075</v>
      </c>
      <c r="F2219" s="29">
        <v>48</v>
      </c>
      <c r="G2219" s="55">
        <v>6.0999999999999999E-2</v>
      </c>
      <c r="H2219" s="55">
        <v>7.8999999999999987E-2</v>
      </c>
      <c r="I2219" s="31">
        <f t="shared" si="422"/>
        <v>1.3</v>
      </c>
      <c r="J2219" s="32">
        <f t="shared" si="423"/>
        <v>0.4</v>
      </c>
      <c r="K2219" s="32">
        <f t="shared" si="424"/>
        <v>0.9</v>
      </c>
      <c r="L2219" s="32">
        <f t="shared" ref="L2219:L2226" si="431">J2219-G2219</f>
        <v>0.33900000000000002</v>
      </c>
      <c r="M2219" s="32">
        <f t="shared" si="430"/>
        <v>0.82100000000000006</v>
      </c>
      <c r="N2219" s="33">
        <f t="shared" si="426"/>
        <v>2</v>
      </c>
      <c r="O2219" s="34">
        <f t="shared" si="427"/>
        <v>0.113</v>
      </c>
      <c r="P2219" s="35">
        <f t="shared" si="427"/>
        <v>0.27366666666666667</v>
      </c>
      <c r="Q2219" s="33"/>
      <c r="R2219" s="33">
        <f t="shared" si="428"/>
        <v>0.113</v>
      </c>
      <c r="S2219" s="185">
        <f t="shared" si="428"/>
        <v>0.27366666666666667</v>
      </c>
      <c r="T2219" s="33"/>
      <c r="U2219" s="33">
        <f t="shared" si="429"/>
        <v>0.113</v>
      </c>
      <c r="V2219" s="185">
        <f t="shared" si="429"/>
        <v>0.27366666666666667</v>
      </c>
      <c r="W2219" s="36"/>
    </row>
    <row r="2220" spans="1:23" ht="19.5">
      <c r="A2220" s="26">
        <v>18</v>
      </c>
      <c r="B2220" s="27" t="s">
        <v>3047</v>
      </c>
      <c r="C2220" s="27" t="s">
        <v>3074</v>
      </c>
      <c r="D2220" s="27"/>
      <c r="E2220" s="27" t="s">
        <v>3076</v>
      </c>
      <c r="F2220" s="29">
        <v>57</v>
      </c>
      <c r="G2220" s="55"/>
      <c r="H2220" s="55"/>
      <c r="I2220" s="31">
        <f t="shared" si="422"/>
        <v>1.6</v>
      </c>
      <c r="J2220" s="32">
        <f t="shared" si="423"/>
        <v>0.5</v>
      </c>
      <c r="K2220" s="32">
        <f t="shared" si="424"/>
        <v>1.1000000000000001</v>
      </c>
      <c r="L2220" s="32">
        <f t="shared" si="431"/>
        <v>0.5</v>
      </c>
      <c r="M2220" s="32">
        <f t="shared" si="430"/>
        <v>1.1000000000000001</v>
      </c>
      <c r="N2220" s="33">
        <f t="shared" si="426"/>
        <v>2</v>
      </c>
      <c r="O2220" s="34">
        <f t="shared" si="427"/>
        <v>0.16666666666666666</v>
      </c>
      <c r="P2220" s="35">
        <f t="shared" si="427"/>
        <v>0.3666666666666667</v>
      </c>
      <c r="Q2220" s="33"/>
      <c r="R2220" s="33">
        <f t="shared" si="428"/>
        <v>0.16666666666666666</v>
      </c>
      <c r="S2220" s="185">
        <f t="shared" si="428"/>
        <v>0.3666666666666667</v>
      </c>
      <c r="T2220" s="33"/>
      <c r="U2220" s="33">
        <f t="shared" si="429"/>
        <v>0.16666666666666666</v>
      </c>
      <c r="V2220" s="185">
        <f t="shared" si="429"/>
        <v>0.3666666666666667</v>
      </c>
      <c r="W2220" s="36"/>
    </row>
    <row r="2221" spans="1:23" ht="19.5">
      <c r="A2221" s="26">
        <v>19</v>
      </c>
      <c r="B2221" s="27" t="s">
        <v>3047</v>
      </c>
      <c r="C2221" s="27" t="s">
        <v>3077</v>
      </c>
      <c r="D2221" s="27"/>
      <c r="E2221" s="27" t="s">
        <v>3078</v>
      </c>
      <c r="F2221" s="29">
        <v>102</v>
      </c>
      <c r="G2221" s="55"/>
      <c r="H2221" s="55"/>
      <c r="I2221" s="31">
        <f t="shared" si="422"/>
        <v>2.8</v>
      </c>
      <c r="J2221" s="32">
        <f t="shared" si="423"/>
        <v>0.8</v>
      </c>
      <c r="K2221" s="32">
        <f t="shared" si="424"/>
        <v>2</v>
      </c>
      <c r="L2221" s="32">
        <f t="shared" si="431"/>
        <v>0.8</v>
      </c>
      <c r="M2221" s="32">
        <f t="shared" si="430"/>
        <v>2</v>
      </c>
      <c r="N2221" s="33">
        <f t="shared" si="426"/>
        <v>4</v>
      </c>
      <c r="O2221" s="34">
        <f t="shared" si="427"/>
        <v>0.26666666666666666</v>
      </c>
      <c r="P2221" s="35">
        <f t="shared" si="427"/>
        <v>0.66666666666666663</v>
      </c>
      <c r="Q2221" s="33"/>
      <c r="R2221" s="33">
        <f t="shared" si="428"/>
        <v>0.26666666666666666</v>
      </c>
      <c r="S2221" s="185">
        <f t="shared" si="428"/>
        <v>0.66666666666666663</v>
      </c>
      <c r="T2221" s="33"/>
      <c r="U2221" s="33">
        <f t="shared" si="429"/>
        <v>0.26666666666666666</v>
      </c>
      <c r="V2221" s="185">
        <f t="shared" si="429"/>
        <v>0.66666666666666663</v>
      </c>
      <c r="W2221" s="36"/>
    </row>
    <row r="2222" spans="1:23" ht="19.5">
      <c r="A2222" s="26">
        <v>20</v>
      </c>
      <c r="B2222" s="27" t="s">
        <v>3047</v>
      </c>
      <c r="C2222" s="27" t="s">
        <v>3077</v>
      </c>
      <c r="D2222" s="27"/>
      <c r="E2222" s="27" t="s">
        <v>3079</v>
      </c>
      <c r="F2222" s="29">
        <v>105</v>
      </c>
      <c r="G2222" s="55"/>
      <c r="H2222" s="55">
        <v>8.9000000000000051E-2</v>
      </c>
      <c r="I2222" s="31">
        <f t="shared" si="422"/>
        <v>2.9</v>
      </c>
      <c r="J2222" s="32">
        <f t="shared" si="423"/>
        <v>0.8</v>
      </c>
      <c r="K2222" s="32">
        <f t="shared" si="424"/>
        <v>2</v>
      </c>
      <c r="L2222" s="32">
        <f t="shared" si="431"/>
        <v>0.8</v>
      </c>
      <c r="M2222" s="32">
        <f t="shared" si="430"/>
        <v>1.911</v>
      </c>
      <c r="N2222" s="33">
        <f t="shared" si="426"/>
        <v>4</v>
      </c>
      <c r="O2222" s="34">
        <f t="shared" si="427"/>
        <v>0.26666666666666666</v>
      </c>
      <c r="P2222" s="35">
        <f t="shared" si="427"/>
        <v>0.63700000000000001</v>
      </c>
      <c r="Q2222" s="33"/>
      <c r="R2222" s="33">
        <f t="shared" si="428"/>
        <v>0.26666666666666666</v>
      </c>
      <c r="S2222" s="185">
        <f t="shared" si="428"/>
        <v>0.63700000000000001</v>
      </c>
      <c r="T2222" s="33"/>
      <c r="U2222" s="33">
        <f t="shared" si="429"/>
        <v>0.26666666666666666</v>
      </c>
      <c r="V2222" s="185">
        <f t="shared" si="429"/>
        <v>0.63700000000000001</v>
      </c>
      <c r="W2222" s="36"/>
    </row>
    <row r="2223" spans="1:23" ht="19.5">
      <c r="A2223" s="26">
        <v>21</v>
      </c>
      <c r="B2223" s="27" t="s">
        <v>3047</v>
      </c>
      <c r="C2223" s="27" t="s">
        <v>3080</v>
      </c>
      <c r="D2223" s="27"/>
      <c r="E2223" s="27" t="s">
        <v>3081</v>
      </c>
      <c r="F2223" s="29">
        <v>109</v>
      </c>
      <c r="G2223" s="55">
        <v>0.35</v>
      </c>
      <c r="H2223" s="55">
        <v>0.89</v>
      </c>
      <c r="I2223" s="31">
        <f t="shared" si="422"/>
        <v>3</v>
      </c>
      <c r="J2223" s="32">
        <f t="shared" si="423"/>
        <v>0.9</v>
      </c>
      <c r="K2223" s="32">
        <f t="shared" si="424"/>
        <v>2.1</v>
      </c>
      <c r="L2223" s="32">
        <f t="shared" si="431"/>
        <v>0.55000000000000004</v>
      </c>
      <c r="M2223" s="32">
        <f t="shared" si="430"/>
        <v>1.21</v>
      </c>
      <c r="N2223" s="33">
        <f t="shared" si="426"/>
        <v>4</v>
      </c>
      <c r="O2223" s="34">
        <f t="shared" si="427"/>
        <v>0.18333333333333335</v>
      </c>
      <c r="P2223" s="35">
        <f t="shared" si="427"/>
        <v>0.40333333333333332</v>
      </c>
      <c r="Q2223" s="33"/>
      <c r="R2223" s="33">
        <f t="shared" si="428"/>
        <v>0.18333333333333335</v>
      </c>
      <c r="S2223" s="185">
        <f t="shared" si="428"/>
        <v>0.40333333333333332</v>
      </c>
      <c r="T2223" s="33"/>
      <c r="U2223" s="33">
        <f t="shared" si="429"/>
        <v>0.18333333333333335</v>
      </c>
      <c r="V2223" s="185">
        <f t="shared" si="429"/>
        <v>0.40333333333333332</v>
      </c>
      <c r="W2223" s="36"/>
    </row>
    <row r="2224" spans="1:23" ht="19.5">
      <c r="A2224" s="26">
        <v>22</v>
      </c>
      <c r="B2224" s="27" t="s">
        <v>3047</v>
      </c>
      <c r="C2224" s="27" t="s">
        <v>476</v>
      </c>
      <c r="D2224" s="27"/>
      <c r="E2224" s="27" t="s">
        <v>3082</v>
      </c>
      <c r="F2224" s="29">
        <v>176</v>
      </c>
      <c r="G2224" s="55">
        <v>0.64</v>
      </c>
      <c r="H2224" s="55">
        <v>1.117</v>
      </c>
      <c r="I2224" s="31">
        <f t="shared" si="422"/>
        <v>4.8</v>
      </c>
      <c r="J2224" s="32">
        <f t="shared" si="423"/>
        <v>1.4</v>
      </c>
      <c r="K2224" s="32">
        <f t="shared" si="424"/>
        <v>3.4</v>
      </c>
      <c r="L2224" s="32">
        <f t="shared" si="431"/>
        <v>0.7599999999999999</v>
      </c>
      <c r="M2224" s="32">
        <f t="shared" si="430"/>
        <v>2.2829999999999999</v>
      </c>
      <c r="N2224" s="33">
        <f t="shared" si="426"/>
        <v>6</v>
      </c>
      <c r="O2224" s="34">
        <f t="shared" si="427"/>
        <v>0.2533333333333333</v>
      </c>
      <c r="P2224" s="35">
        <f t="shared" si="427"/>
        <v>0.76100000000000001</v>
      </c>
      <c r="Q2224" s="33"/>
      <c r="R2224" s="33">
        <f t="shared" si="428"/>
        <v>0.2533333333333333</v>
      </c>
      <c r="S2224" s="185">
        <f t="shared" si="428"/>
        <v>0.76100000000000001</v>
      </c>
      <c r="T2224" s="33"/>
      <c r="U2224" s="33">
        <f t="shared" si="429"/>
        <v>0.2533333333333333</v>
      </c>
      <c r="V2224" s="185">
        <f t="shared" si="429"/>
        <v>0.76100000000000001</v>
      </c>
      <c r="W2224" s="36"/>
    </row>
    <row r="2225" spans="1:23" ht="19.5">
      <c r="A2225" s="26">
        <v>23</v>
      </c>
      <c r="B2225" s="27" t="s">
        <v>3047</v>
      </c>
      <c r="C2225" s="27" t="s">
        <v>476</v>
      </c>
      <c r="D2225" s="27"/>
      <c r="E2225" s="27" t="s">
        <v>2704</v>
      </c>
      <c r="F2225" s="29">
        <v>93</v>
      </c>
      <c r="G2225" s="55"/>
      <c r="H2225" s="55">
        <v>3.7999999999999971E-2</v>
      </c>
      <c r="I2225" s="31">
        <f t="shared" si="422"/>
        <v>2.6</v>
      </c>
      <c r="J2225" s="32">
        <f t="shared" si="423"/>
        <v>0.7</v>
      </c>
      <c r="K2225" s="32">
        <f t="shared" si="424"/>
        <v>1.8</v>
      </c>
      <c r="L2225" s="32">
        <f t="shared" si="431"/>
        <v>0.7</v>
      </c>
      <c r="M2225" s="32">
        <f t="shared" si="430"/>
        <v>1.762</v>
      </c>
      <c r="N2225" s="33">
        <f t="shared" si="426"/>
        <v>3</v>
      </c>
      <c r="O2225" s="34">
        <f t="shared" si="427"/>
        <v>0.23333333333333331</v>
      </c>
      <c r="P2225" s="35">
        <f t="shared" si="427"/>
        <v>0.58733333333333337</v>
      </c>
      <c r="Q2225" s="33"/>
      <c r="R2225" s="33">
        <f t="shared" si="428"/>
        <v>0.23333333333333331</v>
      </c>
      <c r="S2225" s="185">
        <f t="shared" si="428"/>
        <v>0.58733333333333337</v>
      </c>
      <c r="T2225" s="33"/>
      <c r="U2225" s="33">
        <f t="shared" si="429"/>
        <v>0.23333333333333331</v>
      </c>
      <c r="V2225" s="185">
        <f t="shared" si="429"/>
        <v>0.58733333333333337</v>
      </c>
      <c r="W2225" s="36"/>
    </row>
    <row r="2226" spans="1:23" ht="19.5">
      <c r="A2226" s="26">
        <v>24</v>
      </c>
      <c r="B2226" s="27" t="s">
        <v>3047</v>
      </c>
      <c r="C2226" s="27" t="s">
        <v>3083</v>
      </c>
      <c r="D2226" s="27"/>
      <c r="E2226" s="27" t="s">
        <v>3084</v>
      </c>
      <c r="F2226" s="29">
        <v>142</v>
      </c>
      <c r="G2226" s="55">
        <v>0.183</v>
      </c>
      <c r="H2226" s="55">
        <v>0.59799999999999998</v>
      </c>
      <c r="I2226" s="31">
        <f t="shared" si="422"/>
        <v>3.9</v>
      </c>
      <c r="J2226" s="32">
        <f t="shared" si="423"/>
        <v>1.1000000000000001</v>
      </c>
      <c r="K2226" s="32">
        <f t="shared" si="424"/>
        <v>2.7</v>
      </c>
      <c r="L2226" s="32">
        <f t="shared" si="431"/>
        <v>0.91700000000000004</v>
      </c>
      <c r="M2226" s="32">
        <f t="shared" si="430"/>
        <v>2.1020000000000003</v>
      </c>
      <c r="N2226" s="33">
        <f t="shared" si="426"/>
        <v>5</v>
      </c>
      <c r="O2226" s="34">
        <f t="shared" si="427"/>
        <v>0.3056666666666667</v>
      </c>
      <c r="P2226" s="35">
        <f t="shared" si="427"/>
        <v>0.70066666666666677</v>
      </c>
      <c r="Q2226" s="33"/>
      <c r="R2226" s="33">
        <f t="shared" si="428"/>
        <v>0.3056666666666667</v>
      </c>
      <c r="S2226" s="185">
        <f t="shared" si="428"/>
        <v>0.70066666666666677</v>
      </c>
      <c r="T2226" s="33"/>
      <c r="U2226" s="33">
        <f t="shared" si="429"/>
        <v>0.3056666666666667</v>
      </c>
      <c r="V2226" s="185">
        <f t="shared" si="429"/>
        <v>0.70066666666666677</v>
      </c>
      <c r="W2226" s="36"/>
    </row>
    <row r="2227" spans="1:23" ht="19.5">
      <c r="A2227" s="26">
        <v>25</v>
      </c>
      <c r="B2227" s="27" t="s">
        <v>3047</v>
      </c>
      <c r="C2227" s="27" t="s">
        <v>3085</v>
      </c>
      <c r="D2227" s="27"/>
      <c r="E2227" s="27" t="s">
        <v>3086</v>
      </c>
      <c r="F2227" s="29">
        <v>100</v>
      </c>
      <c r="G2227" s="55">
        <v>1.2479999999999998</v>
      </c>
      <c r="H2227" s="55">
        <v>0.64500000000000002</v>
      </c>
      <c r="I2227" s="31">
        <f t="shared" si="422"/>
        <v>2.8</v>
      </c>
      <c r="J2227" s="32">
        <f t="shared" si="423"/>
        <v>0.8</v>
      </c>
      <c r="K2227" s="32">
        <f t="shared" si="424"/>
        <v>2</v>
      </c>
      <c r="L2227" s="32">
        <v>0</v>
      </c>
      <c r="M2227" s="32">
        <f t="shared" si="430"/>
        <v>1.355</v>
      </c>
      <c r="N2227" s="33">
        <f t="shared" si="426"/>
        <v>4</v>
      </c>
      <c r="O2227" s="34">
        <f t="shared" si="427"/>
        <v>0</v>
      </c>
      <c r="P2227" s="35">
        <f t="shared" si="427"/>
        <v>0.45166666666666666</v>
      </c>
      <c r="Q2227" s="33"/>
      <c r="R2227" s="33">
        <f t="shared" si="428"/>
        <v>0</v>
      </c>
      <c r="S2227" s="185">
        <f t="shared" si="428"/>
        <v>0.45166666666666666</v>
      </c>
      <c r="T2227" s="33"/>
      <c r="U2227" s="33">
        <f t="shared" si="429"/>
        <v>0</v>
      </c>
      <c r="V2227" s="185">
        <f t="shared" si="429"/>
        <v>0.45166666666666666</v>
      </c>
      <c r="W2227" s="36"/>
    </row>
    <row r="2228" spans="1:23" ht="19.5">
      <c r="A2228" s="26">
        <v>26</v>
      </c>
      <c r="B2228" s="27" t="s">
        <v>3047</v>
      </c>
      <c r="C2228" s="27" t="s">
        <v>3087</v>
      </c>
      <c r="D2228" s="27"/>
      <c r="E2228" s="27" t="s">
        <v>3088</v>
      </c>
      <c r="F2228" s="29">
        <v>72</v>
      </c>
      <c r="G2228" s="55">
        <v>0.23199999999999998</v>
      </c>
      <c r="H2228" s="55">
        <v>0.67200000000000004</v>
      </c>
      <c r="I2228" s="31">
        <f t="shared" si="422"/>
        <v>2</v>
      </c>
      <c r="J2228" s="32">
        <f t="shared" si="423"/>
        <v>0.6</v>
      </c>
      <c r="K2228" s="32">
        <f t="shared" si="424"/>
        <v>1.4</v>
      </c>
      <c r="L2228" s="32">
        <f t="shared" ref="L2228:M2242" si="432">J2228-G2228</f>
        <v>0.36799999999999999</v>
      </c>
      <c r="M2228" s="32">
        <f t="shared" si="430"/>
        <v>0.72799999999999987</v>
      </c>
      <c r="N2228" s="33">
        <f t="shared" si="426"/>
        <v>3</v>
      </c>
      <c r="O2228" s="34">
        <f t="shared" si="427"/>
        <v>0.12266666666666666</v>
      </c>
      <c r="P2228" s="35">
        <f t="shared" si="427"/>
        <v>0.24266666666666661</v>
      </c>
      <c r="Q2228" s="33"/>
      <c r="R2228" s="33">
        <f t="shared" si="428"/>
        <v>0.12266666666666666</v>
      </c>
      <c r="S2228" s="185">
        <f t="shared" si="428"/>
        <v>0.24266666666666661</v>
      </c>
      <c r="T2228" s="33"/>
      <c r="U2228" s="33">
        <f t="shared" si="429"/>
        <v>0.12266666666666666</v>
      </c>
      <c r="V2228" s="185">
        <f t="shared" si="429"/>
        <v>0.24266666666666661</v>
      </c>
      <c r="W2228" s="36"/>
    </row>
    <row r="2229" spans="1:23" ht="19.5">
      <c r="A2229" s="26">
        <v>27</v>
      </c>
      <c r="B2229" s="27" t="s">
        <v>3047</v>
      </c>
      <c r="C2229" s="27" t="s">
        <v>3087</v>
      </c>
      <c r="D2229" s="27"/>
      <c r="E2229" s="27" t="s">
        <v>3089</v>
      </c>
      <c r="F2229" s="29">
        <v>104</v>
      </c>
      <c r="G2229" s="55">
        <v>0.01</v>
      </c>
      <c r="H2229" s="55">
        <v>9.4000000000000056E-2</v>
      </c>
      <c r="I2229" s="31">
        <f t="shared" si="422"/>
        <v>2.9</v>
      </c>
      <c r="J2229" s="32">
        <f t="shared" si="423"/>
        <v>0.8</v>
      </c>
      <c r="K2229" s="32">
        <f t="shared" si="424"/>
        <v>2</v>
      </c>
      <c r="L2229" s="32">
        <f t="shared" si="432"/>
        <v>0.79</v>
      </c>
      <c r="M2229" s="32">
        <f t="shared" si="430"/>
        <v>1.9059999999999999</v>
      </c>
      <c r="N2229" s="33">
        <f t="shared" si="426"/>
        <v>4</v>
      </c>
      <c r="O2229" s="34">
        <f t="shared" si="427"/>
        <v>0.26333333333333336</v>
      </c>
      <c r="P2229" s="35">
        <f t="shared" si="427"/>
        <v>0.63533333333333331</v>
      </c>
      <c r="Q2229" s="33"/>
      <c r="R2229" s="33">
        <f t="shared" si="428"/>
        <v>0.26333333333333336</v>
      </c>
      <c r="S2229" s="185">
        <f t="shared" si="428"/>
        <v>0.63533333333333331</v>
      </c>
      <c r="T2229" s="33"/>
      <c r="U2229" s="33">
        <f t="shared" si="429"/>
        <v>0.26333333333333336</v>
      </c>
      <c r="V2229" s="185">
        <f t="shared" si="429"/>
        <v>0.63533333333333331</v>
      </c>
      <c r="W2229" s="36"/>
    </row>
    <row r="2230" spans="1:23" ht="19.5">
      <c r="A2230" s="26">
        <v>28</v>
      </c>
      <c r="B2230" s="27" t="s">
        <v>3047</v>
      </c>
      <c r="C2230" s="27" t="s">
        <v>3087</v>
      </c>
      <c r="D2230" s="27"/>
      <c r="E2230" s="27" t="s">
        <v>3090</v>
      </c>
      <c r="F2230" s="29">
        <v>129</v>
      </c>
      <c r="G2230" s="55">
        <v>0.45900000000000007</v>
      </c>
      <c r="H2230" s="55">
        <v>0.49299999999999999</v>
      </c>
      <c r="I2230" s="31">
        <f t="shared" si="422"/>
        <v>3.5</v>
      </c>
      <c r="J2230" s="32">
        <f t="shared" si="423"/>
        <v>1</v>
      </c>
      <c r="K2230" s="32">
        <f t="shared" si="424"/>
        <v>2.5</v>
      </c>
      <c r="L2230" s="32">
        <f t="shared" si="432"/>
        <v>0.54099999999999993</v>
      </c>
      <c r="M2230" s="32">
        <f t="shared" si="430"/>
        <v>2.0070000000000001</v>
      </c>
      <c r="N2230" s="33">
        <f t="shared" si="426"/>
        <v>5</v>
      </c>
      <c r="O2230" s="34">
        <f t="shared" si="427"/>
        <v>0.18033333333333332</v>
      </c>
      <c r="P2230" s="35">
        <f t="shared" si="427"/>
        <v>0.66900000000000004</v>
      </c>
      <c r="Q2230" s="33"/>
      <c r="R2230" s="33">
        <f t="shared" si="428"/>
        <v>0.18033333333333332</v>
      </c>
      <c r="S2230" s="185">
        <f t="shared" si="428"/>
        <v>0.66900000000000004</v>
      </c>
      <c r="T2230" s="33"/>
      <c r="U2230" s="33">
        <f t="shared" si="429"/>
        <v>0.18033333333333332</v>
      </c>
      <c r="V2230" s="185">
        <f t="shared" si="429"/>
        <v>0.66900000000000004</v>
      </c>
      <c r="W2230" s="36"/>
    </row>
    <row r="2231" spans="1:23" ht="19.5">
      <c r="A2231" s="26">
        <v>29</v>
      </c>
      <c r="B2231" s="27" t="s">
        <v>3047</v>
      </c>
      <c r="C2231" s="27" t="s">
        <v>3091</v>
      </c>
      <c r="D2231" s="27"/>
      <c r="E2231" s="27" t="s">
        <v>3092</v>
      </c>
      <c r="F2231" s="29">
        <v>152</v>
      </c>
      <c r="G2231" s="55">
        <v>0.55799999999999994</v>
      </c>
      <c r="H2231" s="55">
        <v>0.6419999999999999</v>
      </c>
      <c r="I2231" s="31">
        <f t="shared" si="422"/>
        <v>4.2</v>
      </c>
      <c r="J2231" s="32">
        <f t="shared" si="423"/>
        <v>1.2</v>
      </c>
      <c r="K2231" s="32">
        <f t="shared" si="424"/>
        <v>2.9</v>
      </c>
      <c r="L2231" s="32">
        <f t="shared" si="432"/>
        <v>0.64200000000000002</v>
      </c>
      <c r="M2231" s="32">
        <f t="shared" si="432"/>
        <v>2.258</v>
      </c>
      <c r="N2231" s="33">
        <f t="shared" si="426"/>
        <v>5</v>
      </c>
      <c r="O2231" s="34">
        <f t="shared" si="427"/>
        <v>0.214</v>
      </c>
      <c r="P2231" s="35">
        <f t="shared" si="427"/>
        <v>0.75266666666666671</v>
      </c>
      <c r="Q2231" s="33"/>
      <c r="R2231" s="33">
        <f t="shared" si="428"/>
        <v>0.214</v>
      </c>
      <c r="S2231" s="185">
        <f t="shared" si="428"/>
        <v>0.75266666666666671</v>
      </c>
      <c r="T2231" s="33"/>
      <c r="U2231" s="33">
        <f t="shared" si="429"/>
        <v>0.214</v>
      </c>
      <c r="V2231" s="185">
        <f t="shared" si="429"/>
        <v>0.75266666666666671</v>
      </c>
      <c r="W2231" s="36"/>
    </row>
    <row r="2232" spans="1:23" ht="19.5">
      <c r="A2232" s="26">
        <v>30</v>
      </c>
      <c r="B2232" s="27" t="s">
        <v>3047</v>
      </c>
      <c r="C2232" s="27" t="s">
        <v>3091</v>
      </c>
      <c r="D2232" s="27"/>
      <c r="E2232" s="27" t="s">
        <v>2895</v>
      </c>
      <c r="F2232" s="29">
        <v>137</v>
      </c>
      <c r="G2232" s="55"/>
      <c r="H2232" s="55">
        <v>0.18</v>
      </c>
      <c r="I2232" s="31">
        <f t="shared" si="422"/>
        <v>3.8</v>
      </c>
      <c r="J2232" s="32">
        <f t="shared" si="423"/>
        <v>1.1000000000000001</v>
      </c>
      <c r="K2232" s="32">
        <f t="shared" si="424"/>
        <v>2.7</v>
      </c>
      <c r="L2232" s="32">
        <f t="shared" si="432"/>
        <v>1.1000000000000001</v>
      </c>
      <c r="M2232" s="32">
        <f t="shared" si="432"/>
        <v>2.52</v>
      </c>
      <c r="N2232" s="33">
        <f t="shared" si="426"/>
        <v>5</v>
      </c>
      <c r="O2232" s="34">
        <f t="shared" si="427"/>
        <v>0.3666666666666667</v>
      </c>
      <c r="P2232" s="35">
        <f t="shared" si="427"/>
        <v>0.84</v>
      </c>
      <c r="Q2232" s="33"/>
      <c r="R2232" s="33">
        <f t="shared" si="428"/>
        <v>0.3666666666666667</v>
      </c>
      <c r="S2232" s="185">
        <f t="shared" si="428"/>
        <v>0.84</v>
      </c>
      <c r="T2232" s="33"/>
      <c r="U2232" s="33">
        <f t="shared" si="429"/>
        <v>0.3666666666666667</v>
      </c>
      <c r="V2232" s="185">
        <f t="shared" si="429"/>
        <v>0.84</v>
      </c>
      <c r="W2232" s="36"/>
    </row>
    <row r="2233" spans="1:23" ht="19.5">
      <c r="A2233" s="26">
        <v>31</v>
      </c>
      <c r="B2233" s="27" t="s">
        <v>3047</v>
      </c>
      <c r="C2233" s="27" t="s">
        <v>3093</v>
      </c>
      <c r="D2233" s="27"/>
      <c r="E2233" s="27" t="s">
        <v>3094</v>
      </c>
      <c r="F2233" s="29">
        <v>179</v>
      </c>
      <c r="G2233" s="55">
        <v>0.55199999999999994</v>
      </c>
      <c r="H2233" s="55">
        <v>1.4660000000000002</v>
      </c>
      <c r="I2233" s="31">
        <f t="shared" si="422"/>
        <v>4.9000000000000004</v>
      </c>
      <c r="J2233" s="32">
        <f t="shared" si="423"/>
        <v>1.4</v>
      </c>
      <c r="K2233" s="32">
        <f t="shared" si="424"/>
        <v>3.4</v>
      </c>
      <c r="L2233" s="32">
        <f t="shared" si="432"/>
        <v>0.84799999999999998</v>
      </c>
      <c r="M2233" s="32">
        <f t="shared" si="432"/>
        <v>1.9339999999999997</v>
      </c>
      <c r="N2233" s="33">
        <f t="shared" si="426"/>
        <v>6</v>
      </c>
      <c r="O2233" s="34">
        <f t="shared" si="427"/>
        <v>0.28266666666666668</v>
      </c>
      <c r="P2233" s="35">
        <f t="shared" si="427"/>
        <v>0.64466666666666661</v>
      </c>
      <c r="Q2233" s="33"/>
      <c r="R2233" s="33">
        <f t="shared" si="428"/>
        <v>0.28266666666666668</v>
      </c>
      <c r="S2233" s="185">
        <f t="shared" si="428"/>
        <v>0.64466666666666661</v>
      </c>
      <c r="T2233" s="33"/>
      <c r="U2233" s="33">
        <f t="shared" si="429"/>
        <v>0.28266666666666668</v>
      </c>
      <c r="V2233" s="185">
        <f t="shared" si="429"/>
        <v>0.64466666666666661</v>
      </c>
      <c r="W2233" s="36"/>
    </row>
    <row r="2234" spans="1:23" ht="19.5">
      <c r="A2234" s="26">
        <v>32</v>
      </c>
      <c r="B2234" s="27" t="s">
        <v>3047</v>
      </c>
      <c r="C2234" s="27" t="s">
        <v>3095</v>
      </c>
      <c r="D2234" s="27"/>
      <c r="E2234" s="27" t="s">
        <v>3096</v>
      </c>
      <c r="F2234" s="29">
        <v>102</v>
      </c>
      <c r="G2234" s="55">
        <v>0.97900000000000009</v>
      </c>
      <c r="H2234" s="55">
        <v>1.7719999999999998</v>
      </c>
      <c r="I2234" s="31">
        <f t="shared" si="422"/>
        <v>2.8</v>
      </c>
      <c r="J2234" s="32">
        <f t="shared" si="423"/>
        <v>0.8</v>
      </c>
      <c r="K2234" s="32">
        <f t="shared" si="424"/>
        <v>2</v>
      </c>
      <c r="L2234" s="32">
        <v>0</v>
      </c>
      <c r="M2234" s="32">
        <f t="shared" si="432"/>
        <v>0.2280000000000002</v>
      </c>
      <c r="N2234" s="33">
        <f t="shared" si="426"/>
        <v>4</v>
      </c>
      <c r="O2234" s="34">
        <f t="shared" si="427"/>
        <v>0</v>
      </c>
      <c r="P2234" s="35">
        <f t="shared" si="427"/>
        <v>7.6000000000000068E-2</v>
      </c>
      <c r="Q2234" s="33"/>
      <c r="R2234" s="33">
        <f t="shared" si="428"/>
        <v>0</v>
      </c>
      <c r="S2234" s="185">
        <f t="shared" si="428"/>
        <v>7.6000000000000068E-2</v>
      </c>
      <c r="T2234" s="33"/>
      <c r="U2234" s="33">
        <f t="shared" si="429"/>
        <v>0</v>
      </c>
      <c r="V2234" s="185">
        <f t="shared" si="429"/>
        <v>7.6000000000000068E-2</v>
      </c>
      <c r="W2234" s="36"/>
    </row>
    <row r="2235" spans="1:23" ht="19.5">
      <c r="A2235" s="26">
        <v>33</v>
      </c>
      <c r="B2235" s="27" t="s">
        <v>3047</v>
      </c>
      <c r="C2235" s="27" t="s">
        <v>3097</v>
      </c>
      <c r="D2235" s="27"/>
      <c r="E2235" s="27" t="s">
        <v>3098</v>
      </c>
      <c r="F2235" s="29">
        <v>238</v>
      </c>
      <c r="G2235" s="55">
        <v>5.3999999999999916E-2</v>
      </c>
      <c r="H2235" s="55"/>
      <c r="I2235" s="31">
        <f t="shared" si="422"/>
        <v>6.5</v>
      </c>
      <c r="J2235" s="32">
        <f t="shared" si="423"/>
        <v>1.9</v>
      </c>
      <c r="K2235" s="32">
        <f t="shared" si="424"/>
        <v>4.5999999999999996</v>
      </c>
      <c r="L2235" s="32">
        <f>J2235-G2235</f>
        <v>1.8460000000000001</v>
      </c>
      <c r="M2235" s="32">
        <f t="shared" si="432"/>
        <v>4.5999999999999996</v>
      </c>
      <c r="N2235" s="33">
        <f t="shared" si="426"/>
        <v>9</v>
      </c>
      <c r="O2235" s="34">
        <f t="shared" si="427"/>
        <v>0.6153333333333334</v>
      </c>
      <c r="P2235" s="35">
        <f t="shared" si="427"/>
        <v>1.5333333333333332</v>
      </c>
      <c r="Q2235" s="33"/>
      <c r="R2235" s="33">
        <f t="shared" si="428"/>
        <v>0.6153333333333334</v>
      </c>
      <c r="S2235" s="185">
        <f t="shared" si="428"/>
        <v>1.5333333333333332</v>
      </c>
      <c r="T2235" s="33"/>
      <c r="U2235" s="33">
        <f t="shared" si="429"/>
        <v>0.6153333333333334</v>
      </c>
      <c r="V2235" s="185">
        <f t="shared" si="429"/>
        <v>1.5333333333333332</v>
      </c>
      <c r="W2235" s="36"/>
    </row>
    <row r="2236" spans="1:23" ht="19.5">
      <c r="A2236" s="26">
        <v>34</v>
      </c>
      <c r="B2236" s="27" t="s">
        <v>3047</v>
      </c>
      <c r="C2236" s="27" t="s">
        <v>3099</v>
      </c>
      <c r="D2236" s="27"/>
      <c r="E2236" s="27" t="s">
        <v>3100</v>
      </c>
      <c r="F2236" s="29">
        <v>205</v>
      </c>
      <c r="G2236" s="55"/>
      <c r="H2236" s="55"/>
      <c r="I2236" s="31">
        <f t="shared" si="422"/>
        <v>5.6</v>
      </c>
      <c r="J2236" s="32">
        <f t="shared" si="423"/>
        <v>1.6</v>
      </c>
      <c r="K2236" s="32">
        <v>3.8</v>
      </c>
      <c r="L2236" s="32">
        <f>J2236-G2236</f>
        <v>1.6</v>
      </c>
      <c r="M2236" s="32">
        <f t="shared" si="432"/>
        <v>3.8</v>
      </c>
      <c r="N2236" s="33">
        <f t="shared" si="426"/>
        <v>7</v>
      </c>
      <c r="O2236" s="34">
        <f t="shared" si="427"/>
        <v>0.53333333333333333</v>
      </c>
      <c r="P2236" s="35">
        <f t="shared" si="427"/>
        <v>1.2666666666666666</v>
      </c>
      <c r="Q2236" s="33"/>
      <c r="R2236" s="33">
        <f t="shared" si="428"/>
        <v>0.53333333333333333</v>
      </c>
      <c r="S2236" s="185">
        <f t="shared" si="428"/>
        <v>1.2666666666666666</v>
      </c>
      <c r="T2236" s="33"/>
      <c r="U2236" s="33">
        <f t="shared" si="429"/>
        <v>0.53333333333333333</v>
      </c>
      <c r="V2236" s="185">
        <f t="shared" si="429"/>
        <v>1.2666666666666666</v>
      </c>
      <c r="W2236" s="36"/>
    </row>
    <row r="2237" spans="1:23" ht="19.5">
      <c r="A2237" s="26">
        <v>35</v>
      </c>
      <c r="B2237" s="27" t="s">
        <v>3047</v>
      </c>
      <c r="C2237" s="27" t="s">
        <v>3101</v>
      </c>
      <c r="D2237" s="27"/>
      <c r="E2237" s="27" t="s">
        <v>3102</v>
      </c>
      <c r="F2237" s="29">
        <v>146</v>
      </c>
      <c r="G2237" s="55">
        <v>9.2430000000000003</v>
      </c>
      <c r="H2237" s="55"/>
      <c r="I2237" s="31">
        <f t="shared" si="422"/>
        <v>4</v>
      </c>
      <c r="J2237" s="32">
        <f t="shared" si="423"/>
        <v>1.1000000000000001</v>
      </c>
      <c r="K2237" s="32">
        <f t="shared" si="424"/>
        <v>2.8</v>
      </c>
      <c r="L2237" s="32">
        <v>0</v>
      </c>
      <c r="M2237" s="32">
        <f t="shared" si="432"/>
        <v>2.8</v>
      </c>
      <c r="N2237" s="33">
        <f t="shared" si="426"/>
        <v>5</v>
      </c>
      <c r="O2237" s="34">
        <f t="shared" si="427"/>
        <v>0</v>
      </c>
      <c r="P2237" s="35">
        <f t="shared" si="427"/>
        <v>0.93333333333333324</v>
      </c>
      <c r="Q2237" s="33"/>
      <c r="R2237" s="33">
        <f t="shared" si="428"/>
        <v>0</v>
      </c>
      <c r="S2237" s="185">
        <f t="shared" si="428"/>
        <v>0.93333333333333324</v>
      </c>
      <c r="T2237" s="33"/>
      <c r="U2237" s="33">
        <f t="shared" si="429"/>
        <v>0</v>
      </c>
      <c r="V2237" s="185">
        <f t="shared" si="429"/>
        <v>0.93333333333333324</v>
      </c>
      <c r="W2237" s="36"/>
    </row>
    <row r="2238" spans="1:23" ht="19.5">
      <c r="A2238" s="26">
        <v>36</v>
      </c>
      <c r="B2238" s="27" t="s">
        <v>3047</v>
      </c>
      <c r="C2238" s="27" t="s">
        <v>3103</v>
      </c>
      <c r="D2238" s="27"/>
      <c r="E2238" s="27" t="s">
        <v>3104</v>
      </c>
      <c r="F2238" s="29">
        <v>146</v>
      </c>
      <c r="G2238" s="55">
        <v>0.43</v>
      </c>
      <c r="H2238" s="55"/>
      <c r="I2238" s="31">
        <f t="shared" si="422"/>
        <v>4</v>
      </c>
      <c r="J2238" s="32">
        <f t="shared" si="423"/>
        <v>1.1000000000000001</v>
      </c>
      <c r="K2238" s="32">
        <f t="shared" si="424"/>
        <v>2.8</v>
      </c>
      <c r="L2238" s="32">
        <f t="shared" ref="L2238:M2254" si="433">J2238-G2238</f>
        <v>0.67000000000000015</v>
      </c>
      <c r="M2238" s="32">
        <f t="shared" si="432"/>
        <v>2.8</v>
      </c>
      <c r="N2238" s="33">
        <f t="shared" si="426"/>
        <v>5</v>
      </c>
      <c r="O2238" s="34">
        <f t="shared" si="427"/>
        <v>0.22333333333333338</v>
      </c>
      <c r="P2238" s="35">
        <f t="shared" si="427"/>
        <v>0.93333333333333324</v>
      </c>
      <c r="Q2238" s="33"/>
      <c r="R2238" s="33">
        <f t="shared" si="428"/>
        <v>0.22333333333333338</v>
      </c>
      <c r="S2238" s="185">
        <f t="shared" si="428"/>
        <v>0.93333333333333324</v>
      </c>
      <c r="T2238" s="33"/>
      <c r="U2238" s="33">
        <f t="shared" si="429"/>
        <v>0.22333333333333338</v>
      </c>
      <c r="V2238" s="185">
        <f t="shared" si="429"/>
        <v>0.93333333333333324</v>
      </c>
      <c r="W2238" s="36"/>
    </row>
    <row r="2239" spans="1:23" ht="19.5">
      <c r="A2239" s="26">
        <v>37</v>
      </c>
      <c r="B2239" s="27" t="s">
        <v>3047</v>
      </c>
      <c r="C2239" s="27" t="s">
        <v>3105</v>
      </c>
      <c r="D2239" s="27"/>
      <c r="E2239" s="27" t="s">
        <v>3106</v>
      </c>
      <c r="F2239" s="29">
        <v>142</v>
      </c>
      <c r="G2239" s="55"/>
      <c r="H2239" s="55">
        <v>0.255</v>
      </c>
      <c r="I2239" s="31">
        <f t="shared" si="422"/>
        <v>3.9</v>
      </c>
      <c r="J2239" s="32">
        <f t="shared" si="423"/>
        <v>1.1000000000000001</v>
      </c>
      <c r="K2239" s="32">
        <f t="shared" si="424"/>
        <v>2.7</v>
      </c>
      <c r="L2239" s="32">
        <f t="shared" si="433"/>
        <v>1.1000000000000001</v>
      </c>
      <c r="M2239" s="32">
        <f t="shared" si="432"/>
        <v>2.4450000000000003</v>
      </c>
      <c r="N2239" s="33">
        <f t="shared" si="426"/>
        <v>5</v>
      </c>
      <c r="O2239" s="34">
        <f t="shared" si="427"/>
        <v>0.3666666666666667</v>
      </c>
      <c r="P2239" s="35">
        <f t="shared" si="427"/>
        <v>0.81500000000000006</v>
      </c>
      <c r="Q2239" s="33"/>
      <c r="R2239" s="33">
        <f t="shared" si="428"/>
        <v>0.3666666666666667</v>
      </c>
      <c r="S2239" s="185">
        <f t="shared" si="428"/>
        <v>0.81500000000000006</v>
      </c>
      <c r="T2239" s="33"/>
      <c r="U2239" s="33">
        <f t="shared" si="429"/>
        <v>0.3666666666666667</v>
      </c>
      <c r="V2239" s="185">
        <f t="shared" si="429"/>
        <v>0.81500000000000006</v>
      </c>
      <c r="W2239" s="36"/>
    </row>
    <row r="2240" spans="1:23" ht="19.5">
      <c r="A2240" s="26">
        <v>38</v>
      </c>
      <c r="B2240" s="27" t="s">
        <v>3047</v>
      </c>
      <c r="C2240" s="27" t="s">
        <v>3107</v>
      </c>
      <c r="D2240" s="27"/>
      <c r="E2240" s="27" t="s">
        <v>3108</v>
      </c>
      <c r="F2240" s="29">
        <v>192</v>
      </c>
      <c r="G2240" s="55">
        <v>1.42</v>
      </c>
      <c r="H2240" s="55">
        <v>0.621</v>
      </c>
      <c r="I2240" s="31">
        <f t="shared" si="422"/>
        <v>5.3</v>
      </c>
      <c r="J2240" s="32">
        <f t="shared" si="423"/>
        <v>1.5</v>
      </c>
      <c r="K2240" s="32">
        <f t="shared" si="424"/>
        <v>3.7</v>
      </c>
      <c r="L2240" s="32">
        <f t="shared" si="433"/>
        <v>8.0000000000000071E-2</v>
      </c>
      <c r="M2240" s="32">
        <f t="shared" si="432"/>
        <v>3.0790000000000002</v>
      </c>
      <c r="N2240" s="33">
        <f t="shared" si="426"/>
        <v>7</v>
      </c>
      <c r="O2240" s="34">
        <f t="shared" si="427"/>
        <v>2.6666666666666689E-2</v>
      </c>
      <c r="P2240" s="35">
        <f t="shared" si="427"/>
        <v>1.0263333333333333</v>
      </c>
      <c r="Q2240" s="33"/>
      <c r="R2240" s="33">
        <f t="shared" si="428"/>
        <v>2.6666666666666689E-2</v>
      </c>
      <c r="S2240" s="185">
        <f t="shared" si="428"/>
        <v>1.0263333333333333</v>
      </c>
      <c r="T2240" s="33"/>
      <c r="U2240" s="33">
        <f t="shared" si="429"/>
        <v>2.6666666666666689E-2</v>
      </c>
      <c r="V2240" s="185">
        <f t="shared" si="429"/>
        <v>1.0263333333333333</v>
      </c>
      <c r="W2240" s="36"/>
    </row>
    <row r="2241" spans="1:23" ht="19.5">
      <c r="A2241" s="26">
        <v>39</v>
      </c>
      <c r="B2241" s="27" t="s">
        <v>3047</v>
      </c>
      <c r="C2241" s="27" t="s">
        <v>3107</v>
      </c>
      <c r="D2241" s="27"/>
      <c r="E2241" s="27" t="s">
        <v>3109</v>
      </c>
      <c r="F2241" s="29">
        <v>117</v>
      </c>
      <c r="G2241" s="55"/>
      <c r="H2241" s="55">
        <v>0.13799999999999998</v>
      </c>
      <c r="I2241" s="31">
        <f t="shared" si="422"/>
        <v>3.2</v>
      </c>
      <c r="J2241" s="32">
        <f t="shared" si="423"/>
        <v>0.9</v>
      </c>
      <c r="K2241" s="32">
        <f t="shared" si="424"/>
        <v>2.2000000000000002</v>
      </c>
      <c r="L2241" s="32">
        <f t="shared" si="433"/>
        <v>0.9</v>
      </c>
      <c r="M2241" s="32">
        <f t="shared" si="432"/>
        <v>2.0620000000000003</v>
      </c>
      <c r="N2241" s="33">
        <f t="shared" si="426"/>
        <v>4</v>
      </c>
      <c r="O2241" s="34">
        <f t="shared" si="427"/>
        <v>0.3</v>
      </c>
      <c r="P2241" s="35">
        <f t="shared" si="427"/>
        <v>0.68733333333333346</v>
      </c>
      <c r="Q2241" s="33"/>
      <c r="R2241" s="33">
        <f t="shared" si="428"/>
        <v>0.3</v>
      </c>
      <c r="S2241" s="185">
        <f t="shared" si="428"/>
        <v>0.68733333333333346</v>
      </c>
      <c r="T2241" s="33"/>
      <c r="U2241" s="33">
        <f t="shared" si="429"/>
        <v>0.3</v>
      </c>
      <c r="V2241" s="185">
        <f t="shared" si="429"/>
        <v>0.68733333333333346</v>
      </c>
      <c r="W2241" s="36"/>
    </row>
    <row r="2242" spans="1:23" ht="19.5">
      <c r="A2242" s="26">
        <v>40</v>
      </c>
      <c r="B2242" s="27" t="s">
        <v>3047</v>
      </c>
      <c r="C2242" s="27" t="s">
        <v>3110</v>
      </c>
      <c r="D2242" s="27"/>
      <c r="E2242" s="27" t="s">
        <v>3111</v>
      </c>
      <c r="F2242" s="29">
        <v>171</v>
      </c>
      <c r="G2242" s="55">
        <v>0.24699999999999997</v>
      </c>
      <c r="H2242" s="55">
        <v>0.96700000000000008</v>
      </c>
      <c r="I2242" s="31">
        <f t="shared" si="422"/>
        <v>4.7</v>
      </c>
      <c r="J2242" s="32">
        <f t="shared" si="423"/>
        <v>1.3</v>
      </c>
      <c r="K2242" s="32">
        <f t="shared" si="424"/>
        <v>3.3</v>
      </c>
      <c r="L2242" s="32">
        <f t="shared" si="433"/>
        <v>1.0530000000000002</v>
      </c>
      <c r="M2242" s="32">
        <f t="shared" si="432"/>
        <v>2.3329999999999997</v>
      </c>
      <c r="N2242" s="33">
        <f t="shared" si="426"/>
        <v>6</v>
      </c>
      <c r="O2242" s="34">
        <f t="shared" si="427"/>
        <v>0.35100000000000003</v>
      </c>
      <c r="P2242" s="35">
        <f t="shared" si="427"/>
        <v>0.77766666666666662</v>
      </c>
      <c r="Q2242" s="33"/>
      <c r="R2242" s="33">
        <f t="shared" si="428"/>
        <v>0.35100000000000003</v>
      </c>
      <c r="S2242" s="185">
        <f t="shared" si="428"/>
        <v>0.77766666666666662</v>
      </c>
      <c r="T2242" s="33"/>
      <c r="U2242" s="33">
        <f t="shared" si="429"/>
        <v>0.35100000000000003</v>
      </c>
      <c r="V2242" s="185">
        <f t="shared" si="429"/>
        <v>0.77766666666666662</v>
      </c>
      <c r="W2242" s="36"/>
    </row>
    <row r="2243" spans="1:23" ht="19.5">
      <c r="A2243" s="26">
        <v>41</v>
      </c>
      <c r="B2243" s="27" t="s">
        <v>3047</v>
      </c>
      <c r="C2243" s="27" t="s">
        <v>3112</v>
      </c>
      <c r="D2243" s="27"/>
      <c r="E2243" s="27" t="s">
        <v>1763</v>
      </c>
      <c r="F2243" s="29">
        <v>162</v>
      </c>
      <c r="G2243" s="55">
        <v>0.18799999999999997</v>
      </c>
      <c r="H2243" s="55">
        <v>3.2530000000000001</v>
      </c>
      <c r="I2243" s="31">
        <f t="shared" si="422"/>
        <v>4.5</v>
      </c>
      <c r="J2243" s="32">
        <f t="shared" si="423"/>
        <v>1.3</v>
      </c>
      <c r="K2243" s="32">
        <f t="shared" si="424"/>
        <v>3.2</v>
      </c>
      <c r="L2243" s="32">
        <f t="shared" si="433"/>
        <v>1.1120000000000001</v>
      </c>
      <c r="M2243" s="32">
        <v>0</v>
      </c>
      <c r="N2243" s="33">
        <f t="shared" si="426"/>
        <v>6</v>
      </c>
      <c r="O2243" s="34">
        <f t="shared" si="427"/>
        <v>0.3706666666666667</v>
      </c>
      <c r="P2243" s="35">
        <f t="shared" si="427"/>
        <v>0</v>
      </c>
      <c r="Q2243" s="33"/>
      <c r="R2243" s="33">
        <f t="shared" si="428"/>
        <v>0.3706666666666667</v>
      </c>
      <c r="S2243" s="185">
        <f t="shared" si="428"/>
        <v>0</v>
      </c>
      <c r="T2243" s="33"/>
      <c r="U2243" s="33">
        <f t="shared" si="429"/>
        <v>0.3706666666666667</v>
      </c>
      <c r="V2243" s="185">
        <f t="shared" si="429"/>
        <v>0</v>
      </c>
      <c r="W2243" s="36"/>
    </row>
    <row r="2244" spans="1:23" ht="19.5">
      <c r="A2244" s="26">
        <v>42</v>
      </c>
      <c r="B2244" s="27" t="s">
        <v>3047</v>
      </c>
      <c r="C2244" s="27" t="s">
        <v>3112</v>
      </c>
      <c r="D2244" s="27"/>
      <c r="E2244" s="27" t="s">
        <v>3113</v>
      </c>
      <c r="F2244" s="29">
        <v>92</v>
      </c>
      <c r="G2244" s="55"/>
      <c r="H2244" s="55"/>
      <c r="I2244" s="31">
        <f t="shared" si="422"/>
        <v>2.5</v>
      </c>
      <c r="J2244" s="32">
        <f t="shared" si="423"/>
        <v>0.7</v>
      </c>
      <c r="K2244" s="32">
        <f t="shared" si="424"/>
        <v>1.8</v>
      </c>
      <c r="L2244" s="32">
        <f t="shared" si="433"/>
        <v>0.7</v>
      </c>
      <c r="M2244" s="32">
        <f t="shared" si="433"/>
        <v>1.8</v>
      </c>
      <c r="N2244" s="33">
        <f t="shared" si="426"/>
        <v>3</v>
      </c>
      <c r="O2244" s="34">
        <f t="shared" si="427"/>
        <v>0.23333333333333331</v>
      </c>
      <c r="P2244" s="35">
        <f t="shared" si="427"/>
        <v>0.6</v>
      </c>
      <c r="Q2244" s="33"/>
      <c r="R2244" s="33">
        <f t="shared" si="428"/>
        <v>0.23333333333333331</v>
      </c>
      <c r="S2244" s="185">
        <f t="shared" si="428"/>
        <v>0.6</v>
      </c>
      <c r="T2244" s="33"/>
      <c r="U2244" s="33">
        <f t="shared" si="429"/>
        <v>0.23333333333333331</v>
      </c>
      <c r="V2244" s="185">
        <f t="shared" si="429"/>
        <v>0.6</v>
      </c>
      <c r="W2244" s="36"/>
    </row>
    <row r="2245" spans="1:23" ht="19.5">
      <c r="A2245" s="26">
        <v>43</v>
      </c>
      <c r="B2245" s="27" t="s">
        <v>3047</v>
      </c>
      <c r="C2245" s="27" t="s">
        <v>3114</v>
      </c>
      <c r="D2245" s="27"/>
      <c r="E2245" s="27" t="s">
        <v>3115</v>
      </c>
      <c r="F2245" s="29">
        <v>114</v>
      </c>
      <c r="G2245" s="55"/>
      <c r="H2245" s="55">
        <v>0.18400000000000005</v>
      </c>
      <c r="I2245" s="31">
        <f t="shared" si="422"/>
        <v>3.1</v>
      </c>
      <c r="J2245" s="32">
        <f t="shared" si="423"/>
        <v>0.9</v>
      </c>
      <c r="K2245" s="32">
        <f t="shared" si="424"/>
        <v>2.2000000000000002</v>
      </c>
      <c r="L2245" s="32">
        <f t="shared" si="433"/>
        <v>0.9</v>
      </c>
      <c r="M2245" s="32">
        <f t="shared" si="433"/>
        <v>2.016</v>
      </c>
      <c r="N2245" s="33">
        <f t="shared" si="426"/>
        <v>4</v>
      </c>
      <c r="O2245" s="34">
        <f t="shared" si="427"/>
        <v>0.3</v>
      </c>
      <c r="P2245" s="35">
        <f t="shared" si="427"/>
        <v>0.67200000000000004</v>
      </c>
      <c r="Q2245" s="33"/>
      <c r="R2245" s="33">
        <f t="shared" si="428"/>
        <v>0.3</v>
      </c>
      <c r="S2245" s="185">
        <f t="shared" si="428"/>
        <v>0.67200000000000004</v>
      </c>
      <c r="T2245" s="33"/>
      <c r="U2245" s="33">
        <f t="shared" si="429"/>
        <v>0.3</v>
      </c>
      <c r="V2245" s="185">
        <f t="shared" si="429"/>
        <v>0.67200000000000004</v>
      </c>
      <c r="W2245" s="36"/>
    </row>
    <row r="2246" spans="1:23" ht="19.5">
      <c r="A2246" s="26">
        <v>44</v>
      </c>
      <c r="B2246" s="27" t="s">
        <v>3047</v>
      </c>
      <c r="C2246" s="27" t="s">
        <v>1390</v>
      </c>
      <c r="D2246" s="27"/>
      <c r="E2246" s="27" t="s">
        <v>170</v>
      </c>
      <c r="F2246" s="29">
        <v>87</v>
      </c>
      <c r="G2246" s="55"/>
      <c r="H2246" s="55">
        <v>5.2999999999999971E-2</v>
      </c>
      <c r="I2246" s="31">
        <f t="shared" si="422"/>
        <v>2.4</v>
      </c>
      <c r="J2246" s="32">
        <f t="shared" si="423"/>
        <v>0.7</v>
      </c>
      <c r="K2246" s="32">
        <f t="shared" si="424"/>
        <v>1.7</v>
      </c>
      <c r="L2246" s="32">
        <f t="shared" si="433"/>
        <v>0.7</v>
      </c>
      <c r="M2246" s="32">
        <f t="shared" si="433"/>
        <v>1.647</v>
      </c>
      <c r="N2246" s="33">
        <f t="shared" si="426"/>
        <v>3</v>
      </c>
      <c r="O2246" s="34">
        <f t="shared" si="427"/>
        <v>0.23333333333333331</v>
      </c>
      <c r="P2246" s="35">
        <f t="shared" si="427"/>
        <v>0.54900000000000004</v>
      </c>
      <c r="Q2246" s="33"/>
      <c r="R2246" s="33">
        <f t="shared" si="428"/>
        <v>0.23333333333333331</v>
      </c>
      <c r="S2246" s="185">
        <f t="shared" si="428"/>
        <v>0.54900000000000004</v>
      </c>
      <c r="T2246" s="33"/>
      <c r="U2246" s="33">
        <f t="shared" si="429"/>
        <v>0.23333333333333331</v>
      </c>
      <c r="V2246" s="185">
        <f t="shared" si="429"/>
        <v>0.54900000000000004</v>
      </c>
      <c r="W2246" s="36"/>
    </row>
    <row r="2247" spans="1:23" ht="19.5">
      <c r="A2247" s="26">
        <v>45</v>
      </c>
      <c r="B2247" s="27" t="s">
        <v>3047</v>
      </c>
      <c r="C2247" s="27" t="s">
        <v>3116</v>
      </c>
      <c r="D2247" s="27"/>
      <c r="E2247" s="27" t="s">
        <v>3117</v>
      </c>
      <c r="F2247" s="29">
        <v>170</v>
      </c>
      <c r="G2247" s="55">
        <v>9.5000000000000001E-2</v>
      </c>
      <c r="H2247" s="55"/>
      <c r="I2247" s="31">
        <f t="shared" si="422"/>
        <v>4.7</v>
      </c>
      <c r="J2247" s="32">
        <f t="shared" si="423"/>
        <v>1.3</v>
      </c>
      <c r="K2247" s="32">
        <f t="shared" si="424"/>
        <v>3.3</v>
      </c>
      <c r="L2247" s="32">
        <f t="shared" si="433"/>
        <v>1.2050000000000001</v>
      </c>
      <c r="M2247" s="32">
        <f t="shared" si="433"/>
        <v>3.3</v>
      </c>
      <c r="N2247" s="33">
        <f t="shared" si="426"/>
        <v>6</v>
      </c>
      <c r="O2247" s="34">
        <f t="shared" si="427"/>
        <v>0.40166666666666667</v>
      </c>
      <c r="P2247" s="35">
        <f t="shared" si="427"/>
        <v>1.0999999999999999</v>
      </c>
      <c r="Q2247" s="33"/>
      <c r="R2247" s="33">
        <f t="shared" si="428"/>
        <v>0.40166666666666667</v>
      </c>
      <c r="S2247" s="185">
        <f t="shared" si="428"/>
        <v>1.0999999999999999</v>
      </c>
      <c r="T2247" s="33"/>
      <c r="U2247" s="33">
        <f t="shared" si="429"/>
        <v>0.40166666666666667</v>
      </c>
      <c r="V2247" s="185">
        <f t="shared" si="429"/>
        <v>1.0999999999999999</v>
      </c>
      <c r="W2247" s="36"/>
    </row>
    <row r="2248" spans="1:23" ht="19.5">
      <c r="A2248" s="26">
        <v>46</v>
      </c>
      <c r="B2248" s="27" t="s">
        <v>3047</v>
      </c>
      <c r="C2248" s="27" t="s">
        <v>3118</v>
      </c>
      <c r="D2248" s="27"/>
      <c r="E2248" s="27" t="s">
        <v>3119</v>
      </c>
      <c r="F2248" s="29">
        <v>79</v>
      </c>
      <c r="G2248" s="55"/>
      <c r="H2248" s="55"/>
      <c r="I2248" s="31">
        <f t="shared" si="422"/>
        <v>2.2000000000000002</v>
      </c>
      <c r="J2248" s="32">
        <f t="shared" si="423"/>
        <v>0.6</v>
      </c>
      <c r="K2248" s="32">
        <f t="shared" si="424"/>
        <v>1.5</v>
      </c>
      <c r="L2248" s="32">
        <f t="shared" si="433"/>
        <v>0.6</v>
      </c>
      <c r="M2248" s="32">
        <f t="shared" si="433"/>
        <v>1.5</v>
      </c>
      <c r="N2248" s="33">
        <f t="shared" si="426"/>
        <v>3</v>
      </c>
      <c r="O2248" s="34">
        <f t="shared" si="427"/>
        <v>0.19999999999999998</v>
      </c>
      <c r="P2248" s="35">
        <f t="shared" si="427"/>
        <v>0.5</v>
      </c>
      <c r="Q2248" s="33"/>
      <c r="R2248" s="33">
        <f t="shared" si="428"/>
        <v>0.19999999999999998</v>
      </c>
      <c r="S2248" s="185">
        <f t="shared" si="428"/>
        <v>0.5</v>
      </c>
      <c r="T2248" s="33"/>
      <c r="U2248" s="33">
        <f t="shared" si="429"/>
        <v>0.19999999999999998</v>
      </c>
      <c r="V2248" s="185">
        <f t="shared" si="429"/>
        <v>0.5</v>
      </c>
      <c r="W2248" s="36"/>
    </row>
    <row r="2249" spans="1:23" ht="19.5">
      <c r="A2249" s="26">
        <v>47</v>
      </c>
      <c r="B2249" s="27" t="s">
        <v>3047</v>
      </c>
      <c r="C2249" s="27" t="s">
        <v>3120</v>
      </c>
      <c r="D2249" s="27"/>
      <c r="E2249" s="27" t="s">
        <v>3121</v>
      </c>
      <c r="F2249" s="29">
        <v>205</v>
      </c>
      <c r="G2249" s="55">
        <v>0.61</v>
      </c>
      <c r="H2249" s="55">
        <v>1.56</v>
      </c>
      <c r="I2249" s="31">
        <f t="shared" si="422"/>
        <v>5.6</v>
      </c>
      <c r="J2249" s="32">
        <f t="shared" si="423"/>
        <v>1.6</v>
      </c>
      <c r="K2249" s="32">
        <f t="shared" si="424"/>
        <v>3.9</v>
      </c>
      <c r="L2249" s="32">
        <f t="shared" si="433"/>
        <v>0.9900000000000001</v>
      </c>
      <c r="M2249" s="32">
        <f t="shared" si="433"/>
        <v>2.34</v>
      </c>
      <c r="N2249" s="33">
        <f t="shared" si="426"/>
        <v>7</v>
      </c>
      <c r="O2249" s="34">
        <f t="shared" si="427"/>
        <v>0.33</v>
      </c>
      <c r="P2249" s="35">
        <f t="shared" si="427"/>
        <v>0.77999999999999992</v>
      </c>
      <c r="Q2249" s="33"/>
      <c r="R2249" s="33">
        <f t="shared" si="428"/>
        <v>0.33</v>
      </c>
      <c r="S2249" s="185">
        <f t="shared" si="428"/>
        <v>0.77999999999999992</v>
      </c>
      <c r="T2249" s="33"/>
      <c r="U2249" s="33">
        <f t="shared" si="429"/>
        <v>0.33</v>
      </c>
      <c r="V2249" s="185">
        <f t="shared" si="429"/>
        <v>0.77999999999999992</v>
      </c>
      <c r="W2249" s="36"/>
    </row>
    <row r="2250" spans="1:23" ht="19.5">
      <c r="A2250" s="26">
        <v>48</v>
      </c>
      <c r="B2250" s="27" t="s">
        <v>3047</v>
      </c>
      <c r="C2250" s="27" t="s">
        <v>3122</v>
      </c>
      <c r="D2250" s="27"/>
      <c r="E2250" s="27" t="s">
        <v>3123</v>
      </c>
      <c r="F2250" s="29">
        <v>128</v>
      </c>
      <c r="G2250" s="55">
        <v>0</v>
      </c>
      <c r="H2250" s="55">
        <v>0</v>
      </c>
      <c r="I2250" s="31">
        <f t="shared" si="422"/>
        <v>3.5</v>
      </c>
      <c r="J2250" s="32">
        <f t="shared" si="423"/>
        <v>1</v>
      </c>
      <c r="K2250" s="32">
        <f t="shared" si="424"/>
        <v>2.5</v>
      </c>
      <c r="L2250" s="32">
        <f t="shared" si="433"/>
        <v>1</v>
      </c>
      <c r="M2250" s="32">
        <f t="shared" si="433"/>
        <v>2.5</v>
      </c>
      <c r="N2250" s="33">
        <f t="shared" si="426"/>
        <v>5</v>
      </c>
      <c r="O2250" s="34">
        <f t="shared" si="427"/>
        <v>0.33333333333333331</v>
      </c>
      <c r="P2250" s="35">
        <f t="shared" si="427"/>
        <v>0.83333333333333337</v>
      </c>
      <c r="Q2250" s="33"/>
      <c r="R2250" s="33">
        <f t="shared" si="428"/>
        <v>0.33333333333333331</v>
      </c>
      <c r="S2250" s="185">
        <f t="shared" si="428"/>
        <v>0.83333333333333337</v>
      </c>
      <c r="T2250" s="33"/>
      <c r="U2250" s="33">
        <f t="shared" si="429"/>
        <v>0.33333333333333331</v>
      </c>
      <c r="V2250" s="185">
        <f t="shared" si="429"/>
        <v>0.83333333333333337</v>
      </c>
      <c r="W2250" s="36"/>
    </row>
    <row r="2251" spans="1:23" ht="19.5">
      <c r="A2251" s="26">
        <v>49</v>
      </c>
      <c r="B2251" s="27" t="s">
        <v>3047</v>
      </c>
      <c r="C2251" s="27" t="s">
        <v>3124</v>
      </c>
      <c r="D2251" s="27"/>
      <c r="E2251" s="27" t="s">
        <v>3125</v>
      </c>
      <c r="F2251" s="29">
        <v>200</v>
      </c>
      <c r="G2251" s="55">
        <v>0.60199999999999998</v>
      </c>
      <c r="H2251" s="55">
        <v>0.88900000000000001</v>
      </c>
      <c r="I2251" s="31">
        <f t="shared" si="422"/>
        <v>5.5</v>
      </c>
      <c r="J2251" s="32">
        <f t="shared" si="423"/>
        <v>1.6</v>
      </c>
      <c r="K2251" s="32">
        <f t="shared" si="424"/>
        <v>3.9</v>
      </c>
      <c r="L2251" s="32">
        <f t="shared" si="433"/>
        <v>0.99800000000000011</v>
      </c>
      <c r="M2251" s="32">
        <f t="shared" si="433"/>
        <v>3.0110000000000001</v>
      </c>
      <c r="N2251" s="33">
        <f t="shared" si="426"/>
        <v>7</v>
      </c>
      <c r="O2251" s="34">
        <f t="shared" si="427"/>
        <v>0.33266666666666672</v>
      </c>
      <c r="P2251" s="35">
        <f t="shared" si="427"/>
        <v>1.0036666666666667</v>
      </c>
      <c r="Q2251" s="33"/>
      <c r="R2251" s="33">
        <f t="shared" si="428"/>
        <v>0.33266666666666672</v>
      </c>
      <c r="S2251" s="185">
        <f t="shared" si="428"/>
        <v>1.0036666666666667</v>
      </c>
      <c r="T2251" s="33"/>
      <c r="U2251" s="33">
        <f t="shared" si="429"/>
        <v>0.33266666666666672</v>
      </c>
      <c r="V2251" s="185">
        <f t="shared" si="429"/>
        <v>1.0036666666666667</v>
      </c>
      <c r="W2251" s="36"/>
    </row>
    <row r="2252" spans="1:23" ht="19.5">
      <c r="A2252" s="26">
        <v>50</v>
      </c>
      <c r="B2252" s="27" t="s">
        <v>3047</v>
      </c>
      <c r="C2252" s="27" t="s">
        <v>3124</v>
      </c>
      <c r="D2252" s="27"/>
      <c r="E2252" s="27" t="s">
        <v>3126</v>
      </c>
      <c r="F2252" s="29">
        <v>162</v>
      </c>
      <c r="G2252" s="55">
        <v>0.16299999999999998</v>
      </c>
      <c r="H2252" s="55">
        <v>0.5109999999999999</v>
      </c>
      <c r="I2252" s="31">
        <f t="shared" si="422"/>
        <v>4.5</v>
      </c>
      <c r="J2252" s="32">
        <f t="shared" si="423"/>
        <v>1.3</v>
      </c>
      <c r="K2252" s="32">
        <f t="shared" si="424"/>
        <v>3.2</v>
      </c>
      <c r="L2252" s="32">
        <f t="shared" si="433"/>
        <v>1.137</v>
      </c>
      <c r="M2252" s="32">
        <f t="shared" si="433"/>
        <v>2.6890000000000001</v>
      </c>
      <c r="N2252" s="33">
        <f t="shared" si="426"/>
        <v>6</v>
      </c>
      <c r="O2252" s="34">
        <f t="shared" si="427"/>
        <v>0.379</v>
      </c>
      <c r="P2252" s="35">
        <f t="shared" si="427"/>
        <v>0.89633333333333332</v>
      </c>
      <c r="Q2252" s="33"/>
      <c r="R2252" s="33">
        <f t="shared" si="428"/>
        <v>0.379</v>
      </c>
      <c r="S2252" s="185">
        <f t="shared" si="428"/>
        <v>0.89633333333333332</v>
      </c>
      <c r="T2252" s="33"/>
      <c r="U2252" s="33">
        <f t="shared" si="429"/>
        <v>0.379</v>
      </c>
      <c r="V2252" s="185">
        <f t="shared" si="429"/>
        <v>0.89633333333333332</v>
      </c>
      <c r="W2252" s="36"/>
    </row>
    <row r="2253" spans="1:23" ht="19.5">
      <c r="A2253" s="26">
        <v>51</v>
      </c>
      <c r="B2253" s="27" t="s">
        <v>3047</v>
      </c>
      <c r="C2253" s="27" t="s">
        <v>3124</v>
      </c>
      <c r="D2253" s="27"/>
      <c r="E2253" s="27" t="s">
        <v>3127</v>
      </c>
      <c r="F2253" s="29">
        <v>80</v>
      </c>
      <c r="G2253" s="55">
        <v>0</v>
      </c>
      <c r="H2253" s="55">
        <v>1.018</v>
      </c>
      <c r="I2253" s="31">
        <f t="shared" si="422"/>
        <v>2.2000000000000002</v>
      </c>
      <c r="J2253" s="32">
        <f t="shared" si="423"/>
        <v>0.6</v>
      </c>
      <c r="K2253" s="32">
        <f t="shared" si="424"/>
        <v>1.5</v>
      </c>
      <c r="L2253" s="32">
        <f t="shared" si="433"/>
        <v>0.6</v>
      </c>
      <c r="M2253" s="32">
        <f t="shared" si="433"/>
        <v>0.48199999999999998</v>
      </c>
      <c r="N2253" s="33">
        <f t="shared" si="426"/>
        <v>3</v>
      </c>
      <c r="O2253" s="34">
        <f t="shared" si="427"/>
        <v>0.19999999999999998</v>
      </c>
      <c r="P2253" s="35">
        <f t="shared" si="427"/>
        <v>0.16066666666666665</v>
      </c>
      <c r="Q2253" s="33"/>
      <c r="R2253" s="33">
        <f t="shared" si="428"/>
        <v>0.19999999999999998</v>
      </c>
      <c r="S2253" s="185">
        <f t="shared" si="428"/>
        <v>0.16066666666666665</v>
      </c>
      <c r="T2253" s="33"/>
      <c r="U2253" s="33">
        <f t="shared" si="429"/>
        <v>0.19999999999999998</v>
      </c>
      <c r="V2253" s="185">
        <f t="shared" si="429"/>
        <v>0.16066666666666665</v>
      </c>
      <c r="W2253" s="36"/>
    </row>
    <row r="2254" spans="1:23" ht="19.5">
      <c r="A2254" s="26">
        <v>52</v>
      </c>
      <c r="B2254" s="27" t="s">
        <v>3047</v>
      </c>
      <c r="C2254" s="27" t="s">
        <v>3128</v>
      </c>
      <c r="D2254" s="27"/>
      <c r="E2254" s="27" t="s">
        <v>3129</v>
      </c>
      <c r="F2254" s="29">
        <v>187</v>
      </c>
      <c r="G2254" s="55">
        <v>0</v>
      </c>
      <c r="H2254" s="55">
        <v>0.34299999999999997</v>
      </c>
      <c r="I2254" s="31">
        <f t="shared" si="422"/>
        <v>5.0999999999999996</v>
      </c>
      <c r="J2254" s="32">
        <f t="shared" si="423"/>
        <v>1.5</v>
      </c>
      <c r="K2254" s="32">
        <f t="shared" si="424"/>
        <v>3.6</v>
      </c>
      <c r="L2254" s="32">
        <f t="shared" si="433"/>
        <v>1.5</v>
      </c>
      <c r="M2254" s="32">
        <f t="shared" si="433"/>
        <v>3.2570000000000001</v>
      </c>
      <c r="N2254" s="33">
        <f t="shared" si="426"/>
        <v>7</v>
      </c>
      <c r="O2254" s="34">
        <f t="shared" si="427"/>
        <v>0.5</v>
      </c>
      <c r="P2254" s="35">
        <f t="shared" si="427"/>
        <v>1.0856666666666668</v>
      </c>
      <c r="Q2254" s="33"/>
      <c r="R2254" s="33">
        <f t="shared" si="428"/>
        <v>0.5</v>
      </c>
      <c r="S2254" s="185">
        <f t="shared" si="428"/>
        <v>1.0856666666666668</v>
      </c>
      <c r="T2254" s="33"/>
      <c r="U2254" s="33">
        <f t="shared" si="429"/>
        <v>0.5</v>
      </c>
      <c r="V2254" s="185">
        <f t="shared" si="429"/>
        <v>1.0856666666666668</v>
      </c>
      <c r="W2254" s="36"/>
    </row>
    <row r="2255" spans="1:23" ht="19.5">
      <c r="A2255" s="26">
        <v>53</v>
      </c>
      <c r="B2255" s="27" t="s">
        <v>3047</v>
      </c>
      <c r="C2255" s="27" t="s">
        <v>3128</v>
      </c>
      <c r="D2255" s="27"/>
      <c r="E2255" s="27" t="s">
        <v>3130</v>
      </c>
      <c r="F2255" s="29">
        <v>75</v>
      </c>
      <c r="G2255" s="55">
        <v>1.48</v>
      </c>
      <c r="H2255" s="55">
        <v>3.1779999999999999</v>
      </c>
      <c r="I2255" s="31">
        <f t="shared" si="422"/>
        <v>2.1</v>
      </c>
      <c r="J2255" s="32">
        <f t="shared" si="423"/>
        <v>0.6</v>
      </c>
      <c r="K2255" s="32">
        <f t="shared" si="424"/>
        <v>1.5</v>
      </c>
      <c r="L2255" s="32">
        <v>0</v>
      </c>
      <c r="M2255" s="32">
        <v>0</v>
      </c>
      <c r="N2255" s="33">
        <f t="shared" si="426"/>
        <v>3</v>
      </c>
      <c r="O2255" s="34">
        <f t="shared" si="427"/>
        <v>0</v>
      </c>
      <c r="P2255" s="35">
        <f t="shared" si="427"/>
        <v>0</v>
      </c>
      <c r="Q2255" s="33"/>
      <c r="R2255" s="33">
        <f t="shared" si="428"/>
        <v>0</v>
      </c>
      <c r="S2255" s="185">
        <f t="shared" si="428"/>
        <v>0</v>
      </c>
      <c r="T2255" s="33"/>
      <c r="U2255" s="33">
        <f t="shared" si="429"/>
        <v>0</v>
      </c>
      <c r="V2255" s="185">
        <f t="shared" si="429"/>
        <v>0</v>
      </c>
      <c r="W2255" s="36"/>
    </row>
    <row r="2256" spans="1:23" ht="19.5">
      <c r="A2256" s="26">
        <v>54</v>
      </c>
      <c r="B2256" s="27" t="s">
        <v>3047</v>
      </c>
      <c r="C2256" s="27" t="s">
        <v>3131</v>
      </c>
      <c r="D2256" s="27"/>
      <c r="E2256" s="27" t="s">
        <v>3132</v>
      </c>
      <c r="F2256" s="29">
        <v>182</v>
      </c>
      <c r="G2256" s="55">
        <v>0.46100000000000002</v>
      </c>
      <c r="H2256" s="55">
        <v>1.0539999999999998</v>
      </c>
      <c r="I2256" s="31">
        <f t="shared" si="422"/>
        <v>5</v>
      </c>
      <c r="J2256" s="32">
        <f t="shared" si="423"/>
        <v>1.4</v>
      </c>
      <c r="K2256" s="32">
        <f t="shared" si="424"/>
        <v>3.5</v>
      </c>
      <c r="L2256" s="32">
        <f t="shared" ref="L2256:M2258" si="434">J2256-G2256</f>
        <v>0.93899999999999983</v>
      </c>
      <c r="M2256" s="32">
        <f t="shared" si="434"/>
        <v>2.4460000000000002</v>
      </c>
      <c r="N2256" s="33">
        <f t="shared" si="426"/>
        <v>7</v>
      </c>
      <c r="O2256" s="34">
        <f t="shared" si="427"/>
        <v>0.31299999999999994</v>
      </c>
      <c r="P2256" s="35">
        <f t="shared" si="427"/>
        <v>0.81533333333333335</v>
      </c>
      <c r="Q2256" s="33"/>
      <c r="R2256" s="33">
        <f t="shared" si="428"/>
        <v>0.31299999999999994</v>
      </c>
      <c r="S2256" s="185">
        <f t="shared" si="428"/>
        <v>0.81533333333333335</v>
      </c>
      <c r="T2256" s="33"/>
      <c r="U2256" s="33">
        <f t="shared" si="429"/>
        <v>0.31299999999999994</v>
      </c>
      <c r="V2256" s="185">
        <f t="shared" si="429"/>
        <v>0.81533333333333335</v>
      </c>
      <c r="W2256" s="36"/>
    </row>
    <row r="2257" spans="1:23" ht="19.5">
      <c r="A2257" s="26">
        <v>55</v>
      </c>
      <c r="B2257" s="27" t="s">
        <v>3047</v>
      </c>
      <c r="C2257" s="27" t="s">
        <v>3133</v>
      </c>
      <c r="D2257" s="27"/>
      <c r="E2257" s="27" t="s">
        <v>3134</v>
      </c>
      <c r="F2257" s="29">
        <v>133</v>
      </c>
      <c r="G2257" s="55">
        <v>0.113</v>
      </c>
      <c r="H2257" s="55">
        <v>0.37200000000000005</v>
      </c>
      <c r="I2257" s="31">
        <f t="shared" si="422"/>
        <v>3.7</v>
      </c>
      <c r="J2257" s="32">
        <f t="shared" si="423"/>
        <v>1.1000000000000001</v>
      </c>
      <c r="K2257" s="32">
        <f t="shared" si="424"/>
        <v>2.6</v>
      </c>
      <c r="L2257" s="32">
        <f t="shared" si="434"/>
        <v>0.9870000000000001</v>
      </c>
      <c r="M2257" s="32">
        <f t="shared" si="434"/>
        <v>2.2280000000000002</v>
      </c>
      <c r="N2257" s="33">
        <f t="shared" si="426"/>
        <v>5</v>
      </c>
      <c r="O2257" s="34">
        <f t="shared" si="427"/>
        <v>0.32900000000000001</v>
      </c>
      <c r="P2257" s="35">
        <f t="shared" si="427"/>
        <v>0.7426666666666667</v>
      </c>
      <c r="Q2257" s="33"/>
      <c r="R2257" s="33">
        <f t="shared" si="428"/>
        <v>0.32900000000000001</v>
      </c>
      <c r="S2257" s="185">
        <f t="shared" si="428"/>
        <v>0.7426666666666667</v>
      </c>
      <c r="T2257" s="33"/>
      <c r="U2257" s="33">
        <f t="shared" si="429"/>
        <v>0.32900000000000001</v>
      </c>
      <c r="V2257" s="185">
        <f t="shared" si="429"/>
        <v>0.7426666666666667</v>
      </c>
      <c r="W2257" s="36"/>
    </row>
    <row r="2258" spans="1:23" ht="19.5">
      <c r="A2258" s="26">
        <v>56</v>
      </c>
      <c r="B2258" s="27" t="s">
        <v>3047</v>
      </c>
      <c r="C2258" s="27" t="s">
        <v>3135</v>
      </c>
      <c r="D2258" s="27"/>
      <c r="E2258" s="27" t="s">
        <v>3136</v>
      </c>
      <c r="F2258" s="29">
        <v>130</v>
      </c>
      <c r="G2258" s="55">
        <v>3.7000000000000026E-2</v>
      </c>
      <c r="H2258" s="55">
        <v>0.25599999999999995</v>
      </c>
      <c r="I2258" s="31">
        <f t="shared" si="422"/>
        <v>3.6</v>
      </c>
      <c r="J2258" s="32">
        <f t="shared" si="423"/>
        <v>1</v>
      </c>
      <c r="K2258" s="32">
        <f t="shared" si="424"/>
        <v>2.5</v>
      </c>
      <c r="L2258" s="32">
        <f t="shared" si="434"/>
        <v>0.96299999999999997</v>
      </c>
      <c r="M2258" s="32">
        <f t="shared" si="434"/>
        <v>2.2440000000000002</v>
      </c>
      <c r="N2258" s="33">
        <f t="shared" si="426"/>
        <v>5</v>
      </c>
      <c r="O2258" s="34">
        <f t="shared" si="427"/>
        <v>0.32100000000000001</v>
      </c>
      <c r="P2258" s="35">
        <f t="shared" si="427"/>
        <v>0.74800000000000011</v>
      </c>
      <c r="Q2258" s="33"/>
      <c r="R2258" s="33">
        <f t="shared" si="428"/>
        <v>0.32100000000000001</v>
      </c>
      <c r="S2258" s="185">
        <f t="shared" si="428"/>
        <v>0.74800000000000011</v>
      </c>
      <c r="T2258" s="33"/>
      <c r="U2258" s="33">
        <f t="shared" si="429"/>
        <v>0.32100000000000001</v>
      </c>
      <c r="V2258" s="185">
        <f t="shared" si="429"/>
        <v>0.74800000000000011</v>
      </c>
      <c r="W2258" s="36"/>
    </row>
    <row r="2259" spans="1:23" ht="19.5">
      <c r="A2259" s="26">
        <v>57</v>
      </c>
      <c r="B2259" s="27" t="s">
        <v>3047</v>
      </c>
      <c r="C2259" s="27" t="s">
        <v>3137</v>
      </c>
      <c r="D2259" s="27"/>
      <c r="E2259" s="27" t="s">
        <v>3138</v>
      </c>
      <c r="F2259" s="29">
        <v>201</v>
      </c>
      <c r="G2259" s="55">
        <v>3.5159999999999996</v>
      </c>
      <c r="H2259" s="55">
        <v>6.3810000000000002</v>
      </c>
      <c r="I2259" s="31">
        <f t="shared" si="422"/>
        <v>5.5</v>
      </c>
      <c r="J2259" s="32">
        <f t="shared" si="423"/>
        <v>1.6</v>
      </c>
      <c r="K2259" s="32">
        <f t="shared" si="424"/>
        <v>3.9</v>
      </c>
      <c r="L2259" s="32">
        <v>0</v>
      </c>
      <c r="M2259" s="32">
        <v>0</v>
      </c>
      <c r="N2259" s="33">
        <f t="shared" si="426"/>
        <v>7</v>
      </c>
      <c r="O2259" s="34">
        <f t="shared" si="427"/>
        <v>0</v>
      </c>
      <c r="P2259" s="35">
        <f t="shared" si="427"/>
        <v>0</v>
      </c>
      <c r="Q2259" s="33"/>
      <c r="R2259" s="33">
        <f t="shared" si="428"/>
        <v>0</v>
      </c>
      <c r="S2259" s="185">
        <f t="shared" si="428"/>
        <v>0</v>
      </c>
      <c r="T2259" s="33"/>
      <c r="U2259" s="33">
        <f t="shared" si="429"/>
        <v>0</v>
      </c>
      <c r="V2259" s="185">
        <f t="shared" si="429"/>
        <v>0</v>
      </c>
      <c r="W2259" s="36"/>
    </row>
    <row r="2260" spans="1:23" ht="19.5">
      <c r="A2260" s="26">
        <v>58</v>
      </c>
      <c r="B2260" s="27" t="s">
        <v>3047</v>
      </c>
      <c r="C2260" s="27" t="s">
        <v>3139</v>
      </c>
      <c r="D2260" s="27"/>
      <c r="E2260" s="27" t="s">
        <v>3140</v>
      </c>
      <c r="F2260" s="29">
        <v>246</v>
      </c>
      <c r="G2260" s="55"/>
      <c r="H2260" s="55"/>
      <c r="I2260" s="31">
        <f t="shared" si="422"/>
        <v>6.8</v>
      </c>
      <c r="J2260" s="32">
        <f t="shared" si="423"/>
        <v>1.9</v>
      </c>
      <c r="K2260" s="32">
        <v>4.7</v>
      </c>
      <c r="L2260" s="32">
        <f t="shared" ref="L2260:M2275" si="435">J2260-G2260</f>
        <v>1.9</v>
      </c>
      <c r="M2260" s="32">
        <f t="shared" si="435"/>
        <v>4.7</v>
      </c>
      <c r="N2260" s="33">
        <f t="shared" si="426"/>
        <v>9</v>
      </c>
      <c r="O2260" s="34">
        <f t="shared" si="427"/>
        <v>0.6333333333333333</v>
      </c>
      <c r="P2260" s="35">
        <f t="shared" si="427"/>
        <v>1.5666666666666667</v>
      </c>
      <c r="Q2260" s="33"/>
      <c r="R2260" s="33">
        <f t="shared" si="428"/>
        <v>0.6333333333333333</v>
      </c>
      <c r="S2260" s="185">
        <f t="shared" si="428"/>
        <v>1.5666666666666667</v>
      </c>
      <c r="T2260" s="33"/>
      <c r="U2260" s="33">
        <f t="shared" si="429"/>
        <v>0.6333333333333333</v>
      </c>
      <c r="V2260" s="185">
        <f t="shared" si="429"/>
        <v>1.5666666666666667</v>
      </c>
      <c r="W2260" s="36"/>
    </row>
    <row r="2261" spans="1:23" ht="19.5">
      <c r="A2261" s="26">
        <v>59</v>
      </c>
      <c r="B2261" s="27" t="s">
        <v>3047</v>
      </c>
      <c r="C2261" s="27" t="s">
        <v>3141</v>
      </c>
      <c r="D2261" s="27"/>
      <c r="E2261" s="27" t="s">
        <v>3142</v>
      </c>
      <c r="F2261" s="29">
        <v>125</v>
      </c>
      <c r="G2261" s="55">
        <v>0.221</v>
      </c>
      <c r="H2261" s="55">
        <v>0.58499999999999996</v>
      </c>
      <c r="I2261" s="31">
        <f t="shared" si="422"/>
        <v>3.4</v>
      </c>
      <c r="J2261" s="32">
        <f t="shared" si="423"/>
        <v>1</v>
      </c>
      <c r="K2261" s="32">
        <f t="shared" si="424"/>
        <v>2.4</v>
      </c>
      <c r="L2261" s="32">
        <f t="shared" si="435"/>
        <v>0.77900000000000003</v>
      </c>
      <c r="M2261" s="32">
        <f t="shared" si="435"/>
        <v>1.8149999999999999</v>
      </c>
      <c r="N2261" s="33">
        <f t="shared" si="426"/>
        <v>5</v>
      </c>
      <c r="O2261" s="34">
        <f t="shared" si="427"/>
        <v>0.25966666666666666</v>
      </c>
      <c r="P2261" s="35">
        <f t="shared" si="427"/>
        <v>0.60499999999999998</v>
      </c>
      <c r="Q2261" s="33"/>
      <c r="R2261" s="33">
        <f t="shared" si="428"/>
        <v>0.25966666666666666</v>
      </c>
      <c r="S2261" s="185">
        <f t="shared" si="428"/>
        <v>0.60499999999999998</v>
      </c>
      <c r="T2261" s="33"/>
      <c r="U2261" s="33">
        <f t="shared" si="429"/>
        <v>0.25966666666666666</v>
      </c>
      <c r="V2261" s="185">
        <f t="shared" si="429"/>
        <v>0.60499999999999998</v>
      </c>
      <c r="W2261" s="36"/>
    </row>
    <row r="2262" spans="1:23" ht="19.5">
      <c r="A2262" s="26">
        <v>60</v>
      </c>
      <c r="B2262" s="27" t="s">
        <v>3047</v>
      </c>
      <c r="C2262" s="27" t="s">
        <v>3143</v>
      </c>
      <c r="D2262" s="27"/>
      <c r="E2262" s="27" t="s">
        <v>848</v>
      </c>
      <c r="F2262" s="29">
        <v>184</v>
      </c>
      <c r="G2262" s="55">
        <v>0.01</v>
      </c>
      <c r="H2262" s="55">
        <v>0</v>
      </c>
      <c r="I2262" s="31">
        <f t="shared" si="422"/>
        <v>5.0999999999999996</v>
      </c>
      <c r="J2262" s="32">
        <f t="shared" si="423"/>
        <v>1.5</v>
      </c>
      <c r="K2262" s="32">
        <f t="shared" si="424"/>
        <v>3.6</v>
      </c>
      <c r="L2262" s="32">
        <f t="shared" si="435"/>
        <v>1.49</v>
      </c>
      <c r="M2262" s="32">
        <f t="shared" si="435"/>
        <v>3.6</v>
      </c>
      <c r="N2262" s="33">
        <f t="shared" si="426"/>
        <v>7</v>
      </c>
      <c r="O2262" s="34">
        <f t="shared" si="427"/>
        <v>0.49666666666666665</v>
      </c>
      <c r="P2262" s="35">
        <f t="shared" si="427"/>
        <v>1.2</v>
      </c>
      <c r="Q2262" s="33"/>
      <c r="R2262" s="33">
        <f t="shared" si="428"/>
        <v>0.49666666666666665</v>
      </c>
      <c r="S2262" s="185">
        <f t="shared" si="428"/>
        <v>1.2</v>
      </c>
      <c r="T2262" s="33"/>
      <c r="U2262" s="33">
        <f t="shared" si="429"/>
        <v>0.49666666666666665</v>
      </c>
      <c r="V2262" s="185">
        <f t="shared" si="429"/>
        <v>1.2</v>
      </c>
      <c r="W2262" s="36"/>
    </row>
    <row r="2263" spans="1:23" ht="19.5">
      <c r="A2263" s="26">
        <v>61</v>
      </c>
      <c r="B2263" s="27" t="s">
        <v>3047</v>
      </c>
      <c r="C2263" s="27" t="s">
        <v>3144</v>
      </c>
      <c r="D2263" s="27"/>
      <c r="E2263" s="27" t="s">
        <v>3145</v>
      </c>
      <c r="F2263" s="29">
        <v>126</v>
      </c>
      <c r="G2263" s="55">
        <v>0.57200000000000006</v>
      </c>
      <c r="H2263" s="55">
        <v>0.65599999999999992</v>
      </c>
      <c r="I2263" s="31">
        <f t="shared" si="422"/>
        <v>3.5</v>
      </c>
      <c r="J2263" s="32">
        <f t="shared" si="423"/>
        <v>1</v>
      </c>
      <c r="K2263" s="32">
        <f t="shared" si="424"/>
        <v>2.5</v>
      </c>
      <c r="L2263" s="32">
        <f t="shared" si="435"/>
        <v>0.42799999999999994</v>
      </c>
      <c r="M2263" s="32">
        <f t="shared" si="435"/>
        <v>1.8440000000000001</v>
      </c>
      <c r="N2263" s="33">
        <f t="shared" si="426"/>
        <v>5</v>
      </c>
      <c r="O2263" s="34">
        <f t="shared" si="427"/>
        <v>0.14266666666666664</v>
      </c>
      <c r="P2263" s="35">
        <f t="shared" si="427"/>
        <v>0.61466666666666669</v>
      </c>
      <c r="Q2263" s="33"/>
      <c r="R2263" s="33">
        <f t="shared" si="428"/>
        <v>0.14266666666666664</v>
      </c>
      <c r="S2263" s="185">
        <f t="shared" si="428"/>
        <v>0.61466666666666669</v>
      </c>
      <c r="T2263" s="33"/>
      <c r="U2263" s="33">
        <f t="shared" si="429"/>
        <v>0.14266666666666664</v>
      </c>
      <c r="V2263" s="185">
        <f t="shared" si="429"/>
        <v>0.61466666666666669</v>
      </c>
      <c r="W2263" s="36"/>
    </row>
    <row r="2264" spans="1:23" ht="19.5">
      <c r="A2264" s="26">
        <v>62</v>
      </c>
      <c r="B2264" s="27" t="s">
        <v>3047</v>
      </c>
      <c r="C2264" s="27" t="s">
        <v>3146</v>
      </c>
      <c r="D2264" s="27"/>
      <c r="E2264" s="27" t="s">
        <v>3147</v>
      </c>
      <c r="F2264" s="29">
        <v>105</v>
      </c>
      <c r="G2264" s="55">
        <v>0.161</v>
      </c>
      <c r="H2264" s="55">
        <v>0.47399999999999998</v>
      </c>
      <c r="I2264" s="31">
        <f t="shared" si="422"/>
        <v>2.9</v>
      </c>
      <c r="J2264" s="32">
        <f t="shared" si="423"/>
        <v>0.8</v>
      </c>
      <c r="K2264" s="32">
        <f t="shared" si="424"/>
        <v>2</v>
      </c>
      <c r="L2264" s="32">
        <f t="shared" si="435"/>
        <v>0.63900000000000001</v>
      </c>
      <c r="M2264" s="32">
        <f t="shared" si="435"/>
        <v>1.526</v>
      </c>
      <c r="N2264" s="33">
        <f t="shared" si="426"/>
        <v>4</v>
      </c>
      <c r="O2264" s="34">
        <f t="shared" si="427"/>
        <v>0.21299999999999999</v>
      </c>
      <c r="P2264" s="35">
        <f t="shared" si="427"/>
        <v>0.50866666666666671</v>
      </c>
      <c r="Q2264" s="33"/>
      <c r="R2264" s="33">
        <f t="shared" si="428"/>
        <v>0.21299999999999999</v>
      </c>
      <c r="S2264" s="185">
        <f t="shared" si="428"/>
        <v>0.50866666666666671</v>
      </c>
      <c r="T2264" s="33"/>
      <c r="U2264" s="33">
        <f t="shared" si="429"/>
        <v>0.21299999999999999</v>
      </c>
      <c r="V2264" s="185">
        <f t="shared" si="429"/>
        <v>0.50866666666666671</v>
      </c>
      <c r="W2264" s="36"/>
    </row>
    <row r="2265" spans="1:23" ht="19.5">
      <c r="A2265" s="26">
        <v>63</v>
      </c>
      <c r="B2265" s="27" t="s">
        <v>3047</v>
      </c>
      <c r="C2265" s="27" t="s">
        <v>3146</v>
      </c>
      <c r="D2265" s="27"/>
      <c r="E2265" s="27" t="s">
        <v>2120</v>
      </c>
      <c r="F2265" s="29">
        <v>70</v>
      </c>
      <c r="G2265" s="55">
        <v>0.70900000000000007</v>
      </c>
      <c r="H2265" s="55"/>
      <c r="I2265" s="31">
        <f t="shared" si="422"/>
        <v>1.9</v>
      </c>
      <c r="J2265" s="32">
        <f t="shared" si="423"/>
        <v>0.5</v>
      </c>
      <c r="K2265" s="32">
        <f t="shared" si="424"/>
        <v>1.3</v>
      </c>
      <c r="L2265" s="32">
        <v>0</v>
      </c>
      <c r="M2265" s="32">
        <f t="shared" si="435"/>
        <v>1.3</v>
      </c>
      <c r="N2265" s="33">
        <f t="shared" si="426"/>
        <v>3</v>
      </c>
      <c r="O2265" s="34">
        <f t="shared" si="427"/>
        <v>0</v>
      </c>
      <c r="P2265" s="35">
        <f t="shared" si="427"/>
        <v>0.43333333333333335</v>
      </c>
      <c r="Q2265" s="33"/>
      <c r="R2265" s="33">
        <f t="shared" si="428"/>
        <v>0</v>
      </c>
      <c r="S2265" s="185">
        <f t="shared" si="428"/>
        <v>0.43333333333333335</v>
      </c>
      <c r="T2265" s="33"/>
      <c r="U2265" s="33">
        <f t="shared" si="429"/>
        <v>0</v>
      </c>
      <c r="V2265" s="185">
        <f t="shared" si="429"/>
        <v>0.43333333333333335</v>
      </c>
      <c r="W2265" s="36"/>
    </row>
    <row r="2266" spans="1:23" ht="19.5">
      <c r="A2266" s="26">
        <v>64</v>
      </c>
      <c r="B2266" s="27" t="s">
        <v>3047</v>
      </c>
      <c r="C2266" s="27" t="s">
        <v>3148</v>
      </c>
      <c r="D2266" s="27"/>
      <c r="E2266" s="27" t="s">
        <v>3149</v>
      </c>
      <c r="F2266" s="29">
        <v>116</v>
      </c>
      <c r="G2266" s="55"/>
      <c r="H2266" s="55">
        <v>0</v>
      </c>
      <c r="I2266" s="31">
        <f t="shared" si="422"/>
        <v>3.2</v>
      </c>
      <c r="J2266" s="32">
        <f t="shared" si="423"/>
        <v>0.9</v>
      </c>
      <c r="K2266" s="32">
        <f t="shared" si="424"/>
        <v>2.2000000000000002</v>
      </c>
      <c r="L2266" s="32">
        <f>J2266-G2266</f>
        <v>0.9</v>
      </c>
      <c r="M2266" s="32">
        <f t="shared" si="435"/>
        <v>2.2000000000000002</v>
      </c>
      <c r="N2266" s="33">
        <f t="shared" si="426"/>
        <v>4</v>
      </c>
      <c r="O2266" s="34">
        <f t="shared" si="427"/>
        <v>0.3</v>
      </c>
      <c r="P2266" s="35">
        <f t="shared" si="427"/>
        <v>0.73333333333333339</v>
      </c>
      <c r="Q2266" s="33"/>
      <c r="R2266" s="33">
        <f t="shared" si="428"/>
        <v>0.3</v>
      </c>
      <c r="S2266" s="185">
        <f t="shared" si="428"/>
        <v>0.73333333333333339</v>
      </c>
      <c r="T2266" s="33"/>
      <c r="U2266" s="33">
        <f t="shared" si="429"/>
        <v>0.3</v>
      </c>
      <c r="V2266" s="185">
        <f t="shared" si="429"/>
        <v>0.73333333333333339</v>
      </c>
      <c r="W2266" s="36"/>
    </row>
    <row r="2267" spans="1:23" ht="19.5">
      <c r="A2267" s="26">
        <v>65</v>
      </c>
      <c r="B2267" s="27" t="s">
        <v>3047</v>
      </c>
      <c r="C2267" s="27" t="s">
        <v>3150</v>
      </c>
      <c r="D2267" s="27"/>
      <c r="E2267" s="27" t="s">
        <v>3151</v>
      </c>
      <c r="F2267" s="29">
        <v>148</v>
      </c>
      <c r="G2267" s="55">
        <v>0.79200000000000004</v>
      </c>
      <c r="H2267" s="55">
        <v>0.81299999999999994</v>
      </c>
      <c r="I2267" s="31">
        <f t="shared" ref="I2267:I2319" si="436">ROUND(F2267*55/100*50*0.001,1)</f>
        <v>4.0999999999999996</v>
      </c>
      <c r="J2267" s="32">
        <f t="shared" ref="J2267:J2319" si="437">ROUND(I2267*1/3.5,1)</f>
        <v>1.2</v>
      </c>
      <c r="K2267" s="32">
        <f t="shared" ref="K2267:K2317" si="438">ROUND(I2267*2/2.85,1)</f>
        <v>2.9</v>
      </c>
      <c r="L2267" s="32">
        <f>J2267-G2267</f>
        <v>0.40799999999999992</v>
      </c>
      <c r="M2267" s="32">
        <f t="shared" si="435"/>
        <v>2.0869999999999997</v>
      </c>
      <c r="N2267" s="33">
        <f t="shared" ref="N2267:N2319" si="439">ROUND(F2267*60/100*60*0.001,0)</f>
        <v>5</v>
      </c>
      <c r="O2267" s="34">
        <f t="shared" ref="O2267:P2319" si="440">L2267/3</f>
        <v>0.13599999999999998</v>
      </c>
      <c r="P2267" s="35">
        <f t="shared" si="440"/>
        <v>0.69566666666666654</v>
      </c>
      <c r="Q2267" s="33"/>
      <c r="R2267" s="33">
        <f t="shared" ref="R2267:S2319" si="441">L2267/3</f>
        <v>0.13599999999999998</v>
      </c>
      <c r="S2267" s="185">
        <f t="shared" si="441"/>
        <v>0.69566666666666654</v>
      </c>
      <c r="T2267" s="33"/>
      <c r="U2267" s="33">
        <f t="shared" ref="U2267:V2319" si="442">L2267/3</f>
        <v>0.13599999999999998</v>
      </c>
      <c r="V2267" s="185">
        <f t="shared" si="442"/>
        <v>0.69566666666666654</v>
      </c>
      <c r="W2267" s="36"/>
    </row>
    <row r="2268" spans="1:23" ht="19.5">
      <c r="A2268" s="26">
        <v>66</v>
      </c>
      <c r="B2268" s="27" t="s">
        <v>3047</v>
      </c>
      <c r="C2268" s="27" t="s">
        <v>3152</v>
      </c>
      <c r="D2268" s="27"/>
      <c r="E2268" s="27" t="s">
        <v>3153</v>
      </c>
      <c r="F2268" s="29">
        <v>307</v>
      </c>
      <c r="G2268" s="55"/>
      <c r="H2268" s="55">
        <v>1.0209999999999999</v>
      </c>
      <c r="I2268" s="31">
        <f t="shared" si="436"/>
        <v>8.4</v>
      </c>
      <c r="J2268" s="32">
        <f t="shared" si="437"/>
        <v>2.4</v>
      </c>
      <c r="K2268" s="32">
        <f t="shared" si="438"/>
        <v>5.9</v>
      </c>
      <c r="L2268" s="32">
        <f>J2268-G2268</f>
        <v>2.4</v>
      </c>
      <c r="M2268" s="32">
        <f t="shared" si="435"/>
        <v>4.8790000000000004</v>
      </c>
      <c r="N2268" s="33">
        <f t="shared" si="439"/>
        <v>11</v>
      </c>
      <c r="O2268" s="34">
        <f t="shared" si="440"/>
        <v>0.79999999999999993</v>
      </c>
      <c r="P2268" s="35">
        <f t="shared" si="440"/>
        <v>1.6263333333333334</v>
      </c>
      <c r="Q2268" s="33"/>
      <c r="R2268" s="33">
        <f t="shared" si="441"/>
        <v>0.79999999999999993</v>
      </c>
      <c r="S2268" s="185">
        <f t="shared" si="441"/>
        <v>1.6263333333333334</v>
      </c>
      <c r="T2268" s="33"/>
      <c r="U2268" s="33">
        <f t="shared" si="442"/>
        <v>0.79999999999999993</v>
      </c>
      <c r="V2268" s="185">
        <f t="shared" si="442"/>
        <v>1.6263333333333334</v>
      </c>
      <c r="W2268" s="36"/>
    </row>
    <row r="2269" spans="1:23" ht="19.5">
      <c r="A2269" s="26">
        <v>67</v>
      </c>
      <c r="B2269" s="27" t="s">
        <v>3047</v>
      </c>
      <c r="C2269" s="27" t="s">
        <v>3152</v>
      </c>
      <c r="D2269" s="27"/>
      <c r="E2269" s="27" t="s">
        <v>3154</v>
      </c>
      <c r="F2269" s="29">
        <v>151</v>
      </c>
      <c r="G2269" s="55">
        <v>0.12100000000000001</v>
      </c>
      <c r="H2269" s="55">
        <v>0.75290000000000001</v>
      </c>
      <c r="I2269" s="31">
        <f t="shared" si="436"/>
        <v>4.2</v>
      </c>
      <c r="J2269" s="32">
        <f t="shared" si="437"/>
        <v>1.2</v>
      </c>
      <c r="K2269" s="32">
        <f t="shared" si="438"/>
        <v>2.9</v>
      </c>
      <c r="L2269" s="32">
        <f>J2269-G2269</f>
        <v>1.079</v>
      </c>
      <c r="M2269" s="32">
        <f t="shared" si="435"/>
        <v>2.1471</v>
      </c>
      <c r="N2269" s="33">
        <f t="shared" si="439"/>
        <v>5</v>
      </c>
      <c r="O2269" s="34">
        <f t="shared" si="440"/>
        <v>0.35966666666666663</v>
      </c>
      <c r="P2269" s="35">
        <f t="shared" si="440"/>
        <v>0.7157</v>
      </c>
      <c r="Q2269" s="33"/>
      <c r="R2269" s="33">
        <f t="shared" si="441"/>
        <v>0.35966666666666663</v>
      </c>
      <c r="S2269" s="185">
        <f t="shared" si="441"/>
        <v>0.7157</v>
      </c>
      <c r="T2269" s="33"/>
      <c r="U2269" s="33">
        <f t="shared" si="442"/>
        <v>0.35966666666666663</v>
      </c>
      <c r="V2269" s="185">
        <f t="shared" si="442"/>
        <v>0.7157</v>
      </c>
      <c r="W2269" s="36"/>
    </row>
    <row r="2270" spans="1:23" ht="19.5">
      <c r="A2270" s="26">
        <v>68</v>
      </c>
      <c r="B2270" s="27" t="s">
        <v>3047</v>
      </c>
      <c r="C2270" s="27" t="s">
        <v>3155</v>
      </c>
      <c r="D2270" s="27"/>
      <c r="E2270" s="27" t="s">
        <v>2714</v>
      </c>
      <c r="F2270" s="29">
        <v>129</v>
      </c>
      <c r="G2270" s="55"/>
      <c r="H2270" s="55"/>
      <c r="I2270" s="31">
        <f t="shared" si="436"/>
        <v>3.5</v>
      </c>
      <c r="J2270" s="32">
        <f t="shared" si="437"/>
        <v>1</v>
      </c>
      <c r="K2270" s="32">
        <f t="shared" si="438"/>
        <v>2.5</v>
      </c>
      <c r="L2270" s="32">
        <f>J2270-G2270</f>
        <v>1</v>
      </c>
      <c r="M2270" s="32">
        <f t="shared" si="435"/>
        <v>2.5</v>
      </c>
      <c r="N2270" s="33">
        <f t="shared" si="439"/>
        <v>5</v>
      </c>
      <c r="O2270" s="34">
        <f t="shared" si="440"/>
        <v>0.33333333333333331</v>
      </c>
      <c r="P2270" s="35">
        <f t="shared" si="440"/>
        <v>0.83333333333333337</v>
      </c>
      <c r="Q2270" s="33"/>
      <c r="R2270" s="33">
        <f t="shared" si="441"/>
        <v>0.33333333333333331</v>
      </c>
      <c r="S2270" s="185">
        <f t="shared" si="441"/>
        <v>0.83333333333333337</v>
      </c>
      <c r="T2270" s="33"/>
      <c r="U2270" s="33">
        <f t="shared" si="442"/>
        <v>0.33333333333333331</v>
      </c>
      <c r="V2270" s="185">
        <f t="shared" si="442"/>
        <v>0.83333333333333337</v>
      </c>
      <c r="W2270" s="36"/>
    </row>
    <row r="2271" spans="1:23" ht="19.5">
      <c r="A2271" s="26">
        <v>69</v>
      </c>
      <c r="B2271" s="27" t="s">
        <v>3047</v>
      </c>
      <c r="C2271" s="27" t="s">
        <v>3156</v>
      </c>
      <c r="D2271" s="27"/>
      <c r="E2271" s="27" t="s">
        <v>3157</v>
      </c>
      <c r="F2271" s="29">
        <v>115</v>
      </c>
      <c r="G2271" s="55">
        <v>1.5169999999999999</v>
      </c>
      <c r="H2271" s="55"/>
      <c r="I2271" s="31">
        <f t="shared" si="436"/>
        <v>3.2</v>
      </c>
      <c r="J2271" s="32">
        <f t="shared" si="437"/>
        <v>0.9</v>
      </c>
      <c r="K2271" s="32">
        <f t="shared" si="438"/>
        <v>2.2000000000000002</v>
      </c>
      <c r="L2271" s="32">
        <v>0</v>
      </c>
      <c r="M2271" s="32">
        <f t="shared" si="435"/>
        <v>2.2000000000000002</v>
      </c>
      <c r="N2271" s="33">
        <f t="shared" si="439"/>
        <v>4</v>
      </c>
      <c r="O2271" s="34">
        <f t="shared" si="440"/>
        <v>0</v>
      </c>
      <c r="P2271" s="35">
        <f t="shared" si="440"/>
        <v>0.73333333333333339</v>
      </c>
      <c r="Q2271" s="33"/>
      <c r="R2271" s="33">
        <f t="shared" si="441"/>
        <v>0</v>
      </c>
      <c r="S2271" s="185">
        <f t="shared" si="441"/>
        <v>0.73333333333333339</v>
      </c>
      <c r="T2271" s="33"/>
      <c r="U2271" s="33">
        <f t="shared" si="442"/>
        <v>0</v>
      </c>
      <c r="V2271" s="185">
        <f t="shared" si="442"/>
        <v>0.73333333333333339</v>
      </c>
      <c r="W2271" s="36"/>
    </row>
    <row r="2272" spans="1:23" ht="19.5">
      <c r="A2272" s="26">
        <v>70</v>
      </c>
      <c r="B2272" s="27" t="s">
        <v>3047</v>
      </c>
      <c r="C2272" s="27" t="s">
        <v>3158</v>
      </c>
      <c r="D2272" s="27"/>
      <c r="E2272" s="27" t="s">
        <v>3159</v>
      </c>
      <c r="F2272" s="29">
        <v>84</v>
      </c>
      <c r="G2272" s="55">
        <v>0.42599999999999993</v>
      </c>
      <c r="H2272" s="55">
        <v>1.1819999999999999</v>
      </c>
      <c r="I2272" s="31">
        <f t="shared" si="436"/>
        <v>2.2999999999999998</v>
      </c>
      <c r="J2272" s="32">
        <f t="shared" si="437"/>
        <v>0.7</v>
      </c>
      <c r="K2272" s="32">
        <f t="shared" si="438"/>
        <v>1.6</v>
      </c>
      <c r="L2272" s="32">
        <f t="shared" ref="L2272:M2287" si="443">J2272-G2272</f>
        <v>0.27400000000000002</v>
      </c>
      <c r="M2272" s="32">
        <f t="shared" si="435"/>
        <v>0.41800000000000015</v>
      </c>
      <c r="N2272" s="33">
        <f t="shared" si="439"/>
        <v>3</v>
      </c>
      <c r="O2272" s="34">
        <f t="shared" si="440"/>
        <v>9.1333333333333336E-2</v>
      </c>
      <c r="P2272" s="35">
        <f t="shared" si="440"/>
        <v>0.13933333333333339</v>
      </c>
      <c r="Q2272" s="33"/>
      <c r="R2272" s="33">
        <f t="shared" si="441"/>
        <v>9.1333333333333336E-2</v>
      </c>
      <c r="S2272" s="185">
        <f t="shared" si="441"/>
        <v>0.13933333333333339</v>
      </c>
      <c r="T2272" s="33"/>
      <c r="U2272" s="33">
        <f t="shared" si="442"/>
        <v>9.1333333333333336E-2</v>
      </c>
      <c r="V2272" s="185">
        <f t="shared" si="442"/>
        <v>0.13933333333333339</v>
      </c>
      <c r="W2272" s="36"/>
    </row>
    <row r="2273" spans="1:23" ht="19.5">
      <c r="A2273" s="26">
        <v>71</v>
      </c>
      <c r="B2273" s="27" t="s">
        <v>3047</v>
      </c>
      <c r="C2273" s="27" t="s">
        <v>3160</v>
      </c>
      <c r="D2273" s="27"/>
      <c r="E2273" s="27" t="s">
        <v>3161</v>
      </c>
      <c r="F2273" s="29">
        <v>65</v>
      </c>
      <c r="G2273" s="55">
        <v>0.09</v>
      </c>
      <c r="H2273" s="55"/>
      <c r="I2273" s="31">
        <f t="shared" si="436"/>
        <v>1.8</v>
      </c>
      <c r="J2273" s="32">
        <f t="shared" si="437"/>
        <v>0.5</v>
      </c>
      <c r="K2273" s="32">
        <f t="shared" si="438"/>
        <v>1.3</v>
      </c>
      <c r="L2273" s="32">
        <f t="shared" si="443"/>
        <v>0.41000000000000003</v>
      </c>
      <c r="M2273" s="32">
        <f t="shared" si="435"/>
        <v>1.3</v>
      </c>
      <c r="N2273" s="33">
        <f t="shared" si="439"/>
        <v>2</v>
      </c>
      <c r="O2273" s="34">
        <f t="shared" si="440"/>
        <v>0.13666666666666669</v>
      </c>
      <c r="P2273" s="35">
        <f t="shared" si="440"/>
        <v>0.43333333333333335</v>
      </c>
      <c r="Q2273" s="33"/>
      <c r="R2273" s="33">
        <f t="shared" si="441"/>
        <v>0.13666666666666669</v>
      </c>
      <c r="S2273" s="185">
        <f t="shared" si="441"/>
        <v>0.43333333333333335</v>
      </c>
      <c r="T2273" s="33"/>
      <c r="U2273" s="33">
        <f t="shared" si="442"/>
        <v>0.13666666666666669</v>
      </c>
      <c r="V2273" s="185">
        <f t="shared" si="442"/>
        <v>0.43333333333333335</v>
      </c>
      <c r="W2273" s="36"/>
    </row>
    <row r="2274" spans="1:23" ht="19.5">
      <c r="A2274" s="26">
        <v>72</v>
      </c>
      <c r="B2274" s="27" t="s">
        <v>3047</v>
      </c>
      <c r="C2274" s="27" t="s">
        <v>3162</v>
      </c>
      <c r="D2274" s="27"/>
      <c r="E2274" s="27" t="s">
        <v>3163</v>
      </c>
      <c r="F2274" s="29">
        <v>239</v>
      </c>
      <c r="G2274" s="55">
        <v>0.21200000000000002</v>
      </c>
      <c r="H2274" s="55">
        <v>0.66400000000000003</v>
      </c>
      <c r="I2274" s="31">
        <f t="shared" si="436"/>
        <v>6.6</v>
      </c>
      <c r="J2274" s="32">
        <f t="shared" si="437"/>
        <v>1.9</v>
      </c>
      <c r="K2274" s="32">
        <f t="shared" si="438"/>
        <v>4.5999999999999996</v>
      </c>
      <c r="L2274" s="32">
        <f t="shared" si="443"/>
        <v>1.6879999999999999</v>
      </c>
      <c r="M2274" s="32">
        <f t="shared" si="435"/>
        <v>3.9359999999999995</v>
      </c>
      <c r="N2274" s="33">
        <f t="shared" si="439"/>
        <v>9</v>
      </c>
      <c r="O2274" s="34">
        <f t="shared" si="440"/>
        <v>0.56266666666666665</v>
      </c>
      <c r="P2274" s="35">
        <f t="shared" si="440"/>
        <v>1.3119999999999998</v>
      </c>
      <c r="Q2274" s="33"/>
      <c r="R2274" s="33">
        <f t="shared" si="441"/>
        <v>0.56266666666666665</v>
      </c>
      <c r="S2274" s="185">
        <f t="shared" si="441"/>
        <v>1.3119999999999998</v>
      </c>
      <c r="T2274" s="33"/>
      <c r="U2274" s="33">
        <f t="shared" si="442"/>
        <v>0.56266666666666665</v>
      </c>
      <c r="V2274" s="185">
        <f t="shared" si="442"/>
        <v>1.3119999999999998</v>
      </c>
      <c r="W2274" s="36"/>
    </row>
    <row r="2275" spans="1:23" ht="19.5">
      <c r="A2275" s="26">
        <v>73</v>
      </c>
      <c r="B2275" s="27" t="s">
        <v>3047</v>
      </c>
      <c r="C2275" s="27" t="s">
        <v>721</v>
      </c>
      <c r="D2275" s="27"/>
      <c r="E2275" s="27" t="s">
        <v>3164</v>
      </c>
      <c r="F2275" s="29">
        <v>107</v>
      </c>
      <c r="G2275" s="55">
        <v>2.6999999999999958E-2</v>
      </c>
      <c r="H2275" s="55">
        <v>0.33699999999999991</v>
      </c>
      <c r="I2275" s="31">
        <f t="shared" si="436"/>
        <v>2.9</v>
      </c>
      <c r="J2275" s="32">
        <f t="shared" si="437"/>
        <v>0.8</v>
      </c>
      <c r="K2275" s="32">
        <f t="shared" si="438"/>
        <v>2</v>
      </c>
      <c r="L2275" s="32">
        <f t="shared" si="443"/>
        <v>0.77300000000000013</v>
      </c>
      <c r="M2275" s="32">
        <f t="shared" si="435"/>
        <v>1.663</v>
      </c>
      <c r="N2275" s="33">
        <f t="shared" si="439"/>
        <v>4</v>
      </c>
      <c r="O2275" s="34">
        <f t="shared" si="440"/>
        <v>0.25766666666666671</v>
      </c>
      <c r="P2275" s="35">
        <f t="shared" si="440"/>
        <v>0.55433333333333334</v>
      </c>
      <c r="Q2275" s="33"/>
      <c r="R2275" s="33">
        <f t="shared" si="441"/>
        <v>0.25766666666666671</v>
      </c>
      <c r="S2275" s="185">
        <f t="shared" si="441"/>
        <v>0.55433333333333334</v>
      </c>
      <c r="T2275" s="33"/>
      <c r="U2275" s="33">
        <f t="shared" si="442"/>
        <v>0.25766666666666671</v>
      </c>
      <c r="V2275" s="185">
        <f t="shared" si="442"/>
        <v>0.55433333333333334</v>
      </c>
      <c r="W2275" s="36"/>
    </row>
    <row r="2276" spans="1:23" ht="19.5">
      <c r="A2276" s="26">
        <v>74</v>
      </c>
      <c r="B2276" s="27" t="s">
        <v>3047</v>
      </c>
      <c r="C2276" s="27" t="s">
        <v>721</v>
      </c>
      <c r="D2276" s="27"/>
      <c r="E2276" s="27" t="s">
        <v>853</v>
      </c>
      <c r="F2276" s="29">
        <v>125</v>
      </c>
      <c r="G2276" s="55"/>
      <c r="H2276" s="55">
        <v>0.15200000000000002</v>
      </c>
      <c r="I2276" s="31">
        <f t="shared" si="436"/>
        <v>3.4</v>
      </c>
      <c r="J2276" s="32">
        <f t="shared" si="437"/>
        <v>1</v>
      </c>
      <c r="K2276" s="32">
        <f t="shared" si="438"/>
        <v>2.4</v>
      </c>
      <c r="L2276" s="32">
        <f t="shared" si="443"/>
        <v>1</v>
      </c>
      <c r="M2276" s="32">
        <f t="shared" si="443"/>
        <v>2.2479999999999998</v>
      </c>
      <c r="N2276" s="33">
        <f t="shared" si="439"/>
        <v>5</v>
      </c>
      <c r="O2276" s="34">
        <f t="shared" si="440"/>
        <v>0.33333333333333331</v>
      </c>
      <c r="P2276" s="35">
        <f t="shared" si="440"/>
        <v>0.7493333333333333</v>
      </c>
      <c r="Q2276" s="33"/>
      <c r="R2276" s="33">
        <f t="shared" si="441"/>
        <v>0.33333333333333331</v>
      </c>
      <c r="S2276" s="185">
        <f t="shared" si="441"/>
        <v>0.7493333333333333</v>
      </c>
      <c r="T2276" s="33"/>
      <c r="U2276" s="33">
        <f t="shared" si="442"/>
        <v>0.33333333333333331</v>
      </c>
      <c r="V2276" s="185">
        <f t="shared" si="442"/>
        <v>0.7493333333333333</v>
      </c>
      <c r="W2276" s="36"/>
    </row>
    <row r="2277" spans="1:23" ht="19.5">
      <c r="A2277" s="26">
        <v>75</v>
      </c>
      <c r="B2277" s="27" t="s">
        <v>3047</v>
      </c>
      <c r="C2277" s="27" t="s">
        <v>3165</v>
      </c>
      <c r="D2277" s="27"/>
      <c r="E2277" s="27" t="s">
        <v>3166</v>
      </c>
      <c r="F2277" s="29">
        <v>120</v>
      </c>
      <c r="G2277" s="55"/>
      <c r="H2277" s="55">
        <v>6.4000000000000057E-2</v>
      </c>
      <c r="I2277" s="31">
        <f t="shared" si="436"/>
        <v>3.3</v>
      </c>
      <c r="J2277" s="32">
        <f t="shared" si="437"/>
        <v>0.9</v>
      </c>
      <c r="K2277" s="32">
        <f t="shared" si="438"/>
        <v>2.2999999999999998</v>
      </c>
      <c r="L2277" s="32">
        <f t="shared" si="443"/>
        <v>0.9</v>
      </c>
      <c r="M2277" s="32">
        <f t="shared" si="443"/>
        <v>2.2359999999999998</v>
      </c>
      <c r="N2277" s="33">
        <f t="shared" si="439"/>
        <v>4</v>
      </c>
      <c r="O2277" s="34">
        <f t="shared" si="440"/>
        <v>0.3</v>
      </c>
      <c r="P2277" s="35">
        <f t="shared" si="440"/>
        <v>0.74533333333333329</v>
      </c>
      <c r="Q2277" s="33"/>
      <c r="R2277" s="33">
        <f t="shared" si="441"/>
        <v>0.3</v>
      </c>
      <c r="S2277" s="185">
        <f t="shared" si="441"/>
        <v>0.74533333333333329</v>
      </c>
      <c r="T2277" s="33"/>
      <c r="U2277" s="33">
        <f t="shared" si="442"/>
        <v>0.3</v>
      </c>
      <c r="V2277" s="185">
        <f t="shared" si="442"/>
        <v>0.74533333333333329</v>
      </c>
      <c r="W2277" s="36"/>
    </row>
    <row r="2278" spans="1:23" ht="19.5">
      <c r="A2278" s="26">
        <v>76</v>
      </c>
      <c r="B2278" s="27" t="s">
        <v>3047</v>
      </c>
      <c r="C2278" s="27" t="s">
        <v>3167</v>
      </c>
      <c r="D2278" s="27"/>
      <c r="E2278" s="27" t="s">
        <v>3168</v>
      </c>
      <c r="F2278" s="29">
        <v>103</v>
      </c>
      <c r="G2278" s="55">
        <v>0.32400000000000007</v>
      </c>
      <c r="H2278" s="55">
        <v>0.77400000000000002</v>
      </c>
      <c r="I2278" s="31">
        <f t="shared" si="436"/>
        <v>2.8</v>
      </c>
      <c r="J2278" s="32">
        <f t="shared" si="437"/>
        <v>0.8</v>
      </c>
      <c r="K2278" s="32">
        <f t="shared" si="438"/>
        <v>2</v>
      </c>
      <c r="L2278" s="32">
        <f t="shared" si="443"/>
        <v>0.47599999999999998</v>
      </c>
      <c r="M2278" s="32">
        <f t="shared" si="443"/>
        <v>1.226</v>
      </c>
      <c r="N2278" s="33">
        <f t="shared" si="439"/>
        <v>4</v>
      </c>
      <c r="O2278" s="34">
        <f t="shared" si="440"/>
        <v>0.15866666666666665</v>
      </c>
      <c r="P2278" s="35">
        <f t="shared" si="440"/>
        <v>0.40866666666666668</v>
      </c>
      <c r="Q2278" s="33"/>
      <c r="R2278" s="33">
        <f t="shared" si="441"/>
        <v>0.15866666666666665</v>
      </c>
      <c r="S2278" s="185">
        <f t="shared" si="441"/>
        <v>0.40866666666666668</v>
      </c>
      <c r="T2278" s="33"/>
      <c r="U2278" s="33">
        <f t="shared" si="442"/>
        <v>0.15866666666666665</v>
      </c>
      <c r="V2278" s="185">
        <f t="shared" si="442"/>
        <v>0.40866666666666668</v>
      </c>
      <c r="W2278" s="36"/>
    </row>
    <row r="2279" spans="1:23" ht="19.5">
      <c r="A2279" s="26">
        <v>77</v>
      </c>
      <c r="B2279" s="27" t="s">
        <v>3047</v>
      </c>
      <c r="C2279" s="27" t="s">
        <v>3167</v>
      </c>
      <c r="D2279" s="27"/>
      <c r="E2279" s="27" t="s">
        <v>3169</v>
      </c>
      <c r="F2279" s="29">
        <v>45</v>
      </c>
      <c r="G2279" s="55">
        <v>0.2</v>
      </c>
      <c r="H2279" s="55">
        <v>0.18499999999999997</v>
      </c>
      <c r="I2279" s="31">
        <f t="shared" si="436"/>
        <v>1.2</v>
      </c>
      <c r="J2279" s="32">
        <f t="shared" si="437"/>
        <v>0.3</v>
      </c>
      <c r="K2279" s="32">
        <f t="shared" si="438"/>
        <v>0.8</v>
      </c>
      <c r="L2279" s="32">
        <f t="shared" si="443"/>
        <v>9.9999999999999978E-2</v>
      </c>
      <c r="M2279" s="32">
        <f t="shared" si="443"/>
        <v>0.6150000000000001</v>
      </c>
      <c r="N2279" s="33">
        <f t="shared" si="439"/>
        <v>2</v>
      </c>
      <c r="O2279" s="34">
        <f t="shared" si="440"/>
        <v>3.3333333333333326E-2</v>
      </c>
      <c r="P2279" s="35">
        <f t="shared" si="440"/>
        <v>0.20500000000000004</v>
      </c>
      <c r="Q2279" s="33"/>
      <c r="R2279" s="33">
        <f t="shared" si="441"/>
        <v>3.3333333333333326E-2</v>
      </c>
      <c r="S2279" s="185">
        <f t="shared" si="441"/>
        <v>0.20500000000000004</v>
      </c>
      <c r="T2279" s="33"/>
      <c r="U2279" s="33">
        <f t="shared" si="442"/>
        <v>3.3333333333333326E-2</v>
      </c>
      <c r="V2279" s="185">
        <f t="shared" si="442"/>
        <v>0.20500000000000004</v>
      </c>
      <c r="W2279" s="36"/>
    </row>
    <row r="2280" spans="1:23" ht="19.5">
      <c r="A2280" s="26">
        <v>78</v>
      </c>
      <c r="B2280" s="27" t="s">
        <v>3047</v>
      </c>
      <c r="C2280" s="27" t="s">
        <v>3170</v>
      </c>
      <c r="D2280" s="27"/>
      <c r="E2280" s="27" t="s">
        <v>3171</v>
      </c>
      <c r="F2280" s="29">
        <v>65</v>
      </c>
      <c r="G2280" s="55"/>
      <c r="H2280" s="55"/>
      <c r="I2280" s="31">
        <f t="shared" si="436"/>
        <v>1.8</v>
      </c>
      <c r="J2280" s="32">
        <f t="shared" si="437"/>
        <v>0.5</v>
      </c>
      <c r="K2280" s="32">
        <f t="shared" si="438"/>
        <v>1.3</v>
      </c>
      <c r="L2280" s="32">
        <f t="shared" si="443"/>
        <v>0.5</v>
      </c>
      <c r="M2280" s="32">
        <f t="shared" si="443"/>
        <v>1.3</v>
      </c>
      <c r="N2280" s="33">
        <f t="shared" si="439"/>
        <v>2</v>
      </c>
      <c r="O2280" s="34">
        <f t="shared" si="440"/>
        <v>0.16666666666666666</v>
      </c>
      <c r="P2280" s="35">
        <f t="shared" si="440"/>
        <v>0.43333333333333335</v>
      </c>
      <c r="Q2280" s="33"/>
      <c r="R2280" s="33">
        <f t="shared" si="441"/>
        <v>0.16666666666666666</v>
      </c>
      <c r="S2280" s="185">
        <f t="shared" si="441"/>
        <v>0.43333333333333335</v>
      </c>
      <c r="T2280" s="33"/>
      <c r="U2280" s="33">
        <f t="shared" si="442"/>
        <v>0.16666666666666666</v>
      </c>
      <c r="V2280" s="185">
        <f t="shared" si="442"/>
        <v>0.43333333333333335</v>
      </c>
      <c r="W2280" s="36"/>
    </row>
    <row r="2281" spans="1:23" ht="19.5">
      <c r="A2281" s="26">
        <v>79</v>
      </c>
      <c r="B2281" s="27" t="s">
        <v>3047</v>
      </c>
      <c r="C2281" s="27" t="s">
        <v>3172</v>
      </c>
      <c r="D2281" s="27"/>
      <c r="E2281" s="27" t="s">
        <v>3173</v>
      </c>
      <c r="F2281" s="29">
        <v>70</v>
      </c>
      <c r="G2281" s="55">
        <v>4.3999999999999984E-2</v>
      </c>
      <c r="H2281" s="55">
        <v>0.13600000000000009</v>
      </c>
      <c r="I2281" s="31">
        <f t="shared" si="436"/>
        <v>1.9</v>
      </c>
      <c r="J2281" s="32">
        <f t="shared" si="437"/>
        <v>0.5</v>
      </c>
      <c r="K2281" s="32">
        <f t="shared" si="438"/>
        <v>1.3</v>
      </c>
      <c r="L2281" s="32">
        <f t="shared" si="443"/>
        <v>0.45600000000000002</v>
      </c>
      <c r="M2281" s="32">
        <f t="shared" si="443"/>
        <v>1.1639999999999999</v>
      </c>
      <c r="N2281" s="33">
        <f t="shared" si="439"/>
        <v>3</v>
      </c>
      <c r="O2281" s="34">
        <f t="shared" si="440"/>
        <v>0.152</v>
      </c>
      <c r="P2281" s="35">
        <f t="shared" si="440"/>
        <v>0.38799999999999996</v>
      </c>
      <c r="Q2281" s="33"/>
      <c r="R2281" s="33">
        <f t="shared" si="441"/>
        <v>0.152</v>
      </c>
      <c r="S2281" s="185">
        <f t="shared" si="441"/>
        <v>0.38799999999999996</v>
      </c>
      <c r="T2281" s="33"/>
      <c r="U2281" s="33">
        <f t="shared" si="442"/>
        <v>0.152</v>
      </c>
      <c r="V2281" s="185">
        <f t="shared" si="442"/>
        <v>0.38799999999999996</v>
      </c>
      <c r="W2281" s="36"/>
    </row>
    <row r="2282" spans="1:23" ht="19.5">
      <c r="A2282" s="26">
        <v>80</v>
      </c>
      <c r="B2282" s="27" t="s">
        <v>3047</v>
      </c>
      <c r="C2282" s="27" t="s">
        <v>3172</v>
      </c>
      <c r="D2282" s="27"/>
      <c r="E2282" s="27" t="s">
        <v>3173</v>
      </c>
      <c r="F2282" s="29">
        <v>126</v>
      </c>
      <c r="G2282" s="55"/>
      <c r="H2282" s="55">
        <v>0.24799999999999997</v>
      </c>
      <c r="I2282" s="31">
        <f t="shared" si="436"/>
        <v>3.5</v>
      </c>
      <c r="J2282" s="32">
        <f t="shared" si="437"/>
        <v>1</v>
      </c>
      <c r="K2282" s="32">
        <f t="shared" si="438"/>
        <v>2.5</v>
      </c>
      <c r="L2282" s="32">
        <f t="shared" si="443"/>
        <v>1</v>
      </c>
      <c r="M2282" s="32">
        <f t="shared" si="443"/>
        <v>2.2520000000000002</v>
      </c>
      <c r="N2282" s="33">
        <f t="shared" si="439"/>
        <v>5</v>
      </c>
      <c r="O2282" s="34">
        <f t="shared" si="440"/>
        <v>0.33333333333333331</v>
      </c>
      <c r="P2282" s="35">
        <f t="shared" si="440"/>
        <v>0.7506666666666667</v>
      </c>
      <c r="Q2282" s="33"/>
      <c r="R2282" s="33">
        <f t="shared" si="441"/>
        <v>0.33333333333333331</v>
      </c>
      <c r="S2282" s="185">
        <f t="shared" si="441"/>
        <v>0.7506666666666667</v>
      </c>
      <c r="T2282" s="33"/>
      <c r="U2282" s="33">
        <f t="shared" si="442"/>
        <v>0.33333333333333331</v>
      </c>
      <c r="V2282" s="185">
        <f t="shared" si="442"/>
        <v>0.7506666666666667</v>
      </c>
      <c r="W2282" s="36"/>
    </row>
    <row r="2283" spans="1:23" ht="19.5">
      <c r="A2283" s="26">
        <v>81</v>
      </c>
      <c r="B2283" s="27" t="s">
        <v>3047</v>
      </c>
      <c r="C2283" s="27" t="s">
        <v>3174</v>
      </c>
      <c r="D2283" s="27"/>
      <c r="E2283" s="27" t="s">
        <v>3175</v>
      </c>
      <c r="F2283" s="29">
        <v>112</v>
      </c>
      <c r="G2283" s="55">
        <v>2.200000000000003E-2</v>
      </c>
      <c r="H2283" s="55">
        <v>0.28000000000000003</v>
      </c>
      <c r="I2283" s="31">
        <f t="shared" si="436"/>
        <v>3.1</v>
      </c>
      <c r="J2283" s="32">
        <f t="shared" si="437"/>
        <v>0.9</v>
      </c>
      <c r="K2283" s="32">
        <f t="shared" si="438"/>
        <v>2.2000000000000002</v>
      </c>
      <c r="L2283" s="32">
        <f t="shared" si="443"/>
        <v>0.878</v>
      </c>
      <c r="M2283" s="32">
        <f t="shared" si="443"/>
        <v>1.9200000000000002</v>
      </c>
      <c r="N2283" s="33">
        <f t="shared" si="439"/>
        <v>4</v>
      </c>
      <c r="O2283" s="34">
        <f t="shared" si="440"/>
        <v>0.29266666666666669</v>
      </c>
      <c r="P2283" s="35">
        <f t="shared" si="440"/>
        <v>0.64</v>
      </c>
      <c r="Q2283" s="33"/>
      <c r="R2283" s="33">
        <f t="shared" si="441"/>
        <v>0.29266666666666669</v>
      </c>
      <c r="S2283" s="185">
        <f t="shared" si="441"/>
        <v>0.64</v>
      </c>
      <c r="T2283" s="33"/>
      <c r="U2283" s="33">
        <f t="shared" si="442"/>
        <v>0.29266666666666669</v>
      </c>
      <c r="V2283" s="185">
        <f t="shared" si="442"/>
        <v>0.64</v>
      </c>
      <c r="W2283" s="36"/>
    </row>
    <row r="2284" spans="1:23" ht="19.5">
      <c r="A2284" s="26">
        <v>82</v>
      </c>
      <c r="B2284" s="27" t="s">
        <v>3047</v>
      </c>
      <c r="C2284" s="27" t="s">
        <v>3176</v>
      </c>
      <c r="D2284" s="27"/>
      <c r="E2284" s="27" t="s">
        <v>3177</v>
      </c>
      <c r="F2284" s="29">
        <v>185</v>
      </c>
      <c r="G2284" s="55"/>
      <c r="H2284" s="55">
        <v>0.19</v>
      </c>
      <c r="I2284" s="31">
        <f t="shared" si="436"/>
        <v>5.0999999999999996</v>
      </c>
      <c r="J2284" s="32">
        <f t="shared" si="437"/>
        <v>1.5</v>
      </c>
      <c r="K2284" s="32">
        <f t="shared" si="438"/>
        <v>3.6</v>
      </c>
      <c r="L2284" s="32">
        <f t="shared" si="443"/>
        <v>1.5</v>
      </c>
      <c r="M2284" s="32">
        <f t="shared" si="443"/>
        <v>3.41</v>
      </c>
      <c r="N2284" s="33">
        <f t="shared" si="439"/>
        <v>7</v>
      </c>
      <c r="O2284" s="34">
        <f t="shared" si="440"/>
        <v>0.5</v>
      </c>
      <c r="P2284" s="35">
        <f t="shared" si="440"/>
        <v>1.1366666666666667</v>
      </c>
      <c r="Q2284" s="33"/>
      <c r="R2284" s="33">
        <f t="shared" si="441"/>
        <v>0.5</v>
      </c>
      <c r="S2284" s="185">
        <f t="shared" si="441"/>
        <v>1.1366666666666667</v>
      </c>
      <c r="T2284" s="33"/>
      <c r="U2284" s="33">
        <f t="shared" si="442"/>
        <v>0.5</v>
      </c>
      <c r="V2284" s="185">
        <f t="shared" si="442"/>
        <v>1.1366666666666667</v>
      </c>
      <c r="W2284" s="36"/>
    </row>
    <row r="2285" spans="1:23" ht="19.5">
      <c r="A2285" s="26">
        <v>83</v>
      </c>
      <c r="B2285" s="27" t="s">
        <v>3047</v>
      </c>
      <c r="C2285" s="27" t="s">
        <v>3176</v>
      </c>
      <c r="D2285" s="27"/>
      <c r="E2285" s="27" t="s">
        <v>3178</v>
      </c>
      <c r="F2285" s="29">
        <v>67</v>
      </c>
      <c r="G2285" s="55"/>
      <c r="H2285" s="55">
        <v>0.39999999999999991</v>
      </c>
      <c r="I2285" s="31">
        <f t="shared" si="436"/>
        <v>1.8</v>
      </c>
      <c r="J2285" s="32">
        <f t="shared" si="437"/>
        <v>0.5</v>
      </c>
      <c r="K2285" s="32">
        <f t="shared" si="438"/>
        <v>1.3</v>
      </c>
      <c r="L2285" s="32">
        <f t="shared" si="443"/>
        <v>0.5</v>
      </c>
      <c r="M2285" s="32">
        <f t="shared" si="443"/>
        <v>0.90000000000000013</v>
      </c>
      <c r="N2285" s="33">
        <f t="shared" si="439"/>
        <v>2</v>
      </c>
      <c r="O2285" s="34">
        <f t="shared" si="440"/>
        <v>0.16666666666666666</v>
      </c>
      <c r="P2285" s="35">
        <f t="shared" si="440"/>
        <v>0.30000000000000004</v>
      </c>
      <c r="Q2285" s="33"/>
      <c r="R2285" s="33">
        <f t="shared" si="441"/>
        <v>0.16666666666666666</v>
      </c>
      <c r="S2285" s="185">
        <f t="shared" si="441"/>
        <v>0.30000000000000004</v>
      </c>
      <c r="T2285" s="33"/>
      <c r="U2285" s="33">
        <f t="shared" si="442"/>
        <v>0.16666666666666666</v>
      </c>
      <c r="V2285" s="185">
        <f t="shared" si="442"/>
        <v>0.30000000000000004</v>
      </c>
      <c r="W2285" s="36"/>
    </row>
    <row r="2286" spans="1:23" ht="19.5">
      <c r="A2286" s="26">
        <v>84</v>
      </c>
      <c r="B2286" s="27" t="s">
        <v>3047</v>
      </c>
      <c r="C2286" s="27" t="s">
        <v>3179</v>
      </c>
      <c r="D2286" s="27"/>
      <c r="E2286" s="27" t="s">
        <v>3180</v>
      </c>
      <c r="F2286" s="29">
        <v>180</v>
      </c>
      <c r="G2286" s="55"/>
      <c r="H2286" s="55"/>
      <c r="I2286" s="31">
        <f t="shared" si="436"/>
        <v>5</v>
      </c>
      <c r="J2286" s="32">
        <f t="shared" si="437"/>
        <v>1.4</v>
      </c>
      <c r="K2286" s="32">
        <v>3.4</v>
      </c>
      <c r="L2286" s="32">
        <f t="shared" si="443"/>
        <v>1.4</v>
      </c>
      <c r="M2286" s="32">
        <f t="shared" si="443"/>
        <v>3.4</v>
      </c>
      <c r="N2286" s="33">
        <f t="shared" si="439"/>
        <v>6</v>
      </c>
      <c r="O2286" s="34">
        <f t="shared" si="440"/>
        <v>0.46666666666666662</v>
      </c>
      <c r="P2286" s="35">
        <f t="shared" si="440"/>
        <v>1.1333333333333333</v>
      </c>
      <c r="Q2286" s="33"/>
      <c r="R2286" s="33">
        <f t="shared" si="441"/>
        <v>0.46666666666666662</v>
      </c>
      <c r="S2286" s="185">
        <f t="shared" si="441"/>
        <v>1.1333333333333333</v>
      </c>
      <c r="T2286" s="33"/>
      <c r="U2286" s="33">
        <f t="shared" si="442"/>
        <v>0.46666666666666662</v>
      </c>
      <c r="V2286" s="185">
        <f t="shared" si="442"/>
        <v>1.1333333333333333</v>
      </c>
      <c r="W2286" s="36"/>
    </row>
    <row r="2287" spans="1:23" ht="19.5">
      <c r="A2287" s="26">
        <v>85</v>
      </c>
      <c r="B2287" s="27" t="s">
        <v>3047</v>
      </c>
      <c r="C2287" s="27" t="s">
        <v>3181</v>
      </c>
      <c r="D2287" s="27"/>
      <c r="E2287" s="27" t="s">
        <v>1193</v>
      </c>
      <c r="F2287" s="29">
        <v>120</v>
      </c>
      <c r="G2287" s="55">
        <v>0.20499999999999996</v>
      </c>
      <c r="H2287" s="55">
        <v>0.29400000000000004</v>
      </c>
      <c r="I2287" s="31">
        <f t="shared" si="436"/>
        <v>3.3</v>
      </c>
      <c r="J2287" s="32">
        <f t="shared" si="437"/>
        <v>0.9</v>
      </c>
      <c r="K2287" s="32">
        <f t="shared" si="438"/>
        <v>2.2999999999999998</v>
      </c>
      <c r="L2287" s="32">
        <f t="shared" si="443"/>
        <v>0.69500000000000006</v>
      </c>
      <c r="M2287" s="32">
        <f t="shared" si="443"/>
        <v>2.0059999999999998</v>
      </c>
      <c r="N2287" s="33">
        <f t="shared" si="439"/>
        <v>4</v>
      </c>
      <c r="O2287" s="34">
        <f t="shared" si="440"/>
        <v>0.23166666666666669</v>
      </c>
      <c r="P2287" s="35">
        <f t="shared" si="440"/>
        <v>0.66866666666666663</v>
      </c>
      <c r="Q2287" s="33"/>
      <c r="R2287" s="33">
        <f t="shared" si="441"/>
        <v>0.23166666666666669</v>
      </c>
      <c r="S2287" s="185">
        <f t="shared" si="441"/>
        <v>0.66866666666666663</v>
      </c>
      <c r="T2287" s="33"/>
      <c r="U2287" s="33">
        <f t="shared" si="442"/>
        <v>0.23166666666666669</v>
      </c>
      <c r="V2287" s="185">
        <f t="shared" si="442"/>
        <v>0.66866666666666663</v>
      </c>
      <c r="W2287" s="36"/>
    </row>
    <row r="2288" spans="1:23" ht="19.5">
      <c r="A2288" s="26">
        <v>86</v>
      </c>
      <c r="B2288" s="27" t="s">
        <v>3047</v>
      </c>
      <c r="C2288" s="27" t="s">
        <v>947</v>
      </c>
      <c r="D2288" s="27"/>
      <c r="E2288" s="27" t="s">
        <v>948</v>
      </c>
      <c r="F2288" s="29">
        <v>162</v>
      </c>
      <c r="G2288" s="55">
        <v>1.5710000000000002</v>
      </c>
      <c r="H2288" s="55">
        <v>1.2150000000000003</v>
      </c>
      <c r="I2288" s="31">
        <f t="shared" si="436"/>
        <v>4.5</v>
      </c>
      <c r="J2288" s="32">
        <f t="shared" si="437"/>
        <v>1.3</v>
      </c>
      <c r="K2288" s="32">
        <f t="shared" si="438"/>
        <v>3.2</v>
      </c>
      <c r="L2288" s="32">
        <v>0</v>
      </c>
      <c r="M2288" s="32">
        <f t="shared" ref="M2288:M2319" si="444">K2288-H2288</f>
        <v>1.9849999999999999</v>
      </c>
      <c r="N2288" s="33">
        <f t="shared" si="439"/>
        <v>6</v>
      </c>
      <c r="O2288" s="34">
        <f t="shared" si="440"/>
        <v>0</v>
      </c>
      <c r="P2288" s="35">
        <f t="shared" si="440"/>
        <v>0.66166666666666663</v>
      </c>
      <c r="Q2288" s="33"/>
      <c r="R2288" s="33">
        <f t="shared" si="441"/>
        <v>0</v>
      </c>
      <c r="S2288" s="185">
        <f t="shared" si="441"/>
        <v>0.66166666666666663</v>
      </c>
      <c r="T2288" s="33"/>
      <c r="U2288" s="33">
        <f t="shared" si="442"/>
        <v>0</v>
      </c>
      <c r="V2288" s="185">
        <f t="shared" si="442"/>
        <v>0.66166666666666663</v>
      </c>
      <c r="W2288" s="36"/>
    </row>
    <row r="2289" spans="1:23" ht="19.5">
      <c r="A2289" s="26">
        <v>87</v>
      </c>
      <c r="B2289" s="27" t="s">
        <v>3047</v>
      </c>
      <c r="C2289" s="27" t="s">
        <v>2158</v>
      </c>
      <c r="D2289" s="27"/>
      <c r="E2289" s="27" t="s">
        <v>2159</v>
      </c>
      <c r="F2289" s="29">
        <v>91</v>
      </c>
      <c r="G2289" s="55">
        <v>0.10300000000000004</v>
      </c>
      <c r="H2289" s="55">
        <v>0.28099999999999992</v>
      </c>
      <c r="I2289" s="31">
        <f t="shared" si="436"/>
        <v>2.5</v>
      </c>
      <c r="J2289" s="32">
        <f t="shared" si="437"/>
        <v>0.7</v>
      </c>
      <c r="K2289" s="32">
        <f t="shared" si="438"/>
        <v>1.8</v>
      </c>
      <c r="L2289" s="32">
        <f t="shared" ref="L2289:L2296" si="445">J2289-G2289</f>
        <v>0.59699999999999998</v>
      </c>
      <c r="M2289" s="32">
        <f t="shared" si="444"/>
        <v>1.5190000000000001</v>
      </c>
      <c r="N2289" s="33">
        <f t="shared" si="439"/>
        <v>3</v>
      </c>
      <c r="O2289" s="34">
        <f t="shared" si="440"/>
        <v>0.19899999999999998</v>
      </c>
      <c r="P2289" s="35">
        <f t="shared" si="440"/>
        <v>0.50633333333333341</v>
      </c>
      <c r="Q2289" s="33"/>
      <c r="R2289" s="33">
        <f t="shared" si="441"/>
        <v>0.19899999999999998</v>
      </c>
      <c r="S2289" s="185">
        <f t="shared" si="441"/>
        <v>0.50633333333333341</v>
      </c>
      <c r="T2289" s="33"/>
      <c r="U2289" s="33">
        <f t="shared" si="442"/>
        <v>0.19899999999999998</v>
      </c>
      <c r="V2289" s="185">
        <f t="shared" si="442"/>
        <v>0.50633333333333341</v>
      </c>
      <c r="W2289" s="36"/>
    </row>
    <row r="2290" spans="1:23" ht="19.5">
      <c r="A2290" s="26">
        <v>88</v>
      </c>
      <c r="B2290" s="27" t="s">
        <v>3047</v>
      </c>
      <c r="C2290" s="27" t="s">
        <v>3182</v>
      </c>
      <c r="D2290" s="27"/>
      <c r="E2290" s="27" t="s">
        <v>3183</v>
      </c>
      <c r="F2290" s="29">
        <v>110</v>
      </c>
      <c r="G2290" s="55">
        <v>0.40900000000000003</v>
      </c>
      <c r="H2290" s="55">
        <v>0.19500000000000001</v>
      </c>
      <c r="I2290" s="31">
        <f t="shared" si="436"/>
        <v>3</v>
      </c>
      <c r="J2290" s="32">
        <f t="shared" si="437"/>
        <v>0.9</v>
      </c>
      <c r="K2290" s="32">
        <f t="shared" si="438"/>
        <v>2.1</v>
      </c>
      <c r="L2290" s="32">
        <f t="shared" si="445"/>
        <v>0.49099999999999999</v>
      </c>
      <c r="M2290" s="32">
        <f t="shared" si="444"/>
        <v>1.905</v>
      </c>
      <c r="N2290" s="33">
        <f t="shared" si="439"/>
        <v>4</v>
      </c>
      <c r="O2290" s="34">
        <f t="shared" si="440"/>
        <v>0.16366666666666665</v>
      </c>
      <c r="P2290" s="35">
        <f t="shared" si="440"/>
        <v>0.63500000000000001</v>
      </c>
      <c r="Q2290" s="33"/>
      <c r="R2290" s="33">
        <f t="shared" si="441"/>
        <v>0.16366666666666665</v>
      </c>
      <c r="S2290" s="185">
        <f t="shared" si="441"/>
        <v>0.63500000000000001</v>
      </c>
      <c r="T2290" s="33"/>
      <c r="U2290" s="33">
        <f t="shared" si="442"/>
        <v>0.16366666666666665</v>
      </c>
      <c r="V2290" s="185">
        <f t="shared" si="442"/>
        <v>0.63500000000000001</v>
      </c>
      <c r="W2290" s="36"/>
    </row>
    <row r="2291" spans="1:23" ht="19.5">
      <c r="A2291" s="26">
        <v>89</v>
      </c>
      <c r="B2291" s="27" t="s">
        <v>3047</v>
      </c>
      <c r="C2291" s="50" t="s">
        <v>3184</v>
      </c>
      <c r="D2291" s="50"/>
      <c r="E2291" s="27" t="s">
        <v>3185</v>
      </c>
      <c r="F2291" s="29">
        <v>87</v>
      </c>
      <c r="G2291" s="55"/>
      <c r="H2291" s="55">
        <v>0.54100000000000004</v>
      </c>
      <c r="I2291" s="31">
        <f t="shared" si="436"/>
        <v>2.4</v>
      </c>
      <c r="J2291" s="32">
        <f t="shared" si="437"/>
        <v>0.7</v>
      </c>
      <c r="K2291" s="32">
        <f t="shared" si="438"/>
        <v>1.7</v>
      </c>
      <c r="L2291" s="32">
        <f t="shared" si="445"/>
        <v>0.7</v>
      </c>
      <c r="M2291" s="32">
        <f t="shared" si="444"/>
        <v>1.1589999999999998</v>
      </c>
      <c r="N2291" s="33">
        <f t="shared" si="439"/>
        <v>3</v>
      </c>
      <c r="O2291" s="34">
        <f t="shared" si="440"/>
        <v>0.23333333333333331</v>
      </c>
      <c r="P2291" s="35">
        <f t="shared" si="440"/>
        <v>0.38633333333333325</v>
      </c>
      <c r="Q2291" s="33"/>
      <c r="R2291" s="33">
        <f t="shared" si="441"/>
        <v>0.23333333333333331</v>
      </c>
      <c r="S2291" s="185">
        <f t="shared" si="441"/>
        <v>0.38633333333333325</v>
      </c>
      <c r="T2291" s="33"/>
      <c r="U2291" s="33">
        <f t="shared" si="442"/>
        <v>0.23333333333333331</v>
      </c>
      <c r="V2291" s="185">
        <f t="shared" si="442"/>
        <v>0.38633333333333325</v>
      </c>
      <c r="W2291" s="36"/>
    </row>
    <row r="2292" spans="1:23" ht="19.5">
      <c r="A2292" s="26">
        <v>90</v>
      </c>
      <c r="B2292" s="27" t="s">
        <v>3047</v>
      </c>
      <c r="C2292" s="27" t="s">
        <v>3186</v>
      </c>
      <c r="D2292" s="27"/>
      <c r="E2292" s="27" t="s">
        <v>3187</v>
      </c>
      <c r="F2292" s="29">
        <v>110</v>
      </c>
      <c r="G2292" s="55">
        <v>0.35</v>
      </c>
      <c r="H2292" s="55"/>
      <c r="I2292" s="31">
        <f t="shared" si="436"/>
        <v>3</v>
      </c>
      <c r="J2292" s="32">
        <f t="shared" si="437"/>
        <v>0.9</v>
      </c>
      <c r="K2292" s="32">
        <f t="shared" si="438"/>
        <v>2.1</v>
      </c>
      <c r="L2292" s="32">
        <f t="shared" si="445"/>
        <v>0.55000000000000004</v>
      </c>
      <c r="M2292" s="32">
        <f t="shared" si="444"/>
        <v>2.1</v>
      </c>
      <c r="N2292" s="33">
        <f t="shared" si="439"/>
        <v>4</v>
      </c>
      <c r="O2292" s="34">
        <f t="shared" si="440"/>
        <v>0.18333333333333335</v>
      </c>
      <c r="P2292" s="35">
        <f t="shared" si="440"/>
        <v>0.70000000000000007</v>
      </c>
      <c r="Q2292" s="33"/>
      <c r="R2292" s="33">
        <f t="shared" si="441"/>
        <v>0.18333333333333335</v>
      </c>
      <c r="S2292" s="185">
        <f t="shared" si="441"/>
        <v>0.70000000000000007</v>
      </c>
      <c r="T2292" s="33"/>
      <c r="U2292" s="33">
        <f t="shared" si="442"/>
        <v>0.18333333333333335</v>
      </c>
      <c r="V2292" s="185">
        <f t="shared" si="442"/>
        <v>0.70000000000000007</v>
      </c>
      <c r="W2292" s="36"/>
    </row>
    <row r="2293" spans="1:23" ht="19.5">
      <c r="A2293" s="26">
        <v>91</v>
      </c>
      <c r="B2293" s="27" t="s">
        <v>3047</v>
      </c>
      <c r="C2293" s="27" t="s">
        <v>3186</v>
      </c>
      <c r="D2293" s="27"/>
      <c r="E2293" s="27" t="s">
        <v>3188</v>
      </c>
      <c r="F2293" s="29">
        <v>262</v>
      </c>
      <c r="G2293" s="55">
        <v>0.78</v>
      </c>
      <c r="H2293" s="55">
        <v>2</v>
      </c>
      <c r="I2293" s="31">
        <f t="shared" si="436"/>
        <v>7.2</v>
      </c>
      <c r="J2293" s="32">
        <f t="shared" si="437"/>
        <v>2.1</v>
      </c>
      <c r="K2293" s="32">
        <f t="shared" si="438"/>
        <v>5.0999999999999996</v>
      </c>
      <c r="L2293" s="32">
        <f t="shared" si="445"/>
        <v>1.32</v>
      </c>
      <c r="M2293" s="32">
        <f t="shared" si="444"/>
        <v>3.0999999999999996</v>
      </c>
      <c r="N2293" s="33">
        <f t="shared" si="439"/>
        <v>9</v>
      </c>
      <c r="O2293" s="34">
        <f t="shared" si="440"/>
        <v>0.44</v>
      </c>
      <c r="P2293" s="35">
        <f t="shared" si="440"/>
        <v>1.0333333333333332</v>
      </c>
      <c r="Q2293" s="33"/>
      <c r="R2293" s="33">
        <f t="shared" si="441"/>
        <v>0.44</v>
      </c>
      <c r="S2293" s="185">
        <f t="shared" si="441"/>
        <v>1.0333333333333332</v>
      </c>
      <c r="T2293" s="33"/>
      <c r="U2293" s="33">
        <f t="shared" si="442"/>
        <v>0.44</v>
      </c>
      <c r="V2293" s="185">
        <f t="shared" si="442"/>
        <v>1.0333333333333332</v>
      </c>
      <c r="W2293" s="36"/>
    </row>
    <row r="2294" spans="1:23" ht="19.5">
      <c r="A2294" s="26">
        <v>92</v>
      </c>
      <c r="B2294" s="27" t="s">
        <v>3047</v>
      </c>
      <c r="C2294" s="27" t="s">
        <v>3189</v>
      </c>
      <c r="D2294" s="27"/>
      <c r="E2294" s="27" t="s">
        <v>3190</v>
      </c>
      <c r="F2294" s="29">
        <v>113</v>
      </c>
      <c r="G2294" s="55">
        <v>0.439</v>
      </c>
      <c r="H2294" s="55">
        <v>1.232</v>
      </c>
      <c r="I2294" s="31">
        <f t="shared" si="436"/>
        <v>3.1</v>
      </c>
      <c r="J2294" s="32">
        <f t="shared" si="437"/>
        <v>0.9</v>
      </c>
      <c r="K2294" s="32">
        <f t="shared" si="438"/>
        <v>2.2000000000000002</v>
      </c>
      <c r="L2294" s="32">
        <f t="shared" si="445"/>
        <v>0.46100000000000002</v>
      </c>
      <c r="M2294" s="32">
        <f t="shared" si="444"/>
        <v>0.96800000000000019</v>
      </c>
      <c r="N2294" s="33">
        <f t="shared" si="439"/>
        <v>4</v>
      </c>
      <c r="O2294" s="34">
        <f t="shared" si="440"/>
        <v>0.15366666666666667</v>
      </c>
      <c r="P2294" s="35">
        <f t="shared" si="440"/>
        <v>0.32266666666666671</v>
      </c>
      <c r="Q2294" s="33"/>
      <c r="R2294" s="33">
        <f t="shared" si="441"/>
        <v>0.15366666666666667</v>
      </c>
      <c r="S2294" s="185">
        <f t="shared" si="441"/>
        <v>0.32266666666666671</v>
      </c>
      <c r="T2294" s="33"/>
      <c r="U2294" s="33">
        <f t="shared" si="442"/>
        <v>0.15366666666666667</v>
      </c>
      <c r="V2294" s="185">
        <f t="shared" si="442"/>
        <v>0.32266666666666671</v>
      </c>
      <c r="W2294" s="36"/>
    </row>
    <row r="2295" spans="1:23" ht="19.5">
      <c r="A2295" s="26">
        <v>93</v>
      </c>
      <c r="B2295" s="27" t="s">
        <v>3047</v>
      </c>
      <c r="C2295" s="27" t="s">
        <v>3189</v>
      </c>
      <c r="D2295" s="27"/>
      <c r="E2295" s="27" t="s">
        <v>3191</v>
      </c>
      <c r="F2295" s="29">
        <v>152</v>
      </c>
      <c r="G2295" s="55">
        <v>7.9999999999999724E-3</v>
      </c>
      <c r="H2295" s="55">
        <v>0.31900000000000006</v>
      </c>
      <c r="I2295" s="31">
        <f t="shared" si="436"/>
        <v>4.2</v>
      </c>
      <c r="J2295" s="32">
        <f t="shared" si="437"/>
        <v>1.2</v>
      </c>
      <c r="K2295" s="32">
        <f t="shared" si="438"/>
        <v>2.9</v>
      </c>
      <c r="L2295" s="32">
        <f t="shared" si="445"/>
        <v>1.1919999999999999</v>
      </c>
      <c r="M2295" s="32">
        <f t="shared" si="444"/>
        <v>2.581</v>
      </c>
      <c r="N2295" s="33">
        <f t="shared" si="439"/>
        <v>5</v>
      </c>
      <c r="O2295" s="34">
        <f t="shared" si="440"/>
        <v>0.39733333333333332</v>
      </c>
      <c r="P2295" s="35">
        <f t="shared" si="440"/>
        <v>0.86033333333333328</v>
      </c>
      <c r="Q2295" s="33"/>
      <c r="R2295" s="33">
        <f t="shared" si="441"/>
        <v>0.39733333333333332</v>
      </c>
      <c r="S2295" s="185">
        <f t="shared" si="441"/>
        <v>0.86033333333333328</v>
      </c>
      <c r="T2295" s="33"/>
      <c r="U2295" s="33">
        <f t="shared" si="442"/>
        <v>0.39733333333333332</v>
      </c>
      <c r="V2295" s="185">
        <f t="shared" si="442"/>
        <v>0.86033333333333328</v>
      </c>
      <c r="W2295" s="36"/>
    </row>
    <row r="2296" spans="1:23" ht="19.5">
      <c r="A2296" s="26">
        <v>94</v>
      </c>
      <c r="B2296" s="27" t="s">
        <v>3047</v>
      </c>
      <c r="C2296" s="27" t="s">
        <v>3189</v>
      </c>
      <c r="D2296" s="27"/>
      <c r="E2296" s="27" t="s">
        <v>3192</v>
      </c>
      <c r="F2296" s="29">
        <v>70</v>
      </c>
      <c r="G2296" s="55"/>
      <c r="H2296" s="55"/>
      <c r="I2296" s="31">
        <f t="shared" si="436"/>
        <v>1.9</v>
      </c>
      <c r="J2296" s="32">
        <f t="shared" si="437"/>
        <v>0.5</v>
      </c>
      <c r="K2296" s="32">
        <f t="shared" si="438"/>
        <v>1.3</v>
      </c>
      <c r="L2296" s="32">
        <f t="shared" si="445"/>
        <v>0.5</v>
      </c>
      <c r="M2296" s="32">
        <f t="shared" si="444"/>
        <v>1.3</v>
      </c>
      <c r="N2296" s="33">
        <f t="shared" si="439"/>
        <v>3</v>
      </c>
      <c r="O2296" s="34">
        <f t="shared" si="440"/>
        <v>0.16666666666666666</v>
      </c>
      <c r="P2296" s="35">
        <f t="shared" si="440"/>
        <v>0.43333333333333335</v>
      </c>
      <c r="Q2296" s="33"/>
      <c r="R2296" s="33">
        <f t="shared" si="441"/>
        <v>0.16666666666666666</v>
      </c>
      <c r="S2296" s="185">
        <f t="shared" si="441"/>
        <v>0.43333333333333335</v>
      </c>
      <c r="T2296" s="33"/>
      <c r="U2296" s="33">
        <f t="shared" si="442"/>
        <v>0.16666666666666666</v>
      </c>
      <c r="V2296" s="185">
        <f t="shared" si="442"/>
        <v>0.43333333333333335</v>
      </c>
      <c r="W2296" s="36"/>
    </row>
    <row r="2297" spans="1:23" ht="19.5">
      <c r="A2297" s="26">
        <v>95</v>
      </c>
      <c r="B2297" s="27" t="s">
        <v>3047</v>
      </c>
      <c r="C2297" s="27" t="s">
        <v>3193</v>
      </c>
      <c r="D2297" s="27"/>
      <c r="E2297" s="27" t="s">
        <v>3194</v>
      </c>
      <c r="F2297" s="29">
        <v>101</v>
      </c>
      <c r="G2297" s="55">
        <v>2.2959999999999998</v>
      </c>
      <c r="H2297" s="55">
        <v>3.7969999999999997</v>
      </c>
      <c r="I2297" s="31">
        <f t="shared" si="436"/>
        <v>2.8</v>
      </c>
      <c r="J2297" s="32">
        <f t="shared" si="437"/>
        <v>0.8</v>
      </c>
      <c r="K2297" s="32">
        <f t="shared" si="438"/>
        <v>2</v>
      </c>
      <c r="L2297" s="32">
        <v>0</v>
      </c>
      <c r="M2297" s="32">
        <v>0</v>
      </c>
      <c r="N2297" s="33">
        <f t="shared" si="439"/>
        <v>4</v>
      </c>
      <c r="O2297" s="34">
        <f t="shared" si="440"/>
        <v>0</v>
      </c>
      <c r="P2297" s="35">
        <f t="shared" si="440"/>
        <v>0</v>
      </c>
      <c r="Q2297" s="33"/>
      <c r="R2297" s="33">
        <f t="shared" si="441"/>
        <v>0</v>
      </c>
      <c r="S2297" s="185">
        <f t="shared" si="441"/>
        <v>0</v>
      </c>
      <c r="T2297" s="33"/>
      <c r="U2297" s="33">
        <f t="shared" si="442"/>
        <v>0</v>
      </c>
      <c r="V2297" s="185">
        <f t="shared" si="442"/>
        <v>0</v>
      </c>
      <c r="W2297" s="36"/>
    </row>
    <row r="2298" spans="1:23" ht="19.5">
      <c r="A2298" s="26">
        <v>96</v>
      </c>
      <c r="B2298" s="27" t="s">
        <v>3047</v>
      </c>
      <c r="C2298" s="27" t="s">
        <v>3193</v>
      </c>
      <c r="D2298" s="27"/>
      <c r="E2298" s="27" t="s">
        <v>3195</v>
      </c>
      <c r="F2298" s="29">
        <v>106</v>
      </c>
      <c r="G2298" s="55">
        <v>1.3259999999999998</v>
      </c>
      <c r="H2298" s="55">
        <v>1.9369999999999998</v>
      </c>
      <c r="I2298" s="31">
        <f t="shared" si="436"/>
        <v>2.9</v>
      </c>
      <c r="J2298" s="32">
        <f t="shared" si="437"/>
        <v>0.8</v>
      </c>
      <c r="K2298" s="32">
        <f t="shared" si="438"/>
        <v>2</v>
      </c>
      <c r="L2298" s="32">
        <v>0</v>
      </c>
      <c r="M2298" s="32">
        <f>K2298-H2298</f>
        <v>6.3000000000000167E-2</v>
      </c>
      <c r="N2298" s="33">
        <f t="shared" si="439"/>
        <v>4</v>
      </c>
      <c r="O2298" s="34">
        <f t="shared" si="440"/>
        <v>0</v>
      </c>
      <c r="P2298" s="35">
        <f t="shared" si="440"/>
        <v>2.1000000000000057E-2</v>
      </c>
      <c r="Q2298" s="33"/>
      <c r="R2298" s="33">
        <f t="shared" si="441"/>
        <v>0</v>
      </c>
      <c r="S2298" s="185">
        <f t="shared" si="441"/>
        <v>2.1000000000000057E-2</v>
      </c>
      <c r="T2298" s="33"/>
      <c r="U2298" s="33">
        <f t="shared" si="442"/>
        <v>0</v>
      </c>
      <c r="V2298" s="185">
        <f t="shared" si="442"/>
        <v>2.1000000000000057E-2</v>
      </c>
      <c r="W2298" s="36"/>
    </row>
    <row r="2299" spans="1:23" ht="19.5">
      <c r="A2299" s="26">
        <v>97</v>
      </c>
      <c r="B2299" s="27" t="s">
        <v>3047</v>
      </c>
      <c r="C2299" s="27" t="s">
        <v>3193</v>
      </c>
      <c r="D2299" s="27"/>
      <c r="E2299" s="27" t="s">
        <v>3196</v>
      </c>
      <c r="F2299" s="29">
        <v>106</v>
      </c>
      <c r="G2299" s="55">
        <v>0.93400000000000005</v>
      </c>
      <c r="H2299" s="55">
        <v>3.17</v>
      </c>
      <c r="I2299" s="31">
        <f t="shared" si="436"/>
        <v>2.9</v>
      </c>
      <c r="J2299" s="32">
        <f t="shared" si="437"/>
        <v>0.8</v>
      </c>
      <c r="K2299" s="32">
        <f t="shared" si="438"/>
        <v>2</v>
      </c>
      <c r="L2299" s="32">
        <v>0</v>
      </c>
      <c r="M2299" s="32">
        <v>0</v>
      </c>
      <c r="N2299" s="33">
        <f t="shared" si="439"/>
        <v>4</v>
      </c>
      <c r="O2299" s="34">
        <f t="shared" si="440"/>
        <v>0</v>
      </c>
      <c r="P2299" s="35">
        <f t="shared" si="440"/>
        <v>0</v>
      </c>
      <c r="Q2299" s="33"/>
      <c r="R2299" s="33">
        <f t="shared" si="441"/>
        <v>0</v>
      </c>
      <c r="S2299" s="185">
        <f t="shared" si="441"/>
        <v>0</v>
      </c>
      <c r="T2299" s="33"/>
      <c r="U2299" s="33">
        <f t="shared" si="442"/>
        <v>0</v>
      </c>
      <c r="V2299" s="185">
        <f t="shared" si="442"/>
        <v>0</v>
      </c>
      <c r="W2299" s="36"/>
    </row>
    <row r="2300" spans="1:23" ht="19.5">
      <c r="A2300" s="26">
        <v>98</v>
      </c>
      <c r="B2300" s="27" t="s">
        <v>3047</v>
      </c>
      <c r="C2300" s="27" t="s">
        <v>2001</v>
      </c>
      <c r="D2300" s="27"/>
      <c r="E2300" s="27" t="s">
        <v>2002</v>
      </c>
      <c r="F2300" s="29">
        <v>208</v>
      </c>
      <c r="G2300" s="55"/>
      <c r="H2300" s="55"/>
      <c r="I2300" s="31">
        <f t="shared" si="436"/>
        <v>5.7</v>
      </c>
      <c r="J2300" s="32">
        <f t="shared" si="437"/>
        <v>1.6</v>
      </c>
      <c r="K2300" s="32">
        <v>3.9</v>
      </c>
      <c r="L2300" s="32">
        <f>J2300-G2300</f>
        <v>1.6</v>
      </c>
      <c r="M2300" s="32">
        <f>K2300-H2300</f>
        <v>3.9</v>
      </c>
      <c r="N2300" s="33">
        <f t="shared" si="439"/>
        <v>7</v>
      </c>
      <c r="O2300" s="34">
        <f t="shared" si="440"/>
        <v>0.53333333333333333</v>
      </c>
      <c r="P2300" s="35">
        <f t="shared" si="440"/>
        <v>1.3</v>
      </c>
      <c r="Q2300" s="33"/>
      <c r="R2300" s="33">
        <f t="shared" si="441"/>
        <v>0.53333333333333333</v>
      </c>
      <c r="S2300" s="185">
        <f t="shared" si="441"/>
        <v>1.3</v>
      </c>
      <c r="T2300" s="33"/>
      <c r="U2300" s="33">
        <f t="shared" si="442"/>
        <v>0.53333333333333333</v>
      </c>
      <c r="V2300" s="185">
        <f t="shared" si="442"/>
        <v>1.3</v>
      </c>
      <c r="W2300" s="36"/>
    </row>
    <row r="2301" spans="1:23" ht="19.5">
      <c r="A2301" s="26">
        <v>99</v>
      </c>
      <c r="B2301" s="27" t="s">
        <v>3047</v>
      </c>
      <c r="C2301" s="27" t="s">
        <v>3197</v>
      </c>
      <c r="D2301" s="27"/>
      <c r="E2301" s="27" t="s">
        <v>3198</v>
      </c>
      <c r="F2301" s="29">
        <v>115</v>
      </c>
      <c r="G2301" s="55">
        <v>0.218</v>
      </c>
      <c r="H2301" s="55">
        <v>0.72599999999999998</v>
      </c>
      <c r="I2301" s="31">
        <f t="shared" si="436"/>
        <v>3.2</v>
      </c>
      <c r="J2301" s="32">
        <f t="shared" si="437"/>
        <v>0.9</v>
      </c>
      <c r="K2301" s="32">
        <f t="shared" si="438"/>
        <v>2.2000000000000002</v>
      </c>
      <c r="L2301" s="32">
        <f>J2301-G2301</f>
        <v>0.68200000000000005</v>
      </c>
      <c r="M2301" s="32">
        <f>K2301-H2301</f>
        <v>1.4740000000000002</v>
      </c>
      <c r="N2301" s="33">
        <f t="shared" si="439"/>
        <v>4</v>
      </c>
      <c r="O2301" s="34">
        <f t="shared" si="440"/>
        <v>0.22733333333333336</v>
      </c>
      <c r="P2301" s="35">
        <f t="shared" si="440"/>
        <v>0.4913333333333334</v>
      </c>
      <c r="Q2301" s="33"/>
      <c r="R2301" s="33">
        <f t="shared" si="441"/>
        <v>0.22733333333333336</v>
      </c>
      <c r="S2301" s="185">
        <f t="shared" si="441"/>
        <v>0.4913333333333334</v>
      </c>
      <c r="T2301" s="33"/>
      <c r="U2301" s="33">
        <f t="shared" si="442"/>
        <v>0.22733333333333336</v>
      </c>
      <c r="V2301" s="185">
        <f t="shared" si="442"/>
        <v>0.4913333333333334</v>
      </c>
      <c r="W2301" s="36"/>
    </row>
    <row r="2302" spans="1:23" ht="19.5">
      <c r="A2302" s="26">
        <v>100</v>
      </c>
      <c r="B2302" s="27" t="s">
        <v>3047</v>
      </c>
      <c r="C2302" s="27" t="s">
        <v>3199</v>
      </c>
      <c r="D2302" s="27"/>
      <c r="E2302" s="27" t="s">
        <v>3200</v>
      </c>
      <c r="F2302" s="29">
        <v>155</v>
      </c>
      <c r="G2302" s="55">
        <v>1.4679999999999997</v>
      </c>
      <c r="H2302" s="55">
        <v>2.9970000000000003</v>
      </c>
      <c r="I2302" s="31">
        <f t="shared" si="436"/>
        <v>4.3</v>
      </c>
      <c r="J2302" s="32">
        <f t="shared" si="437"/>
        <v>1.2</v>
      </c>
      <c r="K2302" s="32">
        <f t="shared" si="438"/>
        <v>3</v>
      </c>
      <c r="L2302" s="32">
        <v>0</v>
      </c>
      <c r="M2302" s="32">
        <v>0</v>
      </c>
      <c r="N2302" s="33">
        <f t="shared" si="439"/>
        <v>6</v>
      </c>
      <c r="O2302" s="34">
        <f t="shared" si="440"/>
        <v>0</v>
      </c>
      <c r="P2302" s="35">
        <f t="shared" si="440"/>
        <v>0</v>
      </c>
      <c r="Q2302" s="33"/>
      <c r="R2302" s="33">
        <f t="shared" si="441"/>
        <v>0</v>
      </c>
      <c r="S2302" s="185">
        <f t="shared" si="441"/>
        <v>0</v>
      </c>
      <c r="T2302" s="33"/>
      <c r="U2302" s="33">
        <f t="shared" si="442"/>
        <v>0</v>
      </c>
      <c r="V2302" s="185">
        <f t="shared" si="442"/>
        <v>0</v>
      </c>
      <c r="W2302" s="36"/>
    </row>
    <row r="2303" spans="1:23" ht="19.5">
      <c r="A2303" s="26">
        <v>101</v>
      </c>
      <c r="B2303" s="27" t="s">
        <v>3047</v>
      </c>
      <c r="C2303" s="27" t="s">
        <v>3201</v>
      </c>
      <c r="D2303" s="27"/>
      <c r="E2303" s="27" t="s">
        <v>2888</v>
      </c>
      <c r="F2303" s="29">
        <v>115</v>
      </c>
      <c r="G2303" s="55">
        <v>0.10340000000000003</v>
      </c>
      <c r="H2303" s="55">
        <v>0.31319999999999992</v>
      </c>
      <c r="I2303" s="31">
        <f t="shared" si="436"/>
        <v>3.2</v>
      </c>
      <c r="J2303" s="32">
        <f t="shared" si="437"/>
        <v>0.9</v>
      </c>
      <c r="K2303" s="32">
        <f t="shared" si="438"/>
        <v>2.2000000000000002</v>
      </c>
      <c r="L2303" s="32">
        <f t="shared" ref="L2303:M2319" si="446">J2303-G2303</f>
        <v>0.79659999999999997</v>
      </c>
      <c r="M2303" s="32">
        <f t="shared" si="446"/>
        <v>1.8868000000000003</v>
      </c>
      <c r="N2303" s="33">
        <f t="shared" si="439"/>
        <v>4</v>
      </c>
      <c r="O2303" s="34">
        <f t="shared" si="440"/>
        <v>0.26553333333333334</v>
      </c>
      <c r="P2303" s="35">
        <f t="shared" si="440"/>
        <v>0.62893333333333346</v>
      </c>
      <c r="Q2303" s="33"/>
      <c r="R2303" s="33">
        <f t="shared" si="441"/>
        <v>0.26553333333333334</v>
      </c>
      <c r="S2303" s="185">
        <f t="shared" si="441"/>
        <v>0.62893333333333346</v>
      </c>
      <c r="T2303" s="33"/>
      <c r="U2303" s="33">
        <f t="shared" si="442"/>
        <v>0.26553333333333334</v>
      </c>
      <c r="V2303" s="185">
        <f t="shared" si="442"/>
        <v>0.62893333333333346</v>
      </c>
      <c r="W2303" s="36"/>
    </row>
    <row r="2304" spans="1:23" ht="19.5">
      <c r="A2304" s="26">
        <v>102</v>
      </c>
      <c r="B2304" s="27" t="s">
        <v>3047</v>
      </c>
      <c r="C2304" s="27" t="s">
        <v>3202</v>
      </c>
      <c r="D2304" s="27"/>
      <c r="E2304" s="27" t="s">
        <v>3203</v>
      </c>
      <c r="F2304" s="29">
        <v>225</v>
      </c>
      <c r="G2304" s="55">
        <v>0.22899999999999998</v>
      </c>
      <c r="H2304" s="55">
        <v>0.5970000000000002</v>
      </c>
      <c r="I2304" s="31">
        <f t="shared" si="436"/>
        <v>6.2</v>
      </c>
      <c r="J2304" s="32">
        <f t="shared" si="437"/>
        <v>1.8</v>
      </c>
      <c r="K2304" s="32">
        <f t="shared" si="438"/>
        <v>4.4000000000000004</v>
      </c>
      <c r="L2304" s="32">
        <f t="shared" si="446"/>
        <v>1.5710000000000002</v>
      </c>
      <c r="M2304" s="32">
        <f t="shared" si="446"/>
        <v>3.8029999999999999</v>
      </c>
      <c r="N2304" s="33">
        <f t="shared" si="439"/>
        <v>8</v>
      </c>
      <c r="O2304" s="34">
        <f t="shared" si="440"/>
        <v>0.52366666666666672</v>
      </c>
      <c r="P2304" s="35">
        <f t="shared" si="440"/>
        <v>1.2676666666666667</v>
      </c>
      <c r="Q2304" s="33"/>
      <c r="R2304" s="33">
        <f t="shared" si="441"/>
        <v>0.52366666666666672</v>
      </c>
      <c r="S2304" s="185">
        <f t="shared" si="441"/>
        <v>1.2676666666666667</v>
      </c>
      <c r="T2304" s="33"/>
      <c r="U2304" s="33">
        <f t="shared" si="442"/>
        <v>0.52366666666666672</v>
      </c>
      <c r="V2304" s="185">
        <f t="shared" si="442"/>
        <v>1.2676666666666667</v>
      </c>
      <c r="W2304" s="36"/>
    </row>
    <row r="2305" spans="1:23" ht="19.5">
      <c r="A2305" s="26">
        <v>103</v>
      </c>
      <c r="B2305" s="27" t="s">
        <v>3047</v>
      </c>
      <c r="C2305" s="27" t="s">
        <v>3204</v>
      </c>
      <c r="D2305" s="27"/>
      <c r="E2305" s="27" t="s">
        <v>3205</v>
      </c>
      <c r="F2305" s="29">
        <v>216</v>
      </c>
      <c r="G2305" s="55">
        <v>0.19200000000000003</v>
      </c>
      <c r="H2305" s="55">
        <v>0.88500000000000001</v>
      </c>
      <c r="I2305" s="31">
        <f t="shared" si="436"/>
        <v>5.9</v>
      </c>
      <c r="J2305" s="32">
        <f t="shared" si="437"/>
        <v>1.7</v>
      </c>
      <c r="K2305" s="32">
        <f t="shared" si="438"/>
        <v>4.0999999999999996</v>
      </c>
      <c r="L2305" s="32">
        <f t="shared" si="446"/>
        <v>1.508</v>
      </c>
      <c r="M2305" s="32">
        <f t="shared" si="446"/>
        <v>3.2149999999999999</v>
      </c>
      <c r="N2305" s="33">
        <f t="shared" si="439"/>
        <v>8</v>
      </c>
      <c r="O2305" s="34">
        <f t="shared" si="440"/>
        <v>0.50266666666666671</v>
      </c>
      <c r="P2305" s="35">
        <f t="shared" si="440"/>
        <v>1.0716666666666665</v>
      </c>
      <c r="Q2305" s="33"/>
      <c r="R2305" s="33">
        <f t="shared" si="441"/>
        <v>0.50266666666666671</v>
      </c>
      <c r="S2305" s="185">
        <f t="shared" si="441"/>
        <v>1.0716666666666665</v>
      </c>
      <c r="T2305" s="33"/>
      <c r="U2305" s="33">
        <f t="shared" si="442"/>
        <v>0.50266666666666671</v>
      </c>
      <c r="V2305" s="185">
        <f t="shared" si="442"/>
        <v>1.0716666666666665</v>
      </c>
      <c r="W2305" s="33"/>
    </row>
    <row r="2306" spans="1:23" ht="19.5">
      <c r="A2306" s="26">
        <v>104</v>
      </c>
      <c r="B2306" s="27" t="s">
        <v>3047</v>
      </c>
      <c r="C2306" s="27" t="s">
        <v>2809</v>
      </c>
      <c r="D2306" s="27"/>
      <c r="E2306" s="27" t="s">
        <v>2810</v>
      </c>
      <c r="F2306" s="29">
        <v>199</v>
      </c>
      <c r="G2306" s="55"/>
      <c r="H2306" s="55">
        <v>0.71499999999999997</v>
      </c>
      <c r="I2306" s="31">
        <f t="shared" si="436"/>
        <v>5.5</v>
      </c>
      <c r="J2306" s="32">
        <f t="shared" si="437"/>
        <v>1.6</v>
      </c>
      <c r="K2306" s="32">
        <f t="shared" si="438"/>
        <v>3.9</v>
      </c>
      <c r="L2306" s="32">
        <f t="shared" si="446"/>
        <v>1.6</v>
      </c>
      <c r="M2306" s="32">
        <f t="shared" si="446"/>
        <v>3.1850000000000001</v>
      </c>
      <c r="N2306" s="33">
        <f t="shared" si="439"/>
        <v>7</v>
      </c>
      <c r="O2306" s="34">
        <f t="shared" si="440"/>
        <v>0.53333333333333333</v>
      </c>
      <c r="P2306" s="35">
        <f t="shared" si="440"/>
        <v>1.0616666666666668</v>
      </c>
      <c r="Q2306" s="33"/>
      <c r="R2306" s="33">
        <f t="shared" si="441"/>
        <v>0.53333333333333333</v>
      </c>
      <c r="S2306" s="185">
        <f t="shared" si="441"/>
        <v>1.0616666666666668</v>
      </c>
      <c r="T2306" s="33"/>
      <c r="U2306" s="33">
        <f t="shared" si="442"/>
        <v>0.53333333333333333</v>
      </c>
      <c r="V2306" s="185">
        <f t="shared" si="442"/>
        <v>1.0616666666666668</v>
      </c>
      <c r="W2306" s="36"/>
    </row>
    <row r="2307" spans="1:23" ht="19.5">
      <c r="A2307" s="26">
        <v>105</v>
      </c>
      <c r="B2307" s="27" t="s">
        <v>3047</v>
      </c>
      <c r="C2307" s="27" t="s">
        <v>2809</v>
      </c>
      <c r="D2307" s="27"/>
      <c r="E2307" s="27" t="s">
        <v>3206</v>
      </c>
      <c r="F2307" s="29">
        <v>169</v>
      </c>
      <c r="G2307" s="55">
        <v>0.73599999999999999</v>
      </c>
      <c r="H2307" s="55">
        <v>0.1410000000000001</v>
      </c>
      <c r="I2307" s="31">
        <f t="shared" si="436"/>
        <v>4.5999999999999996</v>
      </c>
      <c r="J2307" s="32">
        <f t="shared" si="437"/>
        <v>1.3</v>
      </c>
      <c r="K2307" s="32">
        <f t="shared" si="438"/>
        <v>3.2</v>
      </c>
      <c r="L2307" s="32">
        <f t="shared" si="446"/>
        <v>0.56400000000000006</v>
      </c>
      <c r="M2307" s="32">
        <f t="shared" si="446"/>
        <v>3.0590000000000002</v>
      </c>
      <c r="N2307" s="33">
        <f t="shared" si="439"/>
        <v>6</v>
      </c>
      <c r="O2307" s="34">
        <f t="shared" si="440"/>
        <v>0.18800000000000003</v>
      </c>
      <c r="P2307" s="35">
        <f t="shared" si="440"/>
        <v>1.0196666666666667</v>
      </c>
      <c r="Q2307" s="33"/>
      <c r="R2307" s="33">
        <f t="shared" si="441"/>
        <v>0.18800000000000003</v>
      </c>
      <c r="S2307" s="185">
        <f t="shared" si="441"/>
        <v>1.0196666666666667</v>
      </c>
      <c r="T2307" s="33"/>
      <c r="U2307" s="33">
        <f t="shared" si="442"/>
        <v>0.18800000000000003</v>
      </c>
      <c r="V2307" s="185">
        <f t="shared" si="442"/>
        <v>1.0196666666666667</v>
      </c>
      <c r="W2307" s="36"/>
    </row>
    <row r="2308" spans="1:23" ht="19.5">
      <c r="A2308" s="26">
        <v>106</v>
      </c>
      <c r="B2308" s="27" t="s">
        <v>3047</v>
      </c>
      <c r="C2308" s="27" t="s">
        <v>3207</v>
      </c>
      <c r="D2308" s="27"/>
      <c r="E2308" s="27" t="s">
        <v>3029</v>
      </c>
      <c r="F2308" s="29">
        <v>164</v>
      </c>
      <c r="G2308" s="55">
        <v>0.68699999999999983</v>
      </c>
      <c r="H2308" s="55">
        <v>1.5389999999999997</v>
      </c>
      <c r="I2308" s="31">
        <f t="shared" si="436"/>
        <v>4.5</v>
      </c>
      <c r="J2308" s="32">
        <f t="shared" si="437"/>
        <v>1.3</v>
      </c>
      <c r="K2308" s="32">
        <f t="shared" si="438"/>
        <v>3.2</v>
      </c>
      <c r="L2308" s="32">
        <f t="shared" si="446"/>
        <v>0.61300000000000021</v>
      </c>
      <c r="M2308" s="32">
        <f t="shared" si="446"/>
        <v>1.6610000000000005</v>
      </c>
      <c r="N2308" s="33">
        <f t="shared" si="439"/>
        <v>6</v>
      </c>
      <c r="O2308" s="34">
        <f t="shared" si="440"/>
        <v>0.20433333333333339</v>
      </c>
      <c r="P2308" s="35">
        <f t="shared" si="440"/>
        <v>0.55366666666666686</v>
      </c>
      <c r="Q2308" s="33"/>
      <c r="R2308" s="33">
        <f t="shared" si="441"/>
        <v>0.20433333333333339</v>
      </c>
      <c r="S2308" s="185">
        <f t="shared" si="441"/>
        <v>0.55366666666666686</v>
      </c>
      <c r="T2308" s="33"/>
      <c r="U2308" s="33">
        <f t="shared" si="442"/>
        <v>0.20433333333333339</v>
      </c>
      <c r="V2308" s="185">
        <f t="shared" si="442"/>
        <v>0.55366666666666686</v>
      </c>
      <c r="W2308" s="36"/>
    </row>
    <row r="2309" spans="1:23" ht="19.5">
      <c r="A2309" s="26">
        <v>107</v>
      </c>
      <c r="B2309" s="27" t="s">
        <v>3047</v>
      </c>
      <c r="C2309" s="27" t="s">
        <v>3030</v>
      </c>
      <c r="D2309" s="27"/>
      <c r="E2309" s="27" t="s">
        <v>3031</v>
      </c>
      <c r="F2309" s="29">
        <v>42</v>
      </c>
      <c r="G2309" s="55">
        <v>0.17</v>
      </c>
      <c r="H2309" s="55">
        <v>0.44</v>
      </c>
      <c r="I2309" s="31">
        <f t="shared" si="436"/>
        <v>1.2</v>
      </c>
      <c r="J2309" s="32">
        <f t="shared" si="437"/>
        <v>0.3</v>
      </c>
      <c r="K2309" s="32">
        <f t="shared" si="438"/>
        <v>0.8</v>
      </c>
      <c r="L2309" s="32">
        <f t="shared" si="446"/>
        <v>0.12999999999999998</v>
      </c>
      <c r="M2309" s="32">
        <f t="shared" si="446"/>
        <v>0.36000000000000004</v>
      </c>
      <c r="N2309" s="33">
        <f t="shared" si="439"/>
        <v>2</v>
      </c>
      <c r="O2309" s="34">
        <f t="shared" si="440"/>
        <v>4.3333333333333328E-2</v>
      </c>
      <c r="P2309" s="35">
        <f t="shared" si="440"/>
        <v>0.12000000000000001</v>
      </c>
      <c r="Q2309" s="33"/>
      <c r="R2309" s="33">
        <f t="shared" si="441"/>
        <v>4.3333333333333328E-2</v>
      </c>
      <c r="S2309" s="185">
        <f t="shared" si="441"/>
        <v>0.12000000000000001</v>
      </c>
      <c r="T2309" s="33"/>
      <c r="U2309" s="33">
        <f t="shared" si="442"/>
        <v>4.3333333333333328E-2</v>
      </c>
      <c r="V2309" s="185">
        <f t="shared" si="442"/>
        <v>0.12000000000000001</v>
      </c>
      <c r="W2309" s="36"/>
    </row>
    <row r="2310" spans="1:23" ht="19.5">
      <c r="A2310" s="26">
        <v>108</v>
      </c>
      <c r="B2310" s="27" t="s">
        <v>3047</v>
      </c>
      <c r="C2310" s="27" t="s">
        <v>3208</v>
      </c>
      <c r="D2310" s="27"/>
      <c r="E2310" s="27" t="s">
        <v>3209</v>
      </c>
      <c r="F2310" s="29">
        <v>183</v>
      </c>
      <c r="G2310" s="55"/>
      <c r="H2310" s="55"/>
      <c r="I2310" s="31">
        <f t="shared" si="436"/>
        <v>5</v>
      </c>
      <c r="J2310" s="32">
        <f t="shared" si="437"/>
        <v>1.4</v>
      </c>
      <c r="K2310" s="32">
        <v>3.4</v>
      </c>
      <c r="L2310" s="32">
        <f t="shared" si="446"/>
        <v>1.4</v>
      </c>
      <c r="M2310" s="32">
        <f t="shared" si="446"/>
        <v>3.4</v>
      </c>
      <c r="N2310" s="33">
        <f t="shared" si="439"/>
        <v>7</v>
      </c>
      <c r="O2310" s="34">
        <f t="shared" si="440"/>
        <v>0.46666666666666662</v>
      </c>
      <c r="P2310" s="35">
        <f t="shared" si="440"/>
        <v>1.1333333333333333</v>
      </c>
      <c r="Q2310" s="33"/>
      <c r="R2310" s="33">
        <f t="shared" si="441"/>
        <v>0.46666666666666662</v>
      </c>
      <c r="S2310" s="185">
        <f t="shared" si="441"/>
        <v>1.1333333333333333</v>
      </c>
      <c r="T2310" s="33"/>
      <c r="U2310" s="33">
        <f t="shared" si="442"/>
        <v>0.46666666666666662</v>
      </c>
      <c r="V2310" s="185">
        <f t="shared" si="442"/>
        <v>1.1333333333333333</v>
      </c>
      <c r="W2310" s="36"/>
    </row>
    <row r="2311" spans="1:23" ht="19.5">
      <c r="A2311" s="26">
        <v>109</v>
      </c>
      <c r="B2311" s="27" t="s">
        <v>3047</v>
      </c>
      <c r="C2311" s="27" t="s">
        <v>3210</v>
      </c>
      <c r="D2311" s="27"/>
      <c r="E2311" s="27" t="s">
        <v>3211</v>
      </c>
      <c r="F2311" s="29">
        <v>110</v>
      </c>
      <c r="G2311" s="55">
        <v>0.05</v>
      </c>
      <c r="H2311" s="55">
        <v>0.25</v>
      </c>
      <c r="I2311" s="31">
        <f t="shared" si="436"/>
        <v>3</v>
      </c>
      <c r="J2311" s="32">
        <f t="shared" si="437"/>
        <v>0.9</v>
      </c>
      <c r="K2311" s="32">
        <f t="shared" si="438"/>
        <v>2.1</v>
      </c>
      <c r="L2311" s="32">
        <f t="shared" si="446"/>
        <v>0.85</v>
      </c>
      <c r="M2311" s="32">
        <f t="shared" si="446"/>
        <v>1.85</v>
      </c>
      <c r="N2311" s="33">
        <f t="shared" si="439"/>
        <v>4</v>
      </c>
      <c r="O2311" s="34">
        <f t="shared" si="440"/>
        <v>0.28333333333333333</v>
      </c>
      <c r="P2311" s="35">
        <f t="shared" si="440"/>
        <v>0.6166666666666667</v>
      </c>
      <c r="Q2311" s="33"/>
      <c r="R2311" s="33">
        <f t="shared" si="441"/>
        <v>0.28333333333333333</v>
      </c>
      <c r="S2311" s="185">
        <f t="shared" si="441"/>
        <v>0.6166666666666667</v>
      </c>
      <c r="T2311" s="33"/>
      <c r="U2311" s="33">
        <f t="shared" si="442"/>
        <v>0.28333333333333333</v>
      </c>
      <c r="V2311" s="185">
        <f t="shared" si="442"/>
        <v>0.6166666666666667</v>
      </c>
      <c r="W2311" s="36"/>
    </row>
    <row r="2312" spans="1:23" ht="19.5">
      <c r="A2312" s="26">
        <v>110</v>
      </c>
      <c r="B2312" s="27" t="s">
        <v>3047</v>
      </c>
      <c r="C2312" s="27" t="s">
        <v>3210</v>
      </c>
      <c r="D2312" s="27"/>
      <c r="E2312" s="27" t="s">
        <v>2727</v>
      </c>
      <c r="F2312" s="29">
        <v>90</v>
      </c>
      <c r="G2312" s="55">
        <v>6.6000000000000017E-2</v>
      </c>
      <c r="H2312" s="55">
        <v>0.30599999999999999</v>
      </c>
      <c r="I2312" s="31">
        <f t="shared" si="436"/>
        <v>2.5</v>
      </c>
      <c r="J2312" s="32">
        <f t="shared" si="437"/>
        <v>0.7</v>
      </c>
      <c r="K2312" s="32">
        <f t="shared" si="438"/>
        <v>1.8</v>
      </c>
      <c r="L2312" s="32">
        <f t="shared" si="446"/>
        <v>0.6339999999999999</v>
      </c>
      <c r="M2312" s="32">
        <f t="shared" si="446"/>
        <v>1.494</v>
      </c>
      <c r="N2312" s="33">
        <f t="shared" si="439"/>
        <v>3</v>
      </c>
      <c r="O2312" s="34">
        <f t="shared" si="440"/>
        <v>0.21133333333333329</v>
      </c>
      <c r="P2312" s="35">
        <f t="shared" si="440"/>
        <v>0.498</v>
      </c>
      <c r="Q2312" s="33"/>
      <c r="R2312" s="33">
        <f t="shared" si="441"/>
        <v>0.21133333333333329</v>
      </c>
      <c r="S2312" s="185">
        <f t="shared" si="441"/>
        <v>0.498</v>
      </c>
      <c r="T2312" s="33"/>
      <c r="U2312" s="33">
        <f t="shared" si="442"/>
        <v>0.21133333333333329</v>
      </c>
      <c r="V2312" s="185">
        <f t="shared" si="442"/>
        <v>0.498</v>
      </c>
      <c r="W2312" s="36"/>
    </row>
    <row r="2313" spans="1:23" ht="19.5">
      <c r="A2313" s="26">
        <v>111</v>
      </c>
      <c r="B2313" s="27" t="s">
        <v>3047</v>
      </c>
      <c r="C2313" s="27"/>
      <c r="D2313" s="27"/>
      <c r="E2313" s="27" t="s">
        <v>3212</v>
      </c>
      <c r="F2313" s="29">
        <v>50</v>
      </c>
      <c r="G2313" s="55"/>
      <c r="H2313" s="55"/>
      <c r="I2313" s="31">
        <f t="shared" si="436"/>
        <v>1.4</v>
      </c>
      <c r="J2313" s="32">
        <f t="shared" si="437"/>
        <v>0.4</v>
      </c>
      <c r="K2313" s="32">
        <f t="shared" si="438"/>
        <v>1</v>
      </c>
      <c r="L2313" s="32">
        <f t="shared" si="446"/>
        <v>0.4</v>
      </c>
      <c r="M2313" s="32">
        <f t="shared" si="446"/>
        <v>1</v>
      </c>
      <c r="N2313" s="33">
        <f t="shared" si="439"/>
        <v>2</v>
      </c>
      <c r="O2313" s="34">
        <f t="shared" si="440"/>
        <v>0.13333333333333333</v>
      </c>
      <c r="P2313" s="35">
        <f t="shared" si="440"/>
        <v>0.33333333333333331</v>
      </c>
      <c r="Q2313" s="33"/>
      <c r="R2313" s="33">
        <f t="shared" si="441"/>
        <v>0.13333333333333333</v>
      </c>
      <c r="S2313" s="185">
        <f t="shared" si="441"/>
        <v>0.33333333333333331</v>
      </c>
      <c r="T2313" s="33"/>
      <c r="U2313" s="33">
        <f t="shared" si="442"/>
        <v>0.13333333333333333</v>
      </c>
      <c r="V2313" s="185">
        <f t="shared" si="442"/>
        <v>0.33333333333333331</v>
      </c>
      <c r="W2313" s="36"/>
    </row>
    <row r="2314" spans="1:23" ht="19.5">
      <c r="A2314" s="70">
        <v>112</v>
      </c>
      <c r="B2314" s="187" t="s">
        <v>3047</v>
      </c>
      <c r="C2314" s="200" t="s">
        <v>3048</v>
      </c>
      <c r="D2314" s="200"/>
      <c r="E2314" s="200" t="s">
        <v>3213</v>
      </c>
      <c r="F2314" s="201">
        <v>37</v>
      </c>
      <c r="G2314" s="202"/>
      <c r="H2314" s="202"/>
      <c r="I2314" s="31">
        <f t="shared" si="436"/>
        <v>1</v>
      </c>
      <c r="J2314" s="32">
        <f t="shared" si="437"/>
        <v>0.3</v>
      </c>
      <c r="K2314" s="32">
        <f t="shared" si="438"/>
        <v>0.7</v>
      </c>
      <c r="L2314" s="32">
        <f t="shared" si="446"/>
        <v>0.3</v>
      </c>
      <c r="M2314" s="32">
        <f t="shared" si="446"/>
        <v>0.7</v>
      </c>
      <c r="N2314" s="33">
        <f t="shared" si="439"/>
        <v>1</v>
      </c>
      <c r="O2314" s="34">
        <f t="shared" si="440"/>
        <v>9.9999999999999992E-2</v>
      </c>
      <c r="P2314" s="35">
        <f t="shared" si="440"/>
        <v>0.23333333333333331</v>
      </c>
      <c r="Q2314" s="33"/>
      <c r="R2314" s="33">
        <f t="shared" si="441"/>
        <v>9.9999999999999992E-2</v>
      </c>
      <c r="S2314" s="185">
        <f t="shared" si="441"/>
        <v>0.23333333333333331</v>
      </c>
      <c r="T2314" s="33"/>
      <c r="U2314" s="33">
        <f t="shared" si="442"/>
        <v>9.9999999999999992E-2</v>
      </c>
      <c r="V2314" s="185">
        <f t="shared" si="442"/>
        <v>0.23333333333333331</v>
      </c>
      <c r="W2314" s="36"/>
    </row>
    <row r="2315" spans="1:23" ht="19.5">
      <c r="A2315" s="70">
        <v>113</v>
      </c>
      <c r="B2315" s="187" t="s">
        <v>3047</v>
      </c>
      <c r="C2315" s="187" t="s">
        <v>3214</v>
      </c>
      <c r="D2315" s="187"/>
      <c r="E2315" s="187" t="s">
        <v>3215</v>
      </c>
      <c r="F2315" s="201">
        <v>32</v>
      </c>
      <c r="G2315" s="202">
        <v>2.6999999999999993E-2</v>
      </c>
      <c r="H2315" s="202"/>
      <c r="I2315" s="31">
        <f t="shared" si="436"/>
        <v>0.9</v>
      </c>
      <c r="J2315" s="32">
        <f t="shared" si="437"/>
        <v>0.3</v>
      </c>
      <c r="K2315" s="32">
        <f t="shared" si="438"/>
        <v>0.6</v>
      </c>
      <c r="L2315" s="32">
        <f t="shared" si="446"/>
        <v>0.27300000000000002</v>
      </c>
      <c r="M2315" s="32">
        <f t="shared" si="446"/>
        <v>0.6</v>
      </c>
      <c r="N2315" s="33">
        <f t="shared" si="439"/>
        <v>1</v>
      </c>
      <c r="O2315" s="34">
        <f t="shared" si="440"/>
        <v>9.1000000000000011E-2</v>
      </c>
      <c r="P2315" s="35">
        <f t="shared" si="440"/>
        <v>0.19999999999999998</v>
      </c>
      <c r="Q2315" s="33"/>
      <c r="R2315" s="33">
        <f t="shared" si="441"/>
        <v>9.1000000000000011E-2</v>
      </c>
      <c r="S2315" s="185">
        <f t="shared" si="441"/>
        <v>0.19999999999999998</v>
      </c>
      <c r="T2315" s="33"/>
      <c r="U2315" s="33">
        <f t="shared" si="442"/>
        <v>9.1000000000000011E-2</v>
      </c>
      <c r="V2315" s="185">
        <f t="shared" si="442"/>
        <v>0.19999999999999998</v>
      </c>
      <c r="W2315" s="36"/>
    </row>
    <row r="2316" spans="1:23" ht="19.5">
      <c r="A2316" s="70">
        <v>114</v>
      </c>
      <c r="B2316" s="187" t="s">
        <v>3047</v>
      </c>
      <c r="C2316" s="200"/>
      <c r="D2316" s="200"/>
      <c r="E2316" s="200" t="s">
        <v>3216</v>
      </c>
      <c r="F2316" s="201">
        <v>24</v>
      </c>
      <c r="G2316" s="202"/>
      <c r="H2316" s="202"/>
      <c r="I2316" s="103">
        <f t="shared" si="436"/>
        <v>0.7</v>
      </c>
      <c r="J2316" s="74">
        <f t="shared" si="437"/>
        <v>0.2</v>
      </c>
      <c r="K2316" s="74">
        <v>0.4</v>
      </c>
      <c r="L2316" s="32">
        <f t="shared" si="446"/>
        <v>0.2</v>
      </c>
      <c r="M2316" s="74">
        <f t="shared" si="446"/>
        <v>0.4</v>
      </c>
      <c r="N2316" s="33">
        <f t="shared" si="439"/>
        <v>1</v>
      </c>
      <c r="O2316" s="34">
        <f t="shared" si="440"/>
        <v>6.6666666666666666E-2</v>
      </c>
      <c r="P2316" s="35">
        <f t="shared" si="440"/>
        <v>0.13333333333333333</v>
      </c>
      <c r="Q2316" s="76"/>
      <c r="R2316" s="33">
        <f t="shared" si="441"/>
        <v>6.6666666666666666E-2</v>
      </c>
      <c r="S2316" s="185">
        <f t="shared" si="441"/>
        <v>0.13333333333333333</v>
      </c>
      <c r="T2316" s="33"/>
      <c r="U2316" s="33">
        <f t="shared" si="442"/>
        <v>6.6666666666666666E-2</v>
      </c>
      <c r="V2316" s="185">
        <f t="shared" si="442"/>
        <v>0.13333333333333333</v>
      </c>
      <c r="W2316" s="36"/>
    </row>
    <row r="2317" spans="1:23" ht="19.5">
      <c r="A2317" s="70">
        <v>115</v>
      </c>
      <c r="B2317" s="187" t="s">
        <v>3047</v>
      </c>
      <c r="C2317" s="200"/>
      <c r="D2317" s="200"/>
      <c r="E2317" s="200" t="s">
        <v>3217</v>
      </c>
      <c r="F2317" s="201">
        <v>60</v>
      </c>
      <c r="G2317" s="202"/>
      <c r="H2317" s="202"/>
      <c r="I2317" s="103">
        <f t="shared" si="436"/>
        <v>1.7</v>
      </c>
      <c r="J2317" s="74">
        <f t="shared" si="437"/>
        <v>0.5</v>
      </c>
      <c r="K2317" s="74">
        <f t="shared" si="438"/>
        <v>1.2</v>
      </c>
      <c r="L2317" s="32">
        <f t="shared" si="446"/>
        <v>0.5</v>
      </c>
      <c r="M2317" s="74">
        <f t="shared" si="446"/>
        <v>1.2</v>
      </c>
      <c r="N2317" s="33">
        <f t="shared" si="439"/>
        <v>2</v>
      </c>
      <c r="O2317" s="34">
        <f t="shared" si="440"/>
        <v>0.16666666666666666</v>
      </c>
      <c r="P2317" s="35">
        <f t="shared" si="440"/>
        <v>0.39999999999999997</v>
      </c>
      <c r="Q2317" s="76"/>
      <c r="R2317" s="33">
        <f t="shared" si="441"/>
        <v>0.16666666666666666</v>
      </c>
      <c r="S2317" s="185">
        <f t="shared" si="441"/>
        <v>0.39999999999999997</v>
      </c>
      <c r="T2317" s="33"/>
      <c r="U2317" s="33">
        <f t="shared" si="442"/>
        <v>0.16666666666666666</v>
      </c>
      <c r="V2317" s="185">
        <f t="shared" si="442"/>
        <v>0.39999999999999997</v>
      </c>
      <c r="W2317" s="36"/>
    </row>
    <row r="2318" spans="1:23" ht="19.5">
      <c r="A2318" s="70">
        <v>116</v>
      </c>
      <c r="B2318" s="187" t="s">
        <v>3047</v>
      </c>
      <c r="C2318" s="200"/>
      <c r="D2318" s="200"/>
      <c r="E2318" s="200" t="s">
        <v>3218</v>
      </c>
      <c r="F2318" s="201">
        <v>36</v>
      </c>
      <c r="G2318" s="202"/>
      <c r="H2318" s="202"/>
      <c r="I2318" s="103">
        <f t="shared" si="436"/>
        <v>1</v>
      </c>
      <c r="J2318" s="74">
        <f t="shared" si="437"/>
        <v>0.3</v>
      </c>
      <c r="K2318" s="74">
        <v>0.6</v>
      </c>
      <c r="L2318" s="32">
        <f t="shared" si="446"/>
        <v>0.3</v>
      </c>
      <c r="M2318" s="74">
        <f t="shared" si="446"/>
        <v>0.6</v>
      </c>
      <c r="N2318" s="33">
        <f t="shared" si="439"/>
        <v>1</v>
      </c>
      <c r="O2318" s="34">
        <f t="shared" si="440"/>
        <v>9.9999999999999992E-2</v>
      </c>
      <c r="P2318" s="35">
        <f t="shared" si="440"/>
        <v>0.19999999999999998</v>
      </c>
      <c r="Q2318" s="76"/>
      <c r="R2318" s="33">
        <f t="shared" si="441"/>
        <v>9.9999999999999992E-2</v>
      </c>
      <c r="S2318" s="185">
        <f t="shared" si="441"/>
        <v>0.19999999999999998</v>
      </c>
      <c r="T2318" s="33"/>
      <c r="U2318" s="33">
        <f t="shared" si="442"/>
        <v>9.9999999999999992E-2</v>
      </c>
      <c r="V2318" s="185">
        <f t="shared" si="442"/>
        <v>0.19999999999999998</v>
      </c>
      <c r="W2318" s="36"/>
    </row>
    <row r="2319" spans="1:23" ht="19.5">
      <c r="A2319" s="70">
        <v>117</v>
      </c>
      <c r="B2319" s="187" t="s">
        <v>3047</v>
      </c>
      <c r="C2319" s="200"/>
      <c r="D2319" s="200"/>
      <c r="E2319" s="200" t="s">
        <v>3219</v>
      </c>
      <c r="F2319" s="201">
        <v>26</v>
      </c>
      <c r="G2319" s="202"/>
      <c r="H2319" s="202"/>
      <c r="I2319" s="103">
        <f t="shared" si="436"/>
        <v>0.7</v>
      </c>
      <c r="J2319" s="74">
        <f t="shared" si="437"/>
        <v>0.2</v>
      </c>
      <c r="K2319" s="74">
        <v>0.4</v>
      </c>
      <c r="L2319" s="32">
        <f t="shared" si="446"/>
        <v>0.2</v>
      </c>
      <c r="M2319" s="74">
        <f t="shared" si="446"/>
        <v>0.4</v>
      </c>
      <c r="N2319" s="33">
        <f t="shared" si="439"/>
        <v>1</v>
      </c>
      <c r="O2319" s="34">
        <f t="shared" si="440"/>
        <v>6.6666666666666666E-2</v>
      </c>
      <c r="P2319" s="35">
        <f t="shared" si="440"/>
        <v>0.13333333333333333</v>
      </c>
      <c r="Q2319" s="76"/>
      <c r="R2319" s="33">
        <f t="shared" si="441"/>
        <v>6.6666666666666666E-2</v>
      </c>
      <c r="S2319" s="185">
        <f t="shared" si="441"/>
        <v>0.13333333333333333</v>
      </c>
      <c r="T2319" s="33"/>
      <c r="U2319" s="33">
        <f t="shared" si="442"/>
        <v>6.6666666666666666E-2</v>
      </c>
      <c r="V2319" s="185">
        <f t="shared" si="442"/>
        <v>0.13333333333333333</v>
      </c>
      <c r="W2319" s="36"/>
    </row>
    <row r="2320" spans="1:23" ht="18.75">
      <c r="A2320" s="70"/>
      <c r="B2320" s="71"/>
      <c r="C2320" s="71"/>
      <c r="D2320" s="71"/>
      <c r="E2320" s="72" t="s">
        <v>225</v>
      </c>
      <c r="F2320" s="203">
        <f>SUM(F2203:F2319)</f>
        <v>15016</v>
      </c>
      <c r="G2320" s="74">
        <f t="shared" ref="G2320:H2320" si="447">SUM(G2203:G2319)</f>
        <v>48.3264</v>
      </c>
      <c r="H2320" s="74">
        <f t="shared" si="447"/>
        <v>81.173100000000005</v>
      </c>
      <c r="I2320" s="103">
        <f>SUM(I2203:I2319)</f>
        <v>413.09999999999974</v>
      </c>
      <c r="J2320" s="74">
        <f>SUM(J2203:J2319)</f>
        <v>117.97000000000007</v>
      </c>
      <c r="K2320" s="74">
        <f>SUM(K2203:K2319)</f>
        <v>288.89999999999998</v>
      </c>
      <c r="L2320" s="74">
        <f>SUM(L2203:L2319)</f>
        <v>85.937599999999961</v>
      </c>
      <c r="M2320" s="74">
        <f>SUM(M2203:M2319)</f>
        <v>220.39189999999994</v>
      </c>
      <c r="N2320" s="74">
        <f t="shared" ref="N2320:P2320" si="448">SUM(N2203:N2319)</f>
        <v>544</v>
      </c>
      <c r="O2320" s="198">
        <f t="shared" si="448"/>
        <v>28.64586666666667</v>
      </c>
      <c r="P2320" s="198">
        <f t="shared" si="448"/>
        <v>73.463966666666707</v>
      </c>
      <c r="Q2320" s="204"/>
      <c r="R2320" s="199">
        <f t="shared" ref="R2320:S2320" si="449">SUM(R2203:R2319)</f>
        <v>28.64586666666667</v>
      </c>
      <c r="S2320" s="199">
        <f t="shared" si="449"/>
        <v>73.463966666666707</v>
      </c>
      <c r="T2320" s="204"/>
      <c r="U2320" s="199">
        <f t="shared" ref="U2320:V2320" si="450">SUM(U2203:U2319)</f>
        <v>28.64586666666667</v>
      </c>
      <c r="V2320" s="199">
        <f t="shared" si="450"/>
        <v>73.463966666666707</v>
      </c>
      <c r="W2320" s="142"/>
    </row>
    <row r="2321" spans="1:23" ht="18.75">
      <c r="A2321" s="81"/>
      <c r="B2321" s="62"/>
      <c r="C2321" s="62"/>
      <c r="D2321" s="62"/>
      <c r="E2321" s="63"/>
      <c r="F2321" s="64"/>
      <c r="G2321" s="65"/>
      <c r="H2321" s="65"/>
      <c r="I2321" s="105"/>
      <c r="J2321" s="83"/>
      <c r="K2321" s="83"/>
      <c r="L2321" s="83"/>
      <c r="M2321" s="83"/>
      <c r="N2321" s="205"/>
      <c r="O2321" s="205"/>
      <c r="P2321" s="205"/>
      <c r="Q2321" s="205"/>
      <c r="R2321" s="205"/>
      <c r="S2321" s="205"/>
      <c r="T2321" s="205"/>
      <c r="U2321" s="205"/>
      <c r="V2321" s="205"/>
      <c r="W2321" s="205"/>
    </row>
    <row r="2322" spans="1:23" ht="18.75">
      <c r="A2322" s="48"/>
      <c r="B2322" s="47"/>
      <c r="C2322" s="47"/>
      <c r="D2322" s="47"/>
      <c r="E2322" s="66"/>
      <c r="F2322" s="67"/>
      <c r="G2322" s="91"/>
      <c r="H2322" s="156"/>
      <c r="I2322" s="157"/>
      <c r="J2322" s="158"/>
      <c r="K2322" s="159"/>
      <c r="L2322" s="88"/>
      <c r="M2322" s="88"/>
      <c r="N2322" s="156"/>
      <c r="O2322" s="156"/>
      <c r="P2322" s="156"/>
      <c r="Q2322" s="156"/>
      <c r="R2322" s="156"/>
      <c r="S2322" s="156"/>
      <c r="T2322" s="156"/>
      <c r="U2322" s="156"/>
      <c r="V2322" s="156"/>
      <c r="W2322" s="156"/>
    </row>
    <row r="2323" spans="1:23" ht="18.75">
      <c r="A2323" s="48"/>
      <c r="B2323" s="47"/>
      <c r="C2323" s="47"/>
      <c r="D2323" s="47"/>
      <c r="E2323" s="66"/>
      <c r="F2323" s="67"/>
      <c r="G2323" s="91"/>
      <c r="H2323" s="160"/>
      <c r="I2323" s="161"/>
      <c r="J2323" s="162"/>
      <c r="K2323" s="163"/>
      <c r="L2323" s="88"/>
      <c r="M2323" s="88"/>
      <c r="N2323" s="156"/>
      <c r="O2323" s="156"/>
      <c r="P2323" s="156"/>
      <c r="Q2323" s="156"/>
      <c r="R2323" s="156"/>
      <c r="S2323" s="156"/>
      <c r="T2323" s="156"/>
      <c r="U2323" s="156"/>
      <c r="V2323" s="156"/>
      <c r="W2323" s="156"/>
    </row>
    <row r="2324" spans="1:23" ht="18.75">
      <c r="A2324" s="48"/>
      <c r="B2324" s="47"/>
      <c r="C2324" s="47"/>
      <c r="D2324" s="47"/>
      <c r="E2324" s="66"/>
      <c r="F2324" s="67"/>
      <c r="G2324" s="91"/>
      <c r="H2324" s="68"/>
      <c r="I2324" s="66"/>
      <c r="J2324" s="163"/>
      <c r="K2324" s="163"/>
      <c r="L2324" s="88"/>
      <c r="M2324" s="88"/>
      <c r="N2324" s="156"/>
      <c r="O2324" s="156"/>
      <c r="P2324" s="156"/>
      <c r="Q2324" s="156"/>
      <c r="R2324" s="156"/>
      <c r="S2324" s="156"/>
      <c r="T2324" s="156"/>
      <c r="U2324" s="156"/>
      <c r="V2324" s="156"/>
      <c r="W2324" s="156"/>
    </row>
    <row r="2325" spans="1:23" ht="18.75">
      <c r="A2325" s="48"/>
      <c r="B2325" s="47"/>
      <c r="C2325" s="47"/>
      <c r="D2325" s="47"/>
      <c r="E2325" s="66"/>
      <c r="F2325" s="67"/>
      <c r="G2325" s="91"/>
      <c r="H2325" s="164"/>
      <c r="I2325" s="66"/>
      <c r="J2325" s="163"/>
      <c r="K2325" s="163"/>
      <c r="L2325" s="88"/>
      <c r="M2325" s="88"/>
      <c r="N2325" s="156"/>
      <c r="O2325" s="156"/>
      <c r="P2325" s="156"/>
      <c r="Q2325" s="156"/>
      <c r="R2325" s="156"/>
      <c r="S2325" s="156"/>
      <c r="T2325" s="156"/>
      <c r="U2325" s="156"/>
      <c r="V2325" s="156"/>
      <c r="W2325" s="156"/>
    </row>
    <row r="2326" spans="1:23" ht="18.75">
      <c r="A2326" s="48"/>
      <c r="B2326" s="47"/>
      <c r="C2326" s="47"/>
      <c r="D2326" s="47"/>
      <c r="E2326" s="66"/>
      <c r="F2326" s="67"/>
      <c r="G2326" s="68"/>
      <c r="H2326" s="68"/>
      <c r="I2326" s="106"/>
      <c r="J2326" s="88"/>
      <c r="K2326" s="88"/>
      <c r="L2326" s="88"/>
      <c r="M2326" s="88"/>
      <c r="N2326" s="156"/>
      <c r="O2326" s="156"/>
      <c r="P2326" s="156"/>
      <c r="Q2326" s="156"/>
      <c r="R2326" s="156"/>
      <c r="S2326" s="156"/>
      <c r="T2326" s="156"/>
      <c r="U2326" s="156"/>
      <c r="V2326" s="156"/>
      <c r="W2326" s="156"/>
    </row>
    <row r="2327" spans="1:23" ht="18.75">
      <c r="A2327" s="48"/>
      <c r="B2327" s="47"/>
      <c r="C2327" s="47"/>
      <c r="D2327" s="47"/>
      <c r="E2327" s="66"/>
      <c r="F2327" s="67"/>
      <c r="G2327" s="68"/>
      <c r="H2327" s="68"/>
      <c r="I2327" s="106"/>
      <c r="J2327" s="88"/>
      <c r="K2327" s="88"/>
      <c r="L2327" s="88"/>
      <c r="M2327" s="88"/>
      <c r="N2327" s="156"/>
      <c r="O2327" s="156"/>
      <c r="P2327" s="156"/>
      <c r="Q2327" s="156"/>
      <c r="R2327" s="156"/>
      <c r="S2327" s="156"/>
      <c r="T2327" s="156"/>
      <c r="U2327" s="156"/>
      <c r="V2327" s="156"/>
      <c r="W2327" s="156"/>
    </row>
    <row r="2328" spans="1:23" ht="18.75">
      <c r="A2328" s="48"/>
      <c r="B2328" s="47"/>
      <c r="C2328" s="47"/>
      <c r="D2328" s="47"/>
      <c r="E2328" s="66"/>
      <c r="F2328" s="67"/>
      <c r="G2328" s="68"/>
      <c r="H2328" s="68"/>
      <c r="I2328" s="106"/>
      <c r="J2328" s="88"/>
      <c r="K2328" s="88"/>
      <c r="L2328" s="88"/>
      <c r="M2328" s="88"/>
      <c r="N2328" s="156"/>
      <c r="O2328" s="156"/>
      <c r="P2328" s="156"/>
      <c r="Q2328" s="156"/>
      <c r="R2328" s="156"/>
      <c r="S2328" s="156"/>
      <c r="T2328" s="156"/>
      <c r="U2328" s="156"/>
      <c r="V2328" s="156"/>
      <c r="W2328" s="156"/>
    </row>
    <row r="2329" spans="1:23" ht="18.75">
      <c r="A2329" s="48"/>
      <c r="B2329" s="47"/>
      <c r="C2329" s="47"/>
      <c r="D2329" s="47"/>
      <c r="E2329" s="66"/>
      <c r="F2329" s="67"/>
      <c r="G2329" s="68"/>
      <c r="H2329" s="68"/>
      <c r="I2329" s="106"/>
      <c r="J2329" s="88"/>
      <c r="K2329" s="88"/>
      <c r="L2329" s="88"/>
      <c r="M2329" s="88"/>
      <c r="N2329" s="156"/>
      <c r="O2329" s="156"/>
      <c r="P2329" s="156"/>
      <c r="Q2329" s="156"/>
      <c r="R2329" s="156"/>
      <c r="S2329" s="156"/>
      <c r="T2329" s="156"/>
      <c r="U2329" s="156"/>
      <c r="V2329" s="156"/>
      <c r="W2329" s="156"/>
    </row>
    <row r="2330" spans="1:23" ht="18.75">
      <c r="A2330" s="48"/>
      <c r="B2330" s="47"/>
      <c r="C2330" s="47"/>
      <c r="D2330" s="47"/>
      <c r="E2330" s="66"/>
      <c r="F2330" s="67"/>
      <c r="G2330" s="68"/>
      <c r="H2330" s="68"/>
      <c r="I2330" s="106"/>
      <c r="J2330" s="88"/>
      <c r="K2330" s="88"/>
      <c r="L2330" s="88"/>
      <c r="M2330" s="88"/>
      <c r="N2330" s="156"/>
      <c r="O2330" s="156"/>
      <c r="P2330" s="156"/>
      <c r="Q2330" s="156"/>
      <c r="R2330" s="156"/>
      <c r="S2330" s="156"/>
      <c r="T2330" s="156"/>
      <c r="U2330" s="156"/>
      <c r="V2330" s="156"/>
      <c r="W2330" s="156"/>
    </row>
    <row r="2331" spans="1:23" ht="18.75">
      <c r="A2331" s="48"/>
      <c r="B2331" s="47"/>
      <c r="C2331" s="47"/>
      <c r="D2331" s="47"/>
      <c r="E2331" s="66"/>
      <c r="F2331" s="67"/>
      <c r="G2331" s="68"/>
      <c r="H2331" s="68"/>
      <c r="I2331" s="106"/>
      <c r="J2331" s="88"/>
      <c r="K2331" s="88"/>
      <c r="L2331" s="88"/>
      <c r="M2331" s="88"/>
      <c r="N2331" s="156"/>
      <c r="O2331" s="156"/>
      <c r="P2331" s="156"/>
      <c r="Q2331" s="156"/>
      <c r="R2331" s="156"/>
      <c r="S2331" s="156"/>
      <c r="T2331" s="156"/>
      <c r="U2331" s="156"/>
      <c r="V2331" s="156"/>
      <c r="W2331" s="156"/>
    </row>
    <row r="2332" spans="1:23" ht="18.75">
      <c r="A2332" s="48"/>
      <c r="B2332" s="47"/>
      <c r="C2332" s="47"/>
      <c r="D2332" s="47"/>
      <c r="E2332" s="66"/>
      <c r="F2332" s="67"/>
      <c r="G2332" s="68"/>
      <c r="H2332" s="68"/>
      <c r="I2332" s="106"/>
      <c r="J2332" s="88"/>
      <c r="K2332" s="88"/>
      <c r="L2332" s="88"/>
      <c r="M2332" s="88"/>
      <c r="N2332" s="156"/>
      <c r="O2332" s="156"/>
      <c r="P2332" s="156"/>
      <c r="Q2332" s="156"/>
      <c r="R2332" s="156"/>
      <c r="S2332" s="156"/>
      <c r="T2332" s="156"/>
      <c r="U2332" s="156"/>
      <c r="V2332" s="156"/>
      <c r="W2332" s="156"/>
    </row>
    <row r="2333" spans="1:23" ht="18.75">
      <c r="A2333" s="48"/>
      <c r="B2333" s="47"/>
      <c r="C2333" s="47"/>
      <c r="D2333" s="47"/>
      <c r="E2333" s="66"/>
      <c r="F2333" s="67"/>
      <c r="G2333" s="68"/>
      <c r="H2333" s="68"/>
      <c r="I2333" s="106"/>
      <c r="J2333" s="88"/>
      <c r="K2333" s="88"/>
      <c r="L2333" s="88"/>
      <c r="M2333" s="88"/>
      <c r="N2333" s="156"/>
      <c r="O2333" s="156"/>
      <c r="P2333" s="156"/>
      <c r="Q2333" s="156"/>
      <c r="R2333" s="156"/>
      <c r="S2333" s="156"/>
      <c r="T2333" s="156"/>
      <c r="U2333" s="156"/>
      <c r="V2333" s="156"/>
      <c r="W2333" s="156"/>
    </row>
    <row r="2334" spans="1:23" ht="18.75">
      <c r="A2334" s="48"/>
      <c r="B2334" s="47"/>
      <c r="C2334" s="47"/>
      <c r="D2334" s="47"/>
      <c r="E2334" s="66"/>
      <c r="F2334" s="67"/>
      <c r="G2334" s="68"/>
      <c r="H2334" s="68"/>
      <c r="I2334" s="106"/>
      <c r="J2334" s="88"/>
      <c r="K2334" s="88"/>
      <c r="L2334" s="88"/>
      <c r="M2334" s="88"/>
      <c r="N2334" s="156"/>
      <c r="O2334" s="156"/>
      <c r="P2334" s="156"/>
      <c r="Q2334" s="156"/>
      <c r="R2334" s="156"/>
      <c r="S2334" s="156"/>
      <c r="T2334" s="156"/>
      <c r="U2334" s="156"/>
      <c r="V2334" s="156"/>
      <c r="W2334" s="156"/>
    </row>
    <row r="2335" spans="1:23" ht="18.75">
      <c r="A2335" s="48"/>
      <c r="B2335" s="47"/>
      <c r="C2335" s="47"/>
      <c r="D2335" s="47"/>
      <c r="E2335" s="66"/>
      <c r="F2335" s="67"/>
      <c r="G2335" s="68"/>
      <c r="H2335" s="68"/>
      <c r="I2335" s="106"/>
      <c r="J2335" s="88"/>
      <c r="K2335" s="88"/>
      <c r="L2335" s="88"/>
      <c r="M2335" s="88"/>
      <c r="N2335" s="156"/>
      <c r="O2335" s="156"/>
      <c r="P2335" s="156"/>
      <c r="Q2335" s="156"/>
      <c r="R2335" s="156"/>
      <c r="S2335" s="156"/>
      <c r="T2335" s="156"/>
      <c r="U2335" s="156"/>
      <c r="V2335" s="156"/>
      <c r="W2335" s="156"/>
    </row>
    <row r="2336" spans="1:23" ht="18.75">
      <c r="A2336" s="48"/>
      <c r="B2336" s="47"/>
      <c r="C2336" s="47"/>
      <c r="D2336" s="47"/>
      <c r="E2336" s="66"/>
      <c r="F2336" s="67"/>
      <c r="G2336" s="68"/>
      <c r="H2336" s="68"/>
      <c r="I2336" s="106"/>
      <c r="J2336" s="88"/>
      <c r="K2336" s="88"/>
      <c r="L2336" s="88"/>
      <c r="M2336" s="88"/>
      <c r="N2336" s="156"/>
      <c r="O2336" s="156"/>
      <c r="P2336" s="156"/>
      <c r="Q2336" s="156"/>
      <c r="R2336" s="156"/>
      <c r="S2336" s="156"/>
      <c r="T2336" s="156"/>
      <c r="U2336" s="156"/>
      <c r="V2336" s="156"/>
      <c r="W2336" s="156"/>
    </row>
    <row r="2337" spans="1:23" ht="18.75">
      <c r="A2337" s="48"/>
      <c r="B2337" s="47"/>
      <c r="C2337" s="47"/>
      <c r="D2337" s="47"/>
      <c r="E2337" s="66"/>
      <c r="F2337" s="67"/>
      <c r="G2337" s="68"/>
      <c r="H2337" s="68"/>
      <c r="I2337" s="106"/>
      <c r="J2337" s="88"/>
      <c r="K2337" s="88"/>
      <c r="L2337" s="88"/>
      <c r="M2337" s="88"/>
      <c r="N2337" s="156"/>
      <c r="O2337" s="156"/>
      <c r="P2337" s="156"/>
      <c r="Q2337" s="156"/>
      <c r="R2337" s="156"/>
      <c r="S2337" s="156"/>
      <c r="T2337" s="156"/>
      <c r="U2337" s="156"/>
      <c r="V2337" s="156"/>
      <c r="W2337" s="156"/>
    </row>
    <row r="2338" spans="1:23" ht="18.75">
      <c r="A2338" s="48"/>
      <c r="B2338" s="47"/>
      <c r="C2338" s="47"/>
      <c r="D2338" s="47"/>
      <c r="E2338" s="66"/>
      <c r="F2338" s="67"/>
      <c r="G2338" s="68"/>
      <c r="H2338" s="68"/>
      <c r="I2338" s="106"/>
      <c r="J2338" s="88"/>
      <c r="K2338" s="88"/>
      <c r="L2338" s="88"/>
      <c r="M2338" s="88"/>
      <c r="N2338" s="156"/>
      <c r="O2338" s="156"/>
      <c r="P2338" s="156"/>
      <c r="Q2338" s="156"/>
      <c r="R2338" s="156"/>
      <c r="S2338" s="156"/>
      <c r="T2338" s="156"/>
      <c r="U2338" s="156"/>
      <c r="V2338" s="156"/>
      <c r="W2338" s="156"/>
    </row>
    <row r="2339" spans="1:23" ht="18.75">
      <c r="A2339" s="48"/>
      <c r="B2339" s="47"/>
      <c r="C2339" s="47"/>
      <c r="D2339" s="47"/>
      <c r="E2339" s="66"/>
      <c r="F2339" s="67"/>
      <c r="G2339" s="68"/>
      <c r="H2339" s="68"/>
      <c r="I2339" s="106"/>
      <c r="J2339" s="88"/>
      <c r="K2339" s="88"/>
      <c r="L2339" s="88"/>
      <c r="M2339" s="88"/>
      <c r="N2339" s="156"/>
      <c r="O2339" s="156"/>
      <c r="P2339" s="156"/>
      <c r="Q2339" s="156"/>
      <c r="R2339" s="156"/>
      <c r="S2339" s="156"/>
      <c r="T2339" s="156"/>
      <c r="U2339" s="156"/>
      <c r="V2339" s="156"/>
      <c r="W2339" s="156"/>
    </row>
    <row r="2340" spans="1:23" ht="18.75">
      <c r="A2340" s="48"/>
      <c r="B2340" s="47"/>
      <c r="C2340" s="47"/>
      <c r="D2340" s="47"/>
      <c r="E2340" s="66"/>
      <c r="F2340" s="67"/>
      <c r="G2340" s="68"/>
      <c r="H2340" s="68"/>
      <c r="I2340" s="106"/>
      <c r="J2340" s="88"/>
      <c r="K2340" s="88"/>
      <c r="L2340" s="88"/>
      <c r="M2340" s="88"/>
      <c r="N2340" s="156"/>
      <c r="O2340" s="156"/>
      <c r="P2340" s="156"/>
      <c r="Q2340" s="156"/>
      <c r="R2340" s="156"/>
      <c r="S2340" s="156"/>
      <c r="T2340" s="156"/>
      <c r="U2340" s="156"/>
      <c r="V2340" s="156"/>
      <c r="W2340" s="156"/>
    </row>
    <row r="2341" spans="1:23" ht="19.5">
      <c r="A2341" s="26">
        <v>1</v>
      </c>
      <c r="B2341" s="27" t="s">
        <v>108</v>
      </c>
      <c r="C2341" s="27" t="s">
        <v>509</v>
      </c>
      <c r="D2341" s="27"/>
      <c r="E2341" s="27" t="s">
        <v>510</v>
      </c>
      <c r="F2341" s="29">
        <v>47</v>
      </c>
      <c r="G2341" s="55"/>
      <c r="H2341" s="55"/>
      <c r="I2341" s="31">
        <f t="shared" ref="I2341:I2404" si="451">ROUND(F2341*55/100*50*0.001,1)</f>
        <v>1.3</v>
      </c>
      <c r="J2341" s="32">
        <f t="shared" ref="J2341:J2404" si="452">ROUND(I2341*1/3.5,1)</f>
        <v>0.4</v>
      </c>
      <c r="K2341" s="32">
        <f t="shared" ref="K2341:K2404" si="453">ROUND(I2341*2/2.85,1)</f>
        <v>0.9</v>
      </c>
      <c r="L2341" s="32">
        <f t="shared" ref="L2341:M2356" si="454">J2341-G2341</f>
        <v>0.4</v>
      </c>
      <c r="M2341" s="32">
        <f t="shared" si="454"/>
        <v>0.9</v>
      </c>
      <c r="N2341" s="33">
        <f t="shared" ref="N2341:N2404" si="455">ROUND(F2341*60/100*60*0.001,0)</f>
        <v>2</v>
      </c>
      <c r="O2341" s="34">
        <f t="shared" ref="O2341:P2404" si="456">L2341/3</f>
        <v>0.13333333333333333</v>
      </c>
      <c r="P2341" s="35">
        <f t="shared" si="456"/>
        <v>0.3</v>
      </c>
      <c r="Q2341" s="33"/>
      <c r="R2341" s="33">
        <f t="shared" ref="R2341:S2404" si="457">L2341/3</f>
        <v>0.13333333333333333</v>
      </c>
      <c r="S2341" s="185">
        <f t="shared" si="457"/>
        <v>0.3</v>
      </c>
      <c r="T2341" s="33"/>
      <c r="U2341" s="33">
        <f t="shared" ref="U2341:V2404" si="458">L2341/3</f>
        <v>0.13333333333333333</v>
      </c>
      <c r="V2341" s="185">
        <f t="shared" si="458"/>
        <v>0.3</v>
      </c>
      <c r="W2341" s="36"/>
    </row>
    <row r="2342" spans="1:23" ht="19.5">
      <c r="A2342" s="26">
        <v>2</v>
      </c>
      <c r="B2342" s="27" t="s">
        <v>108</v>
      </c>
      <c r="C2342" s="27" t="s">
        <v>509</v>
      </c>
      <c r="D2342" s="27"/>
      <c r="E2342" s="27" t="s">
        <v>3220</v>
      </c>
      <c r="F2342" s="29">
        <v>44</v>
      </c>
      <c r="G2342" s="55"/>
      <c r="H2342" s="55"/>
      <c r="I2342" s="31">
        <f t="shared" si="451"/>
        <v>1.2</v>
      </c>
      <c r="J2342" s="32">
        <f t="shared" si="452"/>
        <v>0.3</v>
      </c>
      <c r="K2342" s="32">
        <f t="shared" si="453"/>
        <v>0.8</v>
      </c>
      <c r="L2342" s="32">
        <f t="shared" si="454"/>
        <v>0.3</v>
      </c>
      <c r="M2342" s="32">
        <f t="shared" si="454"/>
        <v>0.8</v>
      </c>
      <c r="N2342" s="33">
        <f t="shared" si="455"/>
        <v>2</v>
      </c>
      <c r="O2342" s="34">
        <f t="shared" si="456"/>
        <v>9.9999999999999992E-2</v>
      </c>
      <c r="P2342" s="35">
        <f t="shared" si="456"/>
        <v>0.26666666666666666</v>
      </c>
      <c r="Q2342" s="33"/>
      <c r="R2342" s="33">
        <f t="shared" si="457"/>
        <v>9.9999999999999992E-2</v>
      </c>
      <c r="S2342" s="185">
        <f t="shared" si="457"/>
        <v>0.26666666666666666</v>
      </c>
      <c r="T2342" s="33"/>
      <c r="U2342" s="33">
        <f t="shared" si="458"/>
        <v>9.9999999999999992E-2</v>
      </c>
      <c r="V2342" s="185">
        <f t="shared" si="458"/>
        <v>0.26666666666666666</v>
      </c>
      <c r="W2342" s="36"/>
    </row>
    <row r="2343" spans="1:23" ht="19.5">
      <c r="A2343" s="26">
        <v>3</v>
      </c>
      <c r="B2343" s="27" t="s">
        <v>108</v>
      </c>
      <c r="C2343" s="27" t="s">
        <v>3221</v>
      </c>
      <c r="D2343" s="27"/>
      <c r="E2343" s="27" t="s">
        <v>3222</v>
      </c>
      <c r="F2343" s="29">
        <v>97</v>
      </c>
      <c r="G2343" s="55"/>
      <c r="H2343" s="55">
        <v>5.9000000000000198E-2</v>
      </c>
      <c r="I2343" s="31">
        <f t="shared" si="451"/>
        <v>2.7</v>
      </c>
      <c r="J2343" s="32">
        <f t="shared" si="452"/>
        <v>0.8</v>
      </c>
      <c r="K2343" s="32">
        <f t="shared" si="453"/>
        <v>1.9</v>
      </c>
      <c r="L2343" s="32">
        <f t="shared" si="454"/>
        <v>0.8</v>
      </c>
      <c r="M2343" s="32">
        <f t="shared" si="454"/>
        <v>1.8409999999999997</v>
      </c>
      <c r="N2343" s="33">
        <f t="shared" si="455"/>
        <v>3</v>
      </c>
      <c r="O2343" s="34">
        <f t="shared" si="456"/>
        <v>0.26666666666666666</v>
      </c>
      <c r="P2343" s="35">
        <f t="shared" si="456"/>
        <v>0.61366666666666658</v>
      </c>
      <c r="Q2343" s="33"/>
      <c r="R2343" s="33">
        <f t="shared" si="457"/>
        <v>0.26666666666666666</v>
      </c>
      <c r="S2343" s="185">
        <f t="shared" si="457"/>
        <v>0.61366666666666658</v>
      </c>
      <c r="T2343" s="33"/>
      <c r="U2343" s="33">
        <f t="shared" si="458"/>
        <v>0.26666666666666666</v>
      </c>
      <c r="V2343" s="185">
        <f t="shared" si="458"/>
        <v>0.61366666666666658</v>
      </c>
      <c r="W2343" s="36"/>
    </row>
    <row r="2344" spans="1:23" ht="19.5">
      <c r="A2344" s="26">
        <v>4</v>
      </c>
      <c r="B2344" s="27" t="s">
        <v>108</v>
      </c>
      <c r="C2344" s="27" t="s">
        <v>108</v>
      </c>
      <c r="D2344" s="27"/>
      <c r="E2344" s="27" t="s">
        <v>3223</v>
      </c>
      <c r="F2344" s="29">
        <v>133</v>
      </c>
      <c r="G2344" s="55"/>
      <c r="H2344" s="55"/>
      <c r="I2344" s="31">
        <f t="shared" si="451"/>
        <v>3.7</v>
      </c>
      <c r="J2344" s="32">
        <f t="shared" si="452"/>
        <v>1.1000000000000001</v>
      </c>
      <c r="K2344" s="32">
        <f t="shared" si="453"/>
        <v>2.6</v>
      </c>
      <c r="L2344" s="32">
        <f t="shared" si="454"/>
        <v>1.1000000000000001</v>
      </c>
      <c r="M2344" s="32">
        <f t="shared" si="454"/>
        <v>2.6</v>
      </c>
      <c r="N2344" s="33">
        <f t="shared" si="455"/>
        <v>5</v>
      </c>
      <c r="O2344" s="34">
        <f t="shared" si="456"/>
        <v>0.3666666666666667</v>
      </c>
      <c r="P2344" s="35">
        <f t="shared" si="456"/>
        <v>0.8666666666666667</v>
      </c>
      <c r="Q2344" s="33"/>
      <c r="R2344" s="33">
        <f t="shared" si="457"/>
        <v>0.3666666666666667</v>
      </c>
      <c r="S2344" s="185">
        <f t="shared" si="457"/>
        <v>0.8666666666666667</v>
      </c>
      <c r="T2344" s="33"/>
      <c r="U2344" s="33">
        <f t="shared" si="458"/>
        <v>0.3666666666666667</v>
      </c>
      <c r="V2344" s="185">
        <f t="shared" si="458"/>
        <v>0.8666666666666667</v>
      </c>
      <c r="W2344" s="36"/>
    </row>
    <row r="2345" spans="1:23" ht="19.5">
      <c r="A2345" s="26">
        <v>5</v>
      </c>
      <c r="B2345" s="27" t="s">
        <v>108</v>
      </c>
      <c r="C2345" s="27" t="s">
        <v>3224</v>
      </c>
      <c r="D2345" s="27"/>
      <c r="E2345" s="27" t="s">
        <v>3225</v>
      </c>
      <c r="F2345" s="29">
        <v>308</v>
      </c>
      <c r="G2345" s="55"/>
      <c r="H2345" s="55"/>
      <c r="I2345" s="31">
        <f t="shared" si="451"/>
        <v>8.5</v>
      </c>
      <c r="J2345" s="32">
        <f t="shared" si="452"/>
        <v>2.4</v>
      </c>
      <c r="K2345" s="32">
        <f t="shared" si="453"/>
        <v>6</v>
      </c>
      <c r="L2345" s="32">
        <f t="shared" si="454"/>
        <v>2.4</v>
      </c>
      <c r="M2345" s="32">
        <f t="shared" si="454"/>
        <v>6</v>
      </c>
      <c r="N2345" s="33">
        <f t="shared" si="455"/>
        <v>11</v>
      </c>
      <c r="O2345" s="34">
        <f t="shared" si="456"/>
        <v>0.79999999999999993</v>
      </c>
      <c r="P2345" s="35">
        <f t="shared" si="456"/>
        <v>2</v>
      </c>
      <c r="Q2345" s="33"/>
      <c r="R2345" s="33">
        <f t="shared" si="457"/>
        <v>0.79999999999999993</v>
      </c>
      <c r="S2345" s="185">
        <f t="shared" si="457"/>
        <v>2</v>
      </c>
      <c r="T2345" s="33"/>
      <c r="U2345" s="33">
        <f t="shared" si="458"/>
        <v>0.79999999999999993</v>
      </c>
      <c r="V2345" s="185">
        <f t="shared" si="458"/>
        <v>2</v>
      </c>
      <c r="W2345" s="36"/>
    </row>
    <row r="2346" spans="1:23" ht="19.5">
      <c r="A2346" s="26">
        <v>6</v>
      </c>
      <c r="B2346" s="27" t="s">
        <v>108</v>
      </c>
      <c r="C2346" s="27" t="s">
        <v>3226</v>
      </c>
      <c r="D2346" s="27"/>
      <c r="E2346" s="27" t="s">
        <v>3227</v>
      </c>
      <c r="F2346" s="29">
        <v>68</v>
      </c>
      <c r="G2346" s="55"/>
      <c r="H2346" s="55"/>
      <c r="I2346" s="31">
        <f t="shared" si="451"/>
        <v>1.9</v>
      </c>
      <c r="J2346" s="32">
        <f t="shared" si="452"/>
        <v>0.5</v>
      </c>
      <c r="K2346" s="32">
        <f t="shared" si="453"/>
        <v>1.3</v>
      </c>
      <c r="L2346" s="32">
        <f t="shared" si="454"/>
        <v>0.5</v>
      </c>
      <c r="M2346" s="32">
        <f t="shared" si="454"/>
        <v>1.3</v>
      </c>
      <c r="N2346" s="33">
        <f t="shared" si="455"/>
        <v>2</v>
      </c>
      <c r="O2346" s="34">
        <f t="shared" si="456"/>
        <v>0.16666666666666666</v>
      </c>
      <c r="P2346" s="35">
        <f t="shared" si="456"/>
        <v>0.43333333333333335</v>
      </c>
      <c r="Q2346" s="33"/>
      <c r="R2346" s="33">
        <f t="shared" si="457"/>
        <v>0.16666666666666666</v>
      </c>
      <c r="S2346" s="185">
        <f t="shared" si="457"/>
        <v>0.43333333333333335</v>
      </c>
      <c r="T2346" s="33"/>
      <c r="U2346" s="33">
        <f t="shared" si="458"/>
        <v>0.16666666666666666</v>
      </c>
      <c r="V2346" s="185">
        <f t="shared" si="458"/>
        <v>0.43333333333333335</v>
      </c>
      <c r="W2346" s="36"/>
    </row>
    <row r="2347" spans="1:23" ht="19.5">
      <c r="A2347" s="26">
        <v>7</v>
      </c>
      <c r="B2347" s="27" t="s">
        <v>108</v>
      </c>
      <c r="C2347" s="27" t="s">
        <v>3228</v>
      </c>
      <c r="D2347" s="27"/>
      <c r="E2347" s="27" t="s">
        <v>3229</v>
      </c>
      <c r="F2347" s="29">
        <v>231</v>
      </c>
      <c r="G2347" s="55">
        <v>5.7079999999999984</v>
      </c>
      <c r="H2347" s="55"/>
      <c r="I2347" s="31">
        <f t="shared" si="451"/>
        <v>6.4</v>
      </c>
      <c r="J2347" s="32">
        <f t="shared" si="452"/>
        <v>1.8</v>
      </c>
      <c r="K2347" s="32">
        <f t="shared" si="453"/>
        <v>4.5</v>
      </c>
      <c r="L2347" s="32">
        <v>0</v>
      </c>
      <c r="M2347" s="32">
        <f t="shared" si="454"/>
        <v>4.5</v>
      </c>
      <c r="N2347" s="33">
        <f t="shared" si="455"/>
        <v>8</v>
      </c>
      <c r="O2347" s="34">
        <f t="shared" si="456"/>
        <v>0</v>
      </c>
      <c r="P2347" s="35">
        <f t="shared" si="456"/>
        <v>1.5</v>
      </c>
      <c r="Q2347" s="33"/>
      <c r="R2347" s="33">
        <f t="shared" si="457"/>
        <v>0</v>
      </c>
      <c r="S2347" s="185">
        <f t="shared" si="457"/>
        <v>1.5</v>
      </c>
      <c r="T2347" s="33"/>
      <c r="U2347" s="33">
        <f t="shared" si="458"/>
        <v>0</v>
      </c>
      <c r="V2347" s="185">
        <f t="shared" si="458"/>
        <v>1.5</v>
      </c>
      <c r="W2347" s="36"/>
    </row>
    <row r="2348" spans="1:23" ht="19.5">
      <c r="A2348" s="26">
        <v>8</v>
      </c>
      <c r="B2348" s="27" t="s">
        <v>108</v>
      </c>
      <c r="C2348" s="27" t="s">
        <v>3230</v>
      </c>
      <c r="D2348" s="27"/>
      <c r="E2348" s="27" t="s">
        <v>1258</v>
      </c>
      <c r="F2348" s="29">
        <v>105</v>
      </c>
      <c r="G2348" s="55"/>
      <c r="H2348" s="55"/>
      <c r="I2348" s="31">
        <f t="shared" si="451"/>
        <v>2.9</v>
      </c>
      <c r="J2348" s="32">
        <f t="shared" si="452"/>
        <v>0.8</v>
      </c>
      <c r="K2348" s="32">
        <v>2.1</v>
      </c>
      <c r="L2348" s="32">
        <f t="shared" ref="L2348:M2358" si="459">J2348-G2348</f>
        <v>0.8</v>
      </c>
      <c r="M2348" s="32">
        <f t="shared" si="454"/>
        <v>2.1</v>
      </c>
      <c r="N2348" s="33">
        <f t="shared" si="455"/>
        <v>4</v>
      </c>
      <c r="O2348" s="34">
        <f t="shared" si="456"/>
        <v>0.26666666666666666</v>
      </c>
      <c r="P2348" s="35">
        <f t="shared" si="456"/>
        <v>0.70000000000000007</v>
      </c>
      <c r="Q2348" s="33"/>
      <c r="R2348" s="33">
        <f t="shared" si="457"/>
        <v>0.26666666666666666</v>
      </c>
      <c r="S2348" s="185">
        <f t="shared" si="457"/>
        <v>0.70000000000000007</v>
      </c>
      <c r="T2348" s="33"/>
      <c r="U2348" s="33">
        <f t="shared" si="458"/>
        <v>0.26666666666666666</v>
      </c>
      <c r="V2348" s="185">
        <f t="shared" si="458"/>
        <v>0.70000000000000007</v>
      </c>
      <c r="W2348" s="36"/>
    </row>
    <row r="2349" spans="1:23" ht="19.5">
      <c r="A2349" s="26">
        <v>9</v>
      </c>
      <c r="B2349" s="27" t="s">
        <v>108</v>
      </c>
      <c r="C2349" s="27" t="s">
        <v>3230</v>
      </c>
      <c r="D2349" s="27"/>
      <c r="E2349" s="27" t="s">
        <v>3231</v>
      </c>
      <c r="F2349" s="29">
        <v>112</v>
      </c>
      <c r="G2349" s="55"/>
      <c r="H2349" s="55"/>
      <c r="I2349" s="31">
        <f t="shared" si="451"/>
        <v>3.1</v>
      </c>
      <c r="J2349" s="32">
        <f t="shared" si="452"/>
        <v>0.9</v>
      </c>
      <c r="K2349" s="32">
        <f t="shared" si="453"/>
        <v>2.2000000000000002</v>
      </c>
      <c r="L2349" s="32">
        <f t="shared" si="459"/>
        <v>0.9</v>
      </c>
      <c r="M2349" s="32">
        <f t="shared" si="454"/>
        <v>2.2000000000000002</v>
      </c>
      <c r="N2349" s="33">
        <f t="shared" si="455"/>
        <v>4</v>
      </c>
      <c r="O2349" s="34">
        <f t="shared" si="456"/>
        <v>0.3</v>
      </c>
      <c r="P2349" s="35">
        <f t="shared" si="456"/>
        <v>0.73333333333333339</v>
      </c>
      <c r="Q2349" s="33"/>
      <c r="R2349" s="33">
        <f t="shared" si="457"/>
        <v>0.3</v>
      </c>
      <c r="S2349" s="185">
        <f t="shared" si="457"/>
        <v>0.73333333333333339</v>
      </c>
      <c r="T2349" s="33"/>
      <c r="U2349" s="33">
        <f t="shared" si="458"/>
        <v>0.3</v>
      </c>
      <c r="V2349" s="185">
        <f t="shared" si="458"/>
        <v>0.73333333333333339</v>
      </c>
      <c r="W2349" s="36"/>
    </row>
    <row r="2350" spans="1:23" ht="19.5">
      <c r="A2350" s="26">
        <v>10</v>
      </c>
      <c r="B2350" s="27" t="s">
        <v>108</v>
      </c>
      <c r="C2350" s="27" t="s">
        <v>3230</v>
      </c>
      <c r="D2350" s="27"/>
      <c r="E2350" s="27" t="s">
        <v>232</v>
      </c>
      <c r="F2350" s="29">
        <v>87</v>
      </c>
      <c r="G2350" s="55"/>
      <c r="H2350" s="55"/>
      <c r="I2350" s="31">
        <f t="shared" si="451"/>
        <v>2.4</v>
      </c>
      <c r="J2350" s="32">
        <f t="shared" si="452"/>
        <v>0.7</v>
      </c>
      <c r="K2350" s="32">
        <f t="shared" si="453"/>
        <v>1.7</v>
      </c>
      <c r="L2350" s="32">
        <f t="shared" si="459"/>
        <v>0.7</v>
      </c>
      <c r="M2350" s="32">
        <f t="shared" si="454"/>
        <v>1.7</v>
      </c>
      <c r="N2350" s="33">
        <f t="shared" si="455"/>
        <v>3</v>
      </c>
      <c r="O2350" s="34">
        <f t="shared" si="456"/>
        <v>0.23333333333333331</v>
      </c>
      <c r="P2350" s="35">
        <f t="shared" si="456"/>
        <v>0.56666666666666665</v>
      </c>
      <c r="Q2350" s="33"/>
      <c r="R2350" s="33">
        <f t="shared" si="457"/>
        <v>0.23333333333333331</v>
      </c>
      <c r="S2350" s="185">
        <f t="shared" si="457"/>
        <v>0.56666666666666665</v>
      </c>
      <c r="T2350" s="33"/>
      <c r="U2350" s="33">
        <f t="shared" si="458"/>
        <v>0.23333333333333331</v>
      </c>
      <c r="V2350" s="185">
        <f t="shared" si="458"/>
        <v>0.56666666666666665</v>
      </c>
      <c r="W2350" s="36"/>
    </row>
    <row r="2351" spans="1:23" ht="19.5">
      <c r="A2351" s="26">
        <v>11</v>
      </c>
      <c r="B2351" s="27" t="s">
        <v>108</v>
      </c>
      <c r="C2351" s="27" t="s">
        <v>3232</v>
      </c>
      <c r="D2351" s="27"/>
      <c r="E2351" s="27" t="s">
        <v>1289</v>
      </c>
      <c r="F2351" s="29">
        <v>151</v>
      </c>
      <c r="G2351" s="55"/>
      <c r="H2351" s="55"/>
      <c r="I2351" s="31">
        <f t="shared" si="451"/>
        <v>4.2</v>
      </c>
      <c r="J2351" s="32">
        <f t="shared" si="452"/>
        <v>1.2</v>
      </c>
      <c r="K2351" s="32">
        <f t="shared" si="453"/>
        <v>2.9</v>
      </c>
      <c r="L2351" s="32">
        <f t="shared" si="459"/>
        <v>1.2</v>
      </c>
      <c r="M2351" s="32">
        <f t="shared" si="454"/>
        <v>2.9</v>
      </c>
      <c r="N2351" s="33">
        <f t="shared" si="455"/>
        <v>5</v>
      </c>
      <c r="O2351" s="34">
        <f t="shared" si="456"/>
        <v>0.39999999999999997</v>
      </c>
      <c r="P2351" s="35">
        <f t="shared" si="456"/>
        <v>0.96666666666666667</v>
      </c>
      <c r="Q2351" s="33"/>
      <c r="R2351" s="33">
        <f t="shared" si="457"/>
        <v>0.39999999999999997</v>
      </c>
      <c r="S2351" s="185">
        <f t="shared" si="457"/>
        <v>0.96666666666666667</v>
      </c>
      <c r="T2351" s="33"/>
      <c r="U2351" s="33">
        <f t="shared" si="458"/>
        <v>0.39999999999999997</v>
      </c>
      <c r="V2351" s="185">
        <f t="shared" si="458"/>
        <v>0.96666666666666667</v>
      </c>
      <c r="W2351" s="36"/>
    </row>
    <row r="2352" spans="1:23" ht="19.5">
      <c r="A2352" s="26">
        <v>12</v>
      </c>
      <c r="B2352" s="27" t="s">
        <v>108</v>
      </c>
      <c r="C2352" s="27" t="s">
        <v>3232</v>
      </c>
      <c r="D2352" s="27"/>
      <c r="E2352" s="27" t="s">
        <v>3233</v>
      </c>
      <c r="F2352" s="29">
        <v>196</v>
      </c>
      <c r="G2352" s="55"/>
      <c r="H2352" s="55"/>
      <c r="I2352" s="31">
        <f t="shared" si="451"/>
        <v>5.4</v>
      </c>
      <c r="J2352" s="32">
        <f t="shared" si="452"/>
        <v>1.5</v>
      </c>
      <c r="K2352" s="32">
        <f t="shared" si="453"/>
        <v>3.8</v>
      </c>
      <c r="L2352" s="32">
        <f t="shared" si="459"/>
        <v>1.5</v>
      </c>
      <c r="M2352" s="32">
        <f t="shared" si="454"/>
        <v>3.8</v>
      </c>
      <c r="N2352" s="33">
        <f t="shared" si="455"/>
        <v>7</v>
      </c>
      <c r="O2352" s="34">
        <f t="shared" si="456"/>
        <v>0.5</v>
      </c>
      <c r="P2352" s="35">
        <f t="shared" si="456"/>
        <v>1.2666666666666666</v>
      </c>
      <c r="Q2352" s="33"/>
      <c r="R2352" s="33">
        <f t="shared" si="457"/>
        <v>0.5</v>
      </c>
      <c r="S2352" s="185">
        <f t="shared" si="457"/>
        <v>1.2666666666666666</v>
      </c>
      <c r="T2352" s="33"/>
      <c r="U2352" s="33">
        <f t="shared" si="458"/>
        <v>0.5</v>
      </c>
      <c r="V2352" s="185">
        <f t="shared" si="458"/>
        <v>1.2666666666666666</v>
      </c>
      <c r="W2352" s="36"/>
    </row>
    <row r="2353" spans="1:23" ht="19.5">
      <c r="A2353" s="26">
        <v>13</v>
      </c>
      <c r="B2353" s="27" t="s">
        <v>108</v>
      </c>
      <c r="C2353" s="27" t="s">
        <v>3232</v>
      </c>
      <c r="D2353" s="27"/>
      <c r="E2353" s="27" t="s">
        <v>3234</v>
      </c>
      <c r="F2353" s="29">
        <v>191</v>
      </c>
      <c r="G2353" s="55"/>
      <c r="H2353" s="55"/>
      <c r="I2353" s="31">
        <f>ROUND(F2353*60/100*50*0.001,1)</f>
        <v>5.7</v>
      </c>
      <c r="J2353" s="32">
        <f t="shared" si="452"/>
        <v>1.6</v>
      </c>
      <c r="K2353" s="32">
        <f t="shared" si="453"/>
        <v>4</v>
      </c>
      <c r="L2353" s="32">
        <f t="shared" si="459"/>
        <v>1.6</v>
      </c>
      <c r="M2353" s="32">
        <f t="shared" si="454"/>
        <v>4</v>
      </c>
      <c r="N2353" s="33">
        <f t="shared" si="455"/>
        <v>7</v>
      </c>
      <c r="O2353" s="34">
        <f t="shared" si="456"/>
        <v>0.53333333333333333</v>
      </c>
      <c r="P2353" s="35">
        <f t="shared" si="456"/>
        <v>1.3333333333333333</v>
      </c>
      <c r="Q2353" s="33"/>
      <c r="R2353" s="33">
        <f t="shared" si="457"/>
        <v>0.53333333333333333</v>
      </c>
      <c r="S2353" s="185">
        <f t="shared" si="457"/>
        <v>1.3333333333333333</v>
      </c>
      <c r="T2353" s="33"/>
      <c r="U2353" s="33">
        <f t="shared" si="458"/>
        <v>0.53333333333333333</v>
      </c>
      <c r="V2353" s="185">
        <f t="shared" si="458"/>
        <v>1.3333333333333333</v>
      </c>
      <c r="W2353" s="36"/>
    </row>
    <row r="2354" spans="1:23" ht="19.5">
      <c r="A2354" s="26">
        <v>14</v>
      </c>
      <c r="B2354" s="27" t="s">
        <v>108</v>
      </c>
      <c r="C2354" s="27" t="s">
        <v>3232</v>
      </c>
      <c r="D2354" s="27"/>
      <c r="E2354" s="27" t="s">
        <v>3235</v>
      </c>
      <c r="F2354" s="29">
        <v>184</v>
      </c>
      <c r="G2354" s="55"/>
      <c r="H2354" s="55"/>
      <c r="I2354" s="31">
        <f t="shared" si="451"/>
        <v>5.0999999999999996</v>
      </c>
      <c r="J2354" s="32">
        <f t="shared" si="452"/>
        <v>1.5</v>
      </c>
      <c r="K2354" s="32">
        <f t="shared" si="453"/>
        <v>3.6</v>
      </c>
      <c r="L2354" s="32">
        <f t="shared" si="459"/>
        <v>1.5</v>
      </c>
      <c r="M2354" s="32">
        <f t="shared" si="454"/>
        <v>3.6</v>
      </c>
      <c r="N2354" s="33">
        <f t="shared" si="455"/>
        <v>7</v>
      </c>
      <c r="O2354" s="34">
        <f t="shared" si="456"/>
        <v>0.5</v>
      </c>
      <c r="P2354" s="35">
        <f t="shared" si="456"/>
        <v>1.2</v>
      </c>
      <c r="Q2354" s="33"/>
      <c r="R2354" s="33">
        <f t="shared" si="457"/>
        <v>0.5</v>
      </c>
      <c r="S2354" s="185">
        <f t="shared" si="457"/>
        <v>1.2</v>
      </c>
      <c r="T2354" s="33"/>
      <c r="U2354" s="33">
        <f t="shared" si="458"/>
        <v>0.5</v>
      </c>
      <c r="V2354" s="185">
        <f t="shared" si="458"/>
        <v>1.2</v>
      </c>
      <c r="W2354" s="36"/>
    </row>
    <row r="2355" spans="1:23" ht="19.5">
      <c r="A2355" s="26">
        <v>15</v>
      </c>
      <c r="B2355" s="27" t="s">
        <v>108</v>
      </c>
      <c r="C2355" s="27" t="s">
        <v>3232</v>
      </c>
      <c r="D2355" s="27"/>
      <c r="E2355" s="27" t="s">
        <v>3236</v>
      </c>
      <c r="F2355" s="29">
        <v>165</v>
      </c>
      <c r="G2355" s="55"/>
      <c r="H2355" s="55"/>
      <c r="I2355" s="31">
        <f>ROUND(F2355*53/100*50*0.001,1)</f>
        <v>4.4000000000000004</v>
      </c>
      <c r="J2355" s="32">
        <f t="shared" si="452"/>
        <v>1.3</v>
      </c>
      <c r="K2355" s="32">
        <f t="shared" si="453"/>
        <v>3.1</v>
      </c>
      <c r="L2355" s="32">
        <f t="shared" si="459"/>
        <v>1.3</v>
      </c>
      <c r="M2355" s="32">
        <f t="shared" si="454"/>
        <v>3.1</v>
      </c>
      <c r="N2355" s="33">
        <f t="shared" si="455"/>
        <v>6</v>
      </c>
      <c r="O2355" s="34">
        <f t="shared" si="456"/>
        <v>0.43333333333333335</v>
      </c>
      <c r="P2355" s="35">
        <f t="shared" si="456"/>
        <v>1.0333333333333334</v>
      </c>
      <c r="Q2355" s="33"/>
      <c r="R2355" s="33">
        <f t="shared" si="457"/>
        <v>0.43333333333333335</v>
      </c>
      <c r="S2355" s="185">
        <f t="shared" si="457"/>
        <v>1.0333333333333334</v>
      </c>
      <c r="T2355" s="33"/>
      <c r="U2355" s="33">
        <f t="shared" si="458"/>
        <v>0.43333333333333335</v>
      </c>
      <c r="V2355" s="185">
        <f t="shared" si="458"/>
        <v>1.0333333333333334</v>
      </c>
      <c r="W2355" s="36"/>
    </row>
    <row r="2356" spans="1:23" ht="19.5">
      <c r="A2356" s="26">
        <v>16</v>
      </c>
      <c r="B2356" s="27" t="s">
        <v>108</v>
      </c>
      <c r="C2356" s="27" t="s">
        <v>3237</v>
      </c>
      <c r="D2356" s="27"/>
      <c r="E2356" s="27" t="s">
        <v>3238</v>
      </c>
      <c r="F2356" s="29">
        <v>57</v>
      </c>
      <c r="G2356" s="55">
        <v>0.46899999999999975</v>
      </c>
      <c r="H2356" s="55">
        <v>0.39399999999999979</v>
      </c>
      <c r="I2356" s="31">
        <f t="shared" si="451"/>
        <v>1.6</v>
      </c>
      <c r="J2356" s="32">
        <f t="shared" si="452"/>
        <v>0.5</v>
      </c>
      <c r="K2356" s="32">
        <f t="shared" si="453"/>
        <v>1.1000000000000001</v>
      </c>
      <c r="L2356" s="32">
        <f t="shared" si="459"/>
        <v>3.100000000000025E-2</v>
      </c>
      <c r="M2356" s="32">
        <f t="shared" si="454"/>
        <v>0.70600000000000029</v>
      </c>
      <c r="N2356" s="33">
        <f t="shared" si="455"/>
        <v>2</v>
      </c>
      <c r="O2356" s="34">
        <f t="shared" si="456"/>
        <v>1.0333333333333417E-2</v>
      </c>
      <c r="P2356" s="35">
        <f t="shared" si="456"/>
        <v>0.23533333333333342</v>
      </c>
      <c r="Q2356" s="33"/>
      <c r="R2356" s="33">
        <f t="shared" si="457"/>
        <v>1.0333333333333417E-2</v>
      </c>
      <c r="S2356" s="185">
        <f t="shared" si="457"/>
        <v>0.23533333333333342</v>
      </c>
      <c r="T2356" s="33"/>
      <c r="U2356" s="33">
        <f t="shared" si="458"/>
        <v>1.0333333333333417E-2</v>
      </c>
      <c r="V2356" s="185">
        <f t="shared" si="458"/>
        <v>0.23533333333333342</v>
      </c>
      <c r="W2356" s="36"/>
    </row>
    <row r="2357" spans="1:23" ht="19.5">
      <c r="A2357" s="26">
        <v>17</v>
      </c>
      <c r="B2357" s="27" t="s">
        <v>108</v>
      </c>
      <c r="C2357" s="27" t="s">
        <v>3237</v>
      </c>
      <c r="D2357" s="27"/>
      <c r="E2357" s="27" t="s">
        <v>3239</v>
      </c>
      <c r="F2357" s="29">
        <v>57</v>
      </c>
      <c r="G2357" s="55"/>
      <c r="H2357" s="55"/>
      <c r="I2357" s="31">
        <f t="shared" si="451"/>
        <v>1.6</v>
      </c>
      <c r="J2357" s="32">
        <f t="shared" si="452"/>
        <v>0.5</v>
      </c>
      <c r="K2357" s="32">
        <f t="shared" si="453"/>
        <v>1.1000000000000001</v>
      </c>
      <c r="L2357" s="32">
        <f t="shared" si="459"/>
        <v>0.5</v>
      </c>
      <c r="M2357" s="32">
        <f t="shared" si="459"/>
        <v>1.1000000000000001</v>
      </c>
      <c r="N2357" s="33">
        <f t="shared" si="455"/>
        <v>2</v>
      </c>
      <c r="O2357" s="34">
        <f t="shared" si="456"/>
        <v>0.16666666666666666</v>
      </c>
      <c r="P2357" s="35">
        <f t="shared" si="456"/>
        <v>0.3666666666666667</v>
      </c>
      <c r="Q2357" s="33"/>
      <c r="R2357" s="33">
        <f t="shared" si="457"/>
        <v>0.16666666666666666</v>
      </c>
      <c r="S2357" s="185">
        <f t="shared" si="457"/>
        <v>0.3666666666666667</v>
      </c>
      <c r="T2357" s="33"/>
      <c r="U2357" s="33">
        <f t="shared" si="458"/>
        <v>0.16666666666666666</v>
      </c>
      <c r="V2357" s="185">
        <f t="shared" si="458"/>
        <v>0.3666666666666667</v>
      </c>
      <c r="W2357" s="36"/>
    </row>
    <row r="2358" spans="1:23" ht="19.5">
      <c r="A2358" s="26">
        <v>18</v>
      </c>
      <c r="B2358" s="27" t="s">
        <v>108</v>
      </c>
      <c r="C2358" s="27" t="s">
        <v>3240</v>
      </c>
      <c r="D2358" s="27"/>
      <c r="E2358" s="27" t="s">
        <v>3241</v>
      </c>
      <c r="F2358" s="29">
        <v>103</v>
      </c>
      <c r="G2358" s="55"/>
      <c r="H2358" s="55"/>
      <c r="I2358" s="31">
        <f t="shared" si="451"/>
        <v>2.8</v>
      </c>
      <c r="J2358" s="32">
        <f t="shared" si="452"/>
        <v>0.8</v>
      </c>
      <c r="K2358" s="32">
        <f t="shared" si="453"/>
        <v>2</v>
      </c>
      <c r="L2358" s="32">
        <f t="shared" si="459"/>
        <v>0.8</v>
      </c>
      <c r="M2358" s="32">
        <f t="shared" si="459"/>
        <v>2</v>
      </c>
      <c r="N2358" s="33">
        <f t="shared" si="455"/>
        <v>4</v>
      </c>
      <c r="O2358" s="34">
        <f t="shared" si="456"/>
        <v>0.26666666666666666</v>
      </c>
      <c r="P2358" s="35">
        <f t="shared" si="456"/>
        <v>0.66666666666666663</v>
      </c>
      <c r="Q2358" s="33"/>
      <c r="R2358" s="33">
        <f t="shared" si="457"/>
        <v>0.26666666666666666</v>
      </c>
      <c r="S2358" s="185">
        <f t="shared" si="457"/>
        <v>0.66666666666666663</v>
      </c>
      <c r="T2358" s="33"/>
      <c r="U2358" s="33">
        <f t="shared" si="458"/>
        <v>0.26666666666666666</v>
      </c>
      <c r="V2358" s="185">
        <f t="shared" si="458"/>
        <v>0.66666666666666663</v>
      </c>
      <c r="W2358" s="36"/>
    </row>
    <row r="2359" spans="1:23" ht="19.5">
      <c r="A2359" s="26">
        <v>19</v>
      </c>
      <c r="B2359" s="27" t="s">
        <v>108</v>
      </c>
      <c r="C2359" s="27" t="s">
        <v>3242</v>
      </c>
      <c r="D2359" s="27"/>
      <c r="E2359" s="27" t="s">
        <v>3243</v>
      </c>
      <c r="F2359" s="29">
        <v>174</v>
      </c>
      <c r="G2359" s="55">
        <v>4.8090000000000002</v>
      </c>
      <c r="H2359" s="55">
        <v>4.9810000000000016</v>
      </c>
      <c r="I2359" s="31">
        <f t="shared" si="451"/>
        <v>4.8</v>
      </c>
      <c r="J2359" s="32">
        <f t="shared" si="452"/>
        <v>1.4</v>
      </c>
      <c r="K2359" s="32">
        <f t="shared" si="453"/>
        <v>3.4</v>
      </c>
      <c r="L2359" s="32">
        <v>0</v>
      </c>
      <c r="M2359" s="32">
        <v>0</v>
      </c>
      <c r="N2359" s="33">
        <f t="shared" si="455"/>
        <v>6</v>
      </c>
      <c r="O2359" s="34">
        <f t="shared" si="456"/>
        <v>0</v>
      </c>
      <c r="P2359" s="35">
        <f t="shared" si="456"/>
        <v>0</v>
      </c>
      <c r="Q2359" s="33"/>
      <c r="R2359" s="33">
        <f t="shared" si="457"/>
        <v>0</v>
      </c>
      <c r="S2359" s="185">
        <f t="shared" si="457"/>
        <v>0</v>
      </c>
      <c r="T2359" s="33"/>
      <c r="U2359" s="33">
        <f t="shared" si="458"/>
        <v>0</v>
      </c>
      <c r="V2359" s="185">
        <f t="shared" si="458"/>
        <v>0</v>
      </c>
      <c r="W2359" s="36"/>
    </row>
    <row r="2360" spans="1:23" ht="19.5">
      <c r="A2360" s="26">
        <v>20</v>
      </c>
      <c r="B2360" s="27" t="s">
        <v>108</v>
      </c>
      <c r="C2360" s="27" t="s">
        <v>3242</v>
      </c>
      <c r="D2360" s="27"/>
      <c r="E2360" s="27" t="s">
        <v>1101</v>
      </c>
      <c r="F2360" s="29">
        <v>56</v>
      </c>
      <c r="G2360" s="55">
        <v>1.5999999999999994</v>
      </c>
      <c r="H2360" s="55"/>
      <c r="I2360" s="31">
        <f t="shared" si="451"/>
        <v>1.5</v>
      </c>
      <c r="J2360" s="32">
        <f t="shared" si="452"/>
        <v>0.4</v>
      </c>
      <c r="K2360" s="32">
        <f t="shared" si="453"/>
        <v>1.1000000000000001</v>
      </c>
      <c r="L2360" s="32">
        <v>0</v>
      </c>
      <c r="M2360" s="32">
        <f t="shared" ref="M2360:M2423" si="460">K2360-H2360</f>
        <v>1.1000000000000001</v>
      </c>
      <c r="N2360" s="33">
        <f t="shared" si="455"/>
        <v>2</v>
      </c>
      <c r="O2360" s="34">
        <f t="shared" si="456"/>
        <v>0</v>
      </c>
      <c r="P2360" s="35">
        <f t="shared" si="456"/>
        <v>0.3666666666666667</v>
      </c>
      <c r="Q2360" s="33"/>
      <c r="R2360" s="33">
        <f t="shared" si="457"/>
        <v>0</v>
      </c>
      <c r="S2360" s="185">
        <f t="shared" si="457"/>
        <v>0.3666666666666667</v>
      </c>
      <c r="T2360" s="33"/>
      <c r="U2360" s="33">
        <f t="shared" si="458"/>
        <v>0</v>
      </c>
      <c r="V2360" s="185">
        <f t="shared" si="458"/>
        <v>0.3666666666666667</v>
      </c>
      <c r="W2360" s="36"/>
    </row>
    <row r="2361" spans="1:23" ht="19.5">
      <c r="A2361" s="26">
        <v>21</v>
      </c>
      <c r="B2361" s="27" t="s">
        <v>108</v>
      </c>
      <c r="C2361" s="27" t="s">
        <v>1939</v>
      </c>
      <c r="D2361" s="27"/>
      <c r="E2361" s="27" t="s">
        <v>3244</v>
      </c>
      <c r="F2361" s="29">
        <v>153</v>
      </c>
      <c r="G2361" s="55"/>
      <c r="H2361" s="55"/>
      <c r="I2361" s="31">
        <f t="shared" si="451"/>
        <v>4.2</v>
      </c>
      <c r="J2361" s="32">
        <f t="shared" si="452"/>
        <v>1.2</v>
      </c>
      <c r="K2361" s="32">
        <f t="shared" si="453"/>
        <v>2.9</v>
      </c>
      <c r="L2361" s="32">
        <f t="shared" ref="L2361:L2368" si="461">J2361-G2361</f>
        <v>1.2</v>
      </c>
      <c r="M2361" s="32">
        <f t="shared" si="460"/>
        <v>2.9</v>
      </c>
      <c r="N2361" s="33">
        <f t="shared" si="455"/>
        <v>6</v>
      </c>
      <c r="O2361" s="34">
        <f t="shared" si="456"/>
        <v>0.39999999999999997</v>
      </c>
      <c r="P2361" s="35">
        <f t="shared" si="456"/>
        <v>0.96666666666666667</v>
      </c>
      <c r="Q2361" s="33"/>
      <c r="R2361" s="33">
        <f t="shared" si="457"/>
        <v>0.39999999999999997</v>
      </c>
      <c r="S2361" s="185">
        <f t="shared" si="457"/>
        <v>0.96666666666666667</v>
      </c>
      <c r="T2361" s="33"/>
      <c r="U2361" s="33">
        <f t="shared" si="458"/>
        <v>0.39999999999999997</v>
      </c>
      <c r="V2361" s="185">
        <f t="shared" si="458"/>
        <v>0.96666666666666667</v>
      </c>
      <c r="W2361" s="36"/>
    </row>
    <row r="2362" spans="1:23" ht="19.5">
      <c r="A2362" s="26">
        <v>22</v>
      </c>
      <c r="B2362" s="27" t="s">
        <v>108</v>
      </c>
      <c r="C2362" s="27" t="s">
        <v>39</v>
      </c>
      <c r="D2362" s="27"/>
      <c r="E2362" s="27" t="s">
        <v>40</v>
      </c>
      <c r="F2362" s="29">
        <v>150</v>
      </c>
      <c r="G2362" s="55"/>
      <c r="H2362" s="55"/>
      <c r="I2362" s="31">
        <f t="shared" si="451"/>
        <v>4.0999999999999996</v>
      </c>
      <c r="J2362" s="32">
        <f t="shared" si="452"/>
        <v>1.2</v>
      </c>
      <c r="K2362" s="32">
        <f t="shared" si="453"/>
        <v>2.9</v>
      </c>
      <c r="L2362" s="32">
        <f t="shared" si="461"/>
        <v>1.2</v>
      </c>
      <c r="M2362" s="32">
        <f t="shared" si="460"/>
        <v>2.9</v>
      </c>
      <c r="N2362" s="33">
        <f t="shared" si="455"/>
        <v>5</v>
      </c>
      <c r="O2362" s="34">
        <f t="shared" si="456"/>
        <v>0.39999999999999997</v>
      </c>
      <c r="P2362" s="35">
        <f t="shared" si="456"/>
        <v>0.96666666666666667</v>
      </c>
      <c r="Q2362" s="33"/>
      <c r="R2362" s="33">
        <f t="shared" si="457"/>
        <v>0.39999999999999997</v>
      </c>
      <c r="S2362" s="185">
        <f t="shared" si="457"/>
        <v>0.96666666666666667</v>
      </c>
      <c r="T2362" s="33"/>
      <c r="U2362" s="33">
        <f t="shared" si="458"/>
        <v>0.39999999999999997</v>
      </c>
      <c r="V2362" s="185">
        <f t="shared" si="458"/>
        <v>0.96666666666666667</v>
      </c>
      <c r="W2362" s="36"/>
    </row>
    <row r="2363" spans="1:23" ht="19.5">
      <c r="A2363" s="26">
        <v>23</v>
      </c>
      <c r="B2363" s="27" t="s">
        <v>108</v>
      </c>
      <c r="C2363" s="27" t="s">
        <v>2676</v>
      </c>
      <c r="D2363" s="27"/>
      <c r="E2363" s="27" t="s">
        <v>2677</v>
      </c>
      <c r="F2363" s="29">
        <v>225</v>
      </c>
      <c r="G2363" s="55"/>
      <c r="H2363" s="55"/>
      <c r="I2363" s="31">
        <f t="shared" si="451"/>
        <v>6.2</v>
      </c>
      <c r="J2363" s="32">
        <f t="shared" si="452"/>
        <v>1.8</v>
      </c>
      <c r="K2363" s="32">
        <f t="shared" si="453"/>
        <v>4.4000000000000004</v>
      </c>
      <c r="L2363" s="32">
        <f t="shared" si="461"/>
        <v>1.8</v>
      </c>
      <c r="M2363" s="32">
        <f t="shared" si="460"/>
        <v>4.4000000000000004</v>
      </c>
      <c r="N2363" s="33">
        <f t="shared" si="455"/>
        <v>8</v>
      </c>
      <c r="O2363" s="34">
        <f t="shared" si="456"/>
        <v>0.6</v>
      </c>
      <c r="P2363" s="35">
        <f t="shared" si="456"/>
        <v>1.4666666666666668</v>
      </c>
      <c r="Q2363" s="33"/>
      <c r="R2363" s="33">
        <f t="shared" si="457"/>
        <v>0.6</v>
      </c>
      <c r="S2363" s="185">
        <f t="shared" si="457"/>
        <v>1.4666666666666668</v>
      </c>
      <c r="T2363" s="33"/>
      <c r="U2363" s="33">
        <f t="shared" si="458"/>
        <v>0.6</v>
      </c>
      <c r="V2363" s="185">
        <f t="shared" si="458"/>
        <v>1.4666666666666668</v>
      </c>
      <c r="W2363" s="36"/>
    </row>
    <row r="2364" spans="1:23" ht="19.5">
      <c r="A2364" s="26">
        <v>24</v>
      </c>
      <c r="B2364" s="27" t="s">
        <v>108</v>
      </c>
      <c r="C2364" s="27" t="s">
        <v>2676</v>
      </c>
      <c r="D2364" s="27"/>
      <c r="E2364" s="27" t="s">
        <v>854</v>
      </c>
      <c r="F2364" s="29">
        <v>152</v>
      </c>
      <c r="G2364" s="55"/>
      <c r="H2364" s="55"/>
      <c r="I2364" s="31">
        <f t="shared" si="451"/>
        <v>4.2</v>
      </c>
      <c r="J2364" s="32">
        <f t="shared" si="452"/>
        <v>1.2</v>
      </c>
      <c r="K2364" s="32">
        <f t="shared" si="453"/>
        <v>2.9</v>
      </c>
      <c r="L2364" s="32">
        <f t="shared" si="461"/>
        <v>1.2</v>
      </c>
      <c r="M2364" s="32">
        <f t="shared" si="460"/>
        <v>2.9</v>
      </c>
      <c r="N2364" s="33">
        <f t="shared" si="455"/>
        <v>5</v>
      </c>
      <c r="O2364" s="34">
        <f t="shared" si="456"/>
        <v>0.39999999999999997</v>
      </c>
      <c r="P2364" s="35">
        <f t="shared" si="456"/>
        <v>0.96666666666666667</v>
      </c>
      <c r="Q2364" s="33"/>
      <c r="R2364" s="33">
        <f t="shared" si="457"/>
        <v>0.39999999999999997</v>
      </c>
      <c r="S2364" s="185">
        <f t="shared" si="457"/>
        <v>0.96666666666666667</v>
      </c>
      <c r="T2364" s="33"/>
      <c r="U2364" s="33">
        <f t="shared" si="458"/>
        <v>0.39999999999999997</v>
      </c>
      <c r="V2364" s="185">
        <f t="shared" si="458"/>
        <v>0.96666666666666667</v>
      </c>
      <c r="W2364" s="36"/>
    </row>
    <row r="2365" spans="1:23" ht="19.5">
      <c r="A2365" s="26">
        <v>25</v>
      </c>
      <c r="B2365" s="27" t="s">
        <v>108</v>
      </c>
      <c r="C2365" s="27" t="s">
        <v>1858</v>
      </c>
      <c r="D2365" s="27"/>
      <c r="E2365" s="27" t="s">
        <v>640</v>
      </c>
      <c r="F2365" s="29">
        <v>60</v>
      </c>
      <c r="G2365" s="55"/>
      <c r="H2365" s="55"/>
      <c r="I2365" s="31">
        <f t="shared" si="451"/>
        <v>1.7</v>
      </c>
      <c r="J2365" s="32">
        <f t="shared" si="452"/>
        <v>0.5</v>
      </c>
      <c r="K2365" s="32">
        <f t="shared" si="453"/>
        <v>1.2</v>
      </c>
      <c r="L2365" s="32">
        <f t="shared" si="461"/>
        <v>0.5</v>
      </c>
      <c r="M2365" s="32">
        <f t="shared" si="460"/>
        <v>1.2</v>
      </c>
      <c r="N2365" s="33">
        <f t="shared" si="455"/>
        <v>2</v>
      </c>
      <c r="O2365" s="34">
        <f t="shared" si="456"/>
        <v>0.16666666666666666</v>
      </c>
      <c r="P2365" s="35">
        <f t="shared" si="456"/>
        <v>0.39999999999999997</v>
      </c>
      <c r="Q2365" s="33"/>
      <c r="R2365" s="33">
        <f t="shared" si="457"/>
        <v>0.16666666666666666</v>
      </c>
      <c r="S2365" s="185">
        <f t="shared" si="457"/>
        <v>0.39999999999999997</v>
      </c>
      <c r="T2365" s="33"/>
      <c r="U2365" s="33">
        <f t="shared" si="458"/>
        <v>0.16666666666666666</v>
      </c>
      <c r="V2365" s="185">
        <f t="shared" si="458"/>
        <v>0.39999999999999997</v>
      </c>
      <c r="W2365" s="36"/>
    </row>
    <row r="2366" spans="1:23" ht="19.5">
      <c r="A2366" s="26">
        <v>26</v>
      </c>
      <c r="B2366" s="27" t="s">
        <v>108</v>
      </c>
      <c r="C2366" s="27" t="s">
        <v>3245</v>
      </c>
      <c r="D2366" s="27"/>
      <c r="E2366" s="27" t="s">
        <v>3246</v>
      </c>
      <c r="F2366" s="29">
        <v>137</v>
      </c>
      <c r="G2366" s="55"/>
      <c r="H2366" s="55"/>
      <c r="I2366" s="31">
        <f t="shared" si="451"/>
        <v>3.8</v>
      </c>
      <c r="J2366" s="32">
        <f t="shared" si="452"/>
        <v>1.1000000000000001</v>
      </c>
      <c r="K2366" s="32">
        <f t="shared" si="453"/>
        <v>2.7</v>
      </c>
      <c r="L2366" s="32">
        <f t="shared" si="461"/>
        <v>1.1000000000000001</v>
      </c>
      <c r="M2366" s="32">
        <f t="shared" si="460"/>
        <v>2.7</v>
      </c>
      <c r="N2366" s="33">
        <f t="shared" si="455"/>
        <v>5</v>
      </c>
      <c r="O2366" s="34">
        <f t="shared" si="456"/>
        <v>0.3666666666666667</v>
      </c>
      <c r="P2366" s="35">
        <f t="shared" si="456"/>
        <v>0.9</v>
      </c>
      <c r="Q2366" s="33"/>
      <c r="R2366" s="33">
        <f t="shared" si="457"/>
        <v>0.3666666666666667</v>
      </c>
      <c r="S2366" s="185">
        <f t="shared" si="457"/>
        <v>0.9</v>
      </c>
      <c r="T2366" s="33"/>
      <c r="U2366" s="33">
        <f t="shared" si="458"/>
        <v>0.3666666666666667</v>
      </c>
      <c r="V2366" s="185">
        <f t="shared" si="458"/>
        <v>0.9</v>
      </c>
      <c r="W2366" s="36"/>
    </row>
    <row r="2367" spans="1:23" ht="19.5">
      <c r="A2367" s="26">
        <v>27</v>
      </c>
      <c r="B2367" s="27" t="s">
        <v>108</v>
      </c>
      <c r="C2367" s="27" t="s">
        <v>3245</v>
      </c>
      <c r="D2367" s="27"/>
      <c r="E2367" s="27" t="s">
        <v>3247</v>
      </c>
      <c r="F2367" s="29">
        <v>111</v>
      </c>
      <c r="G2367" s="55"/>
      <c r="H2367" s="55"/>
      <c r="I2367" s="31">
        <f t="shared" si="451"/>
        <v>3.1</v>
      </c>
      <c r="J2367" s="32">
        <f t="shared" si="452"/>
        <v>0.9</v>
      </c>
      <c r="K2367" s="32">
        <f t="shared" si="453"/>
        <v>2.2000000000000002</v>
      </c>
      <c r="L2367" s="32">
        <f t="shared" si="461"/>
        <v>0.9</v>
      </c>
      <c r="M2367" s="32">
        <f t="shared" si="460"/>
        <v>2.2000000000000002</v>
      </c>
      <c r="N2367" s="33">
        <f t="shared" si="455"/>
        <v>4</v>
      </c>
      <c r="O2367" s="34">
        <f t="shared" si="456"/>
        <v>0.3</v>
      </c>
      <c r="P2367" s="35">
        <f t="shared" si="456"/>
        <v>0.73333333333333339</v>
      </c>
      <c r="Q2367" s="33"/>
      <c r="R2367" s="33">
        <f t="shared" si="457"/>
        <v>0.3</v>
      </c>
      <c r="S2367" s="185">
        <f t="shared" si="457"/>
        <v>0.73333333333333339</v>
      </c>
      <c r="T2367" s="33"/>
      <c r="U2367" s="33">
        <f t="shared" si="458"/>
        <v>0.3</v>
      </c>
      <c r="V2367" s="185">
        <f t="shared" si="458"/>
        <v>0.73333333333333339</v>
      </c>
      <c r="W2367" s="36"/>
    </row>
    <row r="2368" spans="1:23" ht="19.5">
      <c r="A2368" s="26">
        <v>28</v>
      </c>
      <c r="B2368" s="27" t="s">
        <v>108</v>
      </c>
      <c r="C2368" s="27" t="s">
        <v>847</v>
      </c>
      <c r="D2368" s="27"/>
      <c r="E2368" s="27" t="s">
        <v>848</v>
      </c>
      <c r="F2368" s="29">
        <v>57</v>
      </c>
      <c r="G2368" s="55"/>
      <c r="H2368" s="55"/>
      <c r="I2368" s="31">
        <f t="shared" si="451"/>
        <v>1.6</v>
      </c>
      <c r="J2368" s="32">
        <f t="shared" si="452"/>
        <v>0.5</v>
      </c>
      <c r="K2368" s="32">
        <f t="shared" si="453"/>
        <v>1.1000000000000001</v>
      </c>
      <c r="L2368" s="32">
        <f t="shared" si="461"/>
        <v>0.5</v>
      </c>
      <c r="M2368" s="32">
        <f t="shared" si="460"/>
        <v>1.1000000000000001</v>
      </c>
      <c r="N2368" s="33">
        <f t="shared" si="455"/>
        <v>2</v>
      </c>
      <c r="O2368" s="34">
        <f t="shared" si="456"/>
        <v>0.16666666666666666</v>
      </c>
      <c r="P2368" s="35">
        <f t="shared" si="456"/>
        <v>0.3666666666666667</v>
      </c>
      <c r="Q2368" s="33"/>
      <c r="R2368" s="33">
        <f t="shared" si="457"/>
        <v>0.16666666666666666</v>
      </c>
      <c r="S2368" s="185">
        <f t="shared" si="457"/>
        <v>0.3666666666666667</v>
      </c>
      <c r="T2368" s="33"/>
      <c r="U2368" s="33">
        <f t="shared" si="458"/>
        <v>0.16666666666666666</v>
      </c>
      <c r="V2368" s="185">
        <f t="shared" si="458"/>
        <v>0.3666666666666667</v>
      </c>
      <c r="W2368" s="36"/>
    </row>
    <row r="2369" spans="1:23" ht="19.5">
      <c r="A2369" s="26">
        <v>29</v>
      </c>
      <c r="B2369" s="27" t="s">
        <v>108</v>
      </c>
      <c r="C2369" s="27" t="s">
        <v>3248</v>
      </c>
      <c r="D2369" s="27"/>
      <c r="E2369" s="27" t="s">
        <v>3249</v>
      </c>
      <c r="F2369" s="29">
        <v>189</v>
      </c>
      <c r="G2369" s="55">
        <v>5.8150000000000004</v>
      </c>
      <c r="H2369" s="55">
        <v>1.1370000000000005</v>
      </c>
      <c r="I2369" s="31">
        <f t="shared" si="451"/>
        <v>5.2</v>
      </c>
      <c r="J2369" s="32">
        <f t="shared" si="452"/>
        <v>1.5</v>
      </c>
      <c r="K2369" s="32">
        <f t="shared" si="453"/>
        <v>3.6</v>
      </c>
      <c r="L2369" s="32">
        <v>0</v>
      </c>
      <c r="M2369" s="32">
        <f t="shared" si="460"/>
        <v>2.4629999999999996</v>
      </c>
      <c r="N2369" s="33">
        <f t="shared" si="455"/>
        <v>7</v>
      </c>
      <c r="O2369" s="34">
        <f t="shared" si="456"/>
        <v>0</v>
      </c>
      <c r="P2369" s="35">
        <f t="shared" si="456"/>
        <v>0.82099999999999984</v>
      </c>
      <c r="Q2369" s="33"/>
      <c r="R2369" s="33">
        <f t="shared" si="457"/>
        <v>0</v>
      </c>
      <c r="S2369" s="185">
        <f t="shared" si="457"/>
        <v>0.82099999999999984</v>
      </c>
      <c r="T2369" s="33"/>
      <c r="U2369" s="33">
        <f t="shared" si="458"/>
        <v>0</v>
      </c>
      <c r="V2369" s="185">
        <f t="shared" si="458"/>
        <v>0.82099999999999984</v>
      </c>
      <c r="W2369" s="36"/>
    </row>
    <row r="2370" spans="1:23" ht="19.5">
      <c r="A2370" s="26">
        <v>30</v>
      </c>
      <c r="B2370" s="27" t="s">
        <v>108</v>
      </c>
      <c r="C2370" s="27" t="s">
        <v>3250</v>
      </c>
      <c r="D2370" s="27"/>
      <c r="E2370" s="27" t="s">
        <v>3251</v>
      </c>
      <c r="F2370" s="29">
        <v>146</v>
      </c>
      <c r="G2370" s="55"/>
      <c r="H2370" s="55"/>
      <c r="I2370" s="31">
        <f t="shared" si="451"/>
        <v>4</v>
      </c>
      <c r="J2370" s="32">
        <f t="shared" si="452"/>
        <v>1.1000000000000001</v>
      </c>
      <c r="K2370" s="32">
        <f t="shared" si="453"/>
        <v>2.8</v>
      </c>
      <c r="L2370" s="32">
        <f t="shared" ref="L2370:L2382" si="462">J2370-G2370</f>
        <v>1.1000000000000001</v>
      </c>
      <c r="M2370" s="32">
        <f t="shared" si="460"/>
        <v>2.8</v>
      </c>
      <c r="N2370" s="33">
        <f t="shared" si="455"/>
        <v>5</v>
      </c>
      <c r="O2370" s="34">
        <f t="shared" si="456"/>
        <v>0.3666666666666667</v>
      </c>
      <c r="P2370" s="35">
        <f t="shared" si="456"/>
        <v>0.93333333333333324</v>
      </c>
      <c r="Q2370" s="33"/>
      <c r="R2370" s="33">
        <f t="shared" si="457"/>
        <v>0.3666666666666667</v>
      </c>
      <c r="S2370" s="185">
        <f t="shared" si="457"/>
        <v>0.93333333333333324</v>
      </c>
      <c r="T2370" s="33"/>
      <c r="U2370" s="33">
        <f t="shared" si="458"/>
        <v>0.3666666666666667</v>
      </c>
      <c r="V2370" s="185">
        <f t="shared" si="458"/>
        <v>0.93333333333333324</v>
      </c>
      <c r="W2370" s="36"/>
    </row>
    <row r="2371" spans="1:23" ht="19.5">
      <c r="A2371" s="26">
        <v>31</v>
      </c>
      <c r="B2371" s="27" t="s">
        <v>108</v>
      </c>
      <c r="C2371" s="27" t="s">
        <v>3250</v>
      </c>
      <c r="D2371" s="27"/>
      <c r="E2371" s="27" t="s">
        <v>434</v>
      </c>
      <c r="F2371" s="29">
        <v>299</v>
      </c>
      <c r="G2371" s="55"/>
      <c r="H2371" s="55"/>
      <c r="I2371" s="31">
        <f t="shared" si="451"/>
        <v>8.1999999999999993</v>
      </c>
      <c r="J2371" s="32">
        <f t="shared" si="452"/>
        <v>2.2999999999999998</v>
      </c>
      <c r="K2371" s="32">
        <f t="shared" si="453"/>
        <v>5.8</v>
      </c>
      <c r="L2371" s="32">
        <f t="shared" si="462"/>
        <v>2.2999999999999998</v>
      </c>
      <c r="M2371" s="32">
        <f t="shared" si="460"/>
        <v>5.8</v>
      </c>
      <c r="N2371" s="33">
        <f t="shared" si="455"/>
        <v>11</v>
      </c>
      <c r="O2371" s="34">
        <f t="shared" si="456"/>
        <v>0.76666666666666661</v>
      </c>
      <c r="P2371" s="35">
        <f t="shared" si="456"/>
        <v>1.9333333333333333</v>
      </c>
      <c r="Q2371" s="33"/>
      <c r="R2371" s="33">
        <f t="shared" si="457"/>
        <v>0.76666666666666661</v>
      </c>
      <c r="S2371" s="185">
        <f t="shared" si="457"/>
        <v>1.9333333333333333</v>
      </c>
      <c r="T2371" s="33"/>
      <c r="U2371" s="33">
        <f t="shared" si="458"/>
        <v>0.76666666666666661</v>
      </c>
      <c r="V2371" s="185">
        <f t="shared" si="458"/>
        <v>1.9333333333333333</v>
      </c>
      <c r="W2371" s="36"/>
    </row>
    <row r="2372" spans="1:23" ht="19.5">
      <c r="A2372" s="26">
        <v>32</v>
      </c>
      <c r="B2372" s="27" t="s">
        <v>108</v>
      </c>
      <c r="C2372" s="27" t="s">
        <v>3252</v>
      </c>
      <c r="D2372" s="27"/>
      <c r="E2372" s="27" t="s">
        <v>3253</v>
      </c>
      <c r="F2372" s="29">
        <v>110</v>
      </c>
      <c r="G2372" s="55"/>
      <c r="H2372" s="55"/>
      <c r="I2372" s="31">
        <f t="shared" si="451"/>
        <v>3</v>
      </c>
      <c r="J2372" s="32">
        <f t="shared" si="452"/>
        <v>0.9</v>
      </c>
      <c r="K2372" s="32">
        <f t="shared" si="453"/>
        <v>2.1</v>
      </c>
      <c r="L2372" s="32">
        <f t="shared" si="462"/>
        <v>0.9</v>
      </c>
      <c r="M2372" s="32">
        <f t="shared" si="460"/>
        <v>2.1</v>
      </c>
      <c r="N2372" s="33">
        <f t="shared" si="455"/>
        <v>4</v>
      </c>
      <c r="O2372" s="34">
        <f t="shared" si="456"/>
        <v>0.3</v>
      </c>
      <c r="P2372" s="35">
        <f t="shared" si="456"/>
        <v>0.70000000000000007</v>
      </c>
      <c r="Q2372" s="33"/>
      <c r="R2372" s="33">
        <f t="shared" si="457"/>
        <v>0.3</v>
      </c>
      <c r="S2372" s="185">
        <f t="shared" si="457"/>
        <v>0.70000000000000007</v>
      </c>
      <c r="T2372" s="33"/>
      <c r="U2372" s="33">
        <f t="shared" si="458"/>
        <v>0.3</v>
      </c>
      <c r="V2372" s="185">
        <f t="shared" si="458"/>
        <v>0.70000000000000007</v>
      </c>
      <c r="W2372" s="36"/>
    </row>
    <row r="2373" spans="1:23" ht="19.5">
      <c r="A2373" s="26">
        <v>33</v>
      </c>
      <c r="B2373" s="27" t="s">
        <v>108</v>
      </c>
      <c r="C2373" s="27" t="s">
        <v>3254</v>
      </c>
      <c r="D2373" s="27"/>
      <c r="E2373" s="27" t="s">
        <v>3255</v>
      </c>
      <c r="F2373" s="29">
        <v>156</v>
      </c>
      <c r="G2373" s="55"/>
      <c r="H2373" s="55"/>
      <c r="I2373" s="31">
        <f t="shared" si="451"/>
        <v>4.3</v>
      </c>
      <c r="J2373" s="32">
        <f t="shared" si="452"/>
        <v>1.2</v>
      </c>
      <c r="K2373" s="32">
        <f t="shared" si="453"/>
        <v>3</v>
      </c>
      <c r="L2373" s="32">
        <f t="shared" si="462"/>
        <v>1.2</v>
      </c>
      <c r="M2373" s="32">
        <f t="shared" si="460"/>
        <v>3</v>
      </c>
      <c r="N2373" s="33">
        <f t="shared" si="455"/>
        <v>6</v>
      </c>
      <c r="O2373" s="34">
        <f t="shared" si="456"/>
        <v>0.39999999999999997</v>
      </c>
      <c r="P2373" s="35">
        <f t="shared" si="456"/>
        <v>1</v>
      </c>
      <c r="Q2373" s="33"/>
      <c r="R2373" s="33">
        <f t="shared" si="457"/>
        <v>0.39999999999999997</v>
      </c>
      <c r="S2373" s="185">
        <f t="shared" si="457"/>
        <v>1</v>
      </c>
      <c r="T2373" s="33"/>
      <c r="U2373" s="33">
        <f t="shared" si="458"/>
        <v>0.39999999999999997</v>
      </c>
      <c r="V2373" s="185">
        <f t="shared" si="458"/>
        <v>1</v>
      </c>
      <c r="W2373" s="36"/>
    </row>
    <row r="2374" spans="1:23" ht="19.5">
      <c r="A2374" s="26">
        <v>34</v>
      </c>
      <c r="B2374" s="27" t="s">
        <v>108</v>
      </c>
      <c r="C2374" s="27" t="s">
        <v>3256</v>
      </c>
      <c r="D2374" s="27"/>
      <c r="E2374" s="27" t="s">
        <v>3257</v>
      </c>
      <c r="F2374" s="29">
        <v>116</v>
      </c>
      <c r="G2374" s="55"/>
      <c r="H2374" s="55"/>
      <c r="I2374" s="31">
        <f t="shared" si="451"/>
        <v>3.2</v>
      </c>
      <c r="J2374" s="32">
        <f t="shared" si="452"/>
        <v>0.9</v>
      </c>
      <c r="K2374" s="32">
        <f t="shared" si="453"/>
        <v>2.2000000000000002</v>
      </c>
      <c r="L2374" s="32">
        <f t="shared" si="462"/>
        <v>0.9</v>
      </c>
      <c r="M2374" s="32">
        <f t="shared" si="460"/>
        <v>2.2000000000000002</v>
      </c>
      <c r="N2374" s="33">
        <f t="shared" si="455"/>
        <v>4</v>
      </c>
      <c r="O2374" s="34">
        <f t="shared" si="456"/>
        <v>0.3</v>
      </c>
      <c r="P2374" s="35">
        <f t="shared" si="456"/>
        <v>0.73333333333333339</v>
      </c>
      <c r="Q2374" s="33"/>
      <c r="R2374" s="33">
        <f t="shared" si="457"/>
        <v>0.3</v>
      </c>
      <c r="S2374" s="185">
        <f t="shared" si="457"/>
        <v>0.73333333333333339</v>
      </c>
      <c r="T2374" s="33"/>
      <c r="U2374" s="33">
        <f t="shared" si="458"/>
        <v>0.3</v>
      </c>
      <c r="V2374" s="185">
        <f t="shared" si="458"/>
        <v>0.73333333333333339</v>
      </c>
      <c r="W2374" s="36"/>
    </row>
    <row r="2375" spans="1:23" ht="19.5">
      <c r="A2375" s="26">
        <v>35</v>
      </c>
      <c r="B2375" s="27" t="s">
        <v>108</v>
      </c>
      <c r="C2375" s="27" t="s">
        <v>3256</v>
      </c>
      <c r="D2375" s="27"/>
      <c r="E2375" s="27" t="s">
        <v>3258</v>
      </c>
      <c r="F2375" s="29">
        <v>156</v>
      </c>
      <c r="G2375" s="55">
        <v>0.70199999999999985</v>
      </c>
      <c r="H2375" s="55">
        <v>1.165</v>
      </c>
      <c r="I2375" s="31">
        <f t="shared" si="451"/>
        <v>4.3</v>
      </c>
      <c r="J2375" s="32">
        <f t="shared" si="452"/>
        <v>1.2</v>
      </c>
      <c r="K2375" s="32">
        <f t="shared" si="453"/>
        <v>3</v>
      </c>
      <c r="L2375" s="32">
        <f t="shared" si="462"/>
        <v>0.49800000000000011</v>
      </c>
      <c r="M2375" s="32">
        <f t="shared" si="460"/>
        <v>1.835</v>
      </c>
      <c r="N2375" s="33">
        <f t="shared" si="455"/>
        <v>6</v>
      </c>
      <c r="O2375" s="34">
        <f t="shared" si="456"/>
        <v>0.16600000000000004</v>
      </c>
      <c r="P2375" s="35">
        <f t="shared" si="456"/>
        <v>0.61166666666666669</v>
      </c>
      <c r="Q2375" s="33"/>
      <c r="R2375" s="33">
        <f t="shared" si="457"/>
        <v>0.16600000000000004</v>
      </c>
      <c r="S2375" s="185">
        <f t="shared" si="457"/>
        <v>0.61166666666666669</v>
      </c>
      <c r="T2375" s="33"/>
      <c r="U2375" s="33">
        <f t="shared" si="458"/>
        <v>0.16600000000000004</v>
      </c>
      <c r="V2375" s="185">
        <f t="shared" si="458"/>
        <v>0.61166666666666669</v>
      </c>
      <c r="W2375" s="36"/>
    </row>
    <row r="2376" spans="1:23" ht="19.5">
      <c r="A2376" s="26">
        <v>36</v>
      </c>
      <c r="B2376" s="27" t="s">
        <v>108</v>
      </c>
      <c r="C2376" s="27" t="s">
        <v>2960</v>
      </c>
      <c r="D2376" s="27"/>
      <c r="E2376" s="27" t="s">
        <v>3259</v>
      </c>
      <c r="F2376" s="29">
        <v>147</v>
      </c>
      <c r="G2376" s="55">
        <v>2.0000000000000282E-3</v>
      </c>
      <c r="H2376" s="55"/>
      <c r="I2376" s="31">
        <f t="shared" si="451"/>
        <v>4</v>
      </c>
      <c r="J2376" s="32">
        <f t="shared" si="452"/>
        <v>1.1000000000000001</v>
      </c>
      <c r="K2376" s="32">
        <f t="shared" si="453"/>
        <v>2.8</v>
      </c>
      <c r="L2376" s="32">
        <f t="shared" si="462"/>
        <v>1.0980000000000001</v>
      </c>
      <c r="M2376" s="32">
        <f t="shared" si="460"/>
        <v>2.8</v>
      </c>
      <c r="N2376" s="33">
        <f t="shared" si="455"/>
        <v>5</v>
      </c>
      <c r="O2376" s="34">
        <f t="shared" si="456"/>
        <v>0.36600000000000005</v>
      </c>
      <c r="P2376" s="35">
        <f t="shared" si="456"/>
        <v>0.93333333333333324</v>
      </c>
      <c r="Q2376" s="33"/>
      <c r="R2376" s="33">
        <f t="shared" si="457"/>
        <v>0.36600000000000005</v>
      </c>
      <c r="S2376" s="185">
        <f t="shared" si="457"/>
        <v>0.93333333333333324</v>
      </c>
      <c r="T2376" s="33"/>
      <c r="U2376" s="33">
        <f t="shared" si="458"/>
        <v>0.36600000000000005</v>
      </c>
      <c r="V2376" s="185">
        <f t="shared" si="458"/>
        <v>0.93333333333333324</v>
      </c>
      <c r="W2376" s="36"/>
    </row>
    <row r="2377" spans="1:23" ht="19.5">
      <c r="A2377" s="26">
        <v>37</v>
      </c>
      <c r="B2377" s="27" t="s">
        <v>108</v>
      </c>
      <c r="C2377" s="27" t="s">
        <v>2960</v>
      </c>
      <c r="D2377" s="27"/>
      <c r="E2377" s="27" t="s">
        <v>3260</v>
      </c>
      <c r="F2377" s="29">
        <v>101</v>
      </c>
      <c r="G2377" s="55"/>
      <c r="H2377" s="55"/>
      <c r="I2377" s="31">
        <f t="shared" si="451"/>
        <v>2.8</v>
      </c>
      <c r="J2377" s="32">
        <f t="shared" si="452"/>
        <v>0.8</v>
      </c>
      <c r="K2377" s="32">
        <f t="shared" si="453"/>
        <v>2</v>
      </c>
      <c r="L2377" s="32">
        <f t="shared" si="462"/>
        <v>0.8</v>
      </c>
      <c r="M2377" s="32">
        <f t="shared" si="460"/>
        <v>2</v>
      </c>
      <c r="N2377" s="33">
        <f t="shared" si="455"/>
        <v>4</v>
      </c>
      <c r="O2377" s="34">
        <f t="shared" si="456"/>
        <v>0.26666666666666666</v>
      </c>
      <c r="P2377" s="35">
        <f t="shared" si="456"/>
        <v>0.66666666666666663</v>
      </c>
      <c r="Q2377" s="33"/>
      <c r="R2377" s="33">
        <f t="shared" si="457"/>
        <v>0.26666666666666666</v>
      </c>
      <c r="S2377" s="185">
        <f t="shared" si="457"/>
        <v>0.66666666666666663</v>
      </c>
      <c r="T2377" s="33"/>
      <c r="U2377" s="33">
        <f t="shared" si="458"/>
        <v>0.26666666666666666</v>
      </c>
      <c r="V2377" s="185">
        <f t="shared" si="458"/>
        <v>0.66666666666666663</v>
      </c>
      <c r="W2377" s="36"/>
    </row>
    <row r="2378" spans="1:23" ht="19.5">
      <c r="A2378" s="26">
        <v>38</v>
      </c>
      <c r="B2378" s="27" t="s">
        <v>108</v>
      </c>
      <c r="C2378" s="27" t="s">
        <v>3261</v>
      </c>
      <c r="D2378" s="27"/>
      <c r="E2378" s="27" t="s">
        <v>3262</v>
      </c>
      <c r="F2378" s="29">
        <v>180</v>
      </c>
      <c r="G2378" s="55"/>
      <c r="H2378" s="55"/>
      <c r="I2378" s="31">
        <f t="shared" si="451"/>
        <v>5</v>
      </c>
      <c r="J2378" s="32">
        <f t="shared" si="452"/>
        <v>1.4</v>
      </c>
      <c r="K2378" s="32">
        <f t="shared" si="453"/>
        <v>3.5</v>
      </c>
      <c r="L2378" s="32">
        <f t="shared" si="462"/>
        <v>1.4</v>
      </c>
      <c r="M2378" s="32">
        <f t="shared" si="460"/>
        <v>3.5</v>
      </c>
      <c r="N2378" s="33">
        <f t="shared" si="455"/>
        <v>6</v>
      </c>
      <c r="O2378" s="34">
        <f t="shared" si="456"/>
        <v>0.46666666666666662</v>
      </c>
      <c r="P2378" s="35">
        <f t="shared" si="456"/>
        <v>1.1666666666666667</v>
      </c>
      <c r="Q2378" s="33"/>
      <c r="R2378" s="33">
        <f t="shared" si="457"/>
        <v>0.46666666666666662</v>
      </c>
      <c r="S2378" s="185">
        <f t="shared" si="457"/>
        <v>1.1666666666666667</v>
      </c>
      <c r="T2378" s="33"/>
      <c r="U2378" s="33">
        <f t="shared" si="458"/>
        <v>0.46666666666666662</v>
      </c>
      <c r="V2378" s="185">
        <f t="shared" si="458"/>
        <v>1.1666666666666667</v>
      </c>
      <c r="W2378" s="36"/>
    </row>
    <row r="2379" spans="1:23" ht="19.5">
      <c r="A2379" s="26">
        <v>39</v>
      </c>
      <c r="B2379" s="27" t="s">
        <v>108</v>
      </c>
      <c r="C2379" s="27" t="s">
        <v>3263</v>
      </c>
      <c r="D2379" s="27"/>
      <c r="E2379" s="27" t="s">
        <v>3264</v>
      </c>
      <c r="F2379" s="29">
        <v>221</v>
      </c>
      <c r="G2379" s="55"/>
      <c r="H2379" s="55"/>
      <c r="I2379" s="31">
        <f t="shared" si="451"/>
        <v>6.1</v>
      </c>
      <c r="J2379" s="32">
        <f t="shared" si="452"/>
        <v>1.7</v>
      </c>
      <c r="K2379" s="32">
        <f t="shared" si="453"/>
        <v>4.3</v>
      </c>
      <c r="L2379" s="32">
        <f t="shared" si="462"/>
        <v>1.7</v>
      </c>
      <c r="M2379" s="32">
        <f t="shared" si="460"/>
        <v>4.3</v>
      </c>
      <c r="N2379" s="33">
        <f t="shared" si="455"/>
        <v>8</v>
      </c>
      <c r="O2379" s="34">
        <f t="shared" si="456"/>
        <v>0.56666666666666665</v>
      </c>
      <c r="P2379" s="35">
        <f t="shared" si="456"/>
        <v>1.4333333333333333</v>
      </c>
      <c r="Q2379" s="33"/>
      <c r="R2379" s="33">
        <f t="shared" si="457"/>
        <v>0.56666666666666665</v>
      </c>
      <c r="S2379" s="185">
        <f t="shared" si="457"/>
        <v>1.4333333333333333</v>
      </c>
      <c r="T2379" s="33"/>
      <c r="U2379" s="33">
        <f t="shared" si="458"/>
        <v>0.56666666666666665</v>
      </c>
      <c r="V2379" s="185">
        <f t="shared" si="458"/>
        <v>1.4333333333333333</v>
      </c>
      <c r="W2379" s="36"/>
    </row>
    <row r="2380" spans="1:23" ht="19.5">
      <c r="A2380" s="26">
        <v>40</v>
      </c>
      <c r="B2380" s="27" t="s">
        <v>108</v>
      </c>
      <c r="C2380" s="27" t="s">
        <v>3265</v>
      </c>
      <c r="D2380" s="27"/>
      <c r="E2380" s="27" t="s">
        <v>3266</v>
      </c>
      <c r="F2380" s="29">
        <v>109</v>
      </c>
      <c r="G2380" s="55"/>
      <c r="H2380" s="55"/>
      <c r="I2380" s="31">
        <f t="shared" si="451"/>
        <v>3</v>
      </c>
      <c r="J2380" s="32">
        <f t="shared" si="452"/>
        <v>0.9</v>
      </c>
      <c r="K2380" s="32">
        <f t="shared" si="453"/>
        <v>2.1</v>
      </c>
      <c r="L2380" s="32">
        <f t="shared" si="462"/>
        <v>0.9</v>
      </c>
      <c r="M2380" s="32">
        <f t="shared" si="460"/>
        <v>2.1</v>
      </c>
      <c r="N2380" s="33">
        <f t="shared" si="455"/>
        <v>4</v>
      </c>
      <c r="O2380" s="34">
        <f t="shared" si="456"/>
        <v>0.3</v>
      </c>
      <c r="P2380" s="35">
        <f t="shared" si="456"/>
        <v>0.70000000000000007</v>
      </c>
      <c r="Q2380" s="33"/>
      <c r="R2380" s="33">
        <f t="shared" si="457"/>
        <v>0.3</v>
      </c>
      <c r="S2380" s="185">
        <f t="shared" si="457"/>
        <v>0.70000000000000007</v>
      </c>
      <c r="T2380" s="33"/>
      <c r="U2380" s="33">
        <f t="shared" si="458"/>
        <v>0.3</v>
      </c>
      <c r="V2380" s="185">
        <f t="shared" si="458"/>
        <v>0.70000000000000007</v>
      </c>
      <c r="W2380" s="36"/>
    </row>
    <row r="2381" spans="1:23" ht="19.5">
      <c r="A2381" s="26">
        <v>41</v>
      </c>
      <c r="B2381" s="27" t="s">
        <v>108</v>
      </c>
      <c r="C2381" s="27" t="s">
        <v>3265</v>
      </c>
      <c r="D2381" s="27"/>
      <c r="E2381" s="27" t="s">
        <v>3267</v>
      </c>
      <c r="F2381" s="29">
        <v>130</v>
      </c>
      <c r="G2381" s="55"/>
      <c r="H2381" s="55"/>
      <c r="I2381" s="31">
        <f t="shared" si="451"/>
        <v>3.6</v>
      </c>
      <c r="J2381" s="32">
        <f t="shared" si="452"/>
        <v>1</v>
      </c>
      <c r="K2381" s="32">
        <f t="shared" si="453"/>
        <v>2.5</v>
      </c>
      <c r="L2381" s="32">
        <f t="shared" si="462"/>
        <v>1</v>
      </c>
      <c r="M2381" s="32">
        <f t="shared" si="460"/>
        <v>2.5</v>
      </c>
      <c r="N2381" s="33">
        <f t="shared" si="455"/>
        <v>5</v>
      </c>
      <c r="O2381" s="34">
        <f t="shared" si="456"/>
        <v>0.33333333333333331</v>
      </c>
      <c r="P2381" s="35">
        <f t="shared" si="456"/>
        <v>0.83333333333333337</v>
      </c>
      <c r="Q2381" s="33"/>
      <c r="R2381" s="33">
        <f t="shared" si="457"/>
        <v>0.33333333333333331</v>
      </c>
      <c r="S2381" s="185">
        <f t="shared" si="457"/>
        <v>0.83333333333333337</v>
      </c>
      <c r="T2381" s="33"/>
      <c r="U2381" s="33">
        <f t="shared" si="458"/>
        <v>0.33333333333333331</v>
      </c>
      <c r="V2381" s="185">
        <f t="shared" si="458"/>
        <v>0.83333333333333337</v>
      </c>
      <c r="W2381" s="36"/>
    </row>
    <row r="2382" spans="1:23" ht="19.5">
      <c r="A2382" s="26">
        <v>42</v>
      </c>
      <c r="B2382" s="27" t="s">
        <v>108</v>
      </c>
      <c r="C2382" s="27" t="s">
        <v>3268</v>
      </c>
      <c r="D2382" s="27"/>
      <c r="E2382" s="27" t="s">
        <v>3269</v>
      </c>
      <c r="F2382" s="29">
        <v>125</v>
      </c>
      <c r="G2382" s="55"/>
      <c r="H2382" s="55">
        <v>0.08</v>
      </c>
      <c r="I2382" s="31">
        <f t="shared" si="451"/>
        <v>3.4</v>
      </c>
      <c r="J2382" s="32">
        <f t="shared" si="452"/>
        <v>1</v>
      </c>
      <c r="K2382" s="32">
        <f t="shared" si="453"/>
        <v>2.4</v>
      </c>
      <c r="L2382" s="32">
        <f t="shared" si="462"/>
        <v>1</v>
      </c>
      <c r="M2382" s="32">
        <f t="shared" si="460"/>
        <v>2.3199999999999998</v>
      </c>
      <c r="N2382" s="33">
        <f t="shared" si="455"/>
        <v>5</v>
      </c>
      <c r="O2382" s="34">
        <f t="shared" si="456"/>
        <v>0.33333333333333331</v>
      </c>
      <c r="P2382" s="35">
        <f t="shared" si="456"/>
        <v>0.77333333333333332</v>
      </c>
      <c r="Q2382" s="33"/>
      <c r="R2382" s="33">
        <f t="shared" si="457"/>
        <v>0.33333333333333331</v>
      </c>
      <c r="S2382" s="185">
        <f t="shared" si="457"/>
        <v>0.77333333333333332</v>
      </c>
      <c r="T2382" s="33"/>
      <c r="U2382" s="33">
        <f t="shared" si="458"/>
        <v>0.33333333333333331</v>
      </c>
      <c r="V2382" s="185">
        <f t="shared" si="458"/>
        <v>0.77333333333333332</v>
      </c>
      <c r="W2382" s="36"/>
    </row>
    <row r="2383" spans="1:23" ht="19.5">
      <c r="A2383" s="26">
        <v>43</v>
      </c>
      <c r="B2383" s="27" t="s">
        <v>108</v>
      </c>
      <c r="C2383" s="27" t="s">
        <v>3268</v>
      </c>
      <c r="D2383" s="27"/>
      <c r="E2383" s="27" t="s">
        <v>3270</v>
      </c>
      <c r="F2383" s="29">
        <v>187</v>
      </c>
      <c r="G2383" s="55">
        <v>2.3369999999999997</v>
      </c>
      <c r="H2383" s="55"/>
      <c r="I2383" s="31">
        <f t="shared" si="451"/>
        <v>5.0999999999999996</v>
      </c>
      <c r="J2383" s="32">
        <f t="shared" si="452"/>
        <v>1.5</v>
      </c>
      <c r="K2383" s="32">
        <f t="shared" si="453"/>
        <v>3.6</v>
      </c>
      <c r="L2383" s="32">
        <v>0</v>
      </c>
      <c r="M2383" s="32">
        <f t="shared" si="460"/>
        <v>3.6</v>
      </c>
      <c r="N2383" s="33">
        <f t="shared" si="455"/>
        <v>7</v>
      </c>
      <c r="O2383" s="34">
        <f t="shared" si="456"/>
        <v>0</v>
      </c>
      <c r="P2383" s="35">
        <f t="shared" si="456"/>
        <v>1.2</v>
      </c>
      <c r="Q2383" s="33"/>
      <c r="R2383" s="33">
        <f t="shared" si="457"/>
        <v>0</v>
      </c>
      <c r="S2383" s="185">
        <f t="shared" si="457"/>
        <v>1.2</v>
      </c>
      <c r="T2383" s="33"/>
      <c r="U2383" s="33">
        <f t="shared" si="458"/>
        <v>0</v>
      </c>
      <c r="V2383" s="185">
        <f t="shared" si="458"/>
        <v>1.2</v>
      </c>
      <c r="W2383" s="36"/>
    </row>
    <row r="2384" spans="1:23" ht="19.5">
      <c r="A2384" s="26">
        <v>44</v>
      </c>
      <c r="B2384" s="27" t="s">
        <v>108</v>
      </c>
      <c r="C2384" s="27" t="s">
        <v>3271</v>
      </c>
      <c r="D2384" s="27"/>
      <c r="E2384" s="27" t="s">
        <v>3272</v>
      </c>
      <c r="F2384" s="29">
        <v>210</v>
      </c>
      <c r="G2384" s="55"/>
      <c r="H2384" s="55">
        <v>1.2250000000000001</v>
      </c>
      <c r="I2384" s="31">
        <f t="shared" si="451"/>
        <v>5.8</v>
      </c>
      <c r="J2384" s="32">
        <f t="shared" si="452"/>
        <v>1.7</v>
      </c>
      <c r="K2384" s="32">
        <f t="shared" si="453"/>
        <v>4.0999999999999996</v>
      </c>
      <c r="L2384" s="32">
        <f>J2384-G2384</f>
        <v>1.7</v>
      </c>
      <c r="M2384" s="32">
        <f t="shared" si="460"/>
        <v>2.8749999999999996</v>
      </c>
      <c r="N2384" s="33">
        <f t="shared" si="455"/>
        <v>8</v>
      </c>
      <c r="O2384" s="34">
        <f t="shared" si="456"/>
        <v>0.56666666666666665</v>
      </c>
      <c r="P2384" s="35">
        <f t="shared" si="456"/>
        <v>0.95833333333333315</v>
      </c>
      <c r="Q2384" s="33"/>
      <c r="R2384" s="33">
        <f t="shared" si="457"/>
        <v>0.56666666666666665</v>
      </c>
      <c r="S2384" s="185">
        <f t="shared" si="457"/>
        <v>0.95833333333333315</v>
      </c>
      <c r="T2384" s="33"/>
      <c r="U2384" s="33">
        <f t="shared" si="458"/>
        <v>0.56666666666666665</v>
      </c>
      <c r="V2384" s="185">
        <f t="shared" si="458"/>
        <v>0.95833333333333315</v>
      </c>
      <c r="W2384" s="36"/>
    </row>
    <row r="2385" spans="1:23" ht="19.5">
      <c r="A2385" s="26">
        <v>45</v>
      </c>
      <c r="B2385" s="27" t="s">
        <v>108</v>
      </c>
      <c r="C2385" s="27" t="s">
        <v>3273</v>
      </c>
      <c r="D2385" s="27"/>
      <c r="E2385" s="27" t="s">
        <v>3274</v>
      </c>
      <c r="F2385" s="29">
        <v>105</v>
      </c>
      <c r="G2385" s="55"/>
      <c r="H2385" s="55"/>
      <c r="I2385" s="31">
        <f t="shared" si="451"/>
        <v>2.9</v>
      </c>
      <c r="J2385" s="32">
        <f t="shared" si="452"/>
        <v>0.8</v>
      </c>
      <c r="K2385" s="32">
        <f t="shared" si="453"/>
        <v>2</v>
      </c>
      <c r="L2385" s="32">
        <f>J2385-G2385</f>
        <v>0.8</v>
      </c>
      <c r="M2385" s="32">
        <f t="shared" si="460"/>
        <v>2</v>
      </c>
      <c r="N2385" s="33">
        <f t="shared" si="455"/>
        <v>4</v>
      </c>
      <c r="O2385" s="34">
        <f t="shared" si="456"/>
        <v>0.26666666666666666</v>
      </c>
      <c r="P2385" s="35">
        <f t="shared" si="456"/>
        <v>0.66666666666666663</v>
      </c>
      <c r="Q2385" s="33"/>
      <c r="R2385" s="33">
        <f t="shared" si="457"/>
        <v>0.26666666666666666</v>
      </c>
      <c r="S2385" s="185">
        <f t="shared" si="457"/>
        <v>0.66666666666666663</v>
      </c>
      <c r="T2385" s="33"/>
      <c r="U2385" s="33">
        <f t="shared" si="458"/>
        <v>0.26666666666666666</v>
      </c>
      <c r="V2385" s="185">
        <f t="shared" si="458"/>
        <v>0.66666666666666663</v>
      </c>
      <c r="W2385" s="36"/>
    </row>
    <row r="2386" spans="1:23" ht="19.5">
      <c r="A2386" s="26">
        <v>46</v>
      </c>
      <c r="B2386" s="27" t="s">
        <v>108</v>
      </c>
      <c r="C2386" s="27" t="s">
        <v>3273</v>
      </c>
      <c r="D2386" s="27"/>
      <c r="E2386" s="27" t="s">
        <v>3275</v>
      </c>
      <c r="F2386" s="29">
        <v>150</v>
      </c>
      <c r="G2386" s="55">
        <v>2.4049999999999994</v>
      </c>
      <c r="H2386" s="55">
        <v>5.4999999999999931E-2</v>
      </c>
      <c r="I2386" s="31">
        <f t="shared" si="451"/>
        <v>4.0999999999999996</v>
      </c>
      <c r="J2386" s="32">
        <f t="shared" si="452"/>
        <v>1.2</v>
      </c>
      <c r="K2386" s="32">
        <f t="shared" si="453"/>
        <v>2.9</v>
      </c>
      <c r="L2386" s="32">
        <v>0</v>
      </c>
      <c r="M2386" s="32">
        <f t="shared" si="460"/>
        <v>2.8450000000000002</v>
      </c>
      <c r="N2386" s="33">
        <f t="shared" si="455"/>
        <v>5</v>
      </c>
      <c r="O2386" s="34">
        <f t="shared" si="456"/>
        <v>0</v>
      </c>
      <c r="P2386" s="35">
        <f t="shared" si="456"/>
        <v>0.94833333333333336</v>
      </c>
      <c r="Q2386" s="33"/>
      <c r="R2386" s="33">
        <f t="shared" si="457"/>
        <v>0</v>
      </c>
      <c r="S2386" s="185">
        <f t="shared" si="457"/>
        <v>0.94833333333333336</v>
      </c>
      <c r="T2386" s="33"/>
      <c r="U2386" s="33">
        <f t="shared" si="458"/>
        <v>0</v>
      </c>
      <c r="V2386" s="185">
        <f t="shared" si="458"/>
        <v>0.94833333333333336</v>
      </c>
      <c r="W2386" s="36"/>
    </row>
    <row r="2387" spans="1:23" ht="19.5">
      <c r="A2387" s="26">
        <v>47</v>
      </c>
      <c r="B2387" s="27" t="s">
        <v>108</v>
      </c>
      <c r="C2387" s="27" t="s">
        <v>3276</v>
      </c>
      <c r="D2387" s="27"/>
      <c r="E2387" s="27" t="s">
        <v>3277</v>
      </c>
      <c r="F2387" s="29">
        <v>155</v>
      </c>
      <c r="G2387" s="55"/>
      <c r="H2387" s="55"/>
      <c r="I2387" s="31">
        <f t="shared" si="451"/>
        <v>4.3</v>
      </c>
      <c r="J2387" s="32">
        <f t="shared" si="452"/>
        <v>1.2</v>
      </c>
      <c r="K2387" s="32">
        <f t="shared" si="453"/>
        <v>3</v>
      </c>
      <c r="L2387" s="32">
        <f t="shared" ref="L2387:M2426" si="463">J2387-G2387</f>
        <v>1.2</v>
      </c>
      <c r="M2387" s="32">
        <f t="shared" si="460"/>
        <v>3</v>
      </c>
      <c r="N2387" s="33">
        <f t="shared" si="455"/>
        <v>6</v>
      </c>
      <c r="O2387" s="34">
        <f t="shared" si="456"/>
        <v>0.39999999999999997</v>
      </c>
      <c r="P2387" s="35">
        <f t="shared" si="456"/>
        <v>1</v>
      </c>
      <c r="Q2387" s="33"/>
      <c r="R2387" s="33">
        <f t="shared" si="457"/>
        <v>0.39999999999999997</v>
      </c>
      <c r="S2387" s="185">
        <f t="shared" si="457"/>
        <v>1</v>
      </c>
      <c r="T2387" s="33"/>
      <c r="U2387" s="33">
        <f t="shared" si="458"/>
        <v>0.39999999999999997</v>
      </c>
      <c r="V2387" s="185">
        <f t="shared" si="458"/>
        <v>1</v>
      </c>
      <c r="W2387" s="36"/>
    </row>
    <row r="2388" spans="1:23" ht="19.5">
      <c r="A2388" s="26">
        <v>48</v>
      </c>
      <c r="B2388" s="27" t="s">
        <v>108</v>
      </c>
      <c r="C2388" s="27" t="s">
        <v>3278</v>
      </c>
      <c r="D2388" s="27"/>
      <c r="E2388" s="27" t="s">
        <v>3279</v>
      </c>
      <c r="F2388" s="29">
        <v>151</v>
      </c>
      <c r="G2388" s="55"/>
      <c r="H2388" s="55"/>
      <c r="I2388" s="31">
        <f t="shared" si="451"/>
        <v>4.2</v>
      </c>
      <c r="J2388" s="32">
        <f t="shared" si="452"/>
        <v>1.2</v>
      </c>
      <c r="K2388" s="32">
        <f t="shared" si="453"/>
        <v>2.9</v>
      </c>
      <c r="L2388" s="32">
        <f t="shared" si="463"/>
        <v>1.2</v>
      </c>
      <c r="M2388" s="32">
        <f t="shared" si="460"/>
        <v>2.9</v>
      </c>
      <c r="N2388" s="33">
        <f t="shared" si="455"/>
        <v>5</v>
      </c>
      <c r="O2388" s="34">
        <f t="shared" si="456"/>
        <v>0.39999999999999997</v>
      </c>
      <c r="P2388" s="35">
        <f t="shared" si="456"/>
        <v>0.96666666666666667</v>
      </c>
      <c r="Q2388" s="33"/>
      <c r="R2388" s="33">
        <f t="shared" si="457"/>
        <v>0.39999999999999997</v>
      </c>
      <c r="S2388" s="185">
        <f t="shared" si="457"/>
        <v>0.96666666666666667</v>
      </c>
      <c r="T2388" s="33"/>
      <c r="U2388" s="33">
        <f t="shared" si="458"/>
        <v>0.39999999999999997</v>
      </c>
      <c r="V2388" s="185">
        <f t="shared" si="458"/>
        <v>0.96666666666666667</v>
      </c>
      <c r="W2388" s="36"/>
    </row>
    <row r="2389" spans="1:23" ht="19.5">
      <c r="A2389" s="26">
        <v>49</v>
      </c>
      <c r="B2389" s="27" t="s">
        <v>108</v>
      </c>
      <c r="C2389" s="27" t="s">
        <v>3074</v>
      </c>
      <c r="D2389" s="27"/>
      <c r="E2389" s="27" t="s">
        <v>3075</v>
      </c>
      <c r="F2389" s="29">
        <v>322</v>
      </c>
      <c r="G2389" s="55"/>
      <c r="H2389" s="55"/>
      <c r="I2389" s="31">
        <f t="shared" si="451"/>
        <v>8.9</v>
      </c>
      <c r="J2389" s="32">
        <f t="shared" si="452"/>
        <v>2.5</v>
      </c>
      <c r="K2389" s="32">
        <f t="shared" si="453"/>
        <v>6.2</v>
      </c>
      <c r="L2389" s="32">
        <f t="shared" si="463"/>
        <v>2.5</v>
      </c>
      <c r="M2389" s="32">
        <f t="shared" si="460"/>
        <v>6.2</v>
      </c>
      <c r="N2389" s="33">
        <f t="shared" si="455"/>
        <v>12</v>
      </c>
      <c r="O2389" s="34">
        <f t="shared" si="456"/>
        <v>0.83333333333333337</v>
      </c>
      <c r="P2389" s="35">
        <f t="shared" si="456"/>
        <v>2.0666666666666669</v>
      </c>
      <c r="Q2389" s="33"/>
      <c r="R2389" s="33">
        <f t="shared" si="457"/>
        <v>0.83333333333333337</v>
      </c>
      <c r="S2389" s="185">
        <f t="shared" si="457"/>
        <v>2.0666666666666669</v>
      </c>
      <c r="T2389" s="33"/>
      <c r="U2389" s="33">
        <f t="shared" si="458"/>
        <v>0.83333333333333337</v>
      </c>
      <c r="V2389" s="185">
        <f t="shared" si="458"/>
        <v>2.0666666666666669</v>
      </c>
      <c r="W2389" s="36"/>
    </row>
    <row r="2390" spans="1:23" ht="19.5">
      <c r="A2390" s="26">
        <v>50</v>
      </c>
      <c r="B2390" s="27" t="s">
        <v>108</v>
      </c>
      <c r="C2390" s="27" t="s">
        <v>3280</v>
      </c>
      <c r="D2390" s="27"/>
      <c r="E2390" s="27" t="s">
        <v>3281</v>
      </c>
      <c r="F2390" s="29">
        <v>109</v>
      </c>
      <c r="G2390" s="55"/>
      <c r="H2390" s="55"/>
      <c r="I2390" s="31">
        <f t="shared" si="451"/>
        <v>3</v>
      </c>
      <c r="J2390" s="32">
        <f t="shared" si="452"/>
        <v>0.9</v>
      </c>
      <c r="K2390" s="32">
        <f t="shared" si="453"/>
        <v>2.1</v>
      </c>
      <c r="L2390" s="32">
        <f t="shared" si="463"/>
        <v>0.9</v>
      </c>
      <c r="M2390" s="32">
        <f t="shared" si="460"/>
        <v>2.1</v>
      </c>
      <c r="N2390" s="33">
        <f t="shared" si="455"/>
        <v>4</v>
      </c>
      <c r="O2390" s="34">
        <f t="shared" si="456"/>
        <v>0.3</v>
      </c>
      <c r="P2390" s="35">
        <f t="shared" si="456"/>
        <v>0.70000000000000007</v>
      </c>
      <c r="Q2390" s="33"/>
      <c r="R2390" s="33">
        <f t="shared" si="457"/>
        <v>0.3</v>
      </c>
      <c r="S2390" s="185">
        <f t="shared" si="457"/>
        <v>0.70000000000000007</v>
      </c>
      <c r="T2390" s="33"/>
      <c r="U2390" s="33">
        <f t="shared" si="458"/>
        <v>0.3</v>
      </c>
      <c r="V2390" s="185">
        <f t="shared" si="458"/>
        <v>0.70000000000000007</v>
      </c>
      <c r="W2390" s="36"/>
    </row>
    <row r="2391" spans="1:23" ht="19.5">
      <c r="A2391" s="26">
        <v>51</v>
      </c>
      <c r="B2391" s="27" t="s">
        <v>108</v>
      </c>
      <c r="C2391" s="27" t="s">
        <v>3282</v>
      </c>
      <c r="D2391" s="27"/>
      <c r="E2391" s="27" t="s">
        <v>3283</v>
      </c>
      <c r="F2391" s="29">
        <v>164</v>
      </c>
      <c r="G2391" s="55"/>
      <c r="H2391" s="55"/>
      <c r="I2391" s="31">
        <f t="shared" si="451"/>
        <v>4.5</v>
      </c>
      <c r="J2391" s="32">
        <f t="shared" si="452"/>
        <v>1.3</v>
      </c>
      <c r="K2391" s="32">
        <f t="shared" si="453"/>
        <v>3.2</v>
      </c>
      <c r="L2391" s="32">
        <f t="shared" si="463"/>
        <v>1.3</v>
      </c>
      <c r="M2391" s="32">
        <f t="shared" si="460"/>
        <v>3.2</v>
      </c>
      <c r="N2391" s="33">
        <f t="shared" si="455"/>
        <v>6</v>
      </c>
      <c r="O2391" s="34">
        <f t="shared" si="456"/>
        <v>0.43333333333333335</v>
      </c>
      <c r="P2391" s="35">
        <f t="shared" si="456"/>
        <v>1.0666666666666667</v>
      </c>
      <c r="Q2391" s="33"/>
      <c r="R2391" s="33">
        <f t="shared" si="457"/>
        <v>0.43333333333333335</v>
      </c>
      <c r="S2391" s="185">
        <f t="shared" si="457"/>
        <v>1.0666666666666667</v>
      </c>
      <c r="T2391" s="33"/>
      <c r="U2391" s="33">
        <f t="shared" si="458"/>
        <v>0.43333333333333335</v>
      </c>
      <c r="V2391" s="185">
        <f t="shared" si="458"/>
        <v>1.0666666666666667</v>
      </c>
      <c r="W2391" s="36"/>
    </row>
    <row r="2392" spans="1:23" ht="19.5">
      <c r="A2392" s="26">
        <v>52</v>
      </c>
      <c r="B2392" s="27" t="s">
        <v>108</v>
      </c>
      <c r="C2392" s="27" t="s">
        <v>3284</v>
      </c>
      <c r="D2392" s="27"/>
      <c r="E2392" s="27" t="s">
        <v>3285</v>
      </c>
      <c r="F2392" s="29">
        <v>73</v>
      </c>
      <c r="G2392" s="55"/>
      <c r="H2392" s="55"/>
      <c r="I2392" s="31">
        <f t="shared" si="451"/>
        <v>2</v>
      </c>
      <c r="J2392" s="32">
        <f t="shared" si="452"/>
        <v>0.6</v>
      </c>
      <c r="K2392" s="32">
        <f t="shared" si="453"/>
        <v>1.4</v>
      </c>
      <c r="L2392" s="32">
        <f t="shared" si="463"/>
        <v>0.6</v>
      </c>
      <c r="M2392" s="32">
        <f t="shared" si="460"/>
        <v>1.4</v>
      </c>
      <c r="N2392" s="33">
        <f t="shared" si="455"/>
        <v>3</v>
      </c>
      <c r="O2392" s="34">
        <f t="shared" si="456"/>
        <v>0.19999999999999998</v>
      </c>
      <c r="P2392" s="35">
        <f t="shared" si="456"/>
        <v>0.46666666666666662</v>
      </c>
      <c r="Q2392" s="33"/>
      <c r="R2392" s="33">
        <f t="shared" si="457"/>
        <v>0.19999999999999998</v>
      </c>
      <c r="S2392" s="185">
        <f t="shared" si="457"/>
        <v>0.46666666666666662</v>
      </c>
      <c r="T2392" s="33"/>
      <c r="U2392" s="33">
        <f t="shared" si="458"/>
        <v>0.19999999999999998</v>
      </c>
      <c r="V2392" s="185">
        <f t="shared" si="458"/>
        <v>0.46666666666666662</v>
      </c>
      <c r="W2392" s="36"/>
    </row>
    <row r="2393" spans="1:23" ht="19.5">
      <c r="A2393" s="26">
        <v>53</v>
      </c>
      <c r="B2393" s="27" t="s">
        <v>108</v>
      </c>
      <c r="C2393" s="27" t="s">
        <v>3286</v>
      </c>
      <c r="D2393" s="27"/>
      <c r="E2393" s="27" t="s">
        <v>3287</v>
      </c>
      <c r="F2393" s="29">
        <v>234</v>
      </c>
      <c r="G2393" s="55">
        <v>0.79000000000000026</v>
      </c>
      <c r="H2393" s="55">
        <v>0.63499999999999968</v>
      </c>
      <c r="I2393" s="31">
        <f t="shared" si="451"/>
        <v>6.4</v>
      </c>
      <c r="J2393" s="32">
        <f t="shared" si="452"/>
        <v>1.8</v>
      </c>
      <c r="K2393" s="32">
        <f t="shared" si="453"/>
        <v>4.5</v>
      </c>
      <c r="L2393" s="32">
        <f t="shared" si="463"/>
        <v>1.0099999999999998</v>
      </c>
      <c r="M2393" s="32">
        <f t="shared" si="460"/>
        <v>3.8650000000000002</v>
      </c>
      <c r="N2393" s="33">
        <f t="shared" si="455"/>
        <v>8</v>
      </c>
      <c r="O2393" s="34">
        <f t="shared" si="456"/>
        <v>0.33666666666666661</v>
      </c>
      <c r="P2393" s="35">
        <f t="shared" si="456"/>
        <v>1.2883333333333333</v>
      </c>
      <c r="Q2393" s="33"/>
      <c r="R2393" s="33">
        <f t="shared" si="457"/>
        <v>0.33666666666666661</v>
      </c>
      <c r="S2393" s="185">
        <f t="shared" si="457"/>
        <v>1.2883333333333333</v>
      </c>
      <c r="T2393" s="33"/>
      <c r="U2393" s="33">
        <f t="shared" si="458"/>
        <v>0.33666666666666661</v>
      </c>
      <c r="V2393" s="185">
        <f t="shared" si="458"/>
        <v>1.2883333333333333</v>
      </c>
      <c r="W2393" s="36"/>
    </row>
    <row r="2394" spans="1:23" ht="19.5">
      <c r="A2394" s="26">
        <v>54</v>
      </c>
      <c r="B2394" s="27" t="s">
        <v>108</v>
      </c>
      <c r="C2394" s="27" t="s">
        <v>3286</v>
      </c>
      <c r="D2394" s="27"/>
      <c r="E2394" s="27" t="s">
        <v>3288</v>
      </c>
      <c r="F2394" s="29">
        <v>157</v>
      </c>
      <c r="G2394" s="55"/>
      <c r="H2394" s="55">
        <v>0.14000000000000015</v>
      </c>
      <c r="I2394" s="31">
        <f t="shared" si="451"/>
        <v>4.3</v>
      </c>
      <c r="J2394" s="32">
        <f t="shared" si="452"/>
        <v>1.2</v>
      </c>
      <c r="K2394" s="32">
        <f t="shared" si="453"/>
        <v>3</v>
      </c>
      <c r="L2394" s="32">
        <f t="shared" si="463"/>
        <v>1.2</v>
      </c>
      <c r="M2394" s="32">
        <f t="shared" si="460"/>
        <v>2.86</v>
      </c>
      <c r="N2394" s="33">
        <f t="shared" si="455"/>
        <v>6</v>
      </c>
      <c r="O2394" s="34">
        <f t="shared" si="456"/>
        <v>0.39999999999999997</v>
      </c>
      <c r="P2394" s="35">
        <f t="shared" si="456"/>
        <v>0.95333333333333325</v>
      </c>
      <c r="Q2394" s="33"/>
      <c r="R2394" s="33">
        <f t="shared" si="457"/>
        <v>0.39999999999999997</v>
      </c>
      <c r="S2394" s="185">
        <f t="shared" si="457"/>
        <v>0.95333333333333325</v>
      </c>
      <c r="T2394" s="33"/>
      <c r="U2394" s="33">
        <f t="shared" si="458"/>
        <v>0.39999999999999997</v>
      </c>
      <c r="V2394" s="185">
        <f t="shared" si="458"/>
        <v>0.95333333333333325</v>
      </c>
      <c r="W2394" s="36"/>
    </row>
    <row r="2395" spans="1:23" ht="19.5">
      <c r="A2395" s="26">
        <v>55</v>
      </c>
      <c r="B2395" s="27" t="s">
        <v>108</v>
      </c>
      <c r="C2395" s="27" t="s">
        <v>3286</v>
      </c>
      <c r="D2395" s="27"/>
      <c r="E2395" s="27" t="s">
        <v>3289</v>
      </c>
      <c r="F2395" s="29">
        <v>132</v>
      </c>
      <c r="G2395" s="55"/>
      <c r="H2395" s="55"/>
      <c r="I2395" s="31">
        <f t="shared" si="451"/>
        <v>3.6</v>
      </c>
      <c r="J2395" s="32">
        <f t="shared" si="452"/>
        <v>1</v>
      </c>
      <c r="K2395" s="32">
        <f t="shared" si="453"/>
        <v>2.5</v>
      </c>
      <c r="L2395" s="32">
        <f t="shared" si="463"/>
        <v>1</v>
      </c>
      <c r="M2395" s="32">
        <f t="shared" si="460"/>
        <v>2.5</v>
      </c>
      <c r="N2395" s="33">
        <f t="shared" si="455"/>
        <v>5</v>
      </c>
      <c r="O2395" s="34">
        <f t="shared" si="456"/>
        <v>0.33333333333333331</v>
      </c>
      <c r="P2395" s="35">
        <f t="shared" si="456"/>
        <v>0.83333333333333337</v>
      </c>
      <c r="Q2395" s="33"/>
      <c r="R2395" s="33">
        <f t="shared" si="457"/>
        <v>0.33333333333333331</v>
      </c>
      <c r="S2395" s="185">
        <f t="shared" si="457"/>
        <v>0.83333333333333337</v>
      </c>
      <c r="T2395" s="33"/>
      <c r="U2395" s="33">
        <f t="shared" si="458"/>
        <v>0.33333333333333331</v>
      </c>
      <c r="V2395" s="185">
        <f t="shared" si="458"/>
        <v>0.83333333333333337</v>
      </c>
      <c r="W2395" s="36"/>
    </row>
    <row r="2396" spans="1:23" ht="19.5">
      <c r="A2396" s="26">
        <v>56</v>
      </c>
      <c r="B2396" s="27" t="s">
        <v>108</v>
      </c>
      <c r="C2396" s="27" t="s">
        <v>3286</v>
      </c>
      <c r="D2396" s="27"/>
      <c r="E2396" s="27" t="s">
        <v>853</v>
      </c>
      <c r="F2396" s="29">
        <v>110</v>
      </c>
      <c r="G2396" s="55">
        <v>0.11699999999999988</v>
      </c>
      <c r="H2396" s="55"/>
      <c r="I2396" s="31">
        <f t="shared" si="451"/>
        <v>3</v>
      </c>
      <c r="J2396" s="32">
        <f t="shared" si="452"/>
        <v>0.9</v>
      </c>
      <c r="K2396" s="32">
        <f t="shared" si="453"/>
        <v>2.1</v>
      </c>
      <c r="L2396" s="32">
        <f t="shared" si="463"/>
        <v>0.78300000000000014</v>
      </c>
      <c r="M2396" s="32">
        <f t="shared" si="460"/>
        <v>2.1</v>
      </c>
      <c r="N2396" s="33">
        <f t="shared" si="455"/>
        <v>4</v>
      </c>
      <c r="O2396" s="34">
        <f t="shared" si="456"/>
        <v>0.26100000000000007</v>
      </c>
      <c r="P2396" s="35">
        <f t="shared" si="456"/>
        <v>0.70000000000000007</v>
      </c>
      <c r="Q2396" s="33"/>
      <c r="R2396" s="33">
        <f t="shared" si="457"/>
        <v>0.26100000000000007</v>
      </c>
      <c r="S2396" s="185">
        <f t="shared" si="457"/>
        <v>0.70000000000000007</v>
      </c>
      <c r="T2396" s="33"/>
      <c r="U2396" s="33">
        <f t="shared" si="458"/>
        <v>0.26100000000000007</v>
      </c>
      <c r="V2396" s="185">
        <f t="shared" si="458"/>
        <v>0.70000000000000007</v>
      </c>
      <c r="W2396" s="36"/>
    </row>
    <row r="2397" spans="1:23" ht="19.5">
      <c r="A2397" s="26">
        <v>57</v>
      </c>
      <c r="B2397" s="27" t="s">
        <v>108</v>
      </c>
      <c r="C2397" s="27" t="s">
        <v>3286</v>
      </c>
      <c r="D2397" s="27"/>
      <c r="E2397" s="27" t="s">
        <v>3290</v>
      </c>
      <c r="F2397" s="29">
        <v>173</v>
      </c>
      <c r="G2397" s="55"/>
      <c r="H2397" s="55"/>
      <c r="I2397" s="31">
        <f t="shared" si="451"/>
        <v>4.8</v>
      </c>
      <c r="J2397" s="32">
        <f t="shared" si="452"/>
        <v>1.4</v>
      </c>
      <c r="K2397" s="32">
        <f t="shared" si="453"/>
        <v>3.4</v>
      </c>
      <c r="L2397" s="32">
        <f t="shared" si="463"/>
        <v>1.4</v>
      </c>
      <c r="M2397" s="32">
        <f t="shared" si="460"/>
        <v>3.4</v>
      </c>
      <c r="N2397" s="33">
        <f t="shared" si="455"/>
        <v>6</v>
      </c>
      <c r="O2397" s="34">
        <f t="shared" si="456"/>
        <v>0.46666666666666662</v>
      </c>
      <c r="P2397" s="35">
        <f t="shared" si="456"/>
        <v>1.1333333333333333</v>
      </c>
      <c r="Q2397" s="33"/>
      <c r="R2397" s="33">
        <f t="shared" si="457"/>
        <v>0.46666666666666662</v>
      </c>
      <c r="S2397" s="185">
        <f t="shared" si="457"/>
        <v>1.1333333333333333</v>
      </c>
      <c r="T2397" s="33"/>
      <c r="U2397" s="33">
        <f t="shared" si="458"/>
        <v>0.46666666666666662</v>
      </c>
      <c r="V2397" s="185">
        <f t="shared" si="458"/>
        <v>1.1333333333333333</v>
      </c>
      <c r="W2397" s="36"/>
    </row>
    <row r="2398" spans="1:23" ht="19.5">
      <c r="A2398" s="26">
        <v>58</v>
      </c>
      <c r="B2398" s="27" t="s">
        <v>108</v>
      </c>
      <c r="C2398" s="27" t="s">
        <v>3291</v>
      </c>
      <c r="D2398" s="27"/>
      <c r="E2398" s="27" t="s">
        <v>3292</v>
      </c>
      <c r="F2398" s="29">
        <v>145</v>
      </c>
      <c r="G2398" s="55"/>
      <c r="H2398" s="55"/>
      <c r="I2398" s="31">
        <f t="shared" si="451"/>
        <v>4</v>
      </c>
      <c r="J2398" s="32">
        <f t="shared" si="452"/>
        <v>1.1000000000000001</v>
      </c>
      <c r="K2398" s="32">
        <f t="shared" si="453"/>
        <v>2.8</v>
      </c>
      <c r="L2398" s="32">
        <f t="shared" si="463"/>
        <v>1.1000000000000001</v>
      </c>
      <c r="M2398" s="32">
        <f t="shared" si="460"/>
        <v>2.8</v>
      </c>
      <c r="N2398" s="33">
        <f t="shared" si="455"/>
        <v>5</v>
      </c>
      <c r="O2398" s="34">
        <f t="shared" si="456"/>
        <v>0.3666666666666667</v>
      </c>
      <c r="P2398" s="35">
        <f t="shared" si="456"/>
        <v>0.93333333333333324</v>
      </c>
      <c r="Q2398" s="33"/>
      <c r="R2398" s="33">
        <f t="shared" si="457"/>
        <v>0.3666666666666667</v>
      </c>
      <c r="S2398" s="185">
        <f t="shared" si="457"/>
        <v>0.93333333333333324</v>
      </c>
      <c r="T2398" s="33"/>
      <c r="U2398" s="33">
        <f t="shared" si="458"/>
        <v>0.3666666666666667</v>
      </c>
      <c r="V2398" s="185">
        <f t="shared" si="458"/>
        <v>0.93333333333333324</v>
      </c>
      <c r="W2398" s="36"/>
    </row>
    <row r="2399" spans="1:23" ht="19.5">
      <c r="A2399" s="26">
        <v>59</v>
      </c>
      <c r="B2399" s="27" t="s">
        <v>108</v>
      </c>
      <c r="C2399" s="27" t="s">
        <v>3291</v>
      </c>
      <c r="D2399" s="27"/>
      <c r="E2399" s="27" t="s">
        <v>28</v>
      </c>
      <c r="F2399" s="29">
        <v>126</v>
      </c>
      <c r="G2399" s="55"/>
      <c r="H2399" s="55"/>
      <c r="I2399" s="31">
        <f t="shared" si="451"/>
        <v>3.5</v>
      </c>
      <c r="J2399" s="32">
        <f t="shared" si="452"/>
        <v>1</v>
      </c>
      <c r="K2399" s="32">
        <f t="shared" si="453"/>
        <v>2.5</v>
      </c>
      <c r="L2399" s="32">
        <f t="shared" si="463"/>
        <v>1</v>
      </c>
      <c r="M2399" s="32">
        <f t="shared" si="460"/>
        <v>2.5</v>
      </c>
      <c r="N2399" s="33">
        <f t="shared" si="455"/>
        <v>5</v>
      </c>
      <c r="O2399" s="34">
        <f t="shared" si="456"/>
        <v>0.33333333333333331</v>
      </c>
      <c r="P2399" s="35">
        <f t="shared" si="456"/>
        <v>0.83333333333333337</v>
      </c>
      <c r="Q2399" s="33"/>
      <c r="R2399" s="33">
        <f t="shared" si="457"/>
        <v>0.33333333333333331</v>
      </c>
      <c r="S2399" s="185">
        <f t="shared" si="457"/>
        <v>0.83333333333333337</v>
      </c>
      <c r="T2399" s="33"/>
      <c r="U2399" s="33">
        <f t="shared" si="458"/>
        <v>0.33333333333333331</v>
      </c>
      <c r="V2399" s="185">
        <f t="shared" si="458"/>
        <v>0.83333333333333337</v>
      </c>
      <c r="W2399" s="36"/>
    </row>
    <row r="2400" spans="1:23" ht="19.5">
      <c r="A2400" s="26">
        <v>60</v>
      </c>
      <c r="B2400" s="27" t="s">
        <v>108</v>
      </c>
      <c r="C2400" s="27" t="s">
        <v>3291</v>
      </c>
      <c r="D2400" s="27"/>
      <c r="E2400" s="27" t="s">
        <v>3293</v>
      </c>
      <c r="F2400" s="29">
        <v>156</v>
      </c>
      <c r="G2400" s="55">
        <v>0.80199999999999994</v>
      </c>
      <c r="H2400" s="55">
        <v>0.55399999999999994</v>
      </c>
      <c r="I2400" s="31">
        <f t="shared" si="451"/>
        <v>4.3</v>
      </c>
      <c r="J2400" s="32">
        <f t="shared" si="452"/>
        <v>1.2</v>
      </c>
      <c r="K2400" s="32">
        <f t="shared" si="453"/>
        <v>3</v>
      </c>
      <c r="L2400" s="32">
        <f t="shared" si="463"/>
        <v>0.39800000000000002</v>
      </c>
      <c r="M2400" s="32">
        <f t="shared" si="460"/>
        <v>2.4460000000000002</v>
      </c>
      <c r="N2400" s="33">
        <f t="shared" si="455"/>
        <v>6</v>
      </c>
      <c r="O2400" s="34">
        <f t="shared" si="456"/>
        <v>0.13266666666666668</v>
      </c>
      <c r="P2400" s="35">
        <f t="shared" si="456"/>
        <v>0.81533333333333335</v>
      </c>
      <c r="Q2400" s="33"/>
      <c r="R2400" s="33">
        <f t="shared" si="457"/>
        <v>0.13266666666666668</v>
      </c>
      <c r="S2400" s="185">
        <f t="shared" si="457"/>
        <v>0.81533333333333335</v>
      </c>
      <c r="T2400" s="33"/>
      <c r="U2400" s="33">
        <f t="shared" si="458"/>
        <v>0.13266666666666668</v>
      </c>
      <c r="V2400" s="185">
        <f t="shared" si="458"/>
        <v>0.81533333333333335</v>
      </c>
      <c r="W2400" s="36"/>
    </row>
    <row r="2401" spans="1:23" ht="19.5">
      <c r="A2401" s="26">
        <v>61</v>
      </c>
      <c r="B2401" s="27" t="s">
        <v>108</v>
      </c>
      <c r="C2401" s="27" t="s">
        <v>3294</v>
      </c>
      <c r="D2401" s="27"/>
      <c r="E2401" s="27" t="s">
        <v>3295</v>
      </c>
      <c r="F2401" s="29">
        <v>75</v>
      </c>
      <c r="G2401" s="55"/>
      <c r="H2401" s="55"/>
      <c r="I2401" s="31">
        <f t="shared" si="451"/>
        <v>2.1</v>
      </c>
      <c r="J2401" s="32">
        <f t="shared" si="452"/>
        <v>0.6</v>
      </c>
      <c r="K2401" s="32">
        <f t="shared" si="453"/>
        <v>1.5</v>
      </c>
      <c r="L2401" s="32">
        <f t="shared" si="463"/>
        <v>0.6</v>
      </c>
      <c r="M2401" s="32">
        <f t="shared" si="460"/>
        <v>1.5</v>
      </c>
      <c r="N2401" s="33">
        <f t="shared" si="455"/>
        <v>3</v>
      </c>
      <c r="O2401" s="34">
        <f t="shared" si="456"/>
        <v>0.19999999999999998</v>
      </c>
      <c r="P2401" s="35">
        <f t="shared" si="456"/>
        <v>0.5</v>
      </c>
      <c r="Q2401" s="33"/>
      <c r="R2401" s="33">
        <f t="shared" si="457"/>
        <v>0.19999999999999998</v>
      </c>
      <c r="S2401" s="185">
        <f t="shared" si="457"/>
        <v>0.5</v>
      </c>
      <c r="T2401" s="33"/>
      <c r="U2401" s="33">
        <f t="shared" si="458"/>
        <v>0.19999999999999998</v>
      </c>
      <c r="V2401" s="185">
        <f t="shared" si="458"/>
        <v>0.5</v>
      </c>
      <c r="W2401" s="36"/>
    </row>
    <row r="2402" spans="1:23" ht="19.5">
      <c r="A2402" s="26">
        <v>62</v>
      </c>
      <c r="B2402" s="27" t="s">
        <v>108</v>
      </c>
      <c r="C2402" s="27" t="s">
        <v>3296</v>
      </c>
      <c r="D2402" s="27"/>
      <c r="E2402" s="27" t="s">
        <v>3297</v>
      </c>
      <c r="F2402" s="29">
        <v>129</v>
      </c>
      <c r="G2402" s="55"/>
      <c r="H2402" s="55">
        <v>0.69900000000000007</v>
      </c>
      <c r="I2402" s="31">
        <f t="shared" si="451"/>
        <v>3.5</v>
      </c>
      <c r="J2402" s="32">
        <f t="shared" si="452"/>
        <v>1</v>
      </c>
      <c r="K2402" s="32">
        <f t="shared" si="453"/>
        <v>2.5</v>
      </c>
      <c r="L2402" s="32">
        <f t="shared" si="463"/>
        <v>1</v>
      </c>
      <c r="M2402" s="32">
        <f t="shared" si="460"/>
        <v>1.8009999999999999</v>
      </c>
      <c r="N2402" s="33">
        <f t="shared" si="455"/>
        <v>5</v>
      </c>
      <c r="O2402" s="34">
        <f t="shared" si="456"/>
        <v>0.33333333333333331</v>
      </c>
      <c r="P2402" s="35">
        <f t="shared" si="456"/>
        <v>0.60033333333333327</v>
      </c>
      <c r="Q2402" s="33"/>
      <c r="R2402" s="33">
        <f t="shared" si="457"/>
        <v>0.33333333333333331</v>
      </c>
      <c r="S2402" s="185">
        <f t="shared" si="457"/>
        <v>0.60033333333333327</v>
      </c>
      <c r="T2402" s="33"/>
      <c r="U2402" s="33">
        <f t="shared" si="458"/>
        <v>0.33333333333333331</v>
      </c>
      <c r="V2402" s="185">
        <f t="shared" si="458"/>
        <v>0.60033333333333327</v>
      </c>
      <c r="W2402" s="36"/>
    </row>
    <row r="2403" spans="1:23" ht="19.5">
      <c r="A2403" s="26">
        <v>63</v>
      </c>
      <c r="B2403" s="27" t="s">
        <v>108</v>
      </c>
      <c r="C2403" s="27" t="s">
        <v>3059</v>
      </c>
      <c r="D2403" s="27"/>
      <c r="E2403" s="27" t="s">
        <v>3298</v>
      </c>
      <c r="F2403" s="29">
        <v>127</v>
      </c>
      <c r="G2403" s="55"/>
      <c r="H2403" s="55"/>
      <c r="I2403" s="31">
        <f t="shared" si="451"/>
        <v>3.5</v>
      </c>
      <c r="J2403" s="32">
        <f t="shared" si="452"/>
        <v>1</v>
      </c>
      <c r="K2403" s="32">
        <f t="shared" si="453"/>
        <v>2.5</v>
      </c>
      <c r="L2403" s="32">
        <f t="shared" si="463"/>
        <v>1</v>
      </c>
      <c r="M2403" s="32">
        <f t="shared" si="460"/>
        <v>2.5</v>
      </c>
      <c r="N2403" s="33">
        <f t="shared" si="455"/>
        <v>5</v>
      </c>
      <c r="O2403" s="34">
        <f t="shared" si="456"/>
        <v>0.33333333333333331</v>
      </c>
      <c r="P2403" s="35">
        <f t="shared" si="456"/>
        <v>0.83333333333333337</v>
      </c>
      <c r="Q2403" s="33"/>
      <c r="R2403" s="33">
        <f t="shared" si="457"/>
        <v>0.33333333333333331</v>
      </c>
      <c r="S2403" s="185">
        <f t="shared" si="457"/>
        <v>0.83333333333333337</v>
      </c>
      <c r="T2403" s="33"/>
      <c r="U2403" s="33">
        <f t="shared" si="458"/>
        <v>0.33333333333333331</v>
      </c>
      <c r="V2403" s="185">
        <f t="shared" si="458"/>
        <v>0.83333333333333337</v>
      </c>
      <c r="W2403" s="36"/>
    </row>
    <row r="2404" spans="1:23" ht="19.5">
      <c r="A2404" s="26">
        <v>64</v>
      </c>
      <c r="B2404" s="27" t="s">
        <v>108</v>
      </c>
      <c r="C2404" s="27" t="s">
        <v>3299</v>
      </c>
      <c r="D2404" s="27"/>
      <c r="E2404" s="27" t="s">
        <v>3300</v>
      </c>
      <c r="F2404" s="29">
        <v>120</v>
      </c>
      <c r="G2404" s="55"/>
      <c r="H2404" s="55"/>
      <c r="I2404" s="31">
        <f t="shared" si="451"/>
        <v>3.3</v>
      </c>
      <c r="J2404" s="32">
        <f t="shared" si="452"/>
        <v>0.9</v>
      </c>
      <c r="K2404" s="32">
        <f t="shared" si="453"/>
        <v>2.2999999999999998</v>
      </c>
      <c r="L2404" s="32">
        <f t="shared" si="463"/>
        <v>0.9</v>
      </c>
      <c r="M2404" s="32">
        <f t="shared" si="460"/>
        <v>2.2999999999999998</v>
      </c>
      <c r="N2404" s="33">
        <f t="shared" si="455"/>
        <v>4</v>
      </c>
      <c r="O2404" s="34">
        <f t="shared" si="456"/>
        <v>0.3</v>
      </c>
      <c r="P2404" s="35">
        <f t="shared" si="456"/>
        <v>0.76666666666666661</v>
      </c>
      <c r="Q2404" s="33"/>
      <c r="R2404" s="33">
        <f t="shared" si="457"/>
        <v>0.3</v>
      </c>
      <c r="S2404" s="185">
        <f t="shared" si="457"/>
        <v>0.76666666666666661</v>
      </c>
      <c r="T2404" s="33"/>
      <c r="U2404" s="33">
        <f t="shared" si="458"/>
        <v>0.3</v>
      </c>
      <c r="V2404" s="185">
        <f t="shared" si="458"/>
        <v>0.76666666666666661</v>
      </c>
      <c r="W2404" s="36"/>
    </row>
    <row r="2405" spans="1:23" ht="19.5">
      <c r="A2405" s="26">
        <v>65</v>
      </c>
      <c r="B2405" s="27" t="s">
        <v>108</v>
      </c>
      <c r="C2405" s="27" t="s">
        <v>3299</v>
      </c>
      <c r="D2405" s="27"/>
      <c r="E2405" s="27" t="s">
        <v>3301</v>
      </c>
      <c r="F2405" s="29">
        <v>228</v>
      </c>
      <c r="G2405" s="55"/>
      <c r="H2405" s="55"/>
      <c r="I2405" s="31">
        <f t="shared" ref="I2405:I2444" si="464">ROUND(F2405*55/100*50*0.001,1)</f>
        <v>6.3</v>
      </c>
      <c r="J2405" s="32">
        <f t="shared" ref="J2405:J2444" si="465">ROUND(I2405*1/3.5,1)</f>
        <v>1.8</v>
      </c>
      <c r="K2405" s="32">
        <f t="shared" ref="K2405:K2444" si="466">ROUND(I2405*2/2.85,1)</f>
        <v>4.4000000000000004</v>
      </c>
      <c r="L2405" s="32">
        <f t="shared" si="463"/>
        <v>1.8</v>
      </c>
      <c r="M2405" s="32">
        <f t="shared" si="460"/>
        <v>4.4000000000000004</v>
      </c>
      <c r="N2405" s="33">
        <f t="shared" ref="N2405:N2444" si="467">ROUND(F2405*60/100*60*0.001,0)</f>
        <v>8</v>
      </c>
      <c r="O2405" s="34">
        <f t="shared" ref="O2405:P2444" si="468">L2405/3</f>
        <v>0.6</v>
      </c>
      <c r="P2405" s="35">
        <f t="shared" si="468"/>
        <v>1.4666666666666668</v>
      </c>
      <c r="Q2405" s="33"/>
      <c r="R2405" s="33">
        <f t="shared" ref="R2405:S2444" si="469">L2405/3</f>
        <v>0.6</v>
      </c>
      <c r="S2405" s="185">
        <f t="shared" si="469"/>
        <v>1.4666666666666668</v>
      </c>
      <c r="T2405" s="33"/>
      <c r="U2405" s="33">
        <f t="shared" ref="U2405:V2444" si="470">L2405/3</f>
        <v>0.6</v>
      </c>
      <c r="V2405" s="185">
        <f t="shared" si="470"/>
        <v>1.4666666666666668</v>
      </c>
      <c r="W2405" s="36"/>
    </row>
    <row r="2406" spans="1:23" ht="19.5">
      <c r="A2406" s="26">
        <v>66</v>
      </c>
      <c r="B2406" s="27" t="s">
        <v>108</v>
      </c>
      <c r="C2406" s="27" t="s">
        <v>3302</v>
      </c>
      <c r="D2406" s="27"/>
      <c r="E2406" s="27" t="s">
        <v>3303</v>
      </c>
      <c r="F2406" s="29">
        <v>115</v>
      </c>
      <c r="G2406" s="55"/>
      <c r="H2406" s="55"/>
      <c r="I2406" s="31">
        <f t="shared" si="464"/>
        <v>3.2</v>
      </c>
      <c r="J2406" s="32">
        <f t="shared" si="465"/>
        <v>0.9</v>
      </c>
      <c r="K2406" s="32">
        <f t="shared" si="466"/>
        <v>2.2000000000000002</v>
      </c>
      <c r="L2406" s="32">
        <f t="shared" si="463"/>
        <v>0.9</v>
      </c>
      <c r="M2406" s="32">
        <f t="shared" si="460"/>
        <v>2.2000000000000002</v>
      </c>
      <c r="N2406" s="33">
        <f t="shared" si="467"/>
        <v>4</v>
      </c>
      <c r="O2406" s="34">
        <f t="shared" si="468"/>
        <v>0.3</v>
      </c>
      <c r="P2406" s="35">
        <f t="shared" si="468"/>
        <v>0.73333333333333339</v>
      </c>
      <c r="Q2406" s="33"/>
      <c r="R2406" s="33">
        <f t="shared" si="469"/>
        <v>0.3</v>
      </c>
      <c r="S2406" s="185">
        <f t="shared" si="469"/>
        <v>0.73333333333333339</v>
      </c>
      <c r="T2406" s="33"/>
      <c r="U2406" s="33">
        <f t="shared" si="470"/>
        <v>0.3</v>
      </c>
      <c r="V2406" s="185">
        <f t="shared" si="470"/>
        <v>0.73333333333333339</v>
      </c>
      <c r="W2406" s="36"/>
    </row>
    <row r="2407" spans="1:23" ht="19.5">
      <c r="A2407" s="26">
        <v>67</v>
      </c>
      <c r="B2407" s="27" t="s">
        <v>108</v>
      </c>
      <c r="C2407" s="27" t="s">
        <v>3302</v>
      </c>
      <c r="D2407" s="27"/>
      <c r="E2407" s="27" t="s">
        <v>3304</v>
      </c>
      <c r="F2407" s="29">
        <v>66</v>
      </c>
      <c r="G2407" s="55"/>
      <c r="H2407" s="55"/>
      <c r="I2407" s="31">
        <f t="shared" si="464"/>
        <v>1.8</v>
      </c>
      <c r="J2407" s="32">
        <f t="shared" si="465"/>
        <v>0.5</v>
      </c>
      <c r="K2407" s="32">
        <f t="shared" si="466"/>
        <v>1.3</v>
      </c>
      <c r="L2407" s="32">
        <f t="shared" si="463"/>
        <v>0.5</v>
      </c>
      <c r="M2407" s="32">
        <f t="shared" si="460"/>
        <v>1.3</v>
      </c>
      <c r="N2407" s="33">
        <f t="shared" si="467"/>
        <v>2</v>
      </c>
      <c r="O2407" s="34">
        <f t="shared" si="468"/>
        <v>0.16666666666666666</v>
      </c>
      <c r="P2407" s="35">
        <f t="shared" si="468"/>
        <v>0.43333333333333335</v>
      </c>
      <c r="Q2407" s="33"/>
      <c r="R2407" s="33">
        <f t="shared" si="469"/>
        <v>0.16666666666666666</v>
      </c>
      <c r="S2407" s="185">
        <f t="shared" si="469"/>
        <v>0.43333333333333335</v>
      </c>
      <c r="T2407" s="33"/>
      <c r="U2407" s="33">
        <f t="shared" si="470"/>
        <v>0.16666666666666666</v>
      </c>
      <c r="V2407" s="185">
        <f t="shared" si="470"/>
        <v>0.43333333333333335</v>
      </c>
      <c r="W2407" s="36"/>
    </row>
    <row r="2408" spans="1:23" ht="19.5">
      <c r="A2408" s="26">
        <v>68</v>
      </c>
      <c r="B2408" s="27" t="s">
        <v>108</v>
      </c>
      <c r="C2408" s="27" t="s">
        <v>1122</v>
      </c>
      <c r="D2408" s="27"/>
      <c r="E2408" s="27" t="s">
        <v>3305</v>
      </c>
      <c r="F2408" s="29">
        <v>130</v>
      </c>
      <c r="G2408" s="55">
        <v>0.56899999999999995</v>
      </c>
      <c r="H2408" s="55"/>
      <c r="I2408" s="31">
        <f t="shared" si="464"/>
        <v>3.6</v>
      </c>
      <c r="J2408" s="32">
        <f t="shared" si="465"/>
        <v>1</v>
      </c>
      <c r="K2408" s="32">
        <f t="shared" si="466"/>
        <v>2.5</v>
      </c>
      <c r="L2408" s="32">
        <f t="shared" si="463"/>
        <v>0.43100000000000005</v>
      </c>
      <c r="M2408" s="32">
        <f t="shared" si="460"/>
        <v>2.5</v>
      </c>
      <c r="N2408" s="33">
        <f t="shared" si="467"/>
        <v>5</v>
      </c>
      <c r="O2408" s="34">
        <f t="shared" si="468"/>
        <v>0.14366666666666669</v>
      </c>
      <c r="P2408" s="35">
        <f t="shared" si="468"/>
        <v>0.83333333333333337</v>
      </c>
      <c r="Q2408" s="33"/>
      <c r="R2408" s="33">
        <f t="shared" si="469"/>
        <v>0.14366666666666669</v>
      </c>
      <c r="S2408" s="185">
        <f t="shared" si="469"/>
        <v>0.83333333333333337</v>
      </c>
      <c r="T2408" s="33"/>
      <c r="U2408" s="33">
        <f t="shared" si="470"/>
        <v>0.14366666666666669</v>
      </c>
      <c r="V2408" s="185">
        <f t="shared" si="470"/>
        <v>0.83333333333333337</v>
      </c>
      <c r="W2408" s="36"/>
    </row>
    <row r="2409" spans="1:23" ht="19.5">
      <c r="A2409" s="26">
        <v>69</v>
      </c>
      <c r="B2409" s="27" t="s">
        <v>108</v>
      </c>
      <c r="C2409" s="27" t="s">
        <v>1122</v>
      </c>
      <c r="D2409" s="27"/>
      <c r="E2409" s="27" t="s">
        <v>3306</v>
      </c>
      <c r="F2409" s="29">
        <v>55</v>
      </c>
      <c r="G2409" s="55"/>
      <c r="H2409" s="55"/>
      <c r="I2409" s="31">
        <f t="shared" si="464"/>
        <v>1.5</v>
      </c>
      <c r="J2409" s="32">
        <f t="shared" si="465"/>
        <v>0.4</v>
      </c>
      <c r="K2409" s="32">
        <f t="shared" si="466"/>
        <v>1.1000000000000001</v>
      </c>
      <c r="L2409" s="32">
        <f t="shared" si="463"/>
        <v>0.4</v>
      </c>
      <c r="M2409" s="32">
        <f t="shared" si="460"/>
        <v>1.1000000000000001</v>
      </c>
      <c r="N2409" s="33">
        <f t="shared" si="467"/>
        <v>2</v>
      </c>
      <c r="O2409" s="34">
        <f t="shared" si="468"/>
        <v>0.13333333333333333</v>
      </c>
      <c r="P2409" s="35">
        <f t="shared" si="468"/>
        <v>0.3666666666666667</v>
      </c>
      <c r="Q2409" s="33"/>
      <c r="R2409" s="33">
        <f t="shared" si="469"/>
        <v>0.13333333333333333</v>
      </c>
      <c r="S2409" s="185">
        <f t="shared" si="469"/>
        <v>0.3666666666666667</v>
      </c>
      <c r="T2409" s="33"/>
      <c r="U2409" s="33">
        <f t="shared" si="470"/>
        <v>0.13333333333333333</v>
      </c>
      <c r="V2409" s="185">
        <f t="shared" si="470"/>
        <v>0.3666666666666667</v>
      </c>
      <c r="W2409" s="36"/>
    </row>
    <row r="2410" spans="1:23" ht="19.5">
      <c r="A2410" s="26">
        <v>70</v>
      </c>
      <c r="B2410" s="27" t="s">
        <v>108</v>
      </c>
      <c r="C2410" s="27" t="s">
        <v>3307</v>
      </c>
      <c r="D2410" s="27"/>
      <c r="E2410" s="27" t="s">
        <v>3308</v>
      </c>
      <c r="F2410" s="29">
        <v>71</v>
      </c>
      <c r="G2410" s="55"/>
      <c r="H2410" s="55"/>
      <c r="I2410" s="31">
        <f t="shared" si="464"/>
        <v>2</v>
      </c>
      <c r="J2410" s="32">
        <f t="shared" si="465"/>
        <v>0.6</v>
      </c>
      <c r="K2410" s="32">
        <f t="shared" si="466"/>
        <v>1.4</v>
      </c>
      <c r="L2410" s="32">
        <f t="shared" si="463"/>
        <v>0.6</v>
      </c>
      <c r="M2410" s="32">
        <f t="shared" si="460"/>
        <v>1.4</v>
      </c>
      <c r="N2410" s="33">
        <f t="shared" si="467"/>
        <v>3</v>
      </c>
      <c r="O2410" s="34">
        <f t="shared" si="468"/>
        <v>0.19999999999999998</v>
      </c>
      <c r="P2410" s="35">
        <f t="shared" si="468"/>
        <v>0.46666666666666662</v>
      </c>
      <c r="Q2410" s="33"/>
      <c r="R2410" s="33">
        <f t="shared" si="469"/>
        <v>0.19999999999999998</v>
      </c>
      <c r="S2410" s="185">
        <f t="shared" si="469"/>
        <v>0.46666666666666662</v>
      </c>
      <c r="T2410" s="33"/>
      <c r="U2410" s="33">
        <f t="shared" si="470"/>
        <v>0.19999999999999998</v>
      </c>
      <c r="V2410" s="185">
        <f t="shared" si="470"/>
        <v>0.46666666666666662</v>
      </c>
      <c r="W2410" s="36"/>
    </row>
    <row r="2411" spans="1:23" ht="19.5">
      <c r="A2411" s="26">
        <v>71</v>
      </c>
      <c r="B2411" s="27" t="s">
        <v>108</v>
      </c>
      <c r="C2411" s="27" t="s">
        <v>3309</v>
      </c>
      <c r="D2411" s="27"/>
      <c r="E2411" s="27" t="s">
        <v>3310</v>
      </c>
      <c r="F2411" s="29">
        <v>76</v>
      </c>
      <c r="G2411" s="55"/>
      <c r="H2411" s="55"/>
      <c r="I2411" s="31">
        <f t="shared" si="464"/>
        <v>2.1</v>
      </c>
      <c r="J2411" s="32">
        <f t="shared" si="465"/>
        <v>0.6</v>
      </c>
      <c r="K2411" s="32">
        <f t="shared" si="466"/>
        <v>1.5</v>
      </c>
      <c r="L2411" s="32">
        <f t="shared" si="463"/>
        <v>0.6</v>
      </c>
      <c r="M2411" s="32">
        <f t="shared" si="460"/>
        <v>1.5</v>
      </c>
      <c r="N2411" s="33">
        <f t="shared" si="467"/>
        <v>3</v>
      </c>
      <c r="O2411" s="34">
        <f t="shared" si="468"/>
        <v>0.19999999999999998</v>
      </c>
      <c r="P2411" s="35">
        <f t="shared" si="468"/>
        <v>0.5</v>
      </c>
      <c r="Q2411" s="33"/>
      <c r="R2411" s="33">
        <f t="shared" si="469"/>
        <v>0.19999999999999998</v>
      </c>
      <c r="S2411" s="185">
        <f t="shared" si="469"/>
        <v>0.5</v>
      </c>
      <c r="T2411" s="33"/>
      <c r="U2411" s="33">
        <f t="shared" si="470"/>
        <v>0.19999999999999998</v>
      </c>
      <c r="V2411" s="185">
        <f t="shared" si="470"/>
        <v>0.5</v>
      </c>
      <c r="W2411" s="36"/>
    </row>
    <row r="2412" spans="1:23" ht="19.5">
      <c r="A2412" s="26">
        <v>72</v>
      </c>
      <c r="B2412" s="27" t="s">
        <v>108</v>
      </c>
      <c r="C2412" s="27" t="s">
        <v>3309</v>
      </c>
      <c r="D2412" s="27"/>
      <c r="E2412" s="27" t="s">
        <v>3311</v>
      </c>
      <c r="F2412" s="29">
        <v>231</v>
      </c>
      <c r="G2412" s="55">
        <v>0.13000000000000014</v>
      </c>
      <c r="H2412" s="55">
        <v>0.88000000000000034</v>
      </c>
      <c r="I2412" s="31">
        <f t="shared" si="464"/>
        <v>6.4</v>
      </c>
      <c r="J2412" s="32">
        <f t="shared" si="465"/>
        <v>1.8</v>
      </c>
      <c r="K2412" s="32">
        <f t="shared" si="466"/>
        <v>4.5</v>
      </c>
      <c r="L2412" s="32">
        <f t="shared" si="463"/>
        <v>1.67</v>
      </c>
      <c r="M2412" s="32">
        <f t="shared" si="460"/>
        <v>3.6199999999999997</v>
      </c>
      <c r="N2412" s="33">
        <f t="shared" si="467"/>
        <v>8</v>
      </c>
      <c r="O2412" s="34">
        <f t="shared" si="468"/>
        <v>0.55666666666666664</v>
      </c>
      <c r="P2412" s="35">
        <f t="shared" si="468"/>
        <v>1.2066666666666666</v>
      </c>
      <c r="Q2412" s="33"/>
      <c r="R2412" s="33">
        <f t="shared" si="469"/>
        <v>0.55666666666666664</v>
      </c>
      <c r="S2412" s="185">
        <f t="shared" si="469"/>
        <v>1.2066666666666666</v>
      </c>
      <c r="T2412" s="33"/>
      <c r="U2412" s="33">
        <f t="shared" si="470"/>
        <v>0.55666666666666664</v>
      </c>
      <c r="V2412" s="185">
        <f t="shared" si="470"/>
        <v>1.2066666666666666</v>
      </c>
      <c r="W2412" s="36"/>
    </row>
    <row r="2413" spans="1:23" ht="19.5">
      <c r="A2413" s="26">
        <v>73</v>
      </c>
      <c r="B2413" s="27" t="s">
        <v>108</v>
      </c>
      <c r="C2413" s="27" t="s">
        <v>3312</v>
      </c>
      <c r="D2413" s="27"/>
      <c r="E2413" s="27" t="s">
        <v>3313</v>
      </c>
      <c r="F2413" s="29">
        <v>57</v>
      </c>
      <c r="G2413" s="55"/>
      <c r="H2413" s="55"/>
      <c r="I2413" s="31">
        <f t="shared" si="464"/>
        <v>1.6</v>
      </c>
      <c r="J2413" s="32">
        <f t="shared" si="465"/>
        <v>0.5</v>
      </c>
      <c r="K2413" s="32">
        <f t="shared" si="466"/>
        <v>1.1000000000000001</v>
      </c>
      <c r="L2413" s="32">
        <f t="shared" si="463"/>
        <v>0.5</v>
      </c>
      <c r="M2413" s="32">
        <f t="shared" si="460"/>
        <v>1.1000000000000001</v>
      </c>
      <c r="N2413" s="33">
        <f t="shared" si="467"/>
        <v>2</v>
      </c>
      <c r="O2413" s="34">
        <f t="shared" si="468"/>
        <v>0.16666666666666666</v>
      </c>
      <c r="P2413" s="35">
        <f t="shared" si="468"/>
        <v>0.3666666666666667</v>
      </c>
      <c r="Q2413" s="33"/>
      <c r="R2413" s="33">
        <f t="shared" si="469"/>
        <v>0.16666666666666666</v>
      </c>
      <c r="S2413" s="185">
        <f t="shared" si="469"/>
        <v>0.3666666666666667</v>
      </c>
      <c r="T2413" s="33"/>
      <c r="U2413" s="33">
        <f t="shared" si="470"/>
        <v>0.16666666666666666</v>
      </c>
      <c r="V2413" s="185">
        <f t="shared" si="470"/>
        <v>0.3666666666666667</v>
      </c>
      <c r="W2413" s="36"/>
    </row>
    <row r="2414" spans="1:23" ht="19.5">
      <c r="A2414" s="26">
        <v>74</v>
      </c>
      <c r="B2414" s="27" t="s">
        <v>108</v>
      </c>
      <c r="C2414" s="27" t="s">
        <v>3314</v>
      </c>
      <c r="D2414" s="27"/>
      <c r="E2414" s="27" t="s">
        <v>3315</v>
      </c>
      <c r="F2414" s="29">
        <v>102</v>
      </c>
      <c r="G2414" s="55"/>
      <c r="H2414" s="55"/>
      <c r="I2414" s="31">
        <f t="shared" si="464"/>
        <v>2.8</v>
      </c>
      <c r="J2414" s="32">
        <f t="shared" si="465"/>
        <v>0.8</v>
      </c>
      <c r="K2414" s="32">
        <f t="shared" si="466"/>
        <v>2</v>
      </c>
      <c r="L2414" s="32">
        <f t="shared" si="463"/>
        <v>0.8</v>
      </c>
      <c r="M2414" s="32">
        <f t="shared" si="460"/>
        <v>2</v>
      </c>
      <c r="N2414" s="33">
        <f t="shared" si="467"/>
        <v>4</v>
      </c>
      <c r="O2414" s="34">
        <f t="shared" si="468"/>
        <v>0.26666666666666666</v>
      </c>
      <c r="P2414" s="35">
        <f t="shared" si="468"/>
        <v>0.66666666666666663</v>
      </c>
      <c r="Q2414" s="33"/>
      <c r="R2414" s="33">
        <f t="shared" si="469"/>
        <v>0.26666666666666666</v>
      </c>
      <c r="S2414" s="185">
        <f t="shared" si="469"/>
        <v>0.66666666666666663</v>
      </c>
      <c r="T2414" s="33"/>
      <c r="U2414" s="33">
        <f t="shared" si="470"/>
        <v>0.26666666666666666</v>
      </c>
      <c r="V2414" s="185">
        <f t="shared" si="470"/>
        <v>0.66666666666666663</v>
      </c>
      <c r="W2414" s="36"/>
    </row>
    <row r="2415" spans="1:23" ht="19.5">
      <c r="A2415" s="26">
        <v>75</v>
      </c>
      <c r="B2415" s="27" t="s">
        <v>108</v>
      </c>
      <c r="C2415" s="27" t="s">
        <v>1471</v>
      </c>
      <c r="D2415" s="27"/>
      <c r="E2415" s="27" t="s">
        <v>1472</v>
      </c>
      <c r="F2415" s="29">
        <v>100</v>
      </c>
      <c r="G2415" s="55"/>
      <c r="H2415" s="55"/>
      <c r="I2415" s="31">
        <f t="shared" si="464"/>
        <v>2.8</v>
      </c>
      <c r="J2415" s="32">
        <f t="shared" si="465"/>
        <v>0.8</v>
      </c>
      <c r="K2415" s="32">
        <f t="shared" si="466"/>
        <v>2</v>
      </c>
      <c r="L2415" s="32">
        <f t="shared" si="463"/>
        <v>0.8</v>
      </c>
      <c r="M2415" s="32">
        <f t="shared" si="460"/>
        <v>2</v>
      </c>
      <c r="N2415" s="33">
        <f t="shared" si="467"/>
        <v>4</v>
      </c>
      <c r="O2415" s="34">
        <f t="shared" si="468"/>
        <v>0.26666666666666666</v>
      </c>
      <c r="P2415" s="35">
        <f t="shared" si="468"/>
        <v>0.66666666666666663</v>
      </c>
      <c r="Q2415" s="33"/>
      <c r="R2415" s="33">
        <f t="shared" si="469"/>
        <v>0.26666666666666666</v>
      </c>
      <c r="S2415" s="185">
        <f t="shared" si="469"/>
        <v>0.66666666666666663</v>
      </c>
      <c r="T2415" s="33"/>
      <c r="U2415" s="33">
        <f t="shared" si="470"/>
        <v>0.26666666666666666</v>
      </c>
      <c r="V2415" s="185">
        <f t="shared" si="470"/>
        <v>0.66666666666666663</v>
      </c>
      <c r="W2415" s="36"/>
    </row>
    <row r="2416" spans="1:23" ht="19.5">
      <c r="A2416" s="26">
        <v>76</v>
      </c>
      <c r="B2416" s="27" t="s">
        <v>108</v>
      </c>
      <c r="C2416" s="27" t="s">
        <v>3316</v>
      </c>
      <c r="D2416" s="27"/>
      <c r="E2416" s="27" t="s">
        <v>3317</v>
      </c>
      <c r="F2416" s="29">
        <v>143</v>
      </c>
      <c r="G2416" s="55"/>
      <c r="H2416" s="55"/>
      <c r="I2416" s="31">
        <f t="shared" si="464"/>
        <v>3.9</v>
      </c>
      <c r="J2416" s="32">
        <f t="shared" si="465"/>
        <v>1.1000000000000001</v>
      </c>
      <c r="K2416" s="32">
        <f t="shared" si="466"/>
        <v>2.7</v>
      </c>
      <c r="L2416" s="32">
        <f t="shared" si="463"/>
        <v>1.1000000000000001</v>
      </c>
      <c r="M2416" s="32">
        <f t="shared" si="460"/>
        <v>2.7</v>
      </c>
      <c r="N2416" s="33">
        <f t="shared" si="467"/>
        <v>5</v>
      </c>
      <c r="O2416" s="34">
        <f t="shared" si="468"/>
        <v>0.3666666666666667</v>
      </c>
      <c r="P2416" s="35">
        <f t="shared" si="468"/>
        <v>0.9</v>
      </c>
      <c r="Q2416" s="33"/>
      <c r="R2416" s="33">
        <f t="shared" si="469"/>
        <v>0.3666666666666667</v>
      </c>
      <c r="S2416" s="185">
        <f t="shared" si="469"/>
        <v>0.9</v>
      </c>
      <c r="T2416" s="33"/>
      <c r="U2416" s="33">
        <f t="shared" si="470"/>
        <v>0.3666666666666667</v>
      </c>
      <c r="V2416" s="185">
        <f t="shared" si="470"/>
        <v>0.9</v>
      </c>
      <c r="W2416" s="36"/>
    </row>
    <row r="2417" spans="1:23" ht="19.5">
      <c r="A2417" s="26">
        <v>77</v>
      </c>
      <c r="B2417" s="27" t="s">
        <v>108</v>
      </c>
      <c r="C2417" s="27" t="s">
        <v>3318</v>
      </c>
      <c r="D2417" s="27"/>
      <c r="E2417" s="27" t="s">
        <v>3319</v>
      </c>
      <c r="F2417" s="29">
        <v>162</v>
      </c>
      <c r="G2417" s="55">
        <v>5.3000000000000186E-2</v>
      </c>
      <c r="H2417" s="55">
        <v>0.79199999999999948</v>
      </c>
      <c r="I2417" s="31">
        <f t="shared" si="464"/>
        <v>4.5</v>
      </c>
      <c r="J2417" s="32">
        <f t="shared" si="465"/>
        <v>1.3</v>
      </c>
      <c r="K2417" s="32">
        <f t="shared" si="466"/>
        <v>3.2</v>
      </c>
      <c r="L2417" s="32">
        <f t="shared" si="463"/>
        <v>1.2469999999999999</v>
      </c>
      <c r="M2417" s="32">
        <f t="shared" si="460"/>
        <v>2.4080000000000008</v>
      </c>
      <c r="N2417" s="33">
        <f t="shared" si="467"/>
        <v>6</v>
      </c>
      <c r="O2417" s="34">
        <f t="shared" si="468"/>
        <v>0.41566666666666663</v>
      </c>
      <c r="P2417" s="35">
        <f t="shared" si="468"/>
        <v>0.80266666666666697</v>
      </c>
      <c r="Q2417" s="33"/>
      <c r="R2417" s="33">
        <f t="shared" si="469"/>
        <v>0.41566666666666663</v>
      </c>
      <c r="S2417" s="185">
        <f t="shared" si="469"/>
        <v>0.80266666666666697</v>
      </c>
      <c r="T2417" s="33"/>
      <c r="U2417" s="33">
        <f t="shared" si="470"/>
        <v>0.41566666666666663</v>
      </c>
      <c r="V2417" s="185">
        <f t="shared" si="470"/>
        <v>0.80266666666666697</v>
      </c>
      <c r="W2417" s="36"/>
    </row>
    <row r="2418" spans="1:23" ht="19.5">
      <c r="A2418" s="26">
        <v>78</v>
      </c>
      <c r="B2418" s="27" t="s">
        <v>108</v>
      </c>
      <c r="C2418" s="27" t="s">
        <v>3320</v>
      </c>
      <c r="D2418" s="27"/>
      <c r="E2418" s="27" t="s">
        <v>3321</v>
      </c>
      <c r="F2418" s="29">
        <v>100</v>
      </c>
      <c r="G2418" s="55"/>
      <c r="H2418" s="55"/>
      <c r="I2418" s="31">
        <f t="shared" si="464"/>
        <v>2.8</v>
      </c>
      <c r="J2418" s="32">
        <f t="shared" si="465"/>
        <v>0.8</v>
      </c>
      <c r="K2418" s="32">
        <f t="shared" si="466"/>
        <v>2</v>
      </c>
      <c r="L2418" s="32">
        <f t="shared" si="463"/>
        <v>0.8</v>
      </c>
      <c r="M2418" s="32">
        <f t="shared" si="460"/>
        <v>2</v>
      </c>
      <c r="N2418" s="33">
        <f t="shared" si="467"/>
        <v>4</v>
      </c>
      <c r="O2418" s="34">
        <f t="shared" si="468"/>
        <v>0.26666666666666666</v>
      </c>
      <c r="P2418" s="35">
        <f t="shared" si="468"/>
        <v>0.66666666666666663</v>
      </c>
      <c r="Q2418" s="33"/>
      <c r="R2418" s="33">
        <f t="shared" si="469"/>
        <v>0.26666666666666666</v>
      </c>
      <c r="S2418" s="185">
        <f t="shared" si="469"/>
        <v>0.66666666666666663</v>
      </c>
      <c r="T2418" s="33"/>
      <c r="U2418" s="33">
        <f t="shared" si="470"/>
        <v>0.26666666666666666</v>
      </c>
      <c r="V2418" s="185">
        <f t="shared" si="470"/>
        <v>0.66666666666666663</v>
      </c>
      <c r="W2418" s="36"/>
    </row>
    <row r="2419" spans="1:23" ht="19.5">
      <c r="A2419" s="26">
        <v>79</v>
      </c>
      <c r="B2419" s="27" t="s">
        <v>108</v>
      </c>
      <c r="C2419" s="27" t="s">
        <v>3322</v>
      </c>
      <c r="D2419" s="27"/>
      <c r="E2419" s="27" t="s">
        <v>3323</v>
      </c>
      <c r="F2419" s="29">
        <v>181</v>
      </c>
      <c r="G2419" s="55">
        <v>0.89899999999999924</v>
      </c>
      <c r="H2419" s="55"/>
      <c r="I2419" s="31">
        <f t="shared" si="464"/>
        <v>5</v>
      </c>
      <c r="J2419" s="32">
        <f t="shared" si="465"/>
        <v>1.4</v>
      </c>
      <c r="K2419" s="32">
        <f t="shared" si="466"/>
        <v>3.5</v>
      </c>
      <c r="L2419" s="32">
        <f t="shared" si="463"/>
        <v>0.50100000000000067</v>
      </c>
      <c r="M2419" s="32">
        <f t="shared" si="460"/>
        <v>3.5</v>
      </c>
      <c r="N2419" s="33">
        <f t="shared" si="467"/>
        <v>7</v>
      </c>
      <c r="O2419" s="34">
        <f t="shared" si="468"/>
        <v>0.16700000000000023</v>
      </c>
      <c r="P2419" s="35">
        <f t="shared" si="468"/>
        <v>1.1666666666666667</v>
      </c>
      <c r="Q2419" s="33"/>
      <c r="R2419" s="33">
        <f t="shared" si="469"/>
        <v>0.16700000000000023</v>
      </c>
      <c r="S2419" s="185">
        <f t="shared" si="469"/>
        <v>1.1666666666666667</v>
      </c>
      <c r="T2419" s="33"/>
      <c r="U2419" s="33">
        <f t="shared" si="470"/>
        <v>0.16700000000000023</v>
      </c>
      <c r="V2419" s="185">
        <f t="shared" si="470"/>
        <v>1.1666666666666667</v>
      </c>
      <c r="W2419" s="36"/>
    </row>
    <row r="2420" spans="1:23" ht="19.5">
      <c r="A2420" s="26">
        <v>80</v>
      </c>
      <c r="B2420" s="27" t="s">
        <v>108</v>
      </c>
      <c r="C2420" s="27" t="s">
        <v>3322</v>
      </c>
      <c r="D2420" s="27"/>
      <c r="E2420" s="27" t="s">
        <v>3324</v>
      </c>
      <c r="F2420" s="29">
        <v>120</v>
      </c>
      <c r="G2420" s="55">
        <v>0.54300000000000026</v>
      </c>
      <c r="H2420" s="55"/>
      <c r="I2420" s="31">
        <f t="shared" si="464"/>
        <v>3.3</v>
      </c>
      <c r="J2420" s="32">
        <f t="shared" si="465"/>
        <v>0.9</v>
      </c>
      <c r="K2420" s="32">
        <f t="shared" si="466"/>
        <v>2.2999999999999998</v>
      </c>
      <c r="L2420" s="32">
        <f t="shared" si="463"/>
        <v>0.35699999999999976</v>
      </c>
      <c r="M2420" s="32">
        <f t="shared" si="460"/>
        <v>2.2999999999999998</v>
      </c>
      <c r="N2420" s="33">
        <f t="shared" si="467"/>
        <v>4</v>
      </c>
      <c r="O2420" s="34">
        <f t="shared" si="468"/>
        <v>0.11899999999999993</v>
      </c>
      <c r="P2420" s="35">
        <f t="shared" si="468"/>
        <v>0.76666666666666661</v>
      </c>
      <c r="Q2420" s="33"/>
      <c r="R2420" s="33">
        <f t="shared" si="469"/>
        <v>0.11899999999999993</v>
      </c>
      <c r="S2420" s="185">
        <f t="shared" si="469"/>
        <v>0.76666666666666661</v>
      </c>
      <c r="T2420" s="33"/>
      <c r="U2420" s="33">
        <f t="shared" si="470"/>
        <v>0.11899999999999993</v>
      </c>
      <c r="V2420" s="185">
        <f t="shared" si="470"/>
        <v>0.76666666666666661</v>
      </c>
      <c r="W2420" s="36"/>
    </row>
    <row r="2421" spans="1:23" ht="19.5">
      <c r="A2421" s="26">
        <v>81</v>
      </c>
      <c r="B2421" s="27" t="s">
        <v>108</v>
      </c>
      <c r="C2421" s="27" t="s">
        <v>3325</v>
      </c>
      <c r="D2421" s="27"/>
      <c r="E2421" s="27" t="s">
        <v>3326</v>
      </c>
      <c r="F2421" s="29">
        <v>67</v>
      </c>
      <c r="G2421" s="55"/>
      <c r="H2421" s="55"/>
      <c r="I2421" s="31">
        <f t="shared" si="464"/>
        <v>1.8</v>
      </c>
      <c r="J2421" s="32">
        <f t="shared" si="465"/>
        <v>0.5</v>
      </c>
      <c r="K2421" s="32">
        <f t="shared" si="466"/>
        <v>1.3</v>
      </c>
      <c r="L2421" s="32">
        <f t="shared" si="463"/>
        <v>0.5</v>
      </c>
      <c r="M2421" s="32">
        <f t="shared" si="460"/>
        <v>1.3</v>
      </c>
      <c r="N2421" s="33">
        <f t="shared" si="467"/>
        <v>2</v>
      </c>
      <c r="O2421" s="34">
        <f t="shared" si="468"/>
        <v>0.16666666666666666</v>
      </c>
      <c r="P2421" s="35">
        <f t="shared" si="468"/>
        <v>0.43333333333333335</v>
      </c>
      <c r="Q2421" s="33"/>
      <c r="R2421" s="33">
        <f t="shared" si="469"/>
        <v>0.16666666666666666</v>
      </c>
      <c r="S2421" s="185">
        <f t="shared" si="469"/>
        <v>0.43333333333333335</v>
      </c>
      <c r="T2421" s="33"/>
      <c r="U2421" s="33">
        <f t="shared" si="470"/>
        <v>0.16666666666666666</v>
      </c>
      <c r="V2421" s="185">
        <f t="shared" si="470"/>
        <v>0.43333333333333335</v>
      </c>
      <c r="W2421" s="36"/>
    </row>
    <row r="2422" spans="1:23" ht="19.5">
      <c r="A2422" s="26">
        <v>82</v>
      </c>
      <c r="B2422" s="27" t="s">
        <v>108</v>
      </c>
      <c r="C2422" s="27" t="s">
        <v>3325</v>
      </c>
      <c r="D2422" s="27"/>
      <c r="E2422" s="27" t="s">
        <v>3327</v>
      </c>
      <c r="F2422" s="29">
        <v>116</v>
      </c>
      <c r="G2422" s="55"/>
      <c r="H2422" s="55"/>
      <c r="I2422" s="31">
        <f t="shared" si="464"/>
        <v>3.2</v>
      </c>
      <c r="J2422" s="32">
        <f t="shared" si="465"/>
        <v>0.9</v>
      </c>
      <c r="K2422" s="32">
        <f t="shared" si="466"/>
        <v>2.2000000000000002</v>
      </c>
      <c r="L2422" s="32">
        <f t="shared" si="463"/>
        <v>0.9</v>
      </c>
      <c r="M2422" s="32">
        <f t="shared" si="460"/>
        <v>2.2000000000000002</v>
      </c>
      <c r="N2422" s="33">
        <f t="shared" si="467"/>
        <v>4</v>
      </c>
      <c r="O2422" s="34">
        <f t="shared" si="468"/>
        <v>0.3</v>
      </c>
      <c r="P2422" s="35">
        <f t="shared" si="468"/>
        <v>0.73333333333333339</v>
      </c>
      <c r="Q2422" s="33"/>
      <c r="R2422" s="33">
        <f t="shared" si="469"/>
        <v>0.3</v>
      </c>
      <c r="S2422" s="185">
        <f t="shared" si="469"/>
        <v>0.73333333333333339</v>
      </c>
      <c r="T2422" s="33"/>
      <c r="U2422" s="33">
        <f t="shared" si="470"/>
        <v>0.3</v>
      </c>
      <c r="V2422" s="185">
        <f t="shared" si="470"/>
        <v>0.73333333333333339</v>
      </c>
      <c r="W2422" s="36"/>
    </row>
    <row r="2423" spans="1:23" ht="19.5">
      <c r="A2423" s="26">
        <v>83</v>
      </c>
      <c r="B2423" s="27" t="s">
        <v>108</v>
      </c>
      <c r="C2423" s="27" t="s">
        <v>3325</v>
      </c>
      <c r="D2423" s="27"/>
      <c r="E2423" s="27" t="s">
        <v>3328</v>
      </c>
      <c r="F2423" s="29">
        <v>302</v>
      </c>
      <c r="G2423" s="55">
        <v>1.6789999999999992</v>
      </c>
      <c r="H2423" s="55">
        <v>2.78</v>
      </c>
      <c r="I2423" s="31">
        <f t="shared" si="464"/>
        <v>8.3000000000000007</v>
      </c>
      <c r="J2423" s="32">
        <f t="shared" si="465"/>
        <v>2.4</v>
      </c>
      <c r="K2423" s="32">
        <f t="shared" si="466"/>
        <v>5.8</v>
      </c>
      <c r="L2423" s="32">
        <f t="shared" si="463"/>
        <v>0.72100000000000075</v>
      </c>
      <c r="M2423" s="32">
        <f t="shared" si="460"/>
        <v>3.02</v>
      </c>
      <c r="N2423" s="33">
        <f t="shared" si="467"/>
        <v>11</v>
      </c>
      <c r="O2423" s="34">
        <f t="shared" si="468"/>
        <v>0.24033333333333359</v>
      </c>
      <c r="P2423" s="35">
        <f t="shared" si="468"/>
        <v>1.0066666666666666</v>
      </c>
      <c r="Q2423" s="33"/>
      <c r="R2423" s="33">
        <f t="shared" si="469"/>
        <v>0.24033333333333359</v>
      </c>
      <c r="S2423" s="185">
        <f t="shared" si="469"/>
        <v>1.0066666666666666</v>
      </c>
      <c r="T2423" s="33"/>
      <c r="U2423" s="33">
        <f t="shared" si="470"/>
        <v>0.24033333333333359</v>
      </c>
      <c r="V2423" s="185">
        <f t="shared" si="470"/>
        <v>1.0066666666666666</v>
      </c>
      <c r="W2423" s="36"/>
    </row>
    <row r="2424" spans="1:23" ht="19.5">
      <c r="A2424" s="26">
        <v>84</v>
      </c>
      <c r="B2424" s="27" t="s">
        <v>108</v>
      </c>
      <c r="C2424" s="27" t="s">
        <v>3329</v>
      </c>
      <c r="D2424" s="27"/>
      <c r="E2424" s="27" t="s">
        <v>3330</v>
      </c>
      <c r="F2424" s="29">
        <v>245</v>
      </c>
      <c r="G2424" s="55"/>
      <c r="H2424" s="55">
        <v>4.0360000000000005</v>
      </c>
      <c r="I2424" s="31">
        <f t="shared" si="464"/>
        <v>6.7</v>
      </c>
      <c r="J2424" s="32">
        <f t="shared" si="465"/>
        <v>1.9</v>
      </c>
      <c r="K2424" s="32">
        <f t="shared" si="466"/>
        <v>4.7</v>
      </c>
      <c r="L2424" s="32">
        <f t="shared" si="463"/>
        <v>1.9</v>
      </c>
      <c r="M2424" s="32">
        <f t="shared" si="463"/>
        <v>0.6639999999999997</v>
      </c>
      <c r="N2424" s="33">
        <f t="shared" si="467"/>
        <v>9</v>
      </c>
      <c r="O2424" s="34">
        <f t="shared" si="468"/>
        <v>0.6333333333333333</v>
      </c>
      <c r="P2424" s="35">
        <f t="shared" si="468"/>
        <v>0.22133333333333324</v>
      </c>
      <c r="Q2424" s="33"/>
      <c r="R2424" s="33">
        <f t="shared" si="469"/>
        <v>0.6333333333333333</v>
      </c>
      <c r="S2424" s="185">
        <f t="shared" si="469"/>
        <v>0.22133333333333324</v>
      </c>
      <c r="T2424" s="33"/>
      <c r="U2424" s="33">
        <f t="shared" si="470"/>
        <v>0.6333333333333333</v>
      </c>
      <c r="V2424" s="185">
        <f t="shared" si="470"/>
        <v>0.22133333333333324</v>
      </c>
      <c r="W2424" s="36"/>
    </row>
    <row r="2425" spans="1:23" ht="19.5">
      <c r="A2425" s="26">
        <v>85</v>
      </c>
      <c r="B2425" s="27" t="s">
        <v>108</v>
      </c>
      <c r="C2425" s="27" t="s">
        <v>3331</v>
      </c>
      <c r="D2425" s="27"/>
      <c r="E2425" s="27" t="s">
        <v>3332</v>
      </c>
      <c r="F2425" s="29">
        <v>139</v>
      </c>
      <c r="G2425" s="55">
        <v>0.86200000000000021</v>
      </c>
      <c r="H2425" s="55">
        <v>1.4309999999999985</v>
      </c>
      <c r="I2425" s="31">
        <f t="shared" si="464"/>
        <v>3.8</v>
      </c>
      <c r="J2425" s="32">
        <f t="shared" si="465"/>
        <v>1.1000000000000001</v>
      </c>
      <c r="K2425" s="32">
        <f t="shared" si="466"/>
        <v>2.7</v>
      </c>
      <c r="L2425" s="32">
        <f t="shared" si="463"/>
        <v>0.23799999999999988</v>
      </c>
      <c r="M2425" s="32">
        <f t="shared" si="463"/>
        <v>1.2690000000000017</v>
      </c>
      <c r="N2425" s="33">
        <f t="shared" si="467"/>
        <v>5</v>
      </c>
      <c r="O2425" s="34">
        <f t="shared" si="468"/>
        <v>7.9333333333333297E-2</v>
      </c>
      <c r="P2425" s="35">
        <f t="shared" si="468"/>
        <v>0.42300000000000054</v>
      </c>
      <c r="Q2425" s="33"/>
      <c r="R2425" s="33">
        <f t="shared" si="469"/>
        <v>7.9333333333333297E-2</v>
      </c>
      <c r="S2425" s="185">
        <f t="shared" si="469"/>
        <v>0.42300000000000054</v>
      </c>
      <c r="T2425" s="33"/>
      <c r="U2425" s="33">
        <f t="shared" si="470"/>
        <v>7.9333333333333297E-2</v>
      </c>
      <c r="V2425" s="185">
        <f t="shared" si="470"/>
        <v>0.42300000000000054</v>
      </c>
      <c r="W2425" s="36"/>
    </row>
    <row r="2426" spans="1:23" ht="19.5">
      <c r="A2426" s="26">
        <v>86</v>
      </c>
      <c r="B2426" s="27" t="s">
        <v>108</v>
      </c>
      <c r="C2426" s="27" t="s">
        <v>3331</v>
      </c>
      <c r="D2426" s="27"/>
      <c r="E2426" s="27" t="s">
        <v>3333</v>
      </c>
      <c r="F2426" s="29">
        <v>117</v>
      </c>
      <c r="G2426" s="55"/>
      <c r="H2426" s="55"/>
      <c r="I2426" s="31">
        <f t="shared" si="464"/>
        <v>3.2</v>
      </c>
      <c r="J2426" s="32">
        <f t="shared" si="465"/>
        <v>0.9</v>
      </c>
      <c r="K2426" s="32">
        <f t="shared" si="466"/>
        <v>2.2000000000000002</v>
      </c>
      <c r="L2426" s="32">
        <f t="shared" si="463"/>
        <v>0.9</v>
      </c>
      <c r="M2426" s="32">
        <f t="shared" si="463"/>
        <v>2.2000000000000002</v>
      </c>
      <c r="N2426" s="33">
        <f t="shared" si="467"/>
        <v>4</v>
      </c>
      <c r="O2426" s="34">
        <f t="shared" si="468"/>
        <v>0.3</v>
      </c>
      <c r="P2426" s="35">
        <f t="shared" si="468"/>
        <v>0.73333333333333339</v>
      </c>
      <c r="Q2426" s="33"/>
      <c r="R2426" s="33">
        <f t="shared" si="469"/>
        <v>0.3</v>
      </c>
      <c r="S2426" s="185">
        <f t="shared" si="469"/>
        <v>0.73333333333333339</v>
      </c>
      <c r="T2426" s="33"/>
      <c r="U2426" s="33">
        <f t="shared" si="470"/>
        <v>0.3</v>
      </c>
      <c r="V2426" s="185">
        <f t="shared" si="470"/>
        <v>0.73333333333333339</v>
      </c>
      <c r="W2426" s="36"/>
    </row>
    <row r="2427" spans="1:23" ht="19.5">
      <c r="A2427" s="26">
        <v>87</v>
      </c>
      <c r="B2427" s="27" t="s">
        <v>108</v>
      </c>
      <c r="C2427" s="27" t="s">
        <v>3334</v>
      </c>
      <c r="D2427" s="27"/>
      <c r="E2427" s="27" t="s">
        <v>3335</v>
      </c>
      <c r="F2427" s="29">
        <v>103</v>
      </c>
      <c r="G2427" s="55">
        <v>4.5029999999999992</v>
      </c>
      <c r="H2427" s="55">
        <v>0.40599999999999992</v>
      </c>
      <c r="I2427" s="31">
        <f t="shared" si="464"/>
        <v>2.8</v>
      </c>
      <c r="J2427" s="32">
        <f t="shared" si="465"/>
        <v>0.8</v>
      </c>
      <c r="K2427" s="32">
        <f t="shared" si="466"/>
        <v>2</v>
      </c>
      <c r="L2427" s="32">
        <v>0</v>
      </c>
      <c r="M2427" s="32">
        <f t="shared" ref="M2427:M2437" si="471">K2427-H2427</f>
        <v>1.5940000000000001</v>
      </c>
      <c r="N2427" s="33">
        <f t="shared" si="467"/>
        <v>4</v>
      </c>
      <c r="O2427" s="34">
        <f t="shared" si="468"/>
        <v>0</v>
      </c>
      <c r="P2427" s="35">
        <f t="shared" si="468"/>
        <v>0.53133333333333332</v>
      </c>
      <c r="Q2427" s="33"/>
      <c r="R2427" s="33">
        <f t="shared" si="469"/>
        <v>0</v>
      </c>
      <c r="S2427" s="185">
        <f t="shared" si="469"/>
        <v>0.53133333333333332</v>
      </c>
      <c r="T2427" s="33"/>
      <c r="U2427" s="33">
        <f t="shared" si="470"/>
        <v>0</v>
      </c>
      <c r="V2427" s="185">
        <f t="shared" si="470"/>
        <v>0.53133333333333332</v>
      </c>
      <c r="W2427" s="36"/>
    </row>
    <row r="2428" spans="1:23" ht="19.5">
      <c r="A2428" s="26">
        <v>88</v>
      </c>
      <c r="B2428" s="27" t="s">
        <v>108</v>
      </c>
      <c r="C2428" s="27" t="s">
        <v>3334</v>
      </c>
      <c r="D2428" s="27"/>
      <c r="E2428" s="27" t="s">
        <v>3336</v>
      </c>
      <c r="F2428" s="29">
        <v>36</v>
      </c>
      <c r="G2428" s="55">
        <v>0.1120000000000001</v>
      </c>
      <c r="H2428" s="55"/>
      <c r="I2428" s="31">
        <f t="shared" si="464"/>
        <v>1</v>
      </c>
      <c r="J2428" s="32">
        <f t="shared" si="465"/>
        <v>0.3</v>
      </c>
      <c r="K2428" s="32">
        <f t="shared" si="466"/>
        <v>0.7</v>
      </c>
      <c r="L2428" s="32">
        <f t="shared" ref="L2428:L2433" si="472">J2428-G2428</f>
        <v>0.18799999999999989</v>
      </c>
      <c r="M2428" s="32">
        <f t="shared" si="471"/>
        <v>0.7</v>
      </c>
      <c r="N2428" s="33">
        <f t="shared" si="467"/>
        <v>1</v>
      </c>
      <c r="O2428" s="34">
        <f t="shared" si="468"/>
        <v>6.2666666666666634E-2</v>
      </c>
      <c r="P2428" s="35">
        <f t="shared" si="468"/>
        <v>0.23333333333333331</v>
      </c>
      <c r="Q2428" s="33"/>
      <c r="R2428" s="33">
        <f t="shared" si="469"/>
        <v>6.2666666666666634E-2</v>
      </c>
      <c r="S2428" s="185">
        <f t="shared" si="469"/>
        <v>0.23333333333333331</v>
      </c>
      <c r="T2428" s="33"/>
      <c r="U2428" s="33">
        <f t="shared" si="470"/>
        <v>6.2666666666666634E-2</v>
      </c>
      <c r="V2428" s="185">
        <f t="shared" si="470"/>
        <v>0.23333333333333331</v>
      </c>
      <c r="W2428" s="36"/>
    </row>
    <row r="2429" spans="1:23" ht="19.5">
      <c r="A2429" s="26">
        <v>89</v>
      </c>
      <c r="B2429" s="27" t="s">
        <v>108</v>
      </c>
      <c r="C2429" s="27" t="s">
        <v>3334</v>
      </c>
      <c r="D2429" s="27"/>
      <c r="E2429" s="27" t="s">
        <v>3337</v>
      </c>
      <c r="F2429" s="29">
        <v>56</v>
      </c>
      <c r="G2429" s="55"/>
      <c r="H2429" s="55"/>
      <c r="I2429" s="31">
        <f t="shared" si="464"/>
        <v>1.5</v>
      </c>
      <c r="J2429" s="32">
        <f t="shared" si="465"/>
        <v>0.4</v>
      </c>
      <c r="K2429" s="32">
        <f t="shared" si="466"/>
        <v>1.1000000000000001</v>
      </c>
      <c r="L2429" s="32">
        <f t="shared" si="472"/>
        <v>0.4</v>
      </c>
      <c r="M2429" s="32">
        <f t="shared" si="471"/>
        <v>1.1000000000000001</v>
      </c>
      <c r="N2429" s="33">
        <f t="shared" si="467"/>
        <v>2</v>
      </c>
      <c r="O2429" s="34">
        <f t="shared" si="468"/>
        <v>0.13333333333333333</v>
      </c>
      <c r="P2429" s="35">
        <f t="shared" si="468"/>
        <v>0.3666666666666667</v>
      </c>
      <c r="Q2429" s="33"/>
      <c r="R2429" s="33">
        <f t="shared" si="469"/>
        <v>0.13333333333333333</v>
      </c>
      <c r="S2429" s="185">
        <f t="shared" si="469"/>
        <v>0.3666666666666667</v>
      </c>
      <c r="T2429" s="33"/>
      <c r="U2429" s="33">
        <f t="shared" si="470"/>
        <v>0.13333333333333333</v>
      </c>
      <c r="V2429" s="185">
        <f t="shared" si="470"/>
        <v>0.3666666666666667</v>
      </c>
      <c r="W2429" s="36"/>
    </row>
    <row r="2430" spans="1:23" ht="19.5">
      <c r="A2430" s="26">
        <v>90</v>
      </c>
      <c r="B2430" s="27" t="s">
        <v>108</v>
      </c>
      <c r="C2430" s="27" t="s">
        <v>3338</v>
      </c>
      <c r="D2430" s="27"/>
      <c r="E2430" s="27" t="s">
        <v>3339</v>
      </c>
      <c r="F2430" s="29">
        <v>119</v>
      </c>
      <c r="G2430" s="55"/>
      <c r="H2430" s="55"/>
      <c r="I2430" s="31">
        <f t="shared" si="464"/>
        <v>3.3</v>
      </c>
      <c r="J2430" s="32">
        <f t="shared" si="465"/>
        <v>0.9</v>
      </c>
      <c r="K2430" s="32">
        <f t="shared" si="466"/>
        <v>2.2999999999999998</v>
      </c>
      <c r="L2430" s="32">
        <f t="shared" si="472"/>
        <v>0.9</v>
      </c>
      <c r="M2430" s="32">
        <f t="shared" si="471"/>
        <v>2.2999999999999998</v>
      </c>
      <c r="N2430" s="33">
        <f t="shared" si="467"/>
        <v>4</v>
      </c>
      <c r="O2430" s="34">
        <f t="shared" si="468"/>
        <v>0.3</v>
      </c>
      <c r="P2430" s="35">
        <f t="shared" si="468"/>
        <v>0.76666666666666661</v>
      </c>
      <c r="Q2430" s="33"/>
      <c r="R2430" s="33">
        <f t="shared" si="469"/>
        <v>0.3</v>
      </c>
      <c r="S2430" s="185">
        <f t="shared" si="469"/>
        <v>0.76666666666666661</v>
      </c>
      <c r="T2430" s="33"/>
      <c r="U2430" s="33">
        <f t="shared" si="470"/>
        <v>0.3</v>
      </c>
      <c r="V2430" s="185">
        <f t="shared" si="470"/>
        <v>0.76666666666666661</v>
      </c>
      <c r="W2430" s="36"/>
    </row>
    <row r="2431" spans="1:23" ht="19.5">
      <c r="A2431" s="26">
        <v>91</v>
      </c>
      <c r="B2431" s="27" t="s">
        <v>108</v>
      </c>
      <c r="C2431" s="27" t="s">
        <v>3338</v>
      </c>
      <c r="D2431" s="27"/>
      <c r="E2431" s="27" t="s">
        <v>3340</v>
      </c>
      <c r="F2431" s="29">
        <v>86</v>
      </c>
      <c r="G2431" s="55"/>
      <c r="H2431" s="55"/>
      <c r="I2431" s="31">
        <f t="shared" si="464"/>
        <v>2.4</v>
      </c>
      <c r="J2431" s="32">
        <f t="shared" si="465"/>
        <v>0.7</v>
      </c>
      <c r="K2431" s="32">
        <f t="shared" si="466"/>
        <v>1.7</v>
      </c>
      <c r="L2431" s="32">
        <f t="shared" si="472"/>
        <v>0.7</v>
      </c>
      <c r="M2431" s="32">
        <f t="shared" si="471"/>
        <v>1.7</v>
      </c>
      <c r="N2431" s="33">
        <f t="shared" si="467"/>
        <v>3</v>
      </c>
      <c r="O2431" s="34">
        <f t="shared" si="468"/>
        <v>0.23333333333333331</v>
      </c>
      <c r="P2431" s="35">
        <f t="shared" si="468"/>
        <v>0.56666666666666665</v>
      </c>
      <c r="Q2431" s="33"/>
      <c r="R2431" s="33">
        <f t="shared" si="469"/>
        <v>0.23333333333333331</v>
      </c>
      <c r="S2431" s="185">
        <f t="shared" si="469"/>
        <v>0.56666666666666665</v>
      </c>
      <c r="T2431" s="33"/>
      <c r="U2431" s="33">
        <f t="shared" si="470"/>
        <v>0.23333333333333331</v>
      </c>
      <c r="V2431" s="185">
        <f t="shared" si="470"/>
        <v>0.56666666666666665</v>
      </c>
      <c r="W2431" s="36"/>
    </row>
    <row r="2432" spans="1:23" ht="19.5">
      <c r="A2432" s="26">
        <v>92</v>
      </c>
      <c r="B2432" s="27" t="s">
        <v>108</v>
      </c>
      <c r="C2432" s="27" t="s">
        <v>3338</v>
      </c>
      <c r="D2432" s="27"/>
      <c r="E2432" s="27" t="s">
        <v>3341</v>
      </c>
      <c r="F2432" s="29">
        <v>230</v>
      </c>
      <c r="G2432" s="55">
        <v>0.67700000000000016</v>
      </c>
      <c r="H2432" s="55">
        <v>0.62499999999999967</v>
      </c>
      <c r="I2432" s="31">
        <f t="shared" si="464"/>
        <v>6.3</v>
      </c>
      <c r="J2432" s="32">
        <f t="shared" si="465"/>
        <v>1.8</v>
      </c>
      <c r="K2432" s="32">
        <f t="shared" si="466"/>
        <v>4.4000000000000004</v>
      </c>
      <c r="L2432" s="32">
        <f t="shared" si="472"/>
        <v>1.1229999999999998</v>
      </c>
      <c r="M2432" s="32">
        <f t="shared" si="471"/>
        <v>3.7750000000000008</v>
      </c>
      <c r="N2432" s="33">
        <f t="shared" si="467"/>
        <v>8</v>
      </c>
      <c r="O2432" s="34">
        <f t="shared" si="468"/>
        <v>0.37433333333333324</v>
      </c>
      <c r="P2432" s="35">
        <f t="shared" si="468"/>
        <v>1.2583333333333335</v>
      </c>
      <c r="Q2432" s="33"/>
      <c r="R2432" s="33">
        <f t="shared" si="469"/>
        <v>0.37433333333333324</v>
      </c>
      <c r="S2432" s="185">
        <f t="shared" si="469"/>
        <v>1.2583333333333335</v>
      </c>
      <c r="T2432" s="33"/>
      <c r="U2432" s="33">
        <f t="shared" si="470"/>
        <v>0.37433333333333324</v>
      </c>
      <c r="V2432" s="185">
        <f t="shared" si="470"/>
        <v>1.2583333333333335</v>
      </c>
      <c r="W2432" s="36"/>
    </row>
    <row r="2433" spans="1:23" ht="19.5">
      <c r="A2433" s="26">
        <v>93</v>
      </c>
      <c r="B2433" s="27" t="s">
        <v>108</v>
      </c>
      <c r="C2433" s="27" t="s">
        <v>3342</v>
      </c>
      <c r="D2433" s="27"/>
      <c r="E2433" s="27" t="s">
        <v>3343</v>
      </c>
      <c r="F2433" s="29">
        <v>193</v>
      </c>
      <c r="G2433" s="55"/>
      <c r="H2433" s="55"/>
      <c r="I2433" s="31">
        <f t="shared" si="464"/>
        <v>5.3</v>
      </c>
      <c r="J2433" s="32">
        <f t="shared" si="465"/>
        <v>1.5</v>
      </c>
      <c r="K2433" s="32">
        <f t="shared" si="466"/>
        <v>3.7</v>
      </c>
      <c r="L2433" s="32">
        <f t="shared" si="472"/>
        <v>1.5</v>
      </c>
      <c r="M2433" s="32">
        <f t="shared" si="471"/>
        <v>3.7</v>
      </c>
      <c r="N2433" s="33">
        <f t="shared" si="467"/>
        <v>7</v>
      </c>
      <c r="O2433" s="34">
        <f t="shared" si="468"/>
        <v>0.5</v>
      </c>
      <c r="P2433" s="35">
        <f t="shared" si="468"/>
        <v>1.2333333333333334</v>
      </c>
      <c r="Q2433" s="33"/>
      <c r="R2433" s="33">
        <f t="shared" si="469"/>
        <v>0.5</v>
      </c>
      <c r="S2433" s="185">
        <f t="shared" si="469"/>
        <v>1.2333333333333334</v>
      </c>
      <c r="T2433" s="33"/>
      <c r="U2433" s="33">
        <f t="shared" si="470"/>
        <v>0.5</v>
      </c>
      <c r="V2433" s="185">
        <f t="shared" si="470"/>
        <v>1.2333333333333334</v>
      </c>
      <c r="W2433" s="36"/>
    </row>
    <row r="2434" spans="1:23" ht="19.5">
      <c r="A2434" s="26">
        <v>94</v>
      </c>
      <c r="B2434" s="27" t="s">
        <v>108</v>
      </c>
      <c r="C2434" s="27" t="s">
        <v>3342</v>
      </c>
      <c r="D2434" s="27"/>
      <c r="E2434" s="27" t="s">
        <v>3344</v>
      </c>
      <c r="F2434" s="29">
        <v>91</v>
      </c>
      <c r="G2434" s="55">
        <v>2.3149999999999999</v>
      </c>
      <c r="H2434" s="55"/>
      <c r="I2434" s="31">
        <f t="shared" si="464"/>
        <v>2.5</v>
      </c>
      <c r="J2434" s="32">
        <f t="shared" si="465"/>
        <v>0.7</v>
      </c>
      <c r="K2434" s="32">
        <f t="shared" si="466"/>
        <v>1.8</v>
      </c>
      <c r="L2434" s="32">
        <v>0</v>
      </c>
      <c r="M2434" s="32">
        <f t="shared" si="471"/>
        <v>1.8</v>
      </c>
      <c r="N2434" s="33">
        <f t="shared" si="467"/>
        <v>3</v>
      </c>
      <c r="O2434" s="34">
        <f t="shared" si="468"/>
        <v>0</v>
      </c>
      <c r="P2434" s="35">
        <f t="shared" si="468"/>
        <v>0.6</v>
      </c>
      <c r="Q2434" s="33"/>
      <c r="R2434" s="33">
        <f t="shared" si="469"/>
        <v>0</v>
      </c>
      <c r="S2434" s="185">
        <f t="shared" si="469"/>
        <v>0.6</v>
      </c>
      <c r="T2434" s="33"/>
      <c r="U2434" s="33">
        <f t="shared" si="470"/>
        <v>0</v>
      </c>
      <c r="V2434" s="185">
        <f t="shared" si="470"/>
        <v>0.6</v>
      </c>
      <c r="W2434" s="36"/>
    </row>
    <row r="2435" spans="1:23" ht="19.5">
      <c r="A2435" s="26">
        <v>95</v>
      </c>
      <c r="B2435" s="27" t="s">
        <v>108</v>
      </c>
      <c r="C2435" s="27" t="s">
        <v>3345</v>
      </c>
      <c r="D2435" s="27"/>
      <c r="E2435" s="27" t="s">
        <v>3346</v>
      </c>
      <c r="F2435" s="29">
        <v>45</v>
      </c>
      <c r="G2435" s="55"/>
      <c r="H2435" s="55"/>
      <c r="I2435" s="31">
        <f t="shared" si="464"/>
        <v>1.2</v>
      </c>
      <c r="J2435" s="32">
        <f t="shared" si="465"/>
        <v>0.3</v>
      </c>
      <c r="K2435" s="32">
        <f t="shared" si="466"/>
        <v>0.8</v>
      </c>
      <c r="L2435" s="32">
        <v>0.4</v>
      </c>
      <c r="M2435" s="32">
        <v>0.9</v>
      </c>
      <c r="N2435" s="33">
        <f t="shared" si="467"/>
        <v>2</v>
      </c>
      <c r="O2435" s="34">
        <f t="shared" si="468"/>
        <v>0.13333333333333333</v>
      </c>
      <c r="P2435" s="35">
        <f t="shared" si="468"/>
        <v>0.3</v>
      </c>
      <c r="Q2435" s="33"/>
      <c r="R2435" s="33">
        <f t="shared" si="469"/>
        <v>0.13333333333333333</v>
      </c>
      <c r="S2435" s="185">
        <f t="shared" si="469"/>
        <v>0.3</v>
      </c>
      <c r="T2435" s="33"/>
      <c r="U2435" s="33">
        <f t="shared" si="470"/>
        <v>0.13333333333333333</v>
      </c>
      <c r="V2435" s="185">
        <f t="shared" si="470"/>
        <v>0.3</v>
      </c>
      <c r="W2435" s="36"/>
    </row>
    <row r="2436" spans="1:23" ht="19.5">
      <c r="A2436" s="26">
        <v>96</v>
      </c>
      <c r="B2436" s="27" t="s">
        <v>108</v>
      </c>
      <c r="C2436" s="27" t="s">
        <v>3345</v>
      </c>
      <c r="D2436" s="27"/>
      <c r="E2436" s="27" t="s">
        <v>3347</v>
      </c>
      <c r="F2436" s="29">
        <v>94</v>
      </c>
      <c r="G2436" s="55"/>
      <c r="H2436" s="55"/>
      <c r="I2436" s="31">
        <f t="shared" si="464"/>
        <v>2.6</v>
      </c>
      <c r="J2436" s="32">
        <f t="shared" si="465"/>
        <v>0.7</v>
      </c>
      <c r="K2436" s="32">
        <f t="shared" si="466"/>
        <v>1.8</v>
      </c>
      <c r="L2436" s="32">
        <f t="shared" ref="L2436:M2444" si="473">J2436-G2436</f>
        <v>0.7</v>
      </c>
      <c r="M2436" s="32">
        <f t="shared" si="473"/>
        <v>1.8</v>
      </c>
      <c r="N2436" s="33">
        <f t="shared" si="467"/>
        <v>3</v>
      </c>
      <c r="O2436" s="34">
        <f t="shared" si="468"/>
        <v>0.23333333333333331</v>
      </c>
      <c r="P2436" s="35">
        <f t="shared" si="468"/>
        <v>0.6</v>
      </c>
      <c r="Q2436" s="33"/>
      <c r="R2436" s="33">
        <f t="shared" si="469"/>
        <v>0.23333333333333331</v>
      </c>
      <c r="S2436" s="185">
        <f t="shared" si="469"/>
        <v>0.6</v>
      </c>
      <c r="T2436" s="33"/>
      <c r="U2436" s="33">
        <f t="shared" si="470"/>
        <v>0.23333333333333331</v>
      </c>
      <c r="V2436" s="185">
        <f t="shared" si="470"/>
        <v>0.6</v>
      </c>
      <c r="W2436" s="36"/>
    </row>
    <row r="2437" spans="1:23" ht="19.5">
      <c r="A2437" s="26">
        <v>97</v>
      </c>
      <c r="B2437" s="27" t="s">
        <v>108</v>
      </c>
      <c r="C2437" s="27" t="s">
        <v>3348</v>
      </c>
      <c r="D2437" s="27"/>
      <c r="E2437" s="27" t="s">
        <v>3349</v>
      </c>
      <c r="F2437" s="29">
        <v>131</v>
      </c>
      <c r="G2437" s="55"/>
      <c r="H2437" s="55"/>
      <c r="I2437" s="31">
        <f t="shared" si="464"/>
        <v>3.6</v>
      </c>
      <c r="J2437" s="32">
        <f t="shared" si="465"/>
        <v>1</v>
      </c>
      <c r="K2437" s="32">
        <f t="shared" si="466"/>
        <v>2.5</v>
      </c>
      <c r="L2437" s="32">
        <f t="shared" si="473"/>
        <v>1</v>
      </c>
      <c r="M2437" s="32">
        <f t="shared" si="473"/>
        <v>2.5</v>
      </c>
      <c r="N2437" s="33">
        <f t="shared" si="467"/>
        <v>5</v>
      </c>
      <c r="O2437" s="34">
        <f t="shared" si="468"/>
        <v>0.33333333333333331</v>
      </c>
      <c r="P2437" s="35">
        <f t="shared" si="468"/>
        <v>0.83333333333333337</v>
      </c>
      <c r="Q2437" s="33"/>
      <c r="R2437" s="33">
        <f t="shared" si="469"/>
        <v>0.33333333333333331</v>
      </c>
      <c r="S2437" s="185">
        <f t="shared" si="469"/>
        <v>0.83333333333333337</v>
      </c>
      <c r="T2437" s="33"/>
      <c r="U2437" s="33">
        <f t="shared" si="470"/>
        <v>0.33333333333333331</v>
      </c>
      <c r="V2437" s="185">
        <f t="shared" si="470"/>
        <v>0.83333333333333337</v>
      </c>
      <c r="W2437" s="36"/>
    </row>
    <row r="2438" spans="1:23" ht="19.5">
      <c r="A2438" s="26">
        <v>98</v>
      </c>
      <c r="B2438" s="27" t="s">
        <v>108</v>
      </c>
      <c r="C2438" s="27" t="s">
        <v>3348</v>
      </c>
      <c r="D2438" s="27"/>
      <c r="E2438" s="27" t="s">
        <v>3350</v>
      </c>
      <c r="F2438" s="29">
        <v>142</v>
      </c>
      <c r="G2438" s="55"/>
      <c r="H2438" s="55"/>
      <c r="I2438" s="31">
        <f t="shared" si="464"/>
        <v>3.9</v>
      </c>
      <c r="J2438" s="32">
        <f t="shared" si="465"/>
        <v>1.1000000000000001</v>
      </c>
      <c r="K2438" s="32">
        <f t="shared" si="466"/>
        <v>2.7</v>
      </c>
      <c r="L2438" s="32">
        <f t="shared" si="473"/>
        <v>1.1000000000000001</v>
      </c>
      <c r="M2438" s="32">
        <f t="shared" si="473"/>
        <v>2.7</v>
      </c>
      <c r="N2438" s="33">
        <f t="shared" si="467"/>
        <v>5</v>
      </c>
      <c r="O2438" s="34">
        <f t="shared" si="468"/>
        <v>0.3666666666666667</v>
      </c>
      <c r="P2438" s="35">
        <f t="shared" si="468"/>
        <v>0.9</v>
      </c>
      <c r="Q2438" s="33"/>
      <c r="R2438" s="33">
        <f t="shared" si="469"/>
        <v>0.3666666666666667</v>
      </c>
      <c r="S2438" s="185">
        <f t="shared" si="469"/>
        <v>0.9</v>
      </c>
      <c r="T2438" s="33"/>
      <c r="U2438" s="33">
        <f t="shared" si="470"/>
        <v>0.3666666666666667</v>
      </c>
      <c r="V2438" s="185">
        <f t="shared" si="470"/>
        <v>0.9</v>
      </c>
      <c r="W2438" s="36"/>
    </row>
    <row r="2439" spans="1:23" ht="19.5">
      <c r="A2439" s="26">
        <v>99</v>
      </c>
      <c r="B2439" s="27" t="s">
        <v>108</v>
      </c>
      <c r="C2439" s="27" t="s">
        <v>3351</v>
      </c>
      <c r="D2439" s="27"/>
      <c r="E2439" s="27" t="s">
        <v>3352</v>
      </c>
      <c r="F2439" s="29">
        <v>62</v>
      </c>
      <c r="G2439" s="55"/>
      <c r="H2439" s="55"/>
      <c r="I2439" s="31">
        <f t="shared" si="464"/>
        <v>1.7</v>
      </c>
      <c r="J2439" s="32">
        <f t="shared" si="465"/>
        <v>0.5</v>
      </c>
      <c r="K2439" s="32">
        <f t="shared" si="466"/>
        <v>1.2</v>
      </c>
      <c r="L2439" s="32">
        <f t="shared" si="473"/>
        <v>0.5</v>
      </c>
      <c r="M2439" s="32">
        <f t="shared" si="473"/>
        <v>1.2</v>
      </c>
      <c r="N2439" s="33">
        <f t="shared" si="467"/>
        <v>2</v>
      </c>
      <c r="O2439" s="34">
        <f t="shared" si="468"/>
        <v>0.16666666666666666</v>
      </c>
      <c r="P2439" s="35">
        <f t="shared" si="468"/>
        <v>0.39999999999999997</v>
      </c>
      <c r="Q2439" s="33"/>
      <c r="R2439" s="33">
        <f t="shared" si="469"/>
        <v>0.16666666666666666</v>
      </c>
      <c r="S2439" s="185">
        <f t="shared" si="469"/>
        <v>0.39999999999999997</v>
      </c>
      <c r="T2439" s="33"/>
      <c r="U2439" s="33">
        <f t="shared" si="470"/>
        <v>0.16666666666666666</v>
      </c>
      <c r="V2439" s="185">
        <f t="shared" si="470"/>
        <v>0.39999999999999997</v>
      </c>
      <c r="W2439" s="36"/>
    </row>
    <row r="2440" spans="1:23" ht="19.5">
      <c r="A2440" s="26">
        <v>100</v>
      </c>
      <c r="B2440" s="27" t="s">
        <v>108</v>
      </c>
      <c r="C2440" s="27" t="s">
        <v>3353</v>
      </c>
      <c r="D2440" s="27"/>
      <c r="E2440" s="27" t="s">
        <v>3354</v>
      </c>
      <c r="F2440" s="29">
        <v>272</v>
      </c>
      <c r="G2440" s="55"/>
      <c r="H2440" s="55"/>
      <c r="I2440" s="31">
        <f t="shared" si="464"/>
        <v>7.5</v>
      </c>
      <c r="J2440" s="32">
        <f t="shared" si="465"/>
        <v>2.1</v>
      </c>
      <c r="K2440" s="32">
        <f t="shared" si="466"/>
        <v>5.3</v>
      </c>
      <c r="L2440" s="32">
        <f t="shared" si="473"/>
        <v>2.1</v>
      </c>
      <c r="M2440" s="32">
        <f t="shared" si="473"/>
        <v>5.3</v>
      </c>
      <c r="N2440" s="33">
        <f t="shared" si="467"/>
        <v>10</v>
      </c>
      <c r="O2440" s="34">
        <f t="shared" si="468"/>
        <v>0.70000000000000007</v>
      </c>
      <c r="P2440" s="35">
        <f t="shared" si="468"/>
        <v>1.7666666666666666</v>
      </c>
      <c r="Q2440" s="33"/>
      <c r="R2440" s="33">
        <f t="shared" si="469"/>
        <v>0.70000000000000007</v>
      </c>
      <c r="S2440" s="185">
        <f t="shared" si="469"/>
        <v>1.7666666666666666</v>
      </c>
      <c r="T2440" s="33"/>
      <c r="U2440" s="33">
        <f t="shared" si="470"/>
        <v>0.70000000000000007</v>
      </c>
      <c r="V2440" s="185">
        <f t="shared" si="470"/>
        <v>1.7666666666666666</v>
      </c>
      <c r="W2440" s="36"/>
    </row>
    <row r="2441" spans="1:23" ht="19.5">
      <c r="A2441" s="26">
        <v>101</v>
      </c>
      <c r="B2441" s="27" t="s">
        <v>108</v>
      </c>
      <c r="C2441" s="27" t="s">
        <v>3355</v>
      </c>
      <c r="D2441" s="27"/>
      <c r="E2441" s="27" t="s">
        <v>3356</v>
      </c>
      <c r="F2441" s="29">
        <v>55</v>
      </c>
      <c r="G2441" s="55"/>
      <c r="H2441" s="55"/>
      <c r="I2441" s="31">
        <f t="shared" si="464"/>
        <v>1.5</v>
      </c>
      <c r="J2441" s="32">
        <f t="shared" si="465"/>
        <v>0.4</v>
      </c>
      <c r="K2441" s="32">
        <f t="shared" si="466"/>
        <v>1.1000000000000001</v>
      </c>
      <c r="L2441" s="32">
        <f t="shared" si="473"/>
        <v>0.4</v>
      </c>
      <c r="M2441" s="32">
        <f t="shared" si="473"/>
        <v>1.1000000000000001</v>
      </c>
      <c r="N2441" s="33">
        <f t="shared" si="467"/>
        <v>2</v>
      </c>
      <c r="O2441" s="34">
        <f t="shared" si="468"/>
        <v>0.13333333333333333</v>
      </c>
      <c r="P2441" s="35">
        <f t="shared" si="468"/>
        <v>0.3666666666666667</v>
      </c>
      <c r="Q2441" s="33"/>
      <c r="R2441" s="33">
        <f t="shared" si="469"/>
        <v>0.13333333333333333</v>
      </c>
      <c r="S2441" s="185">
        <f t="shared" si="469"/>
        <v>0.3666666666666667</v>
      </c>
      <c r="T2441" s="33"/>
      <c r="U2441" s="33">
        <f t="shared" si="470"/>
        <v>0.13333333333333333</v>
      </c>
      <c r="V2441" s="185">
        <f t="shared" si="470"/>
        <v>0.3666666666666667</v>
      </c>
      <c r="W2441" s="36"/>
    </row>
    <row r="2442" spans="1:23" ht="19.5">
      <c r="A2442" s="26">
        <v>102</v>
      </c>
      <c r="B2442" s="27" t="s">
        <v>108</v>
      </c>
      <c r="C2442" s="27" t="s">
        <v>3357</v>
      </c>
      <c r="D2442" s="27"/>
      <c r="E2442" s="27" t="s">
        <v>3358</v>
      </c>
      <c r="F2442" s="29">
        <v>60</v>
      </c>
      <c r="G2442" s="55"/>
      <c r="H2442" s="55"/>
      <c r="I2442" s="31">
        <f t="shared" si="464"/>
        <v>1.7</v>
      </c>
      <c r="J2442" s="32">
        <f t="shared" si="465"/>
        <v>0.5</v>
      </c>
      <c r="K2442" s="32">
        <f t="shared" si="466"/>
        <v>1.2</v>
      </c>
      <c r="L2442" s="32">
        <f t="shared" si="473"/>
        <v>0.5</v>
      </c>
      <c r="M2442" s="32">
        <f t="shared" si="473"/>
        <v>1.2</v>
      </c>
      <c r="N2442" s="33">
        <f t="shared" si="467"/>
        <v>2</v>
      </c>
      <c r="O2442" s="34">
        <f t="shared" si="468"/>
        <v>0.16666666666666666</v>
      </c>
      <c r="P2442" s="35">
        <f t="shared" si="468"/>
        <v>0.39999999999999997</v>
      </c>
      <c r="Q2442" s="33"/>
      <c r="R2442" s="33">
        <f t="shared" si="469"/>
        <v>0.16666666666666666</v>
      </c>
      <c r="S2442" s="185">
        <f t="shared" si="469"/>
        <v>0.39999999999999997</v>
      </c>
      <c r="T2442" s="33"/>
      <c r="U2442" s="33">
        <f t="shared" si="470"/>
        <v>0.16666666666666666</v>
      </c>
      <c r="V2442" s="185">
        <f t="shared" si="470"/>
        <v>0.39999999999999997</v>
      </c>
      <c r="W2442" s="36"/>
    </row>
    <row r="2443" spans="1:23" ht="19.5">
      <c r="A2443" s="26">
        <v>103</v>
      </c>
      <c r="B2443" s="27" t="s">
        <v>108</v>
      </c>
      <c r="C2443" s="27" t="s">
        <v>3273</v>
      </c>
      <c r="D2443" s="27"/>
      <c r="E2443" s="27" t="s">
        <v>848</v>
      </c>
      <c r="F2443" s="29">
        <v>50</v>
      </c>
      <c r="G2443" s="55"/>
      <c r="H2443" s="55"/>
      <c r="I2443" s="31">
        <f t="shared" si="464"/>
        <v>1.4</v>
      </c>
      <c r="J2443" s="32">
        <f t="shared" si="465"/>
        <v>0.4</v>
      </c>
      <c r="K2443" s="32">
        <f t="shared" si="466"/>
        <v>1</v>
      </c>
      <c r="L2443" s="32">
        <f t="shared" si="473"/>
        <v>0.4</v>
      </c>
      <c r="M2443" s="32">
        <f t="shared" si="473"/>
        <v>1</v>
      </c>
      <c r="N2443" s="33">
        <f t="shared" si="467"/>
        <v>2</v>
      </c>
      <c r="O2443" s="34">
        <f t="shared" si="468"/>
        <v>0.13333333333333333</v>
      </c>
      <c r="P2443" s="35">
        <f t="shared" si="468"/>
        <v>0.33333333333333331</v>
      </c>
      <c r="Q2443" s="33"/>
      <c r="R2443" s="33">
        <f t="shared" si="469"/>
        <v>0.13333333333333333</v>
      </c>
      <c r="S2443" s="185">
        <f t="shared" si="469"/>
        <v>0.33333333333333331</v>
      </c>
      <c r="T2443" s="33"/>
      <c r="U2443" s="33">
        <f t="shared" si="470"/>
        <v>0.13333333333333333</v>
      </c>
      <c r="V2443" s="185">
        <f t="shared" si="470"/>
        <v>0.33333333333333331</v>
      </c>
      <c r="W2443" s="36"/>
    </row>
    <row r="2444" spans="1:23" ht="19.5">
      <c r="A2444" s="26">
        <v>104</v>
      </c>
      <c r="B2444" s="27" t="s">
        <v>108</v>
      </c>
      <c r="C2444" s="27" t="s">
        <v>3263</v>
      </c>
      <c r="D2444" s="27"/>
      <c r="E2444" s="27" t="s">
        <v>3359</v>
      </c>
      <c r="F2444" s="29">
        <v>104</v>
      </c>
      <c r="G2444" s="55"/>
      <c r="H2444" s="55"/>
      <c r="I2444" s="31">
        <f t="shared" si="464"/>
        <v>2.9</v>
      </c>
      <c r="J2444" s="32">
        <f t="shared" si="465"/>
        <v>0.8</v>
      </c>
      <c r="K2444" s="32">
        <f t="shared" si="466"/>
        <v>2</v>
      </c>
      <c r="L2444" s="32">
        <f t="shared" si="473"/>
        <v>0.8</v>
      </c>
      <c r="M2444" s="32">
        <f t="shared" si="473"/>
        <v>2</v>
      </c>
      <c r="N2444" s="33">
        <f t="shared" si="467"/>
        <v>4</v>
      </c>
      <c r="O2444" s="34">
        <f t="shared" si="468"/>
        <v>0.26666666666666666</v>
      </c>
      <c r="P2444" s="35">
        <f t="shared" si="468"/>
        <v>0.66666666666666663</v>
      </c>
      <c r="Q2444" s="33"/>
      <c r="R2444" s="33">
        <f t="shared" si="469"/>
        <v>0.26666666666666666</v>
      </c>
      <c r="S2444" s="185">
        <f t="shared" si="469"/>
        <v>0.66666666666666663</v>
      </c>
      <c r="T2444" s="33"/>
      <c r="U2444" s="33">
        <f t="shared" si="470"/>
        <v>0.26666666666666666</v>
      </c>
      <c r="V2444" s="185">
        <f t="shared" si="470"/>
        <v>0.66666666666666663</v>
      </c>
      <c r="W2444" s="36"/>
    </row>
    <row r="2445" spans="1:23" ht="18.75">
      <c r="A2445" s="26"/>
      <c r="B2445" s="38"/>
      <c r="C2445" s="38"/>
      <c r="D2445" s="38"/>
      <c r="E2445" s="28" t="s">
        <v>225</v>
      </c>
      <c r="F2445" s="95">
        <f>SUM(F2341:F2444)</f>
        <v>13958</v>
      </c>
      <c r="G2445" s="33">
        <f t="shared" ref="G2445:H2445" si="474">SUM(G2341:G2444)</f>
        <v>37.897999999999989</v>
      </c>
      <c r="H2445" s="33">
        <f t="shared" si="474"/>
        <v>22.073999999999998</v>
      </c>
      <c r="I2445" s="103">
        <f t="shared" ref="I2445" si="475">ROUND(F2445*50/100*50*0.001,1)</f>
        <v>349</v>
      </c>
      <c r="J2445" s="33">
        <f t="shared" ref="J2445:K2445" si="476">SUM(J2341:J2444)</f>
        <v>109.60000000000001</v>
      </c>
      <c r="K2445" s="33">
        <f t="shared" si="476"/>
        <v>270.39999999999998</v>
      </c>
      <c r="L2445" s="74">
        <f>SUM(L2341:L2444)</f>
        <v>91.994000000000028</v>
      </c>
      <c r="M2445" s="74">
        <f>SUM(M2341:M2444)</f>
        <v>250.00699999999995</v>
      </c>
      <c r="N2445" s="32">
        <f t="shared" ref="N2445:P2445" si="477">SUM(N2341:N2444)</f>
        <v>506</v>
      </c>
      <c r="O2445" s="104">
        <f t="shared" si="477"/>
        <v>30.664666666666669</v>
      </c>
      <c r="P2445" s="104">
        <f t="shared" si="477"/>
        <v>83.335666666666697</v>
      </c>
      <c r="Q2445" s="42"/>
      <c r="R2445" s="41">
        <f t="shared" ref="R2445:S2445" si="478">SUM(R2341:R2444)</f>
        <v>30.664666666666669</v>
      </c>
      <c r="S2445" s="41">
        <f t="shared" si="478"/>
        <v>83.335666666666697</v>
      </c>
      <c r="T2445" s="42"/>
      <c r="U2445" s="41">
        <f t="shared" ref="U2445:V2445" si="479">SUM(U2341:U2444)</f>
        <v>30.664666666666669</v>
      </c>
      <c r="V2445" s="41">
        <f t="shared" si="479"/>
        <v>83.335666666666697</v>
      </c>
      <c r="W2445" s="206"/>
    </row>
    <row r="2446" spans="1:23" ht="18.75">
      <c r="A2446" s="48"/>
      <c r="B2446" s="47"/>
      <c r="C2446" s="47"/>
      <c r="D2446" s="47"/>
      <c r="E2446" s="66"/>
      <c r="F2446" s="96"/>
      <c r="G2446" s="68"/>
      <c r="H2446" s="68"/>
      <c r="I2446" s="105"/>
      <c r="J2446" s="83"/>
      <c r="K2446" s="83"/>
      <c r="L2446" s="83"/>
      <c r="M2446" s="83"/>
      <c r="N2446" s="91"/>
      <c r="O2446" s="91"/>
      <c r="P2446" s="91"/>
      <c r="Q2446" s="91"/>
      <c r="R2446" s="91"/>
      <c r="S2446" s="91"/>
      <c r="T2446" s="91"/>
      <c r="U2446" s="91"/>
      <c r="V2446" s="91"/>
      <c r="W2446" s="46"/>
    </row>
    <row r="2447" spans="1:23" ht="18.75">
      <c r="A2447" s="48"/>
      <c r="B2447" s="47"/>
      <c r="C2447" s="47"/>
      <c r="D2447" s="47"/>
      <c r="E2447" s="66"/>
      <c r="F2447" s="96"/>
      <c r="G2447" s="68"/>
      <c r="H2447" s="68"/>
      <c r="I2447" s="106"/>
      <c r="J2447" s="88"/>
      <c r="K2447" s="88"/>
      <c r="L2447" s="88"/>
      <c r="M2447" s="88"/>
      <c r="N2447" s="91"/>
      <c r="O2447" s="91"/>
      <c r="P2447" s="91"/>
      <c r="Q2447" s="91"/>
      <c r="R2447" s="91"/>
      <c r="S2447" s="91"/>
      <c r="T2447" s="91"/>
      <c r="U2447" s="91"/>
      <c r="V2447" s="91"/>
      <c r="W2447" s="46"/>
    </row>
    <row r="2448" spans="1:23" ht="18.75">
      <c r="A2448" s="48"/>
      <c r="B2448" s="47"/>
      <c r="C2448" s="47"/>
      <c r="D2448" s="47"/>
      <c r="E2448" s="66"/>
      <c r="F2448" s="96"/>
      <c r="G2448" s="68"/>
      <c r="H2448" s="68"/>
      <c r="I2448" s="106"/>
      <c r="J2448" s="88"/>
      <c r="K2448" s="88"/>
      <c r="L2448" s="88"/>
      <c r="M2448" s="88"/>
      <c r="N2448" s="91"/>
      <c r="O2448" s="91"/>
      <c r="P2448" s="91"/>
      <c r="Q2448" s="91"/>
      <c r="R2448" s="91"/>
      <c r="S2448" s="91"/>
      <c r="T2448" s="91"/>
      <c r="U2448" s="91"/>
      <c r="V2448" s="91"/>
      <c r="W2448" s="46"/>
    </row>
    <row r="2449" spans="1:23" ht="18.75">
      <c r="A2449" s="48"/>
      <c r="B2449" s="47"/>
      <c r="C2449" s="47"/>
      <c r="D2449" s="47"/>
      <c r="E2449" s="66"/>
      <c r="F2449" s="96"/>
      <c r="G2449" s="68"/>
      <c r="H2449" s="68"/>
      <c r="I2449" s="106"/>
      <c r="J2449" s="88"/>
      <c r="K2449" s="88"/>
      <c r="L2449" s="88"/>
      <c r="M2449" s="88"/>
      <c r="N2449" s="91"/>
      <c r="O2449" s="91"/>
      <c r="P2449" s="91"/>
      <c r="Q2449" s="91"/>
      <c r="R2449" s="91"/>
      <c r="S2449" s="91"/>
      <c r="T2449" s="91"/>
      <c r="U2449" s="91"/>
      <c r="V2449" s="91"/>
      <c r="W2449" s="46"/>
    </row>
    <row r="2450" spans="1:23" ht="18.75">
      <c r="A2450" s="48"/>
      <c r="B2450" s="47"/>
      <c r="C2450" s="47"/>
      <c r="D2450" s="47"/>
      <c r="E2450" s="66"/>
      <c r="F2450" s="96"/>
      <c r="G2450" s="68"/>
      <c r="H2450" s="68"/>
      <c r="I2450" s="106"/>
      <c r="J2450" s="88"/>
      <c r="K2450" s="88"/>
      <c r="L2450" s="88"/>
      <c r="M2450" s="88"/>
      <c r="N2450" s="91"/>
      <c r="O2450" s="91"/>
      <c r="P2450" s="91"/>
      <c r="Q2450" s="91"/>
      <c r="R2450" s="91"/>
      <c r="S2450" s="91"/>
      <c r="T2450" s="91"/>
      <c r="U2450" s="91"/>
      <c r="V2450" s="91"/>
      <c r="W2450" s="46"/>
    </row>
    <row r="2451" spans="1:23" ht="19.5">
      <c r="A2451" s="97">
        <v>1</v>
      </c>
      <c r="B2451" s="27" t="s">
        <v>1794</v>
      </c>
      <c r="C2451" s="54" t="s">
        <v>373</v>
      </c>
      <c r="D2451" s="54"/>
      <c r="E2451" s="54" t="s">
        <v>3360</v>
      </c>
      <c r="F2451" s="29">
        <v>115</v>
      </c>
      <c r="G2451" s="99"/>
      <c r="H2451" s="99">
        <v>0.90400000000000136</v>
      </c>
      <c r="I2451" s="31">
        <f t="shared" ref="I2451:I2514" si="480">ROUND(F2451*55/100*50*0.001,1)</f>
        <v>3.2</v>
      </c>
      <c r="J2451" s="32">
        <f>ROUND(I2451*1/3.3,1)</f>
        <v>1</v>
      </c>
      <c r="K2451" s="32">
        <f t="shared" ref="K2451:K2514" si="481">ROUND(I2451*2/2.85,1)</f>
        <v>2.2000000000000002</v>
      </c>
      <c r="L2451" s="32">
        <f>J2451-G2451</f>
        <v>1</v>
      </c>
      <c r="M2451" s="32">
        <f>K2451-H2451</f>
        <v>1.2959999999999989</v>
      </c>
      <c r="N2451" s="33">
        <f t="shared" ref="N2451:N2514" si="482">ROUND(F2451*60/100*60*0.001,0)</f>
        <v>4</v>
      </c>
      <c r="O2451" s="34">
        <f t="shared" ref="O2451:P2514" si="483">L2451/3</f>
        <v>0.33333333333333331</v>
      </c>
      <c r="P2451" s="35">
        <f t="shared" si="483"/>
        <v>0.43199999999999966</v>
      </c>
      <c r="Q2451" s="33"/>
      <c r="R2451" s="33">
        <f t="shared" ref="R2451:S2514" si="484">L2451/3</f>
        <v>0.33333333333333331</v>
      </c>
      <c r="S2451" s="185">
        <f t="shared" si="484"/>
        <v>0.43199999999999966</v>
      </c>
      <c r="T2451" s="33"/>
      <c r="U2451" s="33">
        <f t="shared" ref="U2451:V2514" si="485">L2451/3</f>
        <v>0.33333333333333331</v>
      </c>
      <c r="V2451" s="185">
        <f t="shared" si="485"/>
        <v>0.43199999999999966</v>
      </c>
      <c r="W2451" s="36"/>
    </row>
    <row r="2452" spans="1:23" ht="19.5">
      <c r="A2452" s="97">
        <v>2</v>
      </c>
      <c r="B2452" s="27" t="s">
        <v>1794</v>
      </c>
      <c r="C2452" s="54" t="s">
        <v>3361</v>
      </c>
      <c r="D2452" s="54"/>
      <c r="E2452" s="54" t="s">
        <v>1952</v>
      </c>
      <c r="F2452" s="29">
        <v>70</v>
      </c>
      <c r="G2452" s="99">
        <v>1.2880000000000005</v>
      </c>
      <c r="H2452" s="99">
        <v>2.4329999999999998</v>
      </c>
      <c r="I2452" s="31">
        <f t="shared" si="480"/>
        <v>1.9</v>
      </c>
      <c r="J2452" s="32">
        <f>ROUND(I2452*1/3.3,1)</f>
        <v>0.6</v>
      </c>
      <c r="K2452" s="32">
        <f t="shared" si="481"/>
        <v>1.3</v>
      </c>
      <c r="L2452" s="32">
        <v>0</v>
      </c>
      <c r="M2452" s="32">
        <v>0</v>
      </c>
      <c r="N2452" s="33">
        <f t="shared" si="482"/>
        <v>3</v>
      </c>
      <c r="O2452" s="34">
        <f t="shared" si="483"/>
        <v>0</v>
      </c>
      <c r="P2452" s="35">
        <f t="shared" si="483"/>
        <v>0</v>
      </c>
      <c r="Q2452" s="33"/>
      <c r="R2452" s="33">
        <f t="shared" si="484"/>
        <v>0</v>
      </c>
      <c r="S2452" s="185">
        <f t="shared" si="484"/>
        <v>0</v>
      </c>
      <c r="T2452" s="33"/>
      <c r="U2452" s="33">
        <f t="shared" si="485"/>
        <v>0</v>
      </c>
      <c r="V2452" s="185">
        <f t="shared" si="485"/>
        <v>0</v>
      </c>
      <c r="W2452" s="36"/>
    </row>
    <row r="2453" spans="1:23" ht="19.5">
      <c r="A2453" s="97">
        <v>3</v>
      </c>
      <c r="B2453" s="27" t="s">
        <v>1794</v>
      </c>
      <c r="C2453" s="54" t="s">
        <v>3361</v>
      </c>
      <c r="D2453" s="54"/>
      <c r="E2453" s="54" t="s">
        <v>3362</v>
      </c>
      <c r="F2453" s="29">
        <v>102</v>
      </c>
      <c r="G2453" s="99"/>
      <c r="H2453" s="99"/>
      <c r="I2453" s="31">
        <f t="shared" si="480"/>
        <v>2.8</v>
      </c>
      <c r="J2453" s="32">
        <f t="shared" ref="J2453:J2516" si="486">ROUND(I2453*1/3.3,1)</f>
        <v>0.8</v>
      </c>
      <c r="K2453" s="32">
        <f t="shared" si="481"/>
        <v>2</v>
      </c>
      <c r="L2453" s="32">
        <f t="shared" ref="L2453:M2455" si="487">J2453-G2453</f>
        <v>0.8</v>
      </c>
      <c r="M2453" s="32">
        <f t="shared" si="487"/>
        <v>2</v>
      </c>
      <c r="N2453" s="33">
        <f t="shared" si="482"/>
        <v>4</v>
      </c>
      <c r="O2453" s="34">
        <f t="shared" si="483"/>
        <v>0.26666666666666666</v>
      </c>
      <c r="P2453" s="35">
        <f t="shared" si="483"/>
        <v>0.66666666666666663</v>
      </c>
      <c r="Q2453" s="33"/>
      <c r="R2453" s="33">
        <f t="shared" si="484"/>
        <v>0.26666666666666666</v>
      </c>
      <c r="S2453" s="185">
        <f t="shared" si="484"/>
        <v>0.66666666666666663</v>
      </c>
      <c r="T2453" s="33"/>
      <c r="U2453" s="33">
        <f t="shared" si="485"/>
        <v>0.26666666666666666</v>
      </c>
      <c r="V2453" s="185">
        <f t="shared" si="485"/>
        <v>0.66666666666666663</v>
      </c>
      <c r="W2453" s="36"/>
    </row>
    <row r="2454" spans="1:23" ht="19.5">
      <c r="A2454" s="97">
        <v>4</v>
      </c>
      <c r="B2454" s="27" t="s">
        <v>1794</v>
      </c>
      <c r="C2454" s="54" t="s">
        <v>3363</v>
      </c>
      <c r="D2454" s="54"/>
      <c r="E2454" s="54" t="s">
        <v>3364</v>
      </c>
      <c r="F2454" s="29">
        <v>95</v>
      </c>
      <c r="G2454" s="99"/>
      <c r="H2454" s="99"/>
      <c r="I2454" s="31">
        <f t="shared" si="480"/>
        <v>2.6</v>
      </c>
      <c r="J2454" s="32">
        <f t="shared" si="486"/>
        <v>0.8</v>
      </c>
      <c r="K2454" s="32">
        <v>1.9</v>
      </c>
      <c r="L2454" s="32">
        <f t="shared" si="487"/>
        <v>0.8</v>
      </c>
      <c r="M2454" s="32">
        <f t="shared" si="487"/>
        <v>1.9</v>
      </c>
      <c r="N2454" s="33">
        <f t="shared" si="482"/>
        <v>3</v>
      </c>
      <c r="O2454" s="34">
        <f t="shared" si="483"/>
        <v>0.26666666666666666</v>
      </c>
      <c r="P2454" s="35">
        <f t="shared" si="483"/>
        <v>0.6333333333333333</v>
      </c>
      <c r="Q2454" s="33"/>
      <c r="R2454" s="33">
        <f t="shared" si="484"/>
        <v>0.26666666666666666</v>
      </c>
      <c r="S2454" s="185">
        <f t="shared" si="484"/>
        <v>0.6333333333333333</v>
      </c>
      <c r="T2454" s="33"/>
      <c r="U2454" s="33">
        <f t="shared" si="485"/>
        <v>0.26666666666666666</v>
      </c>
      <c r="V2454" s="185">
        <f t="shared" si="485"/>
        <v>0.6333333333333333</v>
      </c>
      <c r="W2454" s="36"/>
    </row>
    <row r="2455" spans="1:23" ht="19.5">
      <c r="A2455" s="97">
        <v>5</v>
      </c>
      <c r="B2455" s="27" t="s">
        <v>1794</v>
      </c>
      <c r="C2455" s="54" t="s">
        <v>3365</v>
      </c>
      <c r="D2455" s="54"/>
      <c r="E2455" s="54" t="s">
        <v>3366</v>
      </c>
      <c r="F2455" s="29">
        <v>65</v>
      </c>
      <c r="G2455" s="99"/>
      <c r="H2455" s="99"/>
      <c r="I2455" s="31">
        <f t="shared" si="480"/>
        <v>1.8</v>
      </c>
      <c r="J2455" s="32">
        <f t="shared" si="486"/>
        <v>0.5</v>
      </c>
      <c r="K2455" s="32">
        <f t="shared" si="481"/>
        <v>1.3</v>
      </c>
      <c r="L2455" s="32">
        <f t="shared" si="487"/>
        <v>0.5</v>
      </c>
      <c r="M2455" s="32">
        <f t="shared" si="487"/>
        <v>1.3</v>
      </c>
      <c r="N2455" s="33">
        <f t="shared" si="482"/>
        <v>2</v>
      </c>
      <c r="O2455" s="34">
        <f t="shared" si="483"/>
        <v>0.16666666666666666</v>
      </c>
      <c r="P2455" s="35">
        <f t="shared" si="483"/>
        <v>0.43333333333333335</v>
      </c>
      <c r="Q2455" s="33"/>
      <c r="R2455" s="33">
        <f t="shared" si="484"/>
        <v>0.16666666666666666</v>
      </c>
      <c r="S2455" s="185">
        <f t="shared" si="484"/>
        <v>0.43333333333333335</v>
      </c>
      <c r="T2455" s="33"/>
      <c r="U2455" s="33">
        <f t="shared" si="485"/>
        <v>0.16666666666666666</v>
      </c>
      <c r="V2455" s="185">
        <f t="shared" si="485"/>
        <v>0.43333333333333335</v>
      </c>
      <c r="W2455" s="36"/>
    </row>
    <row r="2456" spans="1:23" ht="19.5">
      <c r="A2456" s="97">
        <v>6</v>
      </c>
      <c r="B2456" s="27" t="s">
        <v>1794</v>
      </c>
      <c r="C2456" s="54" t="s">
        <v>1794</v>
      </c>
      <c r="D2456" s="54"/>
      <c r="E2456" s="54" t="s">
        <v>3367</v>
      </c>
      <c r="F2456" s="29">
        <v>100</v>
      </c>
      <c r="G2456" s="99">
        <v>0.84899999999999975</v>
      </c>
      <c r="H2456" s="99">
        <v>3.5129999999999999</v>
      </c>
      <c r="I2456" s="31">
        <f t="shared" si="480"/>
        <v>2.8</v>
      </c>
      <c r="J2456" s="32">
        <f t="shared" si="486"/>
        <v>0.8</v>
      </c>
      <c r="K2456" s="32">
        <f t="shared" si="481"/>
        <v>2</v>
      </c>
      <c r="L2456" s="32">
        <v>0</v>
      </c>
      <c r="M2456" s="32">
        <v>0</v>
      </c>
      <c r="N2456" s="33">
        <f t="shared" si="482"/>
        <v>4</v>
      </c>
      <c r="O2456" s="34">
        <f t="shared" si="483"/>
        <v>0</v>
      </c>
      <c r="P2456" s="35">
        <f t="shared" si="483"/>
        <v>0</v>
      </c>
      <c r="Q2456" s="33"/>
      <c r="R2456" s="33">
        <f t="shared" si="484"/>
        <v>0</v>
      </c>
      <c r="S2456" s="185">
        <f t="shared" si="484"/>
        <v>0</v>
      </c>
      <c r="T2456" s="33"/>
      <c r="U2456" s="33">
        <f t="shared" si="485"/>
        <v>0</v>
      </c>
      <c r="V2456" s="185">
        <f t="shared" si="485"/>
        <v>0</v>
      </c>
      <c r="W2456" s="36"/>
    </row>
    <row r="2457" spans="1:23" ht="19.5">
      <c r="A2457" s="97">
        <v>7</v>
      </c>
      <c r="B2457" s="27" t="s">
        <v>1794</v>
      </c>
      <c r="C2457" s="54" t="s">
        <v>1794</v>
      </c>
      <c r="D2457" s="54"/>
      <c r="E2457" s="54" t="s">
        <v>3368</v>
      </c>
      <c r="F2457" s="29">
        <v>108</v>
      </c>
      <c r="G2457" s="99"/>
      <c r="H2457" s="99">
        <v>0.38000000000000012</v>
      </c>
      <c r="I2457" s="31">
        <f t="shared" si="480"/>
        <v>3</v>
      </c>
      <c r="J2457" s="32">
        <f t="shared" si="486"/>
        <v>0.9</v>
      </c>
      <c r="K2457" s="32">
        <f t="shared" si="481"/>
        <v>2.1</v>
      </c>
      <c r="L2457" s="32">
        <f>J2457-G2457</f>
        <v>0.9</v>
      </c>
      <c r="M2457" s="32">
        <f>K2457-H2457</f>
        <v>1.72</v>
      </c>
      <c r="N2457" s="33">
        <f t="shared" si="482"/>
        <v>4</v>
      </c>
      <c r="O2457" s="34">
        <f t="shared" si="483"/>
        <v>0.3</v>
      </c>
      <c r="P2457" s="35">
        <f t="shared" si="483"/>
        <v>0.57333333333333336</v>
      </c>
      <c r="Q2457" s="33"/>
      <c r="R2457" s="33">
        <f t="shared" si="484"/>
        <v>0.3</v>
      </c>
      <c r="S2457" s="185">
        <f t="shared" si="484"/>
        <v>0.57333333333333336</v>
      </c>
      <c r="T2457" s="33"/>
      <c r="U2457" s="33">
        <f t="shared" si="485"/>
        <v>0.3</v>
      </c>
      <c r="V2457" s="185">
        <f t="shared" si="485"/>
        <v>0.57333333333333336</v>
      </c>
      <c r="W2457" s="36"/>
    </row>
    <row r="2458" spans="1:23" ht="19.5">
      <c r="A2458" s="97">
        <v>8</v>
      </c>
      <c r="B2458" s="27" t="s">
        <v>1794</v>
      </c>
      <c r="C2458" s="54" t="s">
        <v>1794</v>
      </c>
      <c r="D2458" s="54"/>
      <c r="E2458" s="54" t="s">
        <v>3369</v>
      </c>
      <c r="F2458" s="29">
        <v>91</v>
      </c>
      <c r="G2458" s="99"/>
      <c r="H2458" s="99">
        <v>0.54000000000000081</v>
      </c>
      <c r="I2458" s="31">
        <f t="shared" si="480"/>
        <v>2.5</v>
      </c>
      <c r="J2458" s="32">
        <f t="shared" si="486"/>
        <v>0.8</v>
      </c>
      <c r="K2458" s="32">
        <f t="shared" si="481"/>
        <v>1.8</v>
      </c>
      <c r="L2458" s="32">
        <f>J2458-G2458</f>
        <v>0.8</v>
      </c>
      <c r="M2458" s="32">
        <f>K2458-H2458</f>
        <v>1.2599999999999993</v>
      </c>
      <c r="N2458" s="33">
        <f t="shared" si="482"/>
        <v>3</v>
      </c>
      <c r="O2458" s="34">
        <f t="shared" si="483"/>
        <v>0.26666666666666666</v>
      </c>
      <c r="P2458" s="35">
        <f t="shared" si="483"/>
        <v>0.41999999999999976</v>
      </c>
      <c r="Q2458" s="33"/>
      <c r="R2458" s="33">
        <f t="shared" si="484"/>
        <v>0.26666666666666666</v>
      </c>
      <c r="S2458" s="185">
        <f t="shared" si="484"/>
        <v>0.41999999999999976</v>
      </c>
      <c r="T2458" s="33"/>
      <c r="U2458" s="33">
        <f t="shared" si="485"/>
        <v>0.26666666666666666</v>
      </c>
      <c r="V2458" s="185">
        <f t="shared" si="485"/>
        <v>0.41999999999999976</v>
      </c>
      <c r="W2458" s="36"/>
    </row>
    <row r="2459" spans="1:23" ht="19.5">
      <c r="A2459" s="97">
        <v>9</v>
      </c>
      <c r="B2459" s="27" t="s">
        <v>1794</v>
      </c>
      <c r="C2459" s="54" t="s">
        <v>3370</v>
      </c>
      <c r="D2459" s="54"/>
      <c r="E2459" s="54" t="s">
        <v>3371</v>
      </c>
      <c r="F2459" s="29">
        <v>135</v>
      </c>
      <c r="G2459" s="99">
        <v>2.0219999999999985</v>
      </c>
      <c r="H2459" s="99">
        <v>0.63200000000000089</v>
      </c>
      <c r="I2459" s="31">
        <f t="shared" si="480"/>
        <v>3.7</v>
      </c>
      <c r="J2459" s="32">
        <f t="shared" si="486"/>
        <v>1.1000000000000001</v>
      </c>
      <c r="K2459" s="32">
        <f t="shared" si="481"/>
        <v>2.6</v>
      </c>
      <c r="L2459" s="32">
        <v>0</v>
      </c>
      <c r="M2459" s="32">
        <f>K2459-H2459</f>
        <v>1.9679999999999991</v>
      </c>
      <c r="N2459" s="33">
        <f t="shared" si="482"/>
        <v>5</v>
      </c>
      <c r="O2459" s="34">
        <f t="shared" si="483"/>
        <v>0</v>
      </c>
      <c r="P2459" s="35">
        <f t="shared" si="483"/>
        <v>0.65599999999999969</v>
      </c>
      <c r="Q2459" s="33"/>
      <c r="R2459" s="33">
        <f t="shared" si="484"/>
        <v>0</v>
      </c>
      <c r="S2459" s="185">
        <f t="shared" si="484"/>
        <v>0.65599999999999969</v>
      </c>
      <c r="T2459" s="33"/>
      <c r="U2459" s="33">
        <f t="shared" si="485"/>
        <v>0</v>
      </c>
      <c r="V2459" s="185">
        <f t="shared" si="485"/>
        <v>0.65599999999999969</v>
      </c>
      <c r="W2459" s="36"/>
    </row>
    <row r="2460" spans="1:23" ht="19.5">
      <c r="A2460" s="97">
        <v>10</v>
      </c>
      <c r="B2460" s="27" t="s">
        <v>1794</v>
      </c>
      <c r="C2460" s="54" t="s">
        <v>3372</v>
      </c>
      <c r="D2460" s="54"/>
      <c r="E2460" s="54" t="s">
        <v>3373</v>
      </c>
      <c r="F2460" s="29">
        <v>212</v>
      </c>
      <c r="G2460" s="99"/>
      <c r="H2460" s="99"/>
      <c r="I2460" s="31">
        <f t="shared" si="480"/>
        <v>5.8</v>
      </c>
      <c r="J2460" s="32">
        <f t="shared" si="486"/>
        <v>1.8</v>
      </c>
      <c r="K2460" s="32">
        <f t="shared" si="481"/>
        <v>4.0999999999999996</v>
      </c>
      <c r="L2460" s="32">
        <f>J2460-G2460</f>
        <v>1.8</v>
      </c>
      <c r="M2460" s="32">
        <f>K2460-H2460</f>
        <v>4.0999999999999996</v>
      </c>
      <c r="N2460" s="33">
        <f t="shared" si="482"/>
        <v>8</v>
      </c>
      <c r="O2460" s="34">
        <f t="shared" si="483"/>
        <v>0.6</v>
      </c>
      <c r="P2460" s="35">
        <f t="shared" si="483"/>
        <v>1.3666666666666665</v>
      </c>
      <c r="Q2460" s="33"/>
      <c r="R2460" s="33">
        <f t="shared" si="484"/>
        <v>0.6</v>
      </c>
      <c r="S2460" s="185">
        <f t="shared" si="484"/>
        <v>1.3666666666666665</v>
      </c>
      <c r="T2460" s="33"/>
      <c r="U2460" s="33">
        <f t="shared" si="485"/>
        <v>0.6</v>
      </c>
      <c r="V2460" s="185">
        <f t="shared" si="485"/>
        <v>1.3666666666666665</v>
      </c>
      <c r="W2460" s="36"/>
    </row>
    <row r="2461" spans="1:23" ht="19.5">
      <c r="A2461" s="97">
        <v>11</v>
      </c>
      <c r="B2461" s="27" t="s">
        <v>1794</v>
      </c>
      <c r="C2461" s="54" t="s">
        <v>3374</v>
      </c>
      <c r="D2461" s="54"/>
      <c r="E2461" s="54" t="s">
        <v>3375</v>
      </c>
      <c r="F2461" s="29">
        <v>131</v>
      </c>
      <c r="G2461" s="99">
        <v>6.8599999999999994</v>
      </c>
      <c r="H2461" s="99">
        <v>2.8830000000000009</v>
      </c>
      <c r="I2461" s="31">
        <f t="shared" si="480"/>
        <v>3.6</v>
      </c>
      <c r="J2461" s="32">
        <f t="shared" si="486"/>
        <v>1.1000000000000001</v>
      </c>
      <c r="K2461" s="32">
        <f t="shared" si="481"/>
        <v>2.5</v>
      </c>
      <c r="L2461" s="32">
        <v>0</v>
      </c>
      <c r="M2461" s="32">
        <v>0</v>
      </c>
      <c r="N2461" s="33">
        <f t="shared" si="482"/>
        <v>5</v>
      </c>
      <c r="O2461" s="34">
        <f t="shared" si="483"/>
        <v>0</v>
      </c>
      <c r="P2461" s="35">
        <f t="shared" si="483"/>
        <v>0</v>
      </c>
      <c r="Q2461" s="33"/>
      <c r="R2461" s="33">
        <f t="shared" si="484"/>
        <v>0</v>
      </c>
      <c r="S2461" s="185">
        <f t="shared" si="484"/>
        <v>0</v>
      </c>
      <c r="T2461" s="33"/>
      <c r="U2461" s="33">
        <f t="shared" si="485"/>
        <v>0</v>
      </c>
      <c r="V2461" s="185">
        <f t="shared" si="485"/>
        <v>0</v>
      </c>
      <c r="W2461" s="36"/>
    </row>
    <row r="2462" spans="1:23" ht="19.5">
      <c r="A2462" s="97">
        <v>12</v>
      </c>
      <c r="B2462" s="27" t="s">
        <v>1794</v>
      </c>
      <c r="C2462" s="54" t="s">
        <v>3376</v>
      </c>
      <c r="D2462" s="54"/>
      <c r="E2462" s="54" t="s">
        <v>3377</v>
      </c>
      <c r="F2462" s="29">
        <v>126</v>
      </c>
      <c r="G2462" s="99"/>
      <c r="H2462" s="99"/>
      <c r="I2462" s="31">
        <f t="shared" si="480"/>
        <v>3.5</v>
      </c>
      <c r="J2462" s="32">
        <f t="shared" si="486"/>
        <v>1.1000000000000001</v>
      </c>
      <c r="K2462" s="32">
        <f t="shared" si="481"/>
        <v>2.5</v>
      </c>
      <c r="L2462" s="32">
        <f>J2462-G2462</f>
        <v>1.1000000000000001</v>
      </c>
      <c r="M2462" s="32">
        <f>K2462-H2462</f>
        <v>2.5</v>
      </c>
      <c r="N2462" s="33">
        <f t="shared" si="482"/>
        <v>5</v>
      </c>
      <c r="O2462" s="34">
        <f t="shared" si="483"/>
        <v>0.3666666666666667</v>
      </c>
      <c r="P2462" s="35">
        <f t="shared" si="483"/>
        <v>0.83333333333333337</v>
      </c>
      <c r="Q2462" s="33"/>
      <c r="R2462" s="33">
        <f t="shared" si="484"/>
        <v>0.3666666666666667</v>
      </c>
      <c r="S2462" s="185">
        <f t="shared" si="484"/>
        <v>0.83333333333333337</v>
      </c>
      <c r="T2462" s="33"/>
      <c r="U2462" s="33">
        <f t="shared" si="485"/>
        <v>0.3666666666666667</v>
      </c>
      <c r="V2462" s="185">
        <f t="shared" si="485"/>
        <v>0.83333333333333337</v>
      </c>
      <c r="W2462" s="36"/>
    </row>
    <row r="2463" spans="1:23" ht="19.5">
      <c r="A2463" s="97">
        <v>13</v>
      </c>
      <c r="B2463" s="27" t="s">
        <v>1794</v>
      </c>
      <c r="C2463" s="54" t="s">
        <v>3376</v>
      </c>
      <c r="D2463" s="54"/>
      <c r="E2463" s="54" t="s">
        <v>3378</v>
      </c>
      <c r="F2463" s="29">
        <v>142</v>
      </c>
      <c r="G2463" s="99">
        <v>0.9159999999999997</v>
      </c>
      <c r="H2463" s="99">
        <v>3.2230000000000003</v>
      </c>
      <c r="I2463" s="31">
        <f t="shared" si="480"/>
        <v>3.9</v>
      </c>
      <c r="J2463" s="32">
        <f t="shared" si="486"/>
        <v>1.2</v>
      </c>
      <c r="K2463" s="32">
        <f t="shared" si="481"/>
        <v>2.7</v>
      </c>
      <c r="L2463" s="32">
        <f>J2463-G2463</f>
        <v>0.28400000000000025</v>
      </c>
      <c r="M2463" s="32">
        <v>0</v>
      </c>
      <c r="N2463" s="33">
        <f t="shared" si="482"/>
        <v>5</v>
      </c>
      <c r="O2463" s="34">
        <f t="shared" si="483"/>
        <v>9.4666666666666746E-2</v>
      </c>
      <c r="P2463" s="35">
        <f t="shared" si="483"/>
        <v>0</v>
      </c>
      <c r="Q2463" s="33"/>
      <c r="R2463" s="33">
        <f t="shared" si="484"/>
        <v>9.4666666666666746E-2</v>
      </c>
      <c r="S2463" s="185">
        <f t="shared" si="484"/>
        <v>0</v>
      </c>
      <c r="T2463" s="33"/>
      <c r="U2463" s="33">
        <f t="shared" si="485"/>
        <v>9.4666666666666746E-2</v>
      </c>
      <c r="V2463" s="185">
        <f t="shared" si="485"/>
        <v>0</v>
      </c>
      <c r="W2463" s="36"/>
    </row>
    <row r="2464" spans="1:23" ht="19.5">
      <c r="A2464" s="97">
        <v>14</v>
      </c>
      <c r="B2464" s="27" t="s">
        <v>1794</v>
      </c>
      <c r="C2464" s="54" t="s">
        <v>3379</v>
      </c>
      <c r="D2464" s="54"/>
      <c r="E2464" s="54" t="s">
        <v>3380</v>
      </c>
      <c r="F2464" s="29">
        <v>157</v>
      </c>
      <c r="G2464" s="99">
        <v>1.5369999999999999</v>
      </c>
      <c r="H2464" s="99">
        <v>3.2870000000000008</v>
      </c>
      <c r="I2464" s="31">
        <f t="shared" si="480"/>
        <v>4.3</v>
      </c>
      <c r="J2464" s="32">
        <f t="shared" si="486"/>
        <v>1.3</v>
      </c>
      <c r="K2464" s="32">
        <f t="shared" si="481"/>
        <v>3</v>
      </c>
      <c r="L2464" s="32">
        <v>0</v>
      </c>
      <c r="M2464" s="32">
        <v>0</v>
      </c>
      <c r="N2464" s="33">
        <f t="shared" si="482"/>
        <v>6</v>
      </c>
      <c r="O2464" s="34">
        <f t="shared" si="483"/>
        <v>0</v>
      </c>
      <c r="P2464" s="35">
        <f t="shared" si="483"/>
        <v>0</v>
      </c>
      <c r="Q2464" s="33"/>
      <c r="R2464" s="33">
        <f t="shared" si="484"/>
        <v>0</v>
      </c>
      <c r="S2464" s="185">
        <f t="shared" si="484"/>
        <v>0</v>
      </c>
      <c r="T2464" s="33"/>
      <c r="U2464" s="33">
        <f t="shared" si="485"/>
        <v>0</v>
      </c>
      <c r="V2464" s="185">
        <f t="shared" si="485"/>
        <v>0</v>
      </c>
      <c r="W2464" s="36"/>
    </row>
    <row r="2465" spans="1:23" ht="19.5">
      <c r="A2465" s="97">
        <v>15</v>
      </c>
      <c r="B2465" s="27" t="s">
        <v>1794</v>
      </c>
      <c r="C2465" s="54" t="s">
        <v>3381</v>
      </c>
      <c r="D2465" s="54"/>
      <c r="E2465" s="54" t="s">
        <v>3382</v>
      </c>
      <c r="F2465" s="29">
        <v>112</v>
      </c>
      <c r="G2465" s="99"/>
      <c r="H2465" s="99">
        <v>1.762</v>
      </c>
      <c r="I2465" s="31">
        <f t="shared" si="480"/>
        <v>3.1</v>
      </c>
      <c r="J2465" s="32">
        <f t="shared" si="486"/>
        <v>0.9</v>
      </c>
      <c r="K2465" s="32">
        <f t="shared" si="481"/>
        <v>2.2000000000000002</v>
      </c>
      <c r="L2465" s="32">
        <f>J2465-G2465</f>
        <v>0.9</v>
      </c>
      <c r="M2465" s="32">
        <f>K2465-H2465</f>
        <v>0.43800000000000017</v>
      </c>
      <c r="N2465" s="33">
        <f t="shared" si="482"/>
        <v>4</v>
      </c>
      <c r="O2465" s="34">
        <f t="shared" si="483"/>
        <v>0.3</v>
      </c>
      <c r="P2465" s="35">
        <f t="shared" si="483"/>
        <v>0.14600000000000005</v>
      </c>
      <c r="Q2465" s="33"/>
      <c r="R2465" s="33">
        <f t="shared" si="484"/>
        <v>0.3</v>
      </c>
      <c r="S2465" s="185">
        <f t="shared" si="484"/>
        <v>0.14600000000000005</v>
      </c>
      <c r="T2465" s="33"/>
      <c r="U2465" s="33">
        <f t="shared" si="485"/>
        <v>0.3</v>
      </c>
      <c r="V2465" s="185">
        <f t="shared" si="485"/>
        <v>0.14600000000000005</v>
      </c>
      <c r="W2465" s="36"/>
    </row>
    <row r="2466" spans="1:23" ht="19.5">
      <c r="A2466" s="97">
        <v>16</v>
      </c>
      <c r="B2466" s="27" t="s">
        <v>1794</v>
      </c>
      <c r="C2466" s="54" t="s">
        <v>3381</v>
      </c>
      <c r="D2466" s="54"/>
      <c r="E2466" s="54" t="s">
        <v>3383</v>
      </c>
      <c r="F2466" s="29">
        <v>100</v>
      </c>
      <c r="G2466" s="99">
        <v>4.1870000000000012</v>
      </c>
      <c r="H2466" s="99">
        <v>3.3060000000000014</v>
      </c>
      <c r="I2466" s="31">
        <f t="shared" si="480"/>
        <v>2.8</v>
      </c>
      <c r="J2466" s="32">
        <f t="shared" si="486"/>
        <v>0.8</v>
      </c>
      <c r="K2466" s="32">
        <f t="shared" si="481"/>
        <v>2</v>
      </c>
      <c r="L2466" s="32">
        <v>0</v>
      </c>
      <c r="M2466" s="32">
        <v>0</v>
      </c>
      <c r="N2466" s="33">
        <f t="shared" si="482"/>
        <v>4</v>
      </c>
      <c r="O2466" s="34">
        <f t="shared" si="483"/>
        <v>0</v>
      </c>
      <c r="P2466" s="35">
        <f t="shared" si="483"/>
        <v>0</v>
      </c>
      <c r="Q2466" s="33"/>
      <c r="R2466" s="33">
        <f t="shared" si="484"/>
        <v>0</v>
      </c>
      <c r="S2466" s="185">
        <f t="shared" si="484"/>
        <v>0</v>
      </c>
      <c r="T2466" s="33"/>
      <c r="U2466" s="33">
        <f t="shared" si="485"/>
        <v>0</v>
      </c>
      <c r="V2466" s="185">
        <f t="shared" si="485"/>
        <v>0</v>
      </c>
      <c r="W2466" s="36"/>
    </row>
    <row r="2467" spans="1:23" ht="19.5">
      <c r="A2467" s="97">
        <v>17</v>
      </c>
      <c r="B2467" s="27" t="s">
        <v>1794</v>
      </c>
      <c r="C2467" s="54" t="s">
        <v>3384</v>
      </c>
      <c r="D2467" s="54"/>
      <c r="E2467" s="54" t="s">
        <v>3385</v>
      </c>
      <c r="F2467" s="29">
        <v>126</v>
      </c>
      <c r="G2467" s="99">
        <v>1.1779999999999999</v>
      </c>
      <c r="H2467" s="99">
        <v>2.1010000000000009</v>
      </c>
      <c r="I2467" s="31">
        <f t="shared" si="480"/>
        <v>3.5</v>
      </c>
      <c r="J2467" s="32">
        <f t="shared" si="486"/>
        <v>1.1000000000000001</v>
      </c>
      <c r="K2467" s="32">
        <f t="shared" si="481"/>
        <v>2.5</v>
      </c>
      <c r="L2467" s="32">
        <v>0</v>
      </c>
      <c r="M2467" s="32">
        <f>K2467-H2467</f>
        <v>0.39899999999999913</v>
      </c>
      <c r="N2467" s="33">
        <f t="shared" si="482"/>
        <v>5</v>
      </c>
      <c r="O2467" s="34">
        <f t="shared" si="483"/>
        <v>0</v>
      </c>
      <c r="P2467" s="35">
        <f t="shared" si="483"/>
        <v>0.1329999999999997</v>
      </c>
      <c r="Q2467" s="33"/>
      <c r="R2467" s="33">
        <f t="shared" si="484"/>
        <v>0</v>
      </c>
      <c r="S2467" s="185">
        <f t="shared" si="484"/>
        <v>0.1329999999999997</v>
      </c>
      <c r="T2467" s="33"/>
      <c r="U2467" s="33">
        <f t="shared" si="485"/>
        <v>0</v>
      </c>
      <c r="V2467" s="185">
        <f t="shared" si="485"/>
        <v>0.1329999999999997</v>
      </c>
      <c r="W2467" s="36"/>
    </row>
    <row r="2468" spans="1:23" ht="19.5">
      <c r="A2468" s="97">
        <v>18</v>
      </c>
      <c r="B2468" s="27" t="s">
        <v>1794</v>
      </c>
      <c r="C2468" s="54" t="s">
        <v>3386</v>
      </c>
      <c r="D2468" s="54"/>
      <c r="E2468" s="54" t="s">
        <v>3387</v>
      </c>
      <c r="F2468" s="29">
        <v>75</v>
      </c>
      <c r="G2468" s="99">
        <v>0.64299999999999979</v>
      </c>
      <c r="H2468" s="99">
        <v>2.1079999999999992</v>
      </c>
      <c r="I2468" s="31">
        <f t="shared" si="480"/>
        <v>2.1</v>
      </c>
      <c r="J2468" s="32">
        <f t="shared" si="486"/>
        <v>0.6</v>
      </c>
      <c r="K2468" s="32">
        <f t="shared" si="481"/>
        <v>1.5</v>
      </c>
      <c r="L2468" s="32">
        <v>0</v>
      </c>
      <c r="M2468" s="32">
        <v>0</v>
      </c>
      <c r="N2468" s="33">
        <f t="shared" si="482"/>
        <v>3</v>
      </c>
      <c r="O2468" s="34">
        <f t="shared" si="483"/>
        <v>0</v>
      </c>
      <c r="P2468" s="35">
        <f t="shared" si="483"/>
        <v>0</v>
      </c>
      <c r="Q2468" s="33"/>
      <c r="R2468" s="33">
        <f t="shared" si="484"/>
        <v>0</v>
      </c>
      <c r="S2468" s="185">
        <f t="shared" si="484"/>
        <v>0</v>
      </c>
      <c r="T2468" s="33"/>
      <c r="U2468" s="33">
        <f t="shared" si="485"/>
        <v>0</v>
      </c>
      <c r="V2468" s="185">
        <f t="shared" si="485"/>
        <v>0</v>
      </c>
      <c r="W2468" s="36"/>
    </row>
    <row r="2469" spans="1:23" ht="19.5">
      <c r="A2469" s="97">
        <v>19</v>
      </c>
      <c r="B2469" s="27" t="s">
        <v>1794</v>
      </c>
      <c r="C2469" s="54" t="s">
        <v>3388</v>
      </c>
      <c r="D2469" s="54"/>
      <c r="E2469" s="54" t="s">
        <v>3389</v>
      </c>
      <c r="F2469" s="29">
        <v>151</v>
      </c>
      <c r="G2469" s="99">
        <v>0.47100000000000075</v>
      </c>
      <c r="H2469" s="99">
        <v>0.44400000000000017</v>
      </c>
      <c r="I2469" s="31">
        <f t="shared" si="480"/>
        <v>4.2</v>
      </c>
      <c r="J2469" s="32">
        <f t="shared" si="486"/>
        <v>1.3</v>
      </c>
      <c r="K2469" s="32">
        <f t="shared" si="481"/>
        <v>2.9</v>
      </c>
      <c r="L2469" s="32">
        <f t="shared" ref="L2469:M2479" si="488">J2469-G2469</f>
        <v>0.82899999999999929</v>
      </c>
      <c r="M2469" s="32">
        <f t="shared" si="488"/>
        <v>2.4559999999999995</v>
      </c>
      <c r="N2469" s="33">
        <f t="shared" si="482"/>
        <v>5</v>
      </c>
      <c r="O2469" s="34">
        <f t="shared" si="483"/>
        <v>0.2763333333333331</v>
      </c>
      <c r="P2469" s="35">
        <f t="shared" si="483"/>
        <v>0.81866666666666654</v>
      </c>
      <c r="Q2469" s="33"/>
      <c r="R2469" s="33">
        <f t="shared" si="484"/>
        <v>0.2763333333333331</v>
      </c>
      <c r="S2469" s="185">
        <f t="shared" si="484"/>
        <v>0.81866666666666654</v>
      </c>
      <c r="T2469" s="33"/>
      <c r="U2469" s="33">
        <f t="shared" si="485"/>
        <v>0.2763333333333331</v>
      </c>
      <c r="V2469" s="185">
        <f t="shared" si="485"/>
        <v>0.81866666666666654</v>
      </c>
      <c r="W2469" s="36"/>
    </row>
    <row r="2470" spans="1:23" ht="19.5">
      <c r="A2470" s="97">
        <v>20</v>
      </c>
      <c r="B2470" s="27" t="s">
        <v>1794</v>
      </c>
      <c r="C2470" s="54" t="s">
        <v>3388</v>
      </c>
      <c r="D2470" s="54"/>
      <c r="E2470" s="54" t="s">
        <v>3390</v>
      </c>
      <c r="F2470" s="29">
        <v>100</v>
      </c>
      <c r="G2470" s="99">
        <v>0.21899999999999986</v>
      </c>
      <c r="H2470" s="99">
        <v>1.1320000000000001</v>
      </c>
      <c r="I2470" s="31">
        <f t="shared" si="480"/>
        <v>2.8</v>
      </c>
      <c r="J2470" s="32">
        <f t="shared" si="486"/>
        <v>0.8</v>
      </c>
      <c r="K2470" s="32">
        <f t="shared" si="481"/>
        <v>2</v>
      </c>
      <c r="L2470" s="32">
        <f t="shared" si="488"/>
        <v>0.58100000000000018</v>
      </c>
      <c r="M2470" s="32">
        <f t="shared" si="488"/>
        <v>0.86799999999999988</v>
      </c>
      <c r="N2470" s="33">
        <f t="shared" si="482"/>
        <v>4</v>
      </c>
      <c r="O2470" s="34">
        <f t="shared" si="483"/>
        <v>0.19366666666666674</v>
      </c>
      <c r="P2470" s="35">
        <f t="shared" si="483"/>
        <v>0.28933333333333328</v>
      </c>
      <c r="Q2470" s="33"/>
      <c r="R2470" s="33">
        <f t="shared" si="484"/>
        <v>0.19366666666666674</v>
      </c>
      <c r="S2470" s="185">
        <f t="shared" si="484"/>
        <v>0.28933333333333328</v>
      </c>
      <c r="T2470" s="33"/>
      <c r="U2470" s="33">
        <f t="shared" si="485"/>
        <v>0.19366666666666674</v>
      </c>
      <c r="V2470" s="185">
        <f t="shared" si="485"/>
        <v>0.28933333333333328</v>
      </c>
      <c r="W2470" s="36"/>
    </row>
    <row r="2471" spans="1:23" ht="19.5">
      <c r="A2471" s="97">
        <v>21</v>
      </c>
      <c r="B2471" s="27" t="s">
        <v>1794</v>
      </c>
      <c r="C2471" s="54" t="s">
        <v>3391</v>
      </c>
      <c r="D2471" s="54"/>
      <c r="E2471" s="54" t="s">
        <v>3392</v>
      </c>
      <c r="F2471" s="29">
        <v>129</v>
      </c>
      <c r="G2471" s="99"/>
      <c r="H2471" s="99">
        <v>0.66100000000000225</v>
      </c>
      <c r="I2471" s="31">
        <f t="shared" si="480"/>
        <v>3.5</v>
      </c>
      <c r="J2471" s="32">
        <f t="shared" si="486"/>
        <v>1.1000000000000001</v>
      </c>
      <c r="K2471" s="32">
        <f t="shared" si="481"/>
        <v>2.5</v>
      </c>
      <c r="L2471" s="32">
        <f t="shared" si="488"/>
        <v>1.1000000000000001</v>
      </c>
      <c r="M2471" s="32">
        <f t="shared" si="488"/>
        <v>1.8389999999999977</v>
      </c>
      <c r="N2471" s="33">
        <f t="shared" si="482"/>
        <v>5</v>
      </c>
      <c r="O2471" s="34">
        <f t="shared" si="483"/>
        <v>0.3666666666666667</v>
      </c>
      <c r="P2471" s="35">
        <f t="shared" si="483"/>
        <v>0.61299999999999921</v>
      </c>
      <c r="Q2471" s="33"/>
      <c r="R2471" s="33">
        <f t="shared" si="484"/>
        <v>0.3666666666666667</v>
      </c>
      <c r="S2471" s="185">
        <f t="shared" si="484"/>
        <v>0.61299999999999921</v>
      </c>
      <c r="T2471" s="33"/>
      <c r="U2471" s="33">
        <f t="shared" si="485"/>
        <v>0.3666666666666667</v>
      </c>
      <c r="V2471" s="185">
        <f t="shared" si="485"/>
        <v>0.61299999999999921</v>
      </c>
      <c r="W2471" s="36"/>
    </row>
    <row r="2472" spans="1:23" ht="19.5">
      <c r="A2472" s="97">
        <v>22</v>
      </c>
      <c r="B2472" s="27" t="s">
        <v>1794</v>
      </c>
      <c r="C2472" s="54" t="s">
        <v>2722</v>
      </c>
      <c r="D2472" s="54"/>
      <c r="E2472" s="54" t="s">
        <v>3393</v>
      </c>
      <c r="F2472" s="29">
        <v>102</v>
      </c>
      <c r="G2472" s="99">
        <v>0.65500000000000025</v>
      </c>
      <c r="H2472" s="99">
        <v>1.3649999999999993</v>
      </c>
      <c r="I2472" s="31">
        <f t="shared" si="480"/>
        <v>2.8</v>
      </c>
      <c r="J2472" s="32">
        <f t="shared" si="486"/>
        <v>0.8</v>
      </c>
      <c r="K2472" s="32">
        <f t="shared" si="481"/>
        <v>2</v>
      </c>
      <c r="L2472" s="32">
        <f t="shared" si="488"/>
        <v>0.1449999999999998</v>
      </c>
      <c r="M2472" s="32">
        <f t="shared" si="488"/>
        <v>0.63500000000000068</v>
      </c>
      <c r="N2472" s="33">
        <f t="shared" si="482"/>
        <v>4</v>
      </c>
      <c r="O2472" s="34">
        <f t="shared" si="483"/>
        <v>4.8333333333333263E-2</v>
      </c>
      <c r="P2472" s="35">
        <f t="shared" si="483"/>
        <v>0.21166666666666689</v>
      </c>
      <c r="Q2472" s="33"/>
      <c r="R2472" s="33">
        <f t="shared" si="484"/>
        <v>4.8333333333333263E-2</v>
      </c>
      <c r="S2472" s="185">
        <f t="shared" si="484"/>
        <v>0.21166666666666689</v>
      </c>
      <c r="T2472" s="33"/>
      <c r="U2472" s="33">
        <f t="shared" si="485"/>
        <v>4.8333333333333263E-2</v>
      </c>
      <c r="V2472" s="185">
        <f t="shared" si="485"/>
        <v>0.21166666666666689</v>
      </c>
      <c r="W2472" s="36"/>
    </row>
    <row r="2473" spans="1:23" ht="19.5">
      <c r="A2473" s="97">
        <v>23</v>
      </c>
      <c r="B2473" s="27" t="s">
        <v>1794</v>
      </c>
      <c r="C2473" s="54" t="s">
        <v>3394</v>
      </c>
      <c r="D2473" s="54"/>
      <c r="E2473" s="54" t="s">
        <v>2727</v>
      </c>
      <c r="F2473" s="29">
        <v>80</v>
      </c>
      <c r="G2473" s="99"/>
      <c r="H2473" s="99"/>
      <c r="I2473" s="31">
        <f t="shared" si="480"/>
        <v>2.2000000000000002</v>
      </c>
      <c r="J2473" s="32">
        <f t="shared" si="486"/>
        <v>0.7</v>
      </c>
      <c r="K2473" s="32">
        <f t="shared" si="481"/>
        <v>1.5</v>
      </c>
      <c r="L2473" s="32">
        <f t="shared" si="488"/>
        <v>0.7</v>
      </c>
      <c r="M2473" s="32">
        <f t="shared" si="488"/>
        <v>1.5</v>
      </c>
      <c r="N2473" s="33">
        <f t="shared" si="482"/>
        <v>3</v>
      </c>
      <c r="O2473" s="34">
        <f t="shared" si="483"/>
        <v>0.23333333333333331</v>
      </c>
      <c r="P2473" s="35">
        <f t="shared" si="483"/>
        <v>0.5</v>
      </c>
      <c r="Q2473" s="33"/>
      <c r="R2473" s="33">
        <f t="shared" si="484"/>
        <v>0.23333333333333331</v>
      </c>
      <c r="S2473" s="185">
        <f t="shared" si="484"/>
        <v>0.5</v>
      </c>
      <c r="T2473" s="33"/>
      <c r="U2473" s="33">
        <f t="shared" si="485"/>
        <v>0.23333333333333331</v>
      </c>
      <c r="V2473" s="185">
        <f t="shared" si="485"/>
        <v>0.5</v>
      </c>
      <c r="W2473" s="36"/>
    </row>
    <row r="2474" spans="1:23" ht="19.5">
      <c r="A2474" s="97">
        <v>24</v>
      </c>
      <c r="B2474" s="27" t="s">
        <v>1794</v>
      </c>
      <c r="C2474" s="54" t="s">
        <v>3395</v>
      </c>
      <c r="D2474" s="54"/>
      <c r="E2474" s="54" t="s">
        <v>3396</v>
      </c>
      <c r="F2474" s="29">
        <v>112</v>
      </c>
      <c r="G2474" s="99"/>
      <c r="H2474" s="99"/>
      <c r="I2474" s="31">
        <f t="shared" si="480"/>
        <v>3.1</v>
      </c>
      <c r="J2474" s="32">
        <f t="shared" si="486"/>
        <v>0.9</v>
      </c>
      <c r="K2474" s="32">
        <f t="shared" si="481"/>
        <v>2.2000000000000002</v>
      </c>
      <c r="L2474" s="32">
        <f t="shared" si="488"/>
        <v>0.9</v>
      </c>
      <c r="M2474" s="32">
        <f t="shared" si="488"/>
        <v>2.2000000000000002</v>
      </c>
      <c r="N2474" s="33">
        <f t="shared" si="482"/>
        <v>4</v>
      </c>
      <c r="O2474" s="34">
        <f t="shared" si="483"/>
        <v>0.3</v>
      </c>
      <c r="P2474" s="35">
        <f t="shared" si="483"/>
        <v>0.73333333333333339</v>
      </c>
      <c r="Q2474" s="33"/>
      <c r="R2474" s="33">
        <f t="shared" si="484"/>
        <v>0.3</v>
      </c>
      <c r="S2474" s="185">
        <f t="shared" si="484"/>
        <v>0.73333333333333339</v>
      </c>
      <c r="T2474" s="33"/>
      <c r="U2474" s="33">
        <f t="shared" si="485"/>
        <v>0.3</v>
      </c>
      <c r="V2474" s="185">
        <f t="shared" si="485"/>
        <v>0.73333333333333339</v>
      </c>
      <c r="W2474" s="36"/>
    </row>
    <row r="2475" spans="1:23" ht="19.5">
      <c r="A2475" s="97">
        <v>25</v>
      </c>
      <c r="B2475" s="27" t="s">
        <v>1794</v>
      </c>
      <c r="C2475" s="207" t="s">
        <v>3397</v>
      </c>
      <c r="D2475" s="207"/>
      <c r="E2475" s="54" t="s">
        <v>3398</v>
      </c>
      <c r="F2475" s="29">
        <v>103</v>
      </c>
      <c r="G2475" s="99"/>
      <c r="H2475" s="99">
        <v>0.8169999999999995</v>
      </c>
      <c r="I2475" s="31">
        <f t="shared" si="480"/>
        <v>2.8</v>
      </c>
      <c r="J2475" s="32">
        <f t="shared" si="486"/>
        <v>0.8</v>
      </c>
      <c r="K2475" s="32">
        <v>2.1</v>
      </c>
      <c r="L2475" s="32">
        <f t="shared" si="488"/>
        <v>0.8</v>
      </c>
      <c r="M2475" s="32">
        <f t="shared" si="488"/>
        <v>1.2830000000000006</v>
      </c>
      <c r="N2475" s="33">
        <f t="shared" si="482"/>
        <v>4</v>
      </c>
      <c r="O2475" s="34">
        <f t="shared" si="483"/>
        <v>0.26666666666666666</v>
      </c>
      <c r="P2475" s="35">
        <f t="shared" si="483"/>
        <v>0.42766666666666686</v>
      </c>
      <c r="Q2475" s="33"/>
      <c r="R2475" s="33">
        <f t="shared" si="484"/>
        <v>0.26666666666666666</v>
      </c>
      <c r="S2475" s="185">
        <f t="shared" si="484"/>
        <v>0.42766666666666686</v>
      </c>
      <c r="T2475" s="33"/>
      <c r="U2475" s="33">
        <f t="shared" si="485"/>
        <v>0.26666666666666666</v>
      </c>
      <c r="V2475" s="185">
        <f t="shared" si="485"/>
        <v>0.42766666666666686</v>
      </c>
      <c r="W2475" s="36"/>
    </row>
    <row r="2476" spans="1:23" ht="19.5">
      <c r="A2476" s="97">
        <v>26</v>
      </c>
      <c r="B2476" s="27" t="s">
        <v>1794</v>
      </c>
      <c r="C2476" s="207" t="s">
        <v>3397</v>
      </c>
      <c r="D2476" s="207"/>
      <c r="E2476" s="54" t="s">
        <v>3399</v>
      </c>
      <c r="F2476" s="29">
        <v>105</v>
      </c>
      <c r="G2476" s="99"/>
      <c r="H2476" s="99"/>
      <c r="I2476" s="31">
        <f t="shared" si="480"/>
        <v>2.9</v>
      </c>
      <c r="J2476" s="32">
        <f t="shared" si="486"/>
        <v>0.9</v>
      </c>
      <c r="K2476" s="32">
        <f t="shared" si="481"/>
        <v>2</v>
      </c>
      <c r="L2476" s="32">
        <f t="shared" si="488"/>
        <v>0.9</v>
      </c>
      <c r="M2476" s="32">
        <f t="shared" si="488"/>
        <v>2</v>
      </c>
      <c r="N2476" s="33">
        <f t="shared" si="482"/>
        <v>4</v>
      </c>
      <c r="O2476" s="34">
        <f t="shared" si="483"/>
        <v>0.3</v>
      </c>
      <c r="P2476" s="35">
        <f t="shared" si="483"/>
        <v>0.66666666666666663</v>
      </c>
      <c r="Q2476" s="33"/>
      <c r="R2476" s="33">
        <f t="shared" si="484"/>
        <v>0.3</v>
      </c>
      <c r="S2476" s="185">
        <f t="shared" si="484"/>
        <v>0.66666666666666663</v>
      </c>
      <c r="T2476" s="33"/>
      <c r="U2476" s="33">
        <f t="shared" si="485"/>
        <v>0.3</v>
      </c>
      <c r="V2476" s="185">
        <f t="shared" si="485"/>
        <v>0.66666666666666663</v>
      </c>
      <c r="W2476" s="36"/>
    </row>
    <row r="2477" spans="1:23" ht="19.5">
      <c r="A2477" s="97">
        <v>27</v>
      </c>
      <c r="B2477" s="27" t="s">
        <v>1794</v>
      </c>
      <c r="C2477" s="207" t="s">
        <v>3397</v>
      </c>
      <c r="D2477" s="207"/>
      <c r="E2477" s="54" t="s">
        <v>3400</v>
      </c>
      <c r="F2477" s="29">
        <v>127</v>
      </c>
      <c r="G2477" s="99"/>
      <c r="H2477" s="99"/>
      <c r="I2477" s="31">
        <f t="shared" si="480"/>
        <v>3.5</v>
      </c>
      <c r="J2477" s="32">
        <f t="shared" si="486"/>
        <v>1.1000000000000001</v>
      </c>
      <c r="K2477" s="32">
        <f t="shared" si="481"/>
        <v>2.5</v>
      </c>
      <c r="L2477" s="32">
        <f t="shared" si="488"/>
        <v>1.1000000000000001</v>
      </c>
      <c r="M2477" s="32">
        <f t="shared" si="488"/>
        <v>2.5</v>
      </c>
      <c r="N2477" s="33">
        <f t="shared" si="482"/>
        <v>5</v>
      </c>
      <c r="O2477" s="34">
        <f t="shared" si="483"/>
        <v>0.3666666666666667</v>
      </c>
      <c r="P2477" s="35">
        <f t="shared" si="483"/>
        <v>0.83333333333333337</v>
      </c>
      <c r="Q2477" s="33"/>
      <c r="R2477" s="33">
        <f t="shared" si="484"/>
        <v>0.3666666666666667</v>
      </c>
      <c r="S2477" s="185">
        <f t="shared" si="484"/>
        <v>0.83333333333333337</v>
      </c>
      <c r="T2477" s="33"/>
      <c r="U2477" s="33">
        <f t="shared" si="485"/>
        <v>0.3666666666666667</v>
      </c>
      <c r="V2477" s="185">
        <f t="shared" si="485"/>
        <v>0.83333333333333337</v>
      </c>
      <c r="W2477" s="36"/>
    </row>
    <row r="2478" spans="1:23" ht="19.5">
      <c r="A2478" s="97">
        <v>28</v>
      </c>
      <c r="B2478" s="27" t="s">
        <v>1794</v>
      </c>
      <c r="C2478" s="54" t="s">
        <v>3401</v>
      </c>
      <c r="D2478" s="54"/>
      <c r="E2478" s="54" t="s">
        <v>2024</v>
      </c>
      <c r="F2478" s="29">
        <v>212</v>
      </c>
      <c r="G2478" s="99"/>
      <c r="H2478" s="99"/>
      <c r="I2478" s="31">
        <f t="shared" si="480"/>
        <v>5.8</v>
      </c>
      <c r="J2478" s="32">
        <f t="shared" si="486"/>
        <v>1.8</v>
      </c>
      <c r="K2478" s="32">
        <f t="shared" si="481"/>
        <v>4.0999999999999996</v>
      </c>
      <c r="L2478" s="32">
        <f t="shared" si="488"/>
        <v>1.8</v>
      </c>
      <c r="M2478" s="32">
        <f t="shared" si="488"/>
        <v>4.0999999999999996</v>
      </c>
      <c r="N2478" s="33">
        <f t="shared" si="482"/>
        <v>8</v>
      </c>
      <c r="O2478" s="34">
        <f t="shared" si="483"/>
        <v>0.6</v>
      </c>
      <c r="P2478" s="35">
        <f t="shared" si="483"/>
        <v>1.3666666666666665</v>
      </c>
      <c r="Q2478" s="33"/>
      <c r="R2478" s="33">
        <f t="shared" si="484"/>
        <v>0.6</v>
      </c>
      <c r="S2478" s="185">
        <f t="shared" si="484"/>
        <v>1.3666666666666665</v>
      </c>
      <c r="T2478" s="33"/>
      <c r="U2478" s="33">
        <f t="shared" si="485"/>
        <v>0.6</v>
      </c>
      <c r="V2478" s="185">
        <f t="shared" si="485"/>
        <v>1.3666666666666665</v>
      </c>
      <c r="W2478" s="36"/>
    </row>
    <row r="2479" spans="1:23" ht="19.5">
      <c r="A2479" s="97">
        <v>29</v>
      </c>
      <c r="B2479" s="27" t="s">
        <v>1794</v>
      </c>
      <c r="C2479" s="54" t="s">
        <v>3402</v>
      </c>
      <c r="D2479" s="54"/>
      <c r="E2479" s="54" t="s">
        <v>3403</v>
      </c>
      <c r="F2479" s="29">
        <v>293</v>
      </c>
      <c r="G2479" s="99">
        <v>2.1120000000000005</v>
      </c>
      <c r="H2479" s="99">
        <v>3.3749999999999991</v>
      </c>
      <c r="I2479" s="31">
        <f t="shared" si="480"/>
        <v>8.1</v>
      </c>
      <c r="J2479" s="32">
        <f t="shared" si="486"/>
        <v>2.5</v>
      </c>
      <c r="K2479" s="32">
        <f t="shared" si="481"/>
        <v>5.7</v>
      </c>
      <c r="L2479" s="32">
        <f t="shared" si="488"/>
        <v>0.38799999999999946</v>
      </c>
      <c r="M2479" s="32">
        <f t="shared" si="488"/>
        <v>2.3250000000000011</v>
      </c>
      <c r="N2479" s="33">
        <f t="shared" si="482"/>
        <v>11</v>
      </c>
      <c r="O2479" s="34">
        <f t="shared" si="483"/>
        <v>0.12933333333333316</v>
      </c>
      <c r="P2479" s="35">
        <f t="shared" si="483"/>
        <v>0.77500000000000036</v>
      </c>
      <c r="Q2479" s="33"/>
      <c r="R2479" s="33">
        <f t="shared" si="484"/>
        <v>0.12933333333333316</v>
      </c>
      <c r="S2479" s="185">
        <f t="shared" si="484"/>
        <v>0.77500000000000036</v>
      </c>
      <c r="T2479" s="33"/>
      <c r="U2479" s="33">
        <f t="shared" si="485"/>
        <v>0.12933333333333316</v>
      </c>
      <c r="V2479" s="185">
        <f t="shared" si="485"/>
        <v>0.77500000000000036</v>
      </c>
      <c r="W2479" s="36"/>
    </row>
    <row r="2480" spans="1:23" ht="19.5">
      <c r="A2480" s="97">
        <v>30</v>
      </c>
      <c r="B2480" s="27" t="s">
        <v>1794</v>
      </c>
      <c r="C2480" s="54" t="s">
        <v>3404</v>
      </c>
      <c r="D2480" s="54"/>
      <c r="E2480" s="54" t="s">
        <v>3405</v>
      </c>
      <c r="F2480" s="29">
        <v>122</v>
      </c>
      <c r="G2480" s="99">
        <v>0.10800000000000037</v>
      </c>
      <c r="H2480" s="99">
        <v>6.4419999999999984</v>
      </c>
      <c r="I2480" s="31">
        <f t="shared" si="480"/>
        <v>3.4</v>
      </c>
      <c r="J2480" s="32">
        <f t="shared" si="486"/>
        <v>1</v>
      </c>
      <c r="K2480" s="32">
        <f t="shared" si="481"/>
        <v>2.4</v>
      </c>
      <c r="L2480" s="32">
        <f>J2480-G2480</f>
        <v>0.89199999999999968</v>
      </c>
      <c r="M2480" s="32">
        <v>0</v>
      </c>
      <c r="N2480" s="33">
        <f t="shared" si="482"/>
        <v>4</v>
      </c>
      <c r="O2480" s="34">
        <f t="shared" si="483"/>
        <v>0.29733333333333323</v>
      </c>
      <c r="P2480" s="35">
        <f t="shared" si="483"/>
        <v>0</v>
      </c>
      <c r="Q2480" s="33"/>
      <c r="R2480" s="33">
        <f t="shared" si="484"/>
        <v>0.29733333333333323</v>
      </c>
      <c r="S2480" s="185">
        <f t="shared" si="484"/>
        <v>0</v>
      </c>
      <c r="T2480" s="33"/>
      <c r="U2480" s="33">
        <f t="shared" si="485"/>
        <v>0.29733333333333323</v>
      </c>
      <c r="V2480" s="185">
        <f t="shared" si="485"/>
        <v>0</v>
      </c>
      <c r="W2480" s="36"/>
    </row>
    <row r="2481" spans="1:23" ht="19.5">
      <c r="A2481" s="97">
        <v>31</v>
      </c>
      <c r="B2481" s="27" t="s">
        <v>1794</v>
      </c>
      <c r="C2481" s="54" t="s">
        <v>2246</v>
      </c>
      <c r="D2481" s="54"/>
      <c r="E2481" s="54" t="s">
        <v>775</v>
      </c>
      <c r="F2481" s="29">
        <v>240</v>
      </c>
      <c r="G2481" s="99"/>
      <c r="H2481" s="99"/>
      <c r="I2481" s="31">
        <f t="shared" si="480"/>
        <v>6.6</v>
      </c>
      <c r="J2481" s="32">
        <f t="shared" si="486"/>
        <v>2</v>
      </c>
      <c r="K2481" s="32">
        <f t="shared" si="481"/>
        <v>4.5999999999999996</v>
      </c>
      <c r="L2481" s="32">
        <f>J2481-G2481</f>
        <v>2</v>
      </c>
      <c r="M2481" s="32">
        <f>K2481-H2481</f>
        <v>4.5999999999999996</v>
      </c>
      <c r="N2481" s="33">
        <f t="shared" si="482"/>
        <v>9</v>
      </c>
      <c r="O2481" s="34">
        <f t="shared" si="483"/>
        <v>0.66666666666666663</v>
      </c>
      <c r="P2481" s="35">
        <f t="shared" si="483"/>
        <v>1.5333333333333332</v>
      </c>
      <c r="Q2481" s="33"/>
      <c r="R2481" s="33">
        <f t="shared" si="484"/>
        <v>0.66666666666666663</v>
      </c>
      <c r="S2481" s="185">
        <f t="shared" si="484"/>
        <v>1.5333333333333332</v>
      </c>
      <c r="T2481" s="33"/>
      <c r="U2481" s="33">
        <f t="shared" si="485"/>
        <v>0.66666666666666663</v>
      </c>
      <c r="V2481" s="185">
        <f t="shared" si="485"/>
        <v>1.5333333333333332</v>
      </c>
      <c r="W2481" s="36"/>
    </row>
    <row r="2482" spans="1:23" ht="19.5">
      <c r="A2482" s="97">
        <v>32</v>
      </c>
      <c r="B2482" s="27" t="s">
        <v>1794</v>
      </c>
      <c r="C2482" s="54" t="s">
        <v>3406</v>
      </c>
      <c r="D2482" s="54"/>
      <c r="E2482" s="54" t="s">
        <v>3407</v>
      </c>
      <c r="F2482" s="29">
        <v>368</v>
      </c>
      <c r="G2482" s="99"/>
      <c r="H2482" s="99">
        <v>3.9390000000000005</v>
      </c>
      <c r="I2482" s="31">
        <f t="shared" si="480"/>
        <v>10.1</v>
      </c>
      <c r="J2482" s="32">
        <f t="shared" si="486"/>
        <v>3.1</v>
      </c>
      <c r="K2482" s="32">
        <f t="shared" si="481"/>
        <v>7.1</v>
      </c>
      <c r="L2482" s="32">
        <f>J2482-G2482</f>
        <v>3.1</v>
      </c>
      <c r="M2482" s="32">
        <f>K2482-H2482</f>
        <v>3.1609999999999991</v>
      </c>
      <c r="N2482" s="33">
        <f t="shared" si="482"/>
        <v>13</v>
      </c>
      <c r="O2482" s="34">
        <f t="shared" si="483"/>
        <v>1.0333333333333334</v>
      </c>
      <c r="P2482" s="35">
        <f t="shared" si="483"/>
        <v>1.0536666666666663</v>
      </c>
      <c r="Q2482" s="33"/>
      <c r="R2482" s="33">
        <f t="shared" si="484"/>
        <v>1.0333333333333334</v>
      </c>
      <c r="S2482" s="185">
        <f t="shared" si="484"/>
        <v>1.0536666666666663</v>
      </c>
      <c r="T2482" s="33"/>
      <c r="U2482" s="33">
        <f t="shared" si="485"/>
        <v>1.0333333333333334</v>
      </c>
      <c r="V2482" s="185">
        <f t="shared" si="485"/>
        <v>1.0536666666666663</v>
      </c>
      <c r="W2482" s="36"/>
    </row>
    <row r="2483" spans="1:23" ht="19.5">
      <c r="A2483" s="97">
        <v>33</v>
      </c>
      <c r="B2483" s="27" t="s">
        <v>1794</v>
      </c>
      <c r="C2483" s="54" t="s">
        <v>3408</v>
      </c>
      <c r="D2483" s="54"/>
      <c r="E2483" s="54" t="s">
        <v>3409</v>
      </c>
      <c r="F2483" s="29">
        <v>107</v>
      </c>
      <c r="G2483" s="99">
        <v>0.87999999999999945</v>
      </c>
      <c r="H2483" s="99">
        <v>0.68300000000000127</v>
      </c>
      <c r="I2483" s="31">
        <f t="shared" si="480"/>
        <v>2.9</v>
      </c>
      <c r="J2483" s="32">
        <f t="shared" si="486"/>
        <v>0.9</v>
      </c>
      <c r="K2483" s="32">
        <f t="shared" si="481"/>
        <v>2</v>
      </c>
      <c r="L2483" s="32">
        <f>J2483-G2483</f>
        <v>2.0000000000000573E-2</v>
      </c>
      <c r="M2483" s="32">
        <f>K2483-H2483</f>
        <v>1.3169999999999988</v>
      </c>
      <c r="N2483" s="33">
        <f t="shared" si="482"/>
        <v>4</v>
      </c>
      <c r="O2483" s="34">
        <f t="shared" si="483"/>
        <v>6.6666666666668579E-3</v>
      </c>
      <c r="P2483" s="35">
        <f t="shared" si="483"/>
        <v>0.43899999999999961</v>
      </c>
      <c r="Q2483" s="33"/>
      <c r="R2483" s="33">
        <f t="shared" si="484"/>
        <v>6.6666666666668579E-3</v>
      </c>
      <c r="S2483" s="185">
        <f t="shared" si="484"/>
        <v>0.43899999999999961</v>
      </c>
      <c r="T2483" s="33"/>
      <c r="U2483" s="33">
        <f t="shared" si="485"/>
        <v>6.6666666666668579E-3</v>
      </c>
      <c r="V2483" s="185">
        <f t="shared" si="485"/>
        <v>0.43899999999999961</v>
      </c>
      <c r="W2483" s="36"/>
    </row>
    <row r="2484" spans="1:23" ht="19.5">
      <c r="A2484" s="97">
        <v>34</v>
      </c>
      <c r="B2484" s="27" t="s">
        <v>1794</v>
      </c>
      <c r="C2484" s="54" t="s">
        <v>3410</v>
      </c>
      <c r="D2484" s="54"/>
      <c r="E2484" s="54" t="s">
        <v>3411</v>
      </c>
      <c r="F2484" s="29">
        <v>80</v>
      </c>
      <c r="G2484" s="99">
        <v>1.7449999999999999</v>
      </c>
      <c r="H2484" s="99">
        <v>2.4899999999999989</v>
      </c>
      <c r="I2484" s="31">
        <f t="shared" si="480"/>
        <v>2.2000000000000002</v>
      </c>
      <c r="J2484" s="32">
        <f t="shared" si="486"/>
        <v>0.7</v>
      </c>
      <c r="K2484" s="32">
        <f t="shared" si="481"/>
        <v>1.5</v>
      </c>
      <c r="L2484" s="32">
        <v>0</v>
      </c>
      <c r="M2484" s="32">
        <v>0</v>
      </c>
      <c r="N2484" s="33">
        <f t="shared" si="482"/>
        <v>3</v>
      </c>
      <c r="O2484" s="34">
        <f t="shared" si="483"/>
        <v>0</v>
      </c>
      <c r="P2484" s="35">
        <f t="shared" si="483"/>
        <v>0</v>
      </c>
      <c r="Q2484" s="33"/>
      <c r="R2484" s="33">
        <f t="shared" si="484"/>
        <v>0</v>
      </c>
      <c r="S2484" s="185">
        <f t="shared" si="484"/>
        <v>0</v>
      </c>
      <c r="T2484" s="33"/>
      <c r="U2484" s="33">
        <f t="shared" si="485"/>
        <v>0</v>
      </c>
      <c r="V2484" s="185">
        <f t="shared" si="485"/>
        <v>0</v>
      </c>
      <c r="W2484" s="36"/>
    </row>
    <row r="2485" spans="1:23" ht="19.5">
      <c r="A2485" s="97">
        <v>35</v>
      </c>
      <c r="B2485" s="27" t="s">
        <v>1794</v>
      </c>
      <c r="C2485" s="54" t="s">
        <v>3412</v>
      </c>
      <c r="D2485" s="54"/>
      <c r="E2485" s="54" t="s">
        <v>3413</v>
      </c>
      <c r="F2485" s="29">
        <v>193</v>
      </c>
      <c r="G2485" s="99">
        <v>0.68299999999999916</v>
      </c>
      <c r="H2485" s="99">
        <v>2.5600000000000009</v>
      </c>
      <c r="I2485" s="31">
        <f t="shared" si="480"/>
        <v>5.3</v>
      </c>
      <c r="J2485" s="32">
        <f t="shared" si="486"/>
        <v>1.6</v>
      </c>
      <c r="K2485" s="32">
        <f t="shared" si="481"/>
        <v>3.7</v>
      </c>
      <c r="L2485" s="32">
        <f>J2485-G2485</f>
        <v>0.91700000000000093</v>
      </c>
      <c r="M2485" s="32">
        <f>K2485-H2485</f>
        <v>1.1399999999999992</v>
      </c>
      <c r="N2485" s="33">
        <f t="shared" si="482"/>
        <v>7</v>
      </c>
      <c r="O2485" s="34">
        <f t="shared" si="483"/>
        <v>0.30566666666666698</v>
      </c>
      <c r="P2485" s="35">
        <f t="shared" si="483"/>
        <v>0.37999999999999973</v>
      </c>
      <c r="Q2485" s="33"/>
      <c r="R2485" s="33">
        <f t="shared" si="484"/>
        <v>0.30566666666666698</v>
      </c>
      <c r="S2485" s="185">
        <f t="shared" si="484"/>
        <v>0.37999999999999973</v>
      </c>
      <c r="T2485" s="33"/>
      <c r="U2485" s="33">
        <f t="shared" si="485"/>
        <v>0.30566666666666698</v>
      </c>
      <c r="V2485" s="185">
        <f t="shared" si="485"/>
        <v>0.37999999999999973</v>
      </c>
      <c r="W2485" s="36"/>
    </row>
    <row r="2486" spans="1:23" ht="19.5">
      <c r="A2486" s="97">
        <v>36</v>
      </c>
      <c r="B2486" s="27" t="s">
        <v>1794</v>
      </c>
      <c r="C2486" s="54" t="s">
        <v>3414</v>
      </c>
      <c r="D2486" s="54"/>
      <c r="E2486" s="54" t="s">
        <v>2509</v>
      </c>
      <c r="F2486" s="29">
        <v>168</v>
      </c>
      <c r="G2486" s="99"/>
      <c r="H2486" s="99">
        <v>0.372000000000001</v>
      </c>
      <c r="I2486" s="31">
        <f t="shared" si="480"/>
        <v>4.5999999999999996</v>
      </c>
      <c r="J2486" s="32">
        <f t="shared" si="486"/>
        <v>1.4</v>
      </c>
      <c r="K2486" s="32">
        <f t="shared" si="481"/>
        <v>3.2</v>
      </c>
      <c r="L2486" s="32">
        <f>J2486-G2486</f>
        <v>1.4</v>
      </c>
      <c r="M2486" s="32">
        <f>K2486-H2486</f>
        <v>2.8279999999999994</v>
      </c>
      <c r="N2486" s="33">
        <f t="shared" si="482"/>
        <v>6</v>
      </c>
      <c r="O2486" s="34">
        <f t="shared" si="483"/>
        <v>0.46666666666666662</v>
      </c>
      <c r="P2486" s="35">
        <f t="shared" si="483"/>
        <v>0.94266666666666643</v>
      </c>
      <c r="Q2486" s="33"/>
      <c r="R2486" s="33">
        <f t="shared" si="484"/>
        <v>0.46666666666666662</v>
      </c>
      <c r="S2486" s="185">
        <f t="shared" si="484"/>
        <v>0.94266666666666643</v>
      </c>
      <c r="T2486" s="33"/>
      <c r="U2486" s="33">
        <f t="shared" si="485"/>
        <v>0.46666666666666662</v>
      </c>
      <c r="V2486" s="185">
        <f t="shared" si="485"/>
        <v>0.94266666666666643</v>
      </c>
      <c r="W2486" s="36"/>
    </row>
    <row r="2487" spans="1:23" ht="19.5">
      <c r="A2487" s="97">
        <v>37</v>
      </c>
      <c r="B2487" s="27" t="s">
        <v>1794</v>
      </c>
      <c r="C2487" s="54" t="s">
        <v>3414</v>
      </c>
      <c r="D2487" s="54"/>
      <c r="E2487" s="54" t="s">
        <v>3415</v>
      </c>
      <c r="F2487" s="29">
        <v>113</v>
      </c>
      <c r="G2487" s="99">
        <v>1.176000000000001</v>
      </c>
      <c r="H2487" s="99">
        <v>0.79899999999999982</v>
      </c>
      <c r="I2487" s="31">
        <f t="shared" si="480"/>
        <v>3.1</v>
      </c>
      <c r="J2487" s="32">
        <f t="shared" si="486"/>
        <v>0.9</v>
      </c>
      <c r="K2487" s="32">
        <f t="shared" si="481"/>
        <v>2.2000000000000002</v>
      </c>
      <c r="L2487" s="32">
        <v>0</v>
      </c>
      <c r="M2487" s="32">
        <f>K2487-H2487</f>
        <v>1.4010000000000002</v>
      </c>
      <c r="N2487" s="33">
        <f t="shared" si="482"/>
        <v>4</v>
      </c>
      <c r="O2487" s="34">
        <f t="shared" si="483"/>
        <v>0</v>
      </c>
      <c r="P2487" s="35">
        <f t="shared" si="483"/>
        <v>0.46700000000000008</v>
      </c>
      <c r="Q2487" s="33"/>
      <c r="R2487" s="33">
        <f t="shared" si="484"/>
        <v>0</v>
      </c>
      <c r="S2487" s="185">
        <f t="shared" si="484"/>
        <v>0.46700000000000008</v>
      </c>
      <c r="T2487" s="33"/>
      <c r="U2487" s="33">
        <f t="shared" si="485"/>
        <v>0</v>
      </c>
      <c r="V2487" s="185">
        <f t="shared" si="485"/>
        <v>0.46700000000000008</v>
      </c>
      <c r="W2487" s="36"/>
    </row>
    <row r="2488" spans="1:23" ht="19.5">
      <c r="A2488" s="97">
        <v>38</v>
      </c>
      <c r="B2488" s="27" t="s">
        <v>1794</v>
      </c>
      <c r="C2488" s="54" t="s">
        <v>3416</v>
      </c>
      <c r="D2488" s="54"/>
      <c r="E2488" s="54" t="s">
        <v>3417</v>
      </c>
      <c r="F2488" s="29">
        <v>188</v>
      </c>
      <c r="G2488" s="99"/>
      <c r="H2488" s="99">
        <v>1.3350000000000009</v>
      </c>
      <c r="I2488" s="31">
        <f t="shared" si="480"/>
        <v>5.2</v>
      </c>
      <c r="J2488" s="32">
        <f t="shared" si="486"/>
        <v>1.6</v>
      </c>
      <c r="K2488" s="32">
        <f t="shared" si="481"/>
        <v>3.6</v>
      </c>
      <c r="L2488" s="32">
        <f>J2488-G2488</f>
        <v>1.6</v>
      </c>
      <c r="M2488" s="32">
        <f>K2488-H2488</f>
        <v>2.2649999999999992</v>
      </c>
      <c r="N2488" s="33">
        <f t="shared" si="482"/>
        <v>7</v>
      </c>
      <c r="O2488" s="34">
        <f t="shared" si="483"/>
        <v>0.53333333333333333</v>
      </c>
      <c r="P2488" s="35">
        <f t="shared" si="483"/>
        <v>0.75499999999999978</v>
      </c>
      <c r="Q2488" s="33"/>
      <c r="R2488" s="33">
        <f t="shared" si="484"/>
        <v>0.53333333333333333</v>
      </c>
      <c r="S2488" s="185">
        <f t="shared" si="484"/>
        <v>0.75499999999999978</v>
      </c>
      <c r="T2488" s="33"/>
      <c r="U2488" s="33">
        <f t="shared" si="485"/>
        <v>0.53333333333333333</v>
      </c>
      <c r="V2488" s="185">
        <f t="shared" si="485"/>
        <v>0.75499999999999978</v>
      </c>
      <c r="W2488" s="36"/>
    </row>
    <row r="2489" spans="1:23" ht="19.5">
      <c r="A2489" s="97">
        <v>39</v>
      </c>
      <c r="B2489" s="27" t="s">
        <v>1794</v>
      </c>
      <c r="C2489" s="54" t="s">
        <v>1840</v>
      </c>
      <c r="D2489" s="54"/>
      <c r="E2489" s="54" t="s">
        <v>3418</v>
      </c>
      <c r="F2489" s="29">
        <v>105</v>
      </c>
      <c r="G2489" s="99">
        <v>3.2399999999999984</v>
      </c>
      <c r="H2489" s="99"/>
      <c r="I2489" s="31">
        <f t="shared" si="480"/>
        <v>2.9</v>
      </c>
      <c r="J2489" s="32">
        <f t="shared" si="486"/>
        <v>0.9</v>
      </c>
      <c r="K2489" s="32">
        <f t="shared" si="481"/>
        <v>2</v>
      </c>
      <c r="L2489" s="32">
        <v>0</v>
      </c>
      <c r="M2489" s="32">
        <f>K2489-H2489</f>
        <v>2</v>
      </c>
      <c r="N2489" s="33">
        <f t="shared" si="482"/>
        <v>4</v>
      </c>
      <c r="O2489" s="34">
        <f t="shared" si="483"/>
        <v>0</v>
      </c>
      <c r="P2489" s="35">
        <f t="shared" si="483"/>
        <v>0.66666666666666663</v>
      </c>
      <c r="Q2489" s="33"/>
      <c r="R2489" s="33">
        <f t="shared" si="484"/>
        <v>0</v>
      </c>
      <c r="S2489" s="185">
        <f t="shared" si="484"/>
        <v>0.66666666666666663</v>
      </c>
      <c r="T2489" s="33"/>
      <c r="U2489" s="33">
        <f t="shared" si="485"/>
        <v>0</v>
      </c>
      <c r="V2489" s="185">
        <f t="shared" si="485"/>
        <v>0.66666666666666663</v>
      </c>
      <c r="W2489" s="36"/>
    </row>
    <row r="2490" spans="1:23" ht="19.5">
      <c r="A2490" s="97">
        <v>40</v>
      </c>
      <c r="B2490" s="27" t="s">
        <v>1794</v>
      </c>
      <c r="C2490" s="54" t="s">
        <v>3419</v>
      </c>
      <c r="D2490" s="54"/>
      <c r="E2490" s="54" t="s">
        <v>3420</v>
      </c>
      <c r="F2490" s="29">
        <v>205</v>
      </c>
      <c r="G2490" s="99">
        <v>17.552</v>
      </c>
      <c r="H2490" s="99">
        <v>5.2379999999999995</v>
      </c>
      <c r="I2490" s="31">
        <f t="shared" si="480"/>
        <v>5.6</v>
      </c>
      <c r="J2490" s="32">
        <f t="shared" si="486"/>
        <v>1.7</v>
      </c>
      <c r="K2490" s="32">
        <f t="shared" si="481"/>
        <v>3.9</v>
      </c>
      <c r="L2490" s="32">
        <v>0</v>
      </c>
      <c r="M2490" s="32">
        <v>0</v>
      </c>
      <c r="N2490" s="33">
        <f t="shared" si="482"/>
        <v>7</v>
      </c>
      <c r="O2490" s="34">
        <f t="shared" si="483"/>
        <v>0</v>
      </c>
      <c r="P2490" s="35">
        <f t="shared" si="483"/>
        <v>0</v>
      </c>
      <c r="Q2490" s="33"/>
      <c r="R2490" s="33">
        <f t="shared" si="484"/>
        <v>0</v>
      </c>
      <c r="S2490" s="185">
        <f t="shared" si="484"/>
        <v>0</v>
      </c>
      <c r="T2490" s="33"/>
      <c r="U2490" s="33">
        <f t="shared" si="485"/>
        <v>0</v>
      </c>
      <c r="V2490" s="185">
        <f t="shared" si="485"/>
        <v>0</v>
      </c>
      <c r="W2490" s="36"/>
    </row>
    <row r="2491" spans="1:23" ht="19.5">
      <c r="A2491" s="97">
        <v>41</v>
      </c>
      <c r="B2491" s="27" t="s">
        <v>1794</v>
      </c>
      <c r="C2491" s="54" t="s">
        <v>3419</v>
      </c>
      <c r="D2491" s="54"/>
      <c r="E2491" s="54" t="s">
        <v>3421</v>
      </c>
      <c r="F2491" s="29">
        <v>180</v>
      </c>
      <c r="G2491" s="99">
        <v>0.22000000000000064</v>
      </c>
      <c r="H2491" s="99"/>
      <c r="I2491" s="31">
        <f t="shared" si="480"/>
        <v>5</v>
      </c>
      <c r="J2491" s="32">
        <f t="shared" si="486"/>
        <v>1.5</v>
      </c>
      <c r="K2491" s="32">
        <f t="shared" si="481"/>
        <v>3.5</v>
      </c>
      <c r="L2491" s="32">
        <f>J2491-G2491</f>
        <v>1.2799999999999994</v>
      </c>
      <c r="M2491" s="32">
        <f>K2491-H2491</f>
        <v>3.5</v>
      </c>
      <c r="N2491" s="33">
        <f t="shared" si="482"/>
        <v>6</v>
      </c>
      <c r="O2491" s="34">
        <f t="shared" si="483"/>
        <v>0.42666666666666647</v>
      </c>
      <c r="P2491" s="35">
        <f t="shared" si="483"/>
        <v>1.1666666666666667</v>
      </c>
      <c r="Q2491" s="33"/>
      <c r="R2491" s="33">
        <f t="shared" si="484"/>
        <v>0.42666666666666647</v>
      </c>
      <c r="S2491" s="185">
        <f t="shared" si="484"/>
        <v>1.1666666666666667</v>
      </c>
      <c r="T2491" s="33"/>
      <c r="U2491" s="33">
        <f t="shared" si="485"/>
        <v>0.42666666666666647</v>
      </c>
      <c r="V2491" s="185">
        <f t="shared" si="485"/>
        <v>1.1666666666666667</v>
      </c>
      <c r="W2491" s="36"/>
    </row>
    <row r="2492" spans="1:23" ht="19.5">
      <c r="A2492" s="97">
        <v>42</v>
      </c>
      <c r="B2492" s="27" t="s">
        <v>1794</v>
      </c>
      <c r="C2492" s="54" t="s">
        <v>3422</v>
      </c>
      <c r="D2492" s="54"/>
      <c r="E2492" s="54" t="s">
        <v>3423</v>
      </c>
      <c r="F2492" s="29">
        <v>217</v>
      </c>
      <c r="G2492" s="99">
        <v>2.6119999999999983</v>
      </c>
      <c r="H2492" s="99">
        <v>2.8869999999999996</v>
      </c>
      <c r="I2492" s="31">
        <f t="shared" si="480"/>
        <v>6</v>
      </c>
      <c r="J2492" s="32">
        <f t="shared" si="486"/>
        <v>1.8</v>
      </c>
      <c r="K2492" s="32">
        <f t="shared" si="481"/>
        <v>4.2</v>
      </c>
      <c r="L2492" s="32">
        <v>0</v>
      </c>
      <c r="M2492" s="32">
        <f>K2492-H2492</f>
        <v>1.3130000000000006</v>
      </c>
      <c r="N2492" s="33">
        <f t="shared" si="482"/>
        <v>8</v>
      </c>
      <c r="O2492" s="34">
        <f t="shared" si="483"/>
        <v>0</v>
      </c>
      <c r="P2492" s="35">
        <f t="shared" si="483"/>
        <v>0.43766666666666687</v>
      </c>
      <c r="Q2492" s="33"/>
      <c r="R2492" s="33">
        <f t="shared" si="484"/>
        <v>0</v>
      </c>
      <c r="S2492" s="185">
        <f t="shared" si="484"/>
        <v>0.43766666666666687</v>
      </c>
      <c r="T2492" s="33"/>
      <c r="U2492" s="33">
        <f t="shared" si="485"/>
        <v>0</v>
      </c>
      <c r="V2492" s="185">
        <f t="shared" si="485"/>
        <v>0.43766666666666687</v>
      </c>
      <c r="W2492" s="36"/>
    </row>
    <row r="2493" spans="1:23" ht="19.5">
      <c r="A2493" s="97">
        <v>43</v>
      </c>
      <c r="B2493" s="27" t="s">
        <v>1794</v>
      </c>
      <c r="C2493" s="54" t="s">
        <v>3422</v>
      </c>
      <c r="D2493" s="54"/>
      <c r="E2493" s="54" t="s">
        <v>3424</v>
      </c>
      <c r="F2493" s="29">
        <v>125</v>
      </c>
      <c r="G2493" s="99">
        <v>2.7960000000000003</v>
      </c>
      <c r="H2493" s="99">
        <v>8.8579999999999988</v>
      </c>
      <c r="I2493" s="31">
        <f t="shared" si="480"/>
        <v>3.4</v>
      </c>
      <c r="J2493" s="32">
        <f t="shared" si="486"/>
        <v>1</v>
      </c>
      <c r="K2493" s="32">
        <f t="shared" si="481"/>
        <v>2.4</v>
      </c>
      <c r="L2493" s="32">
        <v>0</v>
      </c>
      <c r="M2493" s="32">
        <v>0</v>
      </c>
      <c r="N2493" s="33">
        <f t="shared" si="482"/>
        <v>5</v>
      </c>
      <c r="O2493" s="34">
        <f t="shared" si="483"/>
        <v>0</v>
      </c>
      <c r="P2493" s="35">
        <f t="shared" si="483"/>
        <v>0</v>
      </c>
      <c r="Q2493" s="33"/>
      <c r="R2493" s="33">
        <f t="shared" si="484"/>
        <v>0</v>
      </c>
      <c r="S2493" s="185">
        <f t="shared" si="484"/>
        <v>0</v>
      </c>
      <c r="T2493" s="33"/>
      <c r="U2493" s="33">
        <f t="shared" si="485"/>
        <v>0</v>
      </c>
      <c r="V2493" s="185">
        <f t="shared" si="485"/>
        <v>0</v>
      </c>
      <c r="W2493" s="36"/>
    </row>
    <row r="2494" spans="1:23" ht="19.5">
      <c r="A2494" s="97">
        <v>44</v>
      </c>
      <c r="B2494" s="27" t="s">
        <v>1794</v>
      </c>
      <c r="C2494" s="54" t="s">
        <v>3425</v>
      </c>
      <c r="D2494" s="54"/>
      <c r="E2494" s="54" t="s">
        <v>3426</v>
      </c>
      <c r="F2494" s="29">
        <v>147</v>
      </c>
      <c r="G2494" s="99"/>
      <c r="H2494" s="99"/>
      <c r="I2494" s="31">
        <f t="shared" si="480"/>
        <v>4</v>
      </c>
      <c r="J2494" s="32">
        <f t="shared" si="486"/>
        <v>1.2</v>
      </c>
      <c r="K2494" s="32">
        <f t="shared" si="481"/>
        <v>2.8</v>
      </c>
      <c r="L2494" s="32">
        <f t="shared" ref="L2494:M2496" si="489">J2494-G2494</f>
        <v>1.2</v>
      </c>
      <c r="M2494" s="32">
        <f t="shared" si="489"/>
        <v>2.8</v>
      </c>
      <c r="N2494" s="33">
        <f t="shared" si="482"/>
        <v>5</v>
      </c>
      <c r="O2494" s="34">
        <f t="shared" si="483"/>
        <v>0.39999999999999997</v>
      </c>
      <c r="P2494" s="35">
        <f t="shared" si="483"/>
        <v>0.93333333333333324</v>
      </c>
      <c r="Q2494" s="33"/>
      <c r="R2494" s="33">
        <f t="shared" si="484"/>
        <v>0.39999999999999997</v>
      </c>
      <c r="S2494" s="185">
        <f t="shared" si="484"/>
        <v>0.93333333333333324</v>
      </c>
      <c r="T2494" s="33"/>
      <c r="U2494" s="33">
        <f t="shared" si="485"/>
        <v>0.39999999999999997</v>
      </c>
      <c r="V2494" s="185">
        <f t="shared" si="485"/>
        <v>0.93333333333333324</v>
      </c>
      <c r="W2494" s="36"/>
    </row>
    <row r="2495" spans="1:23" ht="19.5">
      <c r="A2495" s="97">
        <v>45</v>
      </c>
      <c r="B2495" s="27" t="s">
        <v>1794</v>
      </c>
      <c r="C2495" s="54" t="s">
        <v>3427</v>
      </c>
      <c r="D2495" s="54"/>
      <c r="E2495" s="54" t="s">
        <v>3428</v>
      </c>
      <c r="F2495" s="29">
        <v>213</v>
      </c>
      <c r="G2495" s="99">
        <v>0.754000000000001</v>
      </c>
      <c r="H2495" s="99">
        <v>0.35000000000000031</v>
      </c>
      <c r="I2495" s="31">
        <f t="shared" si="480"/>
        <v>5.9</v>
      </c>
      <c r="J2495" s="32">
        <f t="shared" si="486"/>
        <v>1.8</v>
      </c>
      <c r="K2495" s="32">
        <f t="shared" si="481"/>
        <v>4.0999999999999996</v>
      </c>
      <c r="L2495" s="32">
        <f t="shared" si="489"/>
        <v>1.0459999999999989</v>
      </c>
      <c r="M2495" s="32">
        <f t="shared" si="489"/>
        <v>3.7499999999999991</v>
      </c>
      <c r="N2495" s="33">
        <f t="shared" si="482"/>
        <v>8</v>
      </c>
      <c r="O2495" s="34">
        <f t="shared" si="483"/>
        <v>0.34866666666666629</v>
      </c>
      <c r="P2495" s="35">
        <f t="shared" si="483"/>
        <v>1.2499999999999998</v>
      </c>
      <c r="Q2495" s="33"/>
      <c r="R2495" s="33">
        <f t="shared" si="484"/>
        <v>0.34866666666666629</v>
      </c>
      <c r="S2495" s="185">
        <f t="shared" si="484"/>
        <v>1.2499999999999998</v>
      </c>
      <c r="T2495" s="33"/>
      <c r="U2495" s="33">
        <f t="shared" si="485"/>
        <v>0.34866666666666629</v>
      </c>
      <c r="V2495" s="185">
        <f t="shared" si="485"/>
        <v>1.2499999999999998</v>
      </c>
      <c r="W2495" s="36"/>
    </row>
    <row r="2496" spans="1:23" ht="19.5">
      <c r="A2496" s="97">
        <v>46</v>
      </c>
      <c r="B2496" s="27" t="s">
        <v>1794</v>
      </c>
      <c r="C2496" s="54" t="s">
        <v>3427</v>
      </c>
      <c r="D2496" s="54"/>
      <c r="E2496" s="54" t="s">
        <v>3429</v>
      </c>
      <c r="F2496" s="29">
        <v>146</v>
      </c>
      <c r="G2496" s="99">
        <v>0.39399999999999968</v>
      </c>
      <c r="H2496" s="99">
        <v>2.5560000000000027</v>
      </c>
      <c r="I2496" s="31">
        <f t="shared" si="480"/>
        <v>4</v>
      </c>
      <c r="J2496" s="32">
        <f t="shared" si="486"/>
        <v>1.2</v>
      </c>
      <c r="K2496" s="32">
        <f t="shared" si="481"/>
        <v>2.8</v>
      </c>
      <c r="L2496" s="32">
        <f t="shared" si="489"/>
        <v>0.80600000000000027</v>
      </c>
      <c r="M2496" s="32">
        <f t="shared" si="489"/>
        <v>0.24399999999999711</v>
      </c>
      <c r="N2496" s="33">
        <f t="shared" si="482"/>
        <v>5</v>
      </c>
      <c r="O2496" s="34">
        <f t="shared" si="483"/>
        <v>0.26866666666666678</v>
      </c>
      <c r="P2496" s="35">
        <f t="shared" si="483"/>
        <v>8.1333333333332369E-2</v>
      </c>
      <c r="Q2496" s="33"/>
      <c r="R2496" s="33">
        <f t="shared" si="484"/>
        <v>0.26866666666666678</v>
      </c>
      <c r="S2496" s="185">
        <f t="shared" si="484"/>
        <v>8.1333333333332369E-2</v>
      </c>
      <c r="T2496" s="33"/>
      <c r="U2496" s="33">
        <f t="shared" si="485"/>
        <v>0.26866666666666678</v>
      </c>
      <c r="V2496" s="185">
        <f t="shared" si="485"/>
        <v>8.1333333333332369E-2</v>
      </c>
      <c r="W2496" s="36"/>
    </row>
    <row r="2497" spans="1:23" ht="19.5">
      <c r="A2497" s="97">
        <v>47</v>
      </c>
      <c r="B2497" s="27" t="s">
        <v>1794</v>
      </c>
      <c r="C2497" s="54" t="s">
        <v>3430</v>
      </c>
      <c r="D2497" s="54"/>
      <c r="E2497" s="54" t="s">
        <v>3431</v>
      </c>
      <c r="F2497" s="29">
        <v>78</v>
      </c>
      <c r="G2497" s="99">
        <v>0.66899999999999959</v>
      </c>
      <c r="H2497" s="99">
        <v>1.7469999999999994</v>
      </c>
      <c r="I2497" s="31">
        <f t="shared" si="480"/>
        <v>2.1</v>
      </c>
      <c r="J2497" s="32">
        <f t="shared" si="486"/>
        <v>0.6</v>
      </c>
      <c r="K2497" s="32">
        <f t="shared" si="481"/>
        <v>1.5</v>
      </c>
      <c r="L2497" s="32">
        <v>0</v>
      </c>
      <c r="M2497" s="32">
        <v>0</v>
      </c>
      <c r="N2497" s="33">
        <f t="shared" si="482"/>
        <v>3</v>
      </c>
      <c r="O2497" s="34">
        <f t="shared" si="483"/>
        <v>0</v>
      </c>
      <c r="P2497" s="35">
        <f t="shared" si="483"/>
        <v>0</v>
      </c>
      <c r="Q2497" s="33"/>
      <c r="R2497" s="33">
        <f t="shared" si="484"/>
        <v>0</v>
      </c>
      <c r="S2497" s="185">
        <f t="shared" si="484"/>
        <v>0</v>
      </c>
      <c r="T2497" s="33"/>
      <c r="U2497" s="33">
        <f t="shared" si="485"/>
        <v>0</v>
      </c>
      <c r="V2497" s="185">
        <f t="shared" si="485"/>
        <v>0</v>
      </c>
      <c r="W2497" s="36"/>
    </row>
    <row r="2498" spans="1:23" ht="19.5">
      <c r="A2498" s="97">
        <v>48</v>
      </c>
      <c r="B2498" s="27" t="s">
        <v>1794</v>
      </c>
      <c r="C2498" s="54" t="s">
        <v>3430</v>
      </c>
      <c r="D2498" s="54"/>
      <c r="E2498" s="54" t="s">
        <v>3432</v>
      </c>
      <c r="F2498" s="29">
        <v>152</v>
      </c>
      <c r="G2498" s="99">
        <v>4.302999999999999</v>
      </c>
      <c r="H2498" s="99">
        <v>6.3339999999999979</v>
      </c>
      <c r="I2498" s="31">
        <f t="shared" si="480"/>
        <v>4.2</v>
      </c>
      <c r="J2498" s="32">
        <f t="shared" si="486"/>
        <v>1.3</v>
      </c>
      <c r="K2498" s="32">
        <f t="shared" si="481"/>
        <v>2.9</v>
      </c>
      <c r="L2498" s="32">
        <v>0</v>
      </c>
      <c r="M2498" s="32">
        <v>0</v>
      </c>
      <c r="N2498" s="33">
        <f t="shared" si="482"/>
        <v>5</v>
      </c>
      <c r="O2498" s="34">
        <f t="shared" si="483"/>
        <v>0</v>
      </c>
      <c r="P2498" s="35">
        <f t="shared" si="483"/>
        <v>0</v>
      </c>
      <c r="Q2498" s="33"/>
      <c r="R2498" s="33">
        <f t="shared" si="484"/>
        <v>0</v>
      </c>
      <c r="S2498" s="185">
        <f t="shared" si="484"/>
        <v>0</v>
      </c>
      <c r="T2498" s="33"/>
      <c r="U2498" s="33">
        <f t="shared" si="485"/>
        <v>0</v>
      </c>
      <c r="V2498" s="185">
        <f t="shared" si="485"/>
        <v>0</v>
      </c>
      <c r="W2498" s="36"/>
    </row>
    <row r="2499" spans="1:23" ht="19.5">
      <c r="A2499" s="97">
        <v>49</v>
      </c>
      <c r="B2499" s="27" t="s">
        <v>1794</v>
      </c>
      <c r="C2499" s="54" t="s">
        <v>3433</v>
      </c>
      <c r="D2499" s="54"/>
      <c r="E2499" s="54" t="s">
        <v>3434</v>
      </c>
      <c r="F2499" s="29">
        <v>112</v>
      </c>
      <c r="G2499" s="99">
        <v>0.9700000000000002</v>
      </c>
      <c r="H2499" s="99">
        <v>1.915</v>
      </c>
      <c r="I2499" s="31">
        <f t="shared" si="480"/>
        <v>3.1</v>
      </c>
      <c r="J2499" s="32">
        <f t="shared" si="486"/>
        <v>0.9</v>
      </c>
      <c r="K2499" s="32">
        <f t="shared" si="481"/>
        <v>2.2000000000000002</v>
      </c>
      <c r="L2499" s="32">
        <v>0</v>
      </c>
      <c r="M2499" s="32">
        <f>K2499-H2499</f>
        <v>0.28500000000000014</v>
      </c>
      <c r="N2499" s="33">
        <f t="shared" si="482"/>
        <v>4</v>
      </c>
      <c r="O2499" s="34">
        <f t="shared" si="483"/>
        <v>0</v>
      </c>
      <c r="P2499" s="35">
        <f t="shared" si="483"/>
        <v>9.5000000000000043E-2</v>
      </c>
      <c r="Q2499" s="33"/>
      <c r="R2499" s="33">
        <f t="shared" si="484"/>
        <v>0</v>
      </c>
      <c r="S2499" s="185">
        <f t="shared" si="484"/>
        <v>9.5000000000000043E-2</v>
      </c>
      <c r="T2499" s="33"/>
      <c r="U2499" s="33">
        <f t="shared" si="485"/>
        <v>0</v>
      </c>
      <c r="V2499" s="185">
        <f t="shared" si="485"/>
        <v>9.5000000000000043E-2</v>
      </c>
      <c r="W2499" s="36"/>
    </row>
    <row r="2500" spans="1:23" ht="19.5">
      <c r="A2500" s="97">
        <v>50</v>
      </c>
      <c r="B2500" s="27" t="s">
        <v>1794</v>
      </c>
      <c r="C2500" s="54" t="s">
        <v>3433</v>
      </c>
      <c r="D2500" s="54"/>
      <c r="E2500" s="54" t="s">
        <v>3435</v>
      </c>
      <c r="F2500" s="29">
        <v>313</v>
      </c>
      <c r="G2500" s="99">
        <v>1.6990000000000001</v>
      </c>
      <c r="H2500" s="99">
        <v>0.75799999999999801</v>
      </c>
      <c r="I2500" s="31">
        <f t="shared" si="480"/>
        <v>8.6</v>
      </c>
      <c r="J2500" s="32">
        <f t="shared" si="486"/>
        <v>2.6</v>
      </c>
      <c r="K2500" s="32">
        <f t="shared" si="481"/>
        <v>6</v>
      </c>
      <c r="L2500" s="32">
        <f>J2500-G2500</f>
        <v>0.90100000000000002</v>
      </c>
      <c r="M2500" s="32">
        <f>K2500-H2500</f>
        <v>5.2420000000000018</v>
      </c>
      <c r="N2500" s="33">
        <f t="shared" si="482"/>
        <v>11</v>
      </c>
      <c r="O2500" s="34">
        <f t="shared" si="483"/>
        <v>0.30033333333333334</v>
      </c>
      <c r="P2500" s="35">
        <f t="shared" si="483"/>
        <v>1.7473333333333338</v>
      </c>
      <c r="Q2500" s="33"/>
      <c r="R2500" s="33">
        <f t="shared" si="484"/>
        <v>0.30033333333333334</v>
      </c>
      <c r="S2500" s="185">
        <f t="shared" si="484"/>
        <v>1.7473333333333338</v>
      </c>
      <c r="T2500" s="33"/>
      <c r="U2500" s="33">
        <f t="shared" si="485"/>
        <v>0.30033333333333334</v>
      </c>
      <c r="V2500" s="185">
        <f t="shared" si="485"/>
        <v>1.7473333333333338</v>
      </c>
      <c r="W2500" s="36"/>
    </row>
    <row r="2501" spans="1:23" ht="19.5">
      <c r="A2501" s="97">
        <v>51</v>
      </c>
      <c r="B2501" s="27" t="s">
        <v>1794</v>
      </c>
      <c r="C2501" s="54" t="s">
        <v>3433</v>
      </c>
      <c r="D2501" s="54"/>
      <c r="E2501" s="54" t="s">
        <v>3436</v>
      </c>
      <c r="F2501" s="29">
        <v>301</v>
      </c>
      <c r="G2501" s="99">
        <v>0.4249999999999996</v>
      </c>
      <c r="H2501" s="99">
        <v>4.5390000000000006</v>
      </c>
      <c r="I2501" s="31">
        <f t="shared" si="480"/>
        <v>8.3000000000000007</v>
      </c>
      <c r="J2501" s="32">
        <f t="shared" si="486"/>
        <v>2.5</v>
      </c>
      <c r="K2501" s="32">
        <f t="shared" si="481"/>
        <v>5.8</v>
      </c>
      <c r="L2501" s="32">
        <f>J2501-G2501</f>
        <v>2.0750000000000002</v>
      </c>
      <c r="M2501" s="32">
        <f>K2501-H2501</f>
        <v>1.2609999999999992</v>
      </c>
      <c r="N2501" s="33">
        <f t="shared" si="482"/>
        <v>11</v>
      </c>
      <c r="O2501" s="34">
        <f t="shared" si="483"/>
        <v>0.69166666666666676</v>
      </c>
      <c r="P2501" s="35">
        <f t="shared" si="483"/>
        <v>0.42033333333333306</v>
      </c>
      <c r="Q2501" s="33"/>
      <c r="R2501" s="33">
        <f t="shared" si="484"/>
        <v>0.69166666666666676</v>
      </c>
      <c r="S2501" s="185">
        <f t="shared" si="484"/>
        <v>0.42033333333333306</v>
      </c>
      <c r="T2501" s="33"/>
      <c r="U2501" s="33">
        <f t="shared" si="485"/>
        <v>0.69166666666666676</v>
      </c>
      <c r="V2501" s="185">
        <f t="shared" si="485"/>
        <v>0.42033333333333306</v>
      </c>
      <c r="W2501" s="36"/>
    </row>
    <row r="2502" spans="1:23" ht="19.5">
      <c r="A2502" s="97">
        <v>52</v>
      </c>
      <c r="B2502" s="27" t="s">
        <v>1794</v>
      </c>
      <c r="C2502" s="207" t="s">
        <v>3437</v>
      </c>
      <c r="D2502" s="207"/>
      <c r="E2502" s="54" t="s">
        <v>3438</v>
      </c>
      <c r="F2502" s="29">
        <v>92</v>
      </c>
      <c r="G2502" s="99">
        <v>1.1549999999999998</v>
      </c>
      <c r="H2502" s="99">
        <v>2.3569999999999975</v>
      </c>
      <c r="I2502" s="31">
        <f t="shared" si="480"/>
        <v>2.5</v>
      </c>
      <c r="J2502" s="32">
        <f t="shared" si="486"/>
        <v>0.8</v>
      </c>
      <c r="K2502" s="32">
        <f t="shared" si="481"/>
        <v>1.8</v>
      </c>
      <c r="L2502" s="32">
        <v>0</v>
      </c>
      <c r="M2502" s="32">
        <v>0</v>
      </c>
      <c r="N2502" s="33">
        <f t="shared" si="482"/>
        <v>3</v>
      </c>
      <c r="O2502" s="34">
        <f t="shared" si="483"/>
        <v>0</v>
      </c>
      <c r="P2502" s="35">
        <f t="shared" si="483"/>
        <v>0</v>
      </c>
      <c r="Q2502" s="33"/>
      <c r="R2502" s="33">
        <f t="shared" si="484"/>
        <v>0</v>
      </c>
      <c r="S2502" s="185">
        <f t="shared" si="484"/>
        <v>0</v>
      </c>
      <c r="T2502" s="33"/>
      <c r="U2502" s="33">
        <f t="shared" si="485"/>
        <v>0</v>
      </c>
      <c r="V2502" s="185">
        <f t="shared" si="485"/>
        <v>0</v>
      </c>
      <c r="W2502" s="36"/>
    </row>
    <row r="2503" spans="1:23" ht="19.5">
      <c r="A2503" s="97">
        <v>53</v>
      </c>
      <c r="B2503" s="27" t="s">
        <v>1794</v>
      </c>
      <c r="C2503" s="207" t="s">
        <v>3437</v>
      </c>
      <c r="D2503" s="207"/>
      <c r="E2503" s="54" t="s">
        <v>3439</v>
      </c>
      <c r="F2503" s="29">
        <v>176</v>
      </c>
      <c r="G2503" s="99">
        <v>0.76099999999999957</v>
      </c>
      <c r="H2503" s="99">
        <v>1.0250000000000019</v>
      </c>
      <c r="I2503" s="31">
        <f t="shared" si="480"/>
        <v>4.8</v>
      </c>
      <c r="J2503" s="32">
        <f t="shared" si="486"/>
        <v>1.5</v>
      </c>
      <c r="K2503" s="32">
        <f t="shared" si="481"/>
        <v>3.4</v>
      </c>
      <c r="L2503" s="32">
        <f>J2503-G2503</f>
        <v>0.73900000000000043</v>
      </c>
      <c r="M2503" s="32">
        <f>K2503-H2503</f>
        <v>2.3749999999999982</v>
      </c>
      <c r="N2503" s="33">
        <f t="shared" si="482"/>
        <v>6</v>
      </c>
      <c r="O2503" s="34">
        <f t="shared" si="483"/>
        <v>0.24633333333333349</v>
      </c>
      <c r="P2503" s="35">
        <f t="shared" si="483"/>
        <v>0.79166666666666607</v>
      </c>
      <c r="Q2503" s="33"/>
      <c r="R2503" s="33">
        <f t="shared" si="484"/>
        <v>0.24633333333333349</v>
      </c>
      <c r="S2503" s="185">
        <f t="shared" si="484"/>
        <v>0.79166666666666607</v>
      </c>
      <c r="T2503" s="33"/>
      <c r="U2503" s="33">
        <f t="shared" si="485"/>
        <v>0.24633333333333349</v>
      </c>
      <c r="V2503" s="185">
        <f t="shared" si="485"/>
        <v>0.79166666666666607</v>
      </c>
      <c r="W2503" s="36"/>
    </row>
    <row r="2504" spans="1:23" ht="19.5">
      <c r="A2504" s="97">
        <v>54</v>
      </c>
      <c r="B2504" s="27" t="s">
        <v>1794</v>
      </c>
      <c r="C2504" s="54" t="s">
        <v>3440</v>
      </c>
      <c r="D2504" s="54"/>
      <c r="E2504" s="54" t="s">
        <v>3441</v>
      </c>
      <c r="F2504" s="29">
        <v>209</v>
      </c>
      <c r="G2504" s="99">
        <v>2.4750000000000001</v>
      </c>
      <c r="H2504" s="99">
        <v>6.112000000000001</v>
      </c>
      <c r="I2504" s="31">
        <f t="shared" si="480"/>
        <v>5.7</v>
      </c>
      <c r="J2504" s="32">
        <f t="shared" si="486"/>
        <v>1.7</v>
      </c>
      <c r="K2504" s="32">
        <f t="shared" si="481"/>
        <v>4</v>
      </c>
      <c r="L2504" s="32">
        <v>0</v>
      </c>
      <c r="M2504" s="32">
        <v>0</v>
      </c>
      <c r="N2504" s="33">
        <f t="shared" si="482"/>
        <v>8</v>
      </c>
      <c r="O2504" s="34">
        <f t="shared" si="483"/>
        <v>0</v>
      </c>
      <c r="P2504" s="35">
        <f t="shared" si="483"/>
        <v>0</v>
      </c>
      <c r="Q2504" s="33"/>
      <c r="R2504" s="33">
        <f t="shared" si="484"/>
        <v>0</v>
      </c>
      <c r="S2504" s="185">
        <f t="shared" si="484"/>
        <v>0</v>
      </c>
      <c r="T2504" s="33"/>
      <c r="U2504" s="33">
        <f t="shared" si="485"/>
        <v>0</v>
      </c>
      <c r="V2504" s="185">
        <f t="shared" si="485"/>
        <v>0</v>
      </c>
      <c r="W2504" s="36"/>
    </row>
    <row r="2505" spans="1:23" ht="19.5">
      <c r="A2505" s="97">
        <v>55</v>
      </c>
      <c r="B2505" s="27" t="s">
        <v>1794</v>
      </c>
      <c r="C2505" s="54" t="s">
        <v>3440</v>
      </c>
      <c r="D2505" s="54"/>
      <c r="E2505" s="54" t="s">
        <v>3442</v>
      </c>
      <c r="F2505" s="29">
        <v>150</v>
      </c>
      <c r="G2505" s="99">
        <v>2.4870000000000014</v>
      </c>
      <c r="H2505" s="99">
        <v>0.12099999999999844</v>
      </c>
      <c r="I2505" s="31">
        <f t="shared" si="480"/>
        <v>4.0999999999999996</v>
      </c>
      <c r="J2505" s="32">
        <f t="shared" si="486"/>
        <v>1.2</v>
      </c>
      <c r="K2505" s="32">
        <f t="shared" si="481"/>
        <v>2.9</v>
      </c>
      <c r="L2505" s="32">
        <v>0</v>
      </c>
      <c r="M2505" s="32">
        <f>K2505-H2505</f>
        <v>2.7790000000000017</v>
      </c>
      <c r="N2505" s="33">
        <f t="shared" si="482"/>
        <v>5</v>
      </c>
      <c r="O2505" s="34">
        <f t="shared" si="483"/>
        <v>0</v>
      </c>
      <c r="P2505" s="35">
        <f t="shared" si="483"/>
        <v>0.9263333333333339</v>
      </c>
      <c r="Q2505" s="33"/>
      <c r="R2505" s="33">
        <f t="shared" si="484"/>
        <v>0</v>
      </c>
      <c r="S2505" s="185">
        <f t="shared" si="484"/>
        <v>0.9263333333333339</v>
      </c>
      <c r="T2505" s="33"/>
      <c r="U2505" s="33">
        <f t="shared" si="485"/>
        <v>0</v>
      </c>
      <c r="V2505" s="185">
        <f t="shared" si="485"/>
        <v>0.9263333333333339</v>
      </c>
      <c r="W2505" s="36"/>
    </row>
    <row r="2506" spans="1:23" ht="19.5">
      <c r="A2506" s="97">
        <v>56</v>
      </c>
      <c r="B2506" s="27" t="s">
        <v>1794</v>
      </c>
      <c r="C2506" s="54" t="s">
        <v>3443</v>
      </c>
      <c r="D2506" s="54"/>
      <c r="E2506" s="54" t="s">
        <v>3444</v>
      </c>
      <c r="F2506" s="29">
        <v>130</v>
      </c>
      <c r="G2506" s="99">
        <v>1.585</v>
      </c>
      <c r="H2506" s="99">
        <v>1.2440000000000011</v>
      </c>
      <c r="I2506" s="31">
        <f t="shared" si="480"/>
        <v>3.6</v>
      </c>
      <c r="J2506" s="32">
        <f t="shared" si="486"/>
        <v>1.1000000000000001</v>
      </c>
      <c r="K2506" s="32">
        <f t="shared" si="481"/>
        <v>2.5</v>
      </c>
      <c r="L2506" s="32">
        <v>0</v>
      </c>
      <c r="M2506" s="32">
        <f>K2506-H2506</f>
        <v>1.2559999999999989</v>
      </c>
      <c r="N2506" s="33">
        <f t="shared" si="482"/>
        <v>5</v>
      </c>
      <c r="O2506" s="34">
        <f t="shared" si="483"/>
        <v>0</v>
      </c>
      <c r="P2506" s="35">
        <f t="shared" si="483"/>
        <v>0.4186666666666663</v>
      </c>
      <c r="Q2506" s="33"/>
      <c r="R2506" s="33">
        <f t="shared" si="484"/>
        <v>0</v>
      </c>
      <c r="S2506" s="185">
        <f t="shared" si="484"/>
        <v>0.4186666666666663</v>
      </c>
      <c r="T2506" s="33"/>
      <c r="U2506" s="33">
        <f t="shared" si="485"/>
        <v>0</v>
      </c>
      <c r="V2506" s="185">
        <f t="shared" si="485"/>
        <v>0.4186666666666663</v>
      </c>
      <c r="W2506" s="36"/>
    </row>
    <row r="2507" spans="1:23" ht="19.5">
      <c r="A2507" s="97">
        <v>57</v>
      </c>
      <c r="B2507" s="27" t="s">
        <v>1794</v>
      </c>
      <c r="C2507" s="54" t="s">
        <v>3445</v>
      </c>
      <c r="D2507" s="54"/>
      <c r="E2507" s="54" t="s">
        <v>3446</v>
      </c>
      <c r="F2507" s="29">
        <v>102</v>
      </c>
      <c r="G2507" s="99">
        <v>7.5489999999999995</v>
      </c>
      <c r="H2507" s="99">
        <v>7.801999999999996</v>
      </c>
      <c r="I2507" s="31">
        <f t="shared" si="480"/>
        <v>2.8</v>
      </c>
      <c r="J2507" s="32">
        <f t="shared" si="486"/>
        <v>0.8</v>
      </c>
      <c r="K2507" s="32">
        <f t="shared" si="481"/>
        <v>2</v>
      </c>
      <c r="L2507" s="32">
        <v>0</v>
      </c>
      <c r="M2507" s="32">
        <v>0</v>
      </c>
      <c r="N2507" s="33">
        <f t="shared" si="482"/>
        <v>4</v>
      </c>
      <c r="O2507" s="34">
        <f t="shared" si="483"/>
        <v>0</v>
      </c>
      <c r="P2507" s="35">
        <f t="shared" si="483"/>
        <v>0</v>
      </c>
      <c r="Q2507" s="33"/>
      <c r="R2507" s="33">
        <f t="shared" si="484"/>
        <v>0</v>
      </c>
      <c r="S2507" s="185">
        <f t="shared" si="484"/>
        <v>0</v>
      </c>
      <c r="T2507" s="33"/>
      <c r="U2507" s="33">
        <f t="shared" si="485"/>
        <v>0</v>
      </c>
      <c r="V2507" s="185">
        <f t="shared" si="485"/>
        <v>0</v>
      </c>
      <c r="W2507" s="36"/>
    </row>
    <row r="2508" spans="1:23" ht="19.5">
      <c r="A2508" s="97">
        <v>58</v>
      </c>
      <c r="B2508" s="27" t="s">
        <v>1794</v>
      </c>
      <c r="C2508" s="54" t="s">
        <v>3445</v>
      </c>
      <c r="D2508" s="54"/>
      <c r="E2508" s="54" t="s">
        <v>3447</v>
      </c>
      <c r="F2508" s="29">
        <v>370</v>
      </c>
      <c r="G2508" s="99">
        <v>3.4539999999999997</v>
      </c>
      <c r="H2508" s="99">
        <v>9.0830000000000002</v>
      </c>
      <c r="I2508" s="31">
        <f t="shared" si="480"/>
        <v>10.199999999999999</v>
      </c>
      <c r="J2508" s="32">
        <f t="shared" si="486"/>
        <v>3.1</v>
      </c>
      <c r="K2508" s="32">
        <f t="shared" si="481"/>
        <v>7.2</v>
      </c>
      <c r="L2508" s="32">
        <v>0</v>
      </c>
      <c r="M2508" s="32">
        <v>0</v>
      </c>
      <c r="N2508" s="33">
        <f t="shared" si="482"/>
        <v>13</v>
      </c>
      <c r="O2508" s="34">
        <f t="shared" si="483"/>
        <v>0</v>
      </c>
      <c r="P2508" s="35">
        <f t="shared" si="483"/>
        <v>0</v>
      </c>
      <c r="Q2508" s="33"/>
      <c r="R2508" s="33">
        <f t="shared" si="484"/>
        <v>0</v>
      </c>
      <c r="S2508" s="185">
        <f t="shared" si="484"/>
        <v>0</v>
      </c>
      <c r="T2508" s="33"/>
      <c r="U2508" s="33">
        <f t="shared" si="485"/>
        <v>0</v>
      </c>
      <c r="V2508" s="185">
        <f t="shared" si="485"/>
        <v>0</v>
      </c>
      <c r="W2508" s="36"/>
    </row>
    <row r="2509" spans="1:23" ht="19.5">
      <c r="A2509" s="97">
        <v>59</v>
      </c>
      <c r="B2509" s="27" t="s">
        <v>1794</v>
      </c>
      <c r="C2509" s="54" t="s">
        <v>3448</v>
      </c>
      <c r="D2509" s="54"/>
      <c r="E2509" s="54" t="s">
        <v>3449</v>
      </c>
      <c r="F2509" s="29">
        <v>129</v>
      </c>
      <c r="G2509" s="99">
        <v>3.859999999999999</v>
      </c>
      <c r="H2509" s="99"/>
      <c r="I2509" s="31">
        <f t="shared" si="480"/>
        <v>3.5</v>
      </c>
      <c r="J2509" s="32">
        <f t="shared" si="486"/>
        <v>1.1000000000000001</v>
      </c>
      <c r="K2509" s="32">
        <f t="shared" si="481"/>
        <v>2.5</v>
      </c>
      <c r="L2509" s="32">
        <v>0</v>
      </c>
      <c r="M2509" s="32">
        <f>K2509-H2509</f>
        <v>2.5</v>
      </c>
      <c r="N2509" s="33">
        <f t="shared" si="482"/>
        <v>5</v>
      </c>
      <c r="O2509" s="34">
        <f t="shared" si="483"/>
        <v>0</v>
      </c>
      <c r="P2509" s="35">
        <f t="shared" si="483"/>
        <v>0.83333333333333337</v>
      </c>
      <c r="Q2509" s="33"/>
      <c r="R2509" s="33">
        <f t="shared" si="484"/>
        <v>0</v>
      </c>
      <c r="S2509" s="185">
        <f t="shared" si="484"/>
        <v>0.83333333333333337</v>
      </c>
      <c r="T2509" s="33"/>
      <c r="U2509" s="33">
        <f t="shared" si="485"/>
        <v>0</v>
      </c>
      <c r="V2509" s="185">
        <f t="shared" si="485"/>
        <v>0.83333333333333337</v>
      </c>
      <c r="W2509" s="36"/>
    </row>
    <row r="2510" spans="1:23" ht="19.5">
      <c r="A2510" s="97">
        <v>60</v>
      </c>
      <c r="B2510" s="27" t="s">
        <v>1794</v>
      </c>
      <c r="C2510" s="54" t="s">
        <v>3450</v>
      </c>
      <c r="D2510" s="54"/>
      <c r="E2510" s="54" t="s">
        <v>3451</v>
      </c>
      <c r="F2510" s="29">
        <v>132</v>
      </c>
      <c r="G2510" s="99">
        <v>2.0260000000000011</v>
      </c>
      <c r="H2510" s="99">
        <v>4.2880000000000003</v>
      </c>
      <c r="I2510" s="31">
        <f t="shared" si="480"/>
        <v>3.6</v>
      </c>
      <c r="J2510" s="32">
        <f t="shared" si="486"/>
        <v>1.1000000000000001</v>
      </c>
      <c r="K2510" s="32">
        <f t="shared" si="481"/>
        <v>2.5</v>
      </c>
      <c r="L2510" s="32">
        <v>0</v>
      </c>
      <c r="M2510" s="32">
        <v>0</v>
      </c>
      <c r="N2510" s="33">
        <f t="shared" si="482"/>
        <v>5</v>
      </c>
      <c r="O2510" s="34">
        <f t="shared" si="483"/>
        <v>0</v>
      </c>
      <c r="P2510" s="35">
        <f t="shared" si="483"/>
        <v>0</v>
      </c>
      <c r="Q2510" s="33"/>
      <c r="R2510" s="33">
        <f t="shared" si="484"/>
        <v>0</v>
      </c>
      <c r="S2510" s="185">
        <f t="shared" si="484"/>
        <v>0</v>
      </c>
      <c r="T2510" s="33"/>
      <c r="U2510" s="33">
        <f t="shared" si="485"/>
        <v>0</v>
      </c>
      <c r="V2510" s="185">
        <f t="shared" si="485"/>
        <v>0</v>
      </c>
      <c r="W2510" s="36"/>
    </row>
    <row r="2511" spans="1:23" ht="19.5">
      <c r="A2511" s="97">
        <v>61</v>
      </c>
      <c r="B2511" s="27" t="s">
        <v>1794</v>
      </c>
      <c r="C2511" s="54" t="s">
        <v>3452</v>
      </c>
      <c r="D2511" s="54"/>
      <c r="E2511" s="54" t="s">
        <v>3453</v>
      </c>
      <c r="F2511" s="29">
        <v>103</v>
      </c>
      <c r="G2511" s="99">
        <v>2.3199999999999994</v>
      </c>
      <c r="H2511" s="99">
        <v>3.3269999999999995</v>
      </c>
      <c r="I2511" s="31">
        <f t="shared" si="480"/>
        <v>2.8</v>
      </c>
      <c r="J2511" s="32">
        <f t="shared" si="486"/>
        <v>0.8</v>
      </c>
      <c r="K2511" s="32">
        <f t="shared" si="481"/>
        <v>2</v>
      </c>
      <c r="L2511" s="32">
        <v>0</v>
      </c>
      <c r="M2511" s="32">
        <v>0</v>
      </c>
      <c r="N2511" s="33">
        <f t="shared" si="482"/>
        <v>4</v>
      </c>
      <c r="O2511" s="34">
        <f t="shared" si="483"/>
        <v>0</v>
      </c>
      <c r="P2511" s="35">
        <f t="shared" si="483"/>
        <v>0</v>
      </c>
      <c r="Q2511" s="33"/>
      <c r="R2511" s="33">
        <f t="shared" si="484"/>
        <v>0</v>
      </c>
      <c r="S2511" s="185">
        <f t="shared" si="484"/>
        <v>0</v>
      </c>
      <c r="T2511" s="33"/>
      <c r="U2511" s="33">
        <f t="shared" si="485"/>
        <v>0</v>
      </c>
      <c r="V2511" s="185">
        <f t="shared" si="485"/>
        <v>0</v>
      </c>
      <c r="W2511" s="36"/>
    </row>
    <row r="2512" spans="1:23" ht="19.5">
      <c r="A2512" s="97">
        <v>62</v>
      </c>
      <c r="B2512" s="27" t="s">
        <v>1794</v>
      </c>
      <c r="C2512" s="54" t="s">
        <v>3452</v>
      </c>
      <c r="D2512" s="54"/>
      <c r="E2512" s="54" t="s">
        <v>3454</v>
      </c>
      <c r="F2512" s="29">
        <v>89</v>
      </c>
      <c r="G2512" s="99">
        <v>1.8560000000000003</v>
      </c>
      <c r="H2512" s="99">
        <v>5.5030000000000001</v>
      </c>
      <c r="I2512" s="31">
        <f t="shared" si="480"/>
        <v>2.4</v>
      </c>
      <c r="J2512" s="32">
        <f t="shared" si="486"/>
        <v>0.7</v>
      </c>
      <c r="K2512" s="32">
        <f t="shared" si="481"/>
        <v>1.7</v>
      </c>
      <c r="L2512" s="32">
        <v>0</v>
      </c>
      <c r="M2512" s="32">
        <v>0</v>
      </c>
      <c r="N2512" s="33">
        <f t="shared" si="482"/>
        <v>3</v>
      </c>
      <c r="O2512" s="34">
        <f t="shared" si="483"/>
        <v>0</v>
      </c>
      <c r="P2512" s="35">
        <f t="shared" si="483"/>
        <v>0</v>
      </c>
      <c r="Q2512" s="33"/>
      <c r="R2512" s="33">
        <f t="shared" si="484"/>
        <v>0</v>
      </c>
      <c r="S2512" s="185">
        <f t="shared" si="484"/>
        <v>0</v>
      </c>
      <c r="T2512" s="33"/>
      <c r="U2512" s="33">
        <f t="shared" si="485"/>
        <v>0</v>
      </c>
      <c r="V2512" s="185">
        <f t="shared" si="485"/>
        <v>0</v>
      </c>
      <c r="W2512" s="36"/>
    </row>
    <row r="2513" spans="1:23" ht="19.5">
      <c r="A2513" s="97">
        <v>63</v>
      </c>
      <c r="B2513" s="27" t="s">
        <v>1794</v>
      </c>
      <c r="C2513" s="54" t="s">
        <v>3455</v>
      </c>
      <c r="D2513" s="54"/>
      <c r="E2513" s="54" t="s">
        <v>3456</v>
      </c>
      <c r="F2513" s="29">
        <v>96</v>
      </c>
      <c r="G2513" s="99">
        <v>2.7460000000000004</v>
      </c>
      <c r="H2513" s="99">
        <v>0.45500000000000074</v>
      </c>
      <c r="I2513" s="31">
        <f t="shared" si="480"/>
        <v>2.6</v>
      </c>
      <c r="J2513" s="32">
        <f t="shared" si="486"/>
        <v>0.8</v>
      </c>
      <c r="K2513" s="32">
        <f t="shared" si="481"/>
        <v>1.8</v>
      </c>
      <c r="L2513" s="32">
        <v>0</v>
      </c>
      <c r="M2513" s="32">
        <f t="shared" ref="M2513:M2520" si="490">K2513-H2513</f>
        <v>1.3449999999999993</v>
      </c>
      <c r="N2513" s="33">
        <f t="shared" si="482"/>
        <v>3</v>
      </c>
      <c r="O2513" s="34">
        <f t="shared" si="483"/>
        <v>0</v>
      </c>
      <c r="P2513" s="35">
        <f t="shared" si="483"/>
        <v>0.44833333333333308</v>
      </c>
      <c r="Q2513" s="33"/>
      <c r="R2513" s="33">
        <f t="shared" si="484"/>
        <v>0</v>
      </c>
      <c r="S2513" s="185">
        <f t="shared" si="484"/>
        <v>0.44833333333333308</v>
      </c>
      <c r="T2513" s="33"/>
      <c r="U2513" s="33">
        <f t="shared" si="485"/>
        <v>0</v>
      </c>
      <c r="V2513" s="185">
        <f t="shared" si="485"/>
        <v>0.44833333333333308</v>
      </c>
      <c r="W2513" s="36"/>
    </row>
    <row r="2514" spans="1:23" ht="19.5">
      <c r="A2514" s="97">
        <v>64</v>
      </c>
      <c r="B2514" s="27" t="s">
        <v>1794</v>
      </c>
      <c r="C2514" s="54" t="s">
        <v>3457</v>
      </c>
      <c r="D2514" s="54"/>
      <c r="E2514" s="54" t="s">
        <v>3458</v>
      </c>
      <c r="F2514" s="29">
        <v>136</v>
      </c>
      <c r="G2514" s="99"/>
      <c r="H2514" s="99">
        <v>2.5010000000000012</v>
      </c>
      <c r="I2514" s="31">
        <f t="shared" si="480"/>
        <v>3.7</v>
      </c>
      <c r="J2514" s="32">
        <f t="shared" si="486"/>
        <v>1.1000000000000001</v>
      </c>
      <c r="K2514" s="32">
        <f t="shared" si="481"/>
        <v>2.6</v>
      </c>
      <c r="L2514" s="32">
        <f>J2514-G2514</f>
        <v>1.1000000000000001</v>
      </c>
      <c r="M2514" s="32">
        <f t="shared" si="490"/>
        <v>9.8999999999998867E-2</v>
      </c>
      <c r="N2514" s="33">
        <f t="shared" si="482"/>
        <v>5</v>
      </c>
      <c r="O2514" s="34">
        <f t="shared" si="483"/>
        <v>0.3666666666666667</v>
      </c>
      <c r="P2514" s="35">
        <f t="shared" si="483"/>
        <v>3.299999999999962E-2</v>
      </c>
      <c r="Q2514" s="33"/>
      <c r="R2514" s="33">
        <f t="shared" si="484"/>
        <v>0.3666666666666667</v>
      </c>
      <c r="S2514" s="185">
        <f t="shared" si="484"/>
        <v>3.299999999999962E-2</v>
      </c>
      <c r="T2514" s="33"/>
      <c r="U2514" s="33">
        <f t="shared" si="485"/>
        <v>0.3666666666666667</v>
      </c>
      <c r="V2514" s="185">
        <f t="shared" si="485"/>
        <v>3.299999999999962E-2</v>
      </c>
      <c r="W2514" s="36"/>
    </row>
    <row r="2515" spans="1:23" ht="19.5">
      <c r="A2515" s="97">
        <v>65</v>
      </c>
      <c r="B2515" s="27" t="s">
        <v>1794</v>
      </c>
      <c r="C2515" s="54" t="s">
        <v>3457</v>
      </c>
      <c r="D2515" s="54"/>
      <c r="E2515" s="54" t="s">
        <v>3459</v>
      </c>
      <c r="F2515" s="29">
        <v>120</v>
      </c>
      <c r="G2515" s="99">
        <v>0.17699999999999994</v>
      </c>
      <c r="H2515" s="99"/>
      <c r="I2515" s="31">
        <f t="shared" ref="I2515:I2567" si="491">ROUND(F2515*55/100*50*0.001,1)</f>
        <v>3.3</v>
      </c>
      <c r="J2515" s="32">
        <f t="shared" si="486"/>
        <v>1</v>
      </c>
      <c r="K2515" s="32">
        <f t="shared" ref="K2515:K2567" si="492">ROUND(I2515*2/2.85,1)</f>
        <v>2.2999999999999998</v>
      </c>
      <c r="L2515" s="32">
        <f>J2515-G2515</f>
        <v>0.82300000000000006</v>
      </c>
      <c r="M2515" s="32">
        <f t="shared" si="490"/>
        <v>2.2999999999999998</v>
      </c>
      <c r="N2515" s="33">
        <f t="shared" ref="N2515:N2567" si="493">ROUND(F2515*60/100*60*0.001,0)</f>
        <v>4</v>
      </c>
      <c r="O2515" s="34">
        <f t="shared" ref="O2515:P2567" si="494">L2515/3</f>
        <v>0.27433333333333337</v>
      </c>
      <c r="P2515" s="35">
        <f t="shared" si="494"/>
        <v>0.76666666666666661</v>
      </c>
      <c r="Q2515" s="33"/>
      <c r="R2515" s="33">
        <f t="shared" ref="R2515:S2567" si="495">L2515/3</f>
        <v>0.27433333333333337</v>
      </c>
      <c r="S2515" s="185">
        <f t="shared" si="495"/>
        <v>0.76666666666666661</v>
      </c>
      <c r="T2515" s="33"/>
      <c r="U2515" s="33">
        <f t="shared" ref="U2515:V2567" si="496">L2515/3</f>
        <v>0.27433333333333337</v>
      </c>
      <c r="V2515" s="185">
        <f t="shared" si="496"/>
        <v>0.76666666666666661</v>
      </c>
      <c r="W2515" s="36"/>
    </row>
    <row r="2516" spans="1:23" ht="19.5">
      <c r="A2516" s="97">
        <v>66</v>
      </c>
      <c r="B2516" s="27" t="s">
        <v>1794</v>
      </c>
      <c r="C2516" s="54" t="s">
        <v>3457</v>
      </c>
      <c r="D2516" s="54"/>
      <c r="E2516" s="54" t="s">
        <v>3460</v>
      </c>
      <c r="F2516" s="29">
        <v>39</v>
      </c>
      <c r="G2516" s="99"/>
      <c r="H2516" s="99"/>
      <c r="I2516" s="31">
        <f t="shared" si="491"/>
        <v>1.1000000000000001</v>
      </c>
      <c r="J2516" s="32">
        <f t="shared" si="486"/>
        <v>0.3</v>
      </c>
      <c r="K2516" s="32">
        <f t="shared" si="492"/>
        <v>0.8</v>
      </c>
      <c r="L2516" s="32">
        <f>J2516-G2516</f>
        <v>0.3</v>
      </c>
      <c r="M2516" s="32">
        <f t="shared" si="490"/>
        <v>0.8</v>
      </c>
      <c r="N2516" s="33">
        <f t="shared" si="493"/>
        <v>1</v>
      </c>
      <c r="O2516" s="34">
        <f t="shared" si="494"/>
        <v>9.9999999999999992E-2</v>
      </c>
      <c r="P2516" s="35">
        <f t="shared" si="494"/>
        <v>0.26666666666666666</v>
      </c>
      <c r="Q2516" s="33"/>
      <c r="R2516" s="33">
        <f t="shared" si="495"/>
        <v>9.9999999999999992E-2</v>
      </c>
      <c r="S2516" s="185">
        <f t="shared" si="495"/>
        <v>0.26666666666666666</v>
      </c>
      <c r="T2516" s="33"/>
      <c r="U2516" s="33">
        <f t="shared" si="496"/>
        <v>9.9999999999999992E-2</v>
      </c>
      <c r="V2516" s="185">
        <f t="shared" si="496"/>
        <v>0.26666666666666666</v>
      </c>
      <c r="W2516" s="36"/>
    </row>
    <row r="2517" spans="1:23" ht="19.5">
      <c r="A2517" s="97">
        <v>67</v>
      </c>
      <c r="B2517" s="27" t="s">
        <v>1794</v>
      </c>
      <c r="C2517" s="54" t="s">
        <v>3457</v>
      </c>
      <c r="D2517" s="54"/>
      <c r="E2517" s="54" t="s">
        <v>3461</v>
      </c>
      <c r="F2517" s="29">
        <v>147</v>
      </c>
      <c r="G2517" s="99">
        <v>1.4590000000000003</v>
      </c>
      <c r="H2517" s="99">
        <v>0.57200000000000006</v>
      </c>
      <c r="I2517" s="31">
        <f t="shared" si="491"/>
        <v>4</v>
      </c>
      <c r="J2517" s="32">
        <f t="shared" ref="J2517:J2567" si="497">ROUND(I2517*1/3.3,1)</f>
        <v>1.2</v>
      </c>
      <c r="K2517" s="32">
        <f t="shared" si="492"/>
        <v>2.8</v>
      </c>
      <c r="L2517" s="32">
        <v>0</v>
      </c>
      <c r="M2517" s="32">
        <f t="shared" si="490"/>
        <v>2.2279999999999998</v>
      </c>
      <c r="N2517" s="33">
        <f t="shared" si="493"/>
        <v>5</v>
      </c>
      <c r="O2517" s="34">
        <f t="shared" si="494"/>
        <v>0</v>
      </c>
      <c r="P2517" s="35">
        <f t="shared" si="494"/>
        <v>0.74266666666666659</v>
      </c>
      <c r="Q2517" s="33"/>
      <c r="R2517" s="33">
        <f t="shared" si="495"/>
        <v>0</v>
      </c>
      <c r="S2517" s="185">
        <f t="shared" si="495"/>
        <v>0.74266666666666659</v>
      </c>
      <c r="T2517" s="33"/>
      <c r="U2517" s="33">
        <f t="shared" si="496"/>
        <v>0</v>
      </c>
      <c r="V2517" s="185">
        <f t="shared" si="496"/>
        <v>0.74266666666666659</v>
      </c>
      <c r="W2517" s="36"/>
    </row>
    <row r="2518" spans="1:23" ht="19.5">
      <c r="A2518" s="97">
        <v>68</v>
      </c>
      <c r="B2518" s="27" t="s">
        <v>1794</v>
      </c>
      <c r="C2518" s="54" t="s">
        <v>1221</v>
      </c>
      <c r="D2518" s="54"/>
      <c r="E2518" s="117" t="s">
        <v>1330</v>
      </c>
      <c r="F2518" s="29">
        <v>140</v>
      </c>
      <c r="G2518" s="99">
        <v>2.7020000000000008</v>
      </c>
      <c r="H2518" s="99">
        <v>1.2299999999999986</v>
      </c>
      <c r="I2518" s="31">
        <f t="shared" si="491"/>
        <v>3.9</v>
      </c>
      <c r="J2518" s="32">
        <f t="shared" si="497"/>
        <v>1.2</v>
      </c>
      <c r="K2518" s="32">
        <f t="shared" si="492"/>
        <v>2.7</v>
      </c>
      <c r="L2518" s="32">
        <v>0</v>
      </c>
      <c r="M2518" s="32">
        <f t="shared" si="490"/>
        <v>1.4700000000000015</v>
      </c>
      <c r="N2518" s="33">
        <f t="shared" si="493"/>
        <v>5</v>
      </c>
      <c r="O2518" s="34">
        <f t="shared" si="494"/>
        <v>0</v>
      </c>
      <c r="P2518" s="35">
        <f t="shared" si="494"/>
        <v>0.49000000000000049</v>
      </c>
      <c r="Q2518" s="33"/>
      <c r="R2518" s="33">
        <f t="shared" si="495"/>
        <v>0</v>
      </c>
      <c r="S2518" s="185">
        <f t="shared" si="495"/>
        <v>0.49000000000000049</v>
      </c>
      <c r="T2518" s="33"/>
      <c r="U2518" s="33">
        <f t="shared" si="496"/>
        <v>0</v>
      </c>
      <c r="V2518" s="185">
        <f t="shared" si="496"/>
        <v>0.49000000000000049</v>
      </c>
      <c r="W2518" s="36"/>
    </row>
    <row r="2519" spans="1:23" ht="19.5">
      <c r="A2519" s="97">
        <v>69</v>
      </c>
      <c r="B2519" s="27" t="s">
        <v>1794</v>
      </c>
      <c r="C2519" s="54" t="s">
        <v>3462</v>
      </c>
      <c r="D2519" s="54"/>
      <c r="E2519" s="117" t="s">
        <v>3463</v>
      </c>
      <c r="F2519" s="29">
        <v>92</v>
      </c>
      <c r="G2519" s="99">
        <v>1.4420000000000002</v>
      </c>
      <c r="H2519" s="99">
        <v>1.3369999999999993</v>
      </c>
      <c r="I2519" s="31">
        <f t="shared" si="491"/>
        <v>2.5</v>
      </c>
      <c r="J2519" s="32">
        <f t="shared" si="497"/>
        <v>0.8</v>
      </c>
      <c r="K2519" s="32">
        <f t="shared" si="492"/>
        <v>1.8</v>
      </c>
      <c r="L2519" s="32">
        <v>0</v>
      </c>
      <c r="M2519" s="32">
        <f t="shared" si="490"/>
        <v>0.46300000000000074</v>
      </c>
      <c r="N2519" s="33">
        <f t="shared" si="493"/>
        <v>3</v>
      </c>
      <c r="O2519" s="34">
        <f t="shared" si="494"/>
        <v>0</v>
      </c>
      <c r="P2519" s="35">
        <f t="shared" si="494"/>
        <v>0.15433333333333357</v>
      </c>
      <c r="Q2519" s="33"/>
      <c r="R2519" s="33">
        <f t="shared" si="495"/>
        <v>0</v>
      </c>
      <c r="S2519" s="185">
        <f t="shared" si="495"/>
        <v>0.15433333333333357</v>
      </c>
      <c r="T2519" s="33"/>
      <c r="U2519" s="33">
        <f t="shared" si="496"/>
        <v>0</v>
      </c>
      <c r="V2519" s="185">
        <f t="shared" si="496"/>
        <v>0.15433333333333357</v>
      </c>
      <c r="W2519" s="36"/>
    </row>
    <row r="2520" spans="1:23" ht="19.5">
      <c r="A2520" s="97">
        <v>70</v>
      </c>
      <c r="B2520" s="27" t="s">
        <v>1794</v>
      </c>
      <c r="C2520" s="54" t="s">
        <v>3462</v>
      </c>
      <c r="D2520" s="54"/>
      <c r="E2520" s="117" t="s">
        <v>3464</v>
      </c>
      <c r="F2520" s="29">
        <v>183</v>
      </c>
      <c r="G2520" s="99">
        <v>2.168000000000001</v>
      </c>
      <c r="H2520" s="99">
        <v>2.8980000000000032</v>
      </c>
      <c r="I2520" s="31">
        <f t="shared" si="491"/>
        <v>5</v>
      </c>
      <c r="J2520" s="32">
        <f t="shared" si="497"/>
        <v>1.5</v>
      </c>
      <c r="K2520" s="32">
        <f t="shared" si="492"/>
        <v>3.5</v>
      </c>
      <c r="L2520" s="32">
        <v>0</v>
      </c>
      <c r="M2520" s="32">
        <f t="shared" si="490"/>
        <v>0.60199999999999676</v>
      </c>
      <c r="N2520" s="33">
        <f t="shared" si="493"/>
        <v>7</v>
      </c>
      <c r="O2520" s="34">
        <f t="shared" si="494"/>
        <v>0</v>
      </c>
      <c r="P2520" s="35">
        <f t="shared" si="494"/>
        <v>0.20066666666666558</v>
      </c>
      <c r="Q2520" s="33"/>
      <c r="R2520" s="33">
        <f t="shared" si="495"/>
        <v>0</v>
      </c>
      <c r="S2520" s="185">
        <f t="shared" si="495"/>
        <v>0.20066666666666558</v>
      </c>
      <c r="T2520" s="33"/>
      <c r="U2520" s="33">
        <f t="shared" si="496"/>
        <v>0</v>
      </c>
      <c r="V2520" s="185">
        <f t="shared" si="496"/>
        <v>0.20066666666666558</v>
      </c>
      <c r="W2520" s="36"/>
    </row>
    <row r="2521" spans="1:23" ht="19.5">
      <c r="A2521" s="97">
        <v>71</v>
      </c>
      <c r="B2521" s="27" t="s">
        <v>1794</v>
      </c>
      <c r="C2521" s="54" t="s">
        <v>3465</v>
      </c>
      <c r="D2521" s="54"/>
      <c r="E2521" s="117" t="s">
        <v>1683</v>
      </c>
      <c r="F2521" s="29">
        <v>320</v>
      </c>
      <c r="G2521" s="99">
        <v>2.633</v>
      </c>
      <c r="H2521" s="99">
        <v>7.5609999999999999</v>
      </c>
      <c r="I2521" s="31">
        <f t="shared" si="491"/>
        <v>8.8000000000000007</v>
      </c>
      <c r="J2521" s="32">
        <f t="shared" si="497"/>
        <v>2.7</v>
      </c>
      <c r="K2521" s="32">
        <f t="shared" si="492"/>
        <v>6.2</v>
      </c>
      <c r="L2521" s="32">
        <f>J2521-G2521</f>
        <v>6.7000000000000171E-2</v>
      </c>
      <c r="M2521" s="32">
        <v>0</v>
      </c>
      <c r="N2521" s="33">
        <f t="shared" si="493"/>
        <v>12</v>
      </c>
      <c r="O2521" s="34">
        <f t="shared" si="494"/>
        <v>2.2333333333333389E-2</v>
      </c>
      <c r="P2521" s="35">
        <f t="shared" si="494"/>
        <v>0</v>
      </c>
      <c r="Q2521" s="33"/>
      <c r="R2521" s="33">
        <f t="shared" si="495"/>
        <v>2.2333333333333389E-2</v>
      </c>
      <c r="S2521" s="185">
        <f t="shared" si="495"/>
        <v>0</v>
      </c>
      <c r="T2521" s="33"/>
      <c r="U2521" s="33">
        <f t="shared" si="496"/>
        <v>2.2333333333333389E-2</v>
      </c>
      <c r="V2521" s="185">
        <f t="shared" si="496"/>
        <v>0</v>
      </c>
      <c r="W2521" s="36"/>
    </row>
    <row r="2522" spans="1:23" ht="19.5">
      <c r="A2522" s="97">
        <v>72</v>
      </c>
      <c r="B2522" s="27" t="s">
        <v>1794</v>
      </c>
      <c r="C2522" s="54" t="s">
        <v>3466</v>
      </c>
      <c r="D2522" s="54"/>
      <c r="E2522" s="117" t="s">
        <v>3467</v>
      </c>
      <c r="F2522" s="29">
        <v>218</v>
      </c>
      <c r="G2522" s="99">
        <v>8.1569999999999983</v>
      </c>
      <c r="H2522" s="99">
        <v>5.5649999999999986</v>
      </c>
      <c r="I2522" s="31">
        <f t="shared" si="491"/>
        <v>6</v>
      </c>
      <c r="J2522" s="32">
        <f t="shared" si="497"/>
        <v>1.8</v>
      </c>
      <c r="K2522" s="32">
        <f t="shared" si="492"/>
        <v>4.2</v>
      </c>
      <c r="L2522" s="32">
        <v>0</v>
      </c>
      <c r="M2522" s="32">
        <v>0</v>
      </c>
      <c r="N2522" s="33">
        <f t="shared" si="493"/>
        <v>8</v>
      </c>
      <c r="O2522" s="34">
        <f t="shared" si="494"/>
        <v>0</v>
      </c>
      <c r="P2522" s="35">
        <f t="shared" si="494"/>
        <v>0</v>
      </c>
      <c r="Q2522" s="33"/>
      <c r="R2522" s="33">
        <f t="shared" si="495"/>
        <v>0</v>
      </c>
      <c r="S2522" s="185">
        <f t="shared" si="495"/>
        <v>0</v>
      </c>
      <c r="T2522" s="33"/>
      <c r="U2522" s="33">
        <f t="shared" si="496"/>
        <v>0</v>
      </c>
      <c r="V2522" s="185">
        <f t="shared" si="496"/>
        <v>0</v>
      </c>
      <c r="W2522" s="36"/>
    </row>
    <row r="2523" spans="1:23" ht="19.5">
      <c r="A2523" s="97">
        <v>73</v>
      </c>
      <c r="B2523" s="27" t="s">
        <v>1794</v>
      </c>
      <c r="C2523" s="54" t="s">
        <v>3466</v>
      </c>
      <c r="D2523" s="54"/>
      <c r="E2523" s="117" t="s">
        <v>3468</v>
      </c>
      <c r="F2523" s="29">
        <v>277</v>
      </c>
      <c r="G2523" s="99">
        <v>2.5400000000000009</v>
      </c>
      <c r="H2523" s="99">
        <v>6.3330000000000037</v>
      </c>
      <c r="I2523" s="31">
        <f t="shared" si="491"/>
        <v>7.6</v>
      </c>
      <c r="J2523" s="32">
        <f t="shared" si="497"/>
        <v>2.2999999999999998</v>
      </c>
      <c r="K2523" s="32">
        <f t="shared" si="492"/>
        <v>5.3</v>
      </c>
      <c r="L2523" s="32">
        <v>0</v>
      </c>
      <c r="M2523" s="32">
        <v>0</v>
      </c>
      <c r="N2523" s="33">
        <f t="shared" si="493"/>
        <v>10</v>
      </c>
      <c r="O2523" s="34">
        <f t="shared" si="494"/>
        <v>0</v>
      </c>
      <c r="P2523" s="35">
        <f t="shared" si="494"/>
        <v>0</v>
      </c>
      <c r="Q2523" s="33"/>
      <c r="R2523" s="33">
        <f t="shared" si="495"/>
        <v>0</v>
      </c>
      <c r="S2523" s="185">
        <f t="shared" si="495"/>
        <v>0</v>
      </c>
      <c r="T2523" s="33"/>
      <c r="U2523" s="33">
        <f t="shared" si="496"/>
        <v>0</v>
      </c>
      <c r="V2523" s="185">
        <f t="shared" si="496"/>
        <v>0</v>
      </c>
      <c r="W2523" s="36"/>
    </row>
    <row r="2524" spans="1:23" ht="19.5">
      <c r="A2524" s="97">
        <v>74</v>
      </c>
      <c r="B2524" s="27" t="s">
        <v>1794</v>
      </c>
      <c r="C2524" s="54" t="s">
        <v>3469</v>
      </c>
      <c r="D2524" s="54"/>
      <c r="E2524" s="117" t="s">
        <v>3470</v>
      </c>
      <c r="F2524" s="29">
        <v>158</v>
      </c>
      <c r="G2524" s="99">
        <v>0.88600000000000012</v>
      </c>
      <c r="H2524" s="99">
        <v>-6.8299999999999965</v>
      </c>
      <c r="I2524" s="31">
        <f t="shared" si="491"/>
        <v>4.3</v>
      </c>
      <c r="J2524" s="32">
        <f t="shared" si="497"/>
        <v>1.3</v>
      </c>
      <c r="K2524" s="32">
        <f t="shared" si="492"/>
        <v>3</v>
      </c>
      <c r="L2524" s="32">
        <f>J2524-G2524</f>
        <v>0.41399999999999992</v>
      </c>
      <c r="M2524" s="32">
        <f>K2524-H2524</f>
        <v>9.8299999999999965</v>
      </c>
      <c r="N2524" s="33">
        <f t="shared" si="493"/>
        <v>6</v>
      </c>
      <c r="O2524" s="34">
        <f t="shared" si="494"/>
        <v>0.13799999999999998</v>
      </c>
      <c r="P2524" s="35">
        <f t="shared" si="494"/>
        <v>3.2766666666666655</v>
      </c>
      <c r="Q2524" s="33"/>
      <c r="R2524" s="33">
        <f t="shared" si="495"/>
        <v>0.13799999999999998</v>
      </c>
      <c r="S2524" s="185">
        <f t="shared" si="495"/>
        <v>3.2766666666666655</v>
      </c>
      <c r="T2524" s="33"/>
      <c r="U2524" s="33">
        <f t="shared" si="496"/>
        <v>0.13799999999999998</v>
      </c>
      <c r="V2524" s="185">
        <f t="shared" si="496"/>
        <v>3.2766666666666655</v>
      </c>
      <c r="W2524" s="36"/>
    </row>
    <row r="2525" spans="1:23" ht="19.5">
      <c r="A2525" s="97">
        <v>75</v>
      </c>
      <c r="B2525" s="27" t="s">
        <v>1794</v>
      </c>
      <c r="C2525" s="54" t="s">
        <v>3471</v>
      </c>
      <c r="D2525" s="54"/>
      <c r="E2525" s="117" t="s">
        <v>3472</v>
      </c>
      <c r="F2525" s="29">
        <v>182</v>
      </c>
      <c r="G2525" s="99">
        <v>6.9240000000000022</v>
      </c>
      <c r="H2525" s="99">
        <v>4.7769999999999984</v>
      </c>
      <c r="I2525" s="31">
        <f t="shared" si="491"/>
        <v>5</v>
      </c>
      <c r="J2525" s="32">
        <f t="shared" si="497"/>
        <v>1.5</v>
      </c>
      <c r="K2525" s="32">
        <f t="shared" si="492"/>
        <v>3.5</v>
      </c>
      <c r="L2525" s="32">
        <v>0</v>
      </c>
      <c r="M2525" s="32">
        <v>0</v>
      </c>
      <c r="N2525" s="33">
        <f t="shared" si="493"/>
        <v>7</v>
      </c>
      <c r="O2525" s="34">
        <f t="shared" si="494"/>
        <v>0</v>
      </c>
      <c r="P2525" s="35">
        <f t="shared" si="494"/>
        <v>0</v>
      </c>
      <c r="Q2525" s="33"/>
      <c r="R2525" s="33">
        <f t="shared" si="495"/>
        <v>0</v>
      </c>
      <c r="S2525" s="185">
        <f t="shared" si="495"/>
        <v>0</v>
      </c>
      <c r="T2525" s="33"/>
      <c r="U2525" s="33">
        <f t="shared" si="496"/>
        <v>0</v>
      </c>
      <c r="V2525" s="185">
        <f t="shared" si="496"/>
        <v>0</v>
      </c>
      <c r="W2525" s="36"/>
    </row>
    <row r="2526" spans="1:23" ht="19.5">
      <c r="A2526" s="97">
        <v>76</v>
      </c>
      <c r="B2526" s="27" t="s">
        <v>1794</v>
      </c>
      <c r="C2526" s="54" t="s">
        <v>3473</v>
      </c>
      <c r="D2526" s="54"/>
      <c r="E2526" s="117" t="s">
        <v>3474</v>
      </c>
      <c r="F2526" s="29">
        <v>153</v>
      </c>
      <c r="G2526" s="99">
        <v>8.264999999999997</v>
      </c>
      <c r="H2526" s="99">
        <v>10.391000000000005</v>
      </c>
      <c r="I2526" s="31">
        <f t="shared" si="491"/>
        <v>4.2</v>
      </c>
      <c r="J2526" s="32">
        <f t="shared" si="497"/>
        <v>1.3</v>
      </c>
      <c r="K2526" s="32">
        <f t="shared" si="492"/>
        <v>2.9</v>
      </c>
      <c r="L2526" s="32">
        <v>0</v>
      </c>
      <c r="M2526" s="32">
        <v>0</v>
      </c>
      <c r="N2526" s="33">
        <f t="shared" si="493"/>
        <v>6</v>
      </c>
      <c r="O2526" s="34">
        <f t="shared" si="494"/>
        <v>0</v>
      </c>
      <c r="P2526" s="35">
        <f t="shared" si="494"/>
        <v>0</v>
      </c>
      <c r="Q2526" s="33"/>
      <c r="R2526" s="33">
        <f t="shared" si="495"/>
        <v>0</v>
      </c>
      <c r="S2526" s="185">
        <f t="shared" si="495"/>
        <v>0</v>
      </c>
      <c r="T2526" s="33"/>
      <c r="U2526" s="33">
        <f t="shared" si="496"/>
        <v>0</v>
      </c>
      <c r="V2526" s="185">
        <f t="shared" si="496"/>
        <v>0</v>
      </c>
      <c r="W2526" s="36"/>
    </row>
    <row r="2527" spans="1:23" ht="19.5">
      <c r="A2527" s="97">
        <v>77</v>
      </c>
      <c r="B2527" s="27" t="s">
        <v>1794</v>
      </c>
      <c r="C2527" s="54" t="s">
        <v>3475</v>
      </c>
      <c r="D2527" s="54"/>
      <c r="E2527" s="117" t="s">
        <v>3476</v>
      </c>
      <c r="F2527" s="29">
        <v>96</v>
      </c>
      <c r="G2527" s="99">
        <v>0.65399999999999991</v>
      </c>
      <c r="H2527" s="99">
        <v>1.3090000000000011</v>
      </c>
      <c r="I2527" s="31">
        <f t="shared" si="491"/>
        <v>2.6</v>
      </c>
      <c r="J2527" s="32">
        <f t="shared" si="497"/>
        <v>0.8</v>
      </c>
      <c r="K2527" s="32">
        <f t="shared" si="492"/>
        <v>1.8</v>
      </c>
      <c r="L2527" s="32">
        <f>J2527-G2527</f>
        <v>0.14600000000000013</v>
      </c>
      <c r="M2527" s="32">
        <f>K2527-H2527</f>
        <v>0.49099999999999899</v>
      </c>
      <c r="N2527" s="33">
        <f t="shared" si="493"/>
        <v>3</v>
      </c>
      <c r="O2527" s="34">
        <f t="shared" si="494"/>
        <v>4.8666666666666712E-2</v>
      </c>
      <c r="P2527" s="35">
        <f t="shared" si="494"/>
        <v>0.16366666666666632</v>
      </c>
      <c r="Q2527" s="33"/>
      <c r="R2527" s="33">
        <f t="shared" si="495"/>
        <v>4.8666666666666712E-2</v>
      </c>
      <c r="S2527" s="185">
        <f t="shared" si="495"/>
        <v>0.16366666666666632</v>
      </c>
      <c r="T2527" s="33"/>
      <c r="U2527" s="33">
        <f t="shared" si="496"/>
        <v>4.8666666666666712E-2</v>
      </c>
      <c r="V2527" s="185">
        <f t="shared" si="496"/>
        <v>0.16366666666666632</v>
      </c>
      <c r="W2527" s="36"/>
    </row>
    <row r="2528" spans="1:23" ht="19.5">
      <c r="A2528" s="97">
        <v>78</v>
      </c>
      <c r="B2528" s="27" t="s">
        <v>1794</v>
      </c>
      <c r="C2528" s="54" t="s">
        <v>2623</v>
      </c>
      <c r="D2528" s="54"/>
      <c r="E2528" s="117" t="s">
        <v>689</v>
      </c>
      <c r="F2528" s="29">
        <v>250</v>
      </c>
      <c r="G2528" s="99">
        <v>2.2730000000000019</v>
      </c>
      <c r="H2528" s="99">
        <v>4.0580000000000007</v>
      </c>
      <c r="I2528" s="31">
        <f t="shared" si="491"/>
        <v>6.9</v>
      </c>
      <c r="J2528" s="32">
        <f t="shared" si="497"/>
        <v>2.1</v>
      </c>
      <c r="K2528" s="32">
        <f t="shared" si="492"/>
        <v>4.8</v>
      </c>
      <c r="L2528" s="32">
        <v>0</v>
      </c>
      <c r="M2528" s="32">
        <f>K2528-H2528</f>
        <v>0.7419999999999991</v>
      </c>
      <c r="N2528" s="33">
        <f t="shared" si="493"/>
        <v>9</v>
      </c>
      <c r="O2528" s="34">
        <f t="shared" si="494"/>
        <v>0</v>
      </c>
      <c r="P2528" s="35">
        <f t="shared" si="494"/>
        <v>0.24733333333333304</v>
      </c>
      <c r="Q2528" s="33"/>
      <c r="R2528" s="33">
        <f t="shared" si="495"/>
        <v>0</v>
      </c>
      <c r="S2528" s="185">
        <f t="shared" si="495"/>
        <v>0.24733333333333304</v>
      </c>
      <c r="T2528" s="33"/>
      <c r="U2528" s="33">
        <f t="shared" si="496"/>
        <v>0</v>
      </c>
      <c r="V2528" s="185">
        <f t="shared" si="496"/>
        <v>0.24733333333333304</v>
      </c>
      <c r="W2528" s="36"/>
    </row>
    <row r="2529" spans="1:23" ht="19.5">
      <c r="A2529" s="97">
        <v>79</v>
      </c>
      <c r="B2529" s="27" t="s">
        <v>1794</v>
      </c>
      <c r="C2529" s="54" t="s">
        <v>3477</v>
      </c>
      <c r="D2529" s="54"/>
      <c r="E2529" s="117" t="s">
        <v>3478</v>
      </c>
      <c r="F2529" s="29">
        <v>425</v>
      </c>
      <c r="G2529" s="99">
        <v>16.630999999999997</v>
      </c>
      <c r="H2529" s="99">
        <v>20.588000000000001</v>
      </c>
      <c r="I2529" s="31">
        <f t="shared" si="491"/>
        <v>11.7</v>
      </c>
      <c r="J2529" s="32">
        <f t="shared" si="497"/>
        <v>3.5</v>
      </c>
      <c r="K2529" s="32">
        <f t="shared" si="492"/>
        <v>8.1999999999999993</v>
      </c>
      <c r="L2529" s="32">
        <v>0</v>
      </c>
      <c r="M2529" s="32">
        <v>0</v>
      </c>
      <c r="N2529" s="33">
        <f t="shared" si="493"/>
        <v>15</v>
      </c>
      <c r="O2529" s="34">
        <f t="shared" si="494"/>
        <v>0</v>
      </c>
      <c r="P2529" s="35">
        <f t="shared" si="494"/>
        <v>0</v>
      </c>
      <c r="Q2529" s="33"/>
      <c r="R2529" s="33">
        <f t="shared" si="495"/>
        <v>0</v>
      </c>
      <c r="S2529" s="185">
        <f t="shared" si="495"/>
        <v>0</v>
      </c>
      <c r="T2529" s="33"/>
      <c r="U2529" s="33">
        <f t="shared" si="496"/>
        <v>0</v>
      </c>
      <c r="V2529" s="185">
        <f t="shared" si="496"/>
        <v>0</v>
      </c>
      <c r="W2529" s="36"/>
    </row>
    <row r="2530" spans="1:23" ht="19.5">
      <c r="A2530" s="97">
        <v>80</v>
      </c>
      <c r="B2530" s="27" t="s">
        <v>1794</v>
      </c>
      <c r="C2530" s="54" t="s">
        <v>3479</v>
      </c>
      <c r="D2530" s="54"/>
      <c r="E2530" s="117" t="s">
        <v>3480</v>
      </c>
      <c r="F2530" s="29">
        <v>130</v>
      </c>
      <c r="G2530" s="99">
        <v>1.5329999999999999</v>
      </c>
      <c r="H2530" s="99">
        <v>1.3440000000000016</v>
      </c>
      <c r="I2530" s="31">
        <f t="shared" si="491"/>
        <v>3.6</v>
      </c>
      <c r="J2530" s="32">
        <f t="shared" si="497"/>
        <v>1.1000000000000001</v>
      </c>
      <c r="K2530" s="32">
        <f t="shared" si="492"/>
        <v>2.5</v>
      </c>
      <c r="L2530" s="32">
        <v>0</v>
      </c>
      <c r="M2530" s="32">
        <f>K2530-H2530</f>
        <v>1.1559999999999984</v>
      </c>
      <c r="N2530" s="33">
        <f t="shared" si="493"/>
        <v>5</v>
      </c>
      <c r="O2530" s="34">
        <f t="shared" si="494"/>
        <v>0</v>
      </c>
      <c r="P2530" s="35">
        <f t="shared" si="494"/>
        <v>0.38533333333333281</v>
      </c>
      <c r="Q2530" s="33"/>
      <c r="R2530" s="33">
        <f t="shared" si="495"/>
        <v>0</v>
      </c>
      <c r="S2530" s="185">
        <f t="shared" si="495"/>
        <v>0.38533333333333281</v>
      </c>
      <c r="T2530" s="33"/>
      <c r="U2530" s="33">
        <f t="shared" si="496"/>
        <v>0</v>
      </c>
      <c r="V2530" s="185">
        <f t="shared" si="496"/>
        <v>0.38533333333333281</v>
      </c>
      <c r="W2530" s="36"/>
    </row>
    <row r="2531" spans="1:23" ht="19.5">
      <c r="A2531" s="97">
        <v>81</v>
      </c>
      <c r="B2531" s="27" t="s">
        <v>1794</v>
      </c>
      <c r="C2531" s="54" t="s">
        <v>3481</v>
      </c>
      <c r="D2531" s="54"/>
      <c r="E2531" s="117" t="s">
        <v>3482</v>
      </c>
      <c r="F2531" s="29">
        <v>138</v>
      </c>
      <c r="G2531" s="99"/>
      <c r="H2531" s="99"/>
      <c r="I2531" s="31">
        <f t="shared" si="491"/>
        <v>3.8</v>
      </c>
      <c r="J2531" s="32">
        <f t="shared" si="497"/>
        <v>1.2</v>
      </c>
      <c r="K2531" s="32">
        <f t="shared" si="492"/>
        <v>2.7</v>
      </c>
      <c r="L2531" s="32">
        <f>J2531-G2531</f>
        <v>1.2</v>
      </c>
      <c r="M2531" s="32">
        <f>K2531-H2531</f>
        <v>2.7</v>
      </c>
      <c r="N2531" s="33">
        <f t="shared" si="493"/>
        <v>5</v>
      </c>
      <c r="O2531" s="34">
        <f t="shared" si="494"/>
        <v>0.39999999999999997</v>
      </c>
      <c r="P2531" s="35">
        <f t="shared" si="494"/>
        <v>0.9</v>
      </c>
      <c r="Q2531" s="33"/>
      <c r="R2531" s="33">
        <f t="shared" si="495"/>
        <v>0.39999999999999997</v>
      </c>
      <c r="S2531" s="185">
        <f t="shared" si="495"/>
        <v>0.9</v>
      </c>
      <c r="T2531" s="33"/>
      <c r="U2531" s="33">
        <f t="shared" si="496"/>
        <v>0.39999999999999997</v>
      </c>
      <c r="V2531" s="185">
        <f t="shared" si="496"/>
        <v>0.9</v>
      </c>
      <c r="W2531" s="36"/>
    </row>
    <row r="2532" spans="1:23" ht="19.5">
      <c r="A2532" s="97">
        <v>82</v>
      </c>
      <c r="B2532" s="27" t="s">
        <v>1794</v>
      </c>
      <c r="C2532" s="54" t="s">
        <v>3481</v>
      </c>
      <c r="D2532" s="54"/>
      <c r="E2532" s="117" t="s">
        <v>3483</v>
      </c>
      <c r="F2532" s="29">
        <v>72</v>
      </c>
      <c r="G2532" s="99"/>
      <c r="H2532" s="99"/>
      <c r="I2532" s="31">
        <f t="shared" si="491"/>
        <v>2</v>
      </c>
      <c r="J2532" s="32">
        <f t="shared" si="497"/>
        <v>0.6</v>
      </c>
      <c r="K2532" s="32">
        <f t="shared" si="492"/>
        <v>1.4</v>
      </c>
      <c r="L2532" s="32">
        <f>J2532-G2532</f>
        <v>0.6</v>
      </c>
      <c r="M2532" s="32">
        <f>K2532-H2532</f>
        <v>1.4</v>
      </c>
      <c r="N2532" s="33">
        <f t="shared" si="493"/>
        <v>3</v>
      </c>
      <c r="O2532" s="34">
        <f t="shared" si="494"/>
        <v>0.19999999999999998</v>
      </c>
      <c r="P2532" s="35">
        <f t="shared" si="494"/>
        <v>0.46666666666666662</v>
      </c>
      <c r="Q2532" s="33"/>
      <c r="R2532" s="33">
        <f t="shared" si="495"/>
        <v>0.19999999999999998</v>
      </c>
      <c r="S2532" s="185">
        <f t="shared" si="495"/>
        <v>0.46666666666666662</v>
      </c>
      <c r="T2532" s="33"/>
      <c r="U2532" s="33">
        <f t="shared" si="496"/>
        <v>0.19999999999999998</v>
      </c>
      <c r="V2532" s="185">
        <f t="shared" si="496"/>
        <v>0.46666666666666662</v>
      </c>
      <c r="W2532" s="36"/>
    </row>
    <row r="2533" spans="1:23" ht="19.5">
      <c r="A2533" s="97">
        <v>83</v>
      </c>
      <c r="B2533" s="27" t="s">
        <v>1794</v>
      </c>
      <c r="C2533" s="54" t="s">
        <v>94</v>
      </c>
      <c r="D2533" s="54"/>
      <c r="E2533" s="117" t="s">
        <v>3484</v>
      </c>
      <c r="F2533" s="29">
        <v>105</v>
      </c>
      <c r="G2533" s="99"/>
      <c r="H2533" s="99">
        <v>0.13900000000000012</v>
      </c>
      <c r="I2533" s="31">
        <f t="shared" si="491"/>
        <v>2.9</v>
      </c>
      <c r="J2533" s="32">
        <f t="shared" si="497"/>
        <v>0.9</v>
      </c>
      <c r="K2533" s="32">
        <f t="shared" si="492"/>
        <v>2</v>
      </c>
      <c r="L2533" s="32">
        <f>J2533-G2533</f>
        <v>0.9</v>
      </c>
      <c r="M2533" s="32">
        <f>K2533-H2533</f>
        <v>1.8609999999999998</v>
      </c>
      <c r="N2533" s="33">
        <f t="shared" si="493"/>
        <v>4</v>
      </c>
      <c r="O2533" s="34">
        <f t="shared" si="494"/>
        <v>0.3</v>
      </c>
      <c r="P2533" s="35">
        <f t="shared" si="494"/>
        <v>0.62033333333333329</v>
      </c>
      <c r="Q2533" s="33"/>
      <c r="R2533" s="33">
        <f t="shared" si="495"/>
        <v>0.3</v>
      </c>
      <c r="S2533" s="185">
        <f t="shared" si="495"/>
        <v>0.62033333333333329</v>
      </c>
      <c r="T2533" s="33"/>
      <c r="U2533" s="33">
        <f t="shared" si="496"/>
        <v>0.3</v>
      </c>
      <c r="V2533" s="185">
        <f t="shared" si="496"/>
        <v>0.62033333333333329</v>
      </c>
      <c r="W2533" s="36"/>
    </row>
    <row r="2534" spans="1:23" ht="19.5">
      <c r="A2534" s="97">
        <v>84</v>
      </c>
      <c r="B2534" s="27" t="s">
        <v>1794</v>
      </c>
      <c r="C2534" s="54" t="s">
        <v>3485</v>
      </c>
      <c r="D2534" s="54"/>
      <c r="E2534" s="117" t="s">
        <v>3486</v>
      </c>
      <c r="F2534" s="29">
        <v>156</v>
      </c>
      <c r="G2534" s="99">
        <v>5.176000000000001</v>
      </c>
      <c r="H2534" s="99">
        <v>0.24000000000000055</v>
      </c>
      <c r="I2534" s="31">
        <f t="shared" si="491"/>
        <v>4.3</v>
      </c>
      <c r="J2534" s="32">
        <f t="shared" si="497"/>
        <v>1.3</v>
      </c>
      <c r="K2534" s="32">
        <f t="shared" si="492"/>
        <v>3</v>
      </c>
      <c r="L2534" s="32">
        <v>0</v>
      </c>
      <c r="M2534" s="32">
        <f>K2534-H2534</f>
        <v>2.7599999999999993</v>
      </c>
      <c r="N2534" s="33">
        <f t="shared" si="493"/>
        <v>6</v>
      </c>
      <c r="O2534" s="34">
        <f t="shared" si="494"/>
        <v>0</v>
      </c>
      <c r="P2534" s="35">
        <f t="shared" si="494"/>
        <v>0.91999999999999982</v>
      </c>
      <c r="Q2534" s="33"/>
      <c r="R2534" s="33">
        <f t="shared" si="495"/>
        <v>0</v>
      </c>
      <c r="S2534" s="185">
        <f t="shared" si="495"/>
        <v>0.91999999999999982</v>
      </c>
      <c r="T2534" s="33"/>
      <c r="U2534" s="33">
        <f t="shared" si="496"/>
        <v>0</v>
      </c>
      <c r="V2534" s="185">
        <f t="shared" si="496"/>
        <v>0.91999999999999982</v>
      </c>
      <c r="W2534" s="36"/>
    </row>
    <row r="2535" spans="1:23" ht="19.5">
      <c r="A2535" s="97">
        <v>85</v>
      </c>
      <c r="B2535" s="27" t="s">
        <v>1794</v>
      </c>
      <c r="C2535" s="54" t="s">
        <v>3487</v>
      </c>
      <c r="D2535" s="54"/>
      <c r="E2535" s="117" t="s">
        <v>3488</v>
      </c>
      <c r="F2535" s="29">
        <v>96</v>
      </c>
      <c r="G2535" s="99">
        <v>0.47500000000000014</v>
      </c>
      <c r="H2535" s="99">
        <v>3.7459999999999996</v>
      </c>
      <c r="I2535" s="31">
        <f t="shared" si="491"/>
        <v>2.6</v>
      </c>
      <c r="J2535" s="32">
        <f t="shared" si="497"/>
        <v>0.8</v>
      </c>
      <c r="K2535" s="32">
        <f t="shared" si="492"/>
        <v>1.8</v>
      </c>
      <c r="L2535" s="32">
        <f>J2535-G2535</f>
        <v>0.3249999999999999</v>
      </c>
      <c r="M2535" s="32">
        <v>0</v>
      </c>
      <c r="N2535" s="33">
        <f t="shared" si="493"/>
        <v>3</v>
      </c>
      <c r="O2535" s="34">
        <f t="shared" si="494"/>
        <v>0.1083333333333333</v>
      </c>
      <c r="P2535" s="35">
        <f t="shared" si="494"/>
        <v>0</v>
      </c>
      <c r="Q2535" s="33"/>
      <c r="R2535" s="33">
        <f t="shared" si="495"/>
        <v>0.1083333333333333</v>
      </c>
      <c r="S2535" s="185">
        <f t="shared" si="495"/>
        <v>0</v>
      </c>
      <c r="T2535" s="33"/>
      <c r="U2535" s="33">
        <f t="shared" si="496"/>
        <v>0.1083333333333333</v>
      </c>
      <c r="V2535" s="185">
        <f t="shared" si="496"/>
        <v>0</v>
      </c>
      <c r="W2535" s="36"/>
    </row>
    <row r="2536" spans="1:23" ht="19.5">
      <c r="A2536" s="97">
        <v>86</v>
      </c>
      <c r="B2536" s="27" t="s">
        <v>1794</v>
      </c>
      <c r="C2536" s="54" t="s">
        <v>3489</v>
      </c>
      <c r="D2536" s="54"/>
      <c r="E2536" s="117" t="s">
        <v>3490</v>
      </c>
      <c r="F2536" s="29">
        <v>176</v>
      </c>
      <c r="G2536" s="99"/>
      <c r="H2536" s="99"/>
      <c r="I2536" s="31">
        <f t="shared" si="491"/>
        <v>4.8</v>
      </c>
      <c r="J2536" s="32">
        <f t="shared" si="497"/>
        <v>1.5</v>
      </c>
      <c r="K2536" s="32">
        <f t="shared" si="492"/>
        <v>3.4</v>
      </c>
      <c r="L2536" s="32">
        <f>J2536-G2536</f>
        <v>1.5</v>
      </c>
      <c r="M2536" s="32">
        <f>K2536-H2536</f>
        <v>3.4</v>
      </c>
      <c r="N2536" s="33">
        <f t="shared" si="493"/>
        <v>6</v>
      </c>
      <c r="O2536" s="34">
        <f t="shared" si="494"/>
        <v>0.5</v>
      </c>
      <c r="P2536" s="35">
        <f t="shared" si="494"/>
        <v>1.1333333333333333</v>
      </c>
      <c r="Q2536" s="33"/>
      <c r="R2536" s="33">
        <f t="shared" si="495"/>
        <v>0.5</v>
      </c>
      <c r="S2536" s="185">
        <f t="shared" si="495"/>
        <v>1.1333333333333333</v>
      </c>
      <c r="T2536" s="33"/>
      <c r="U2536" s="33">
        <f t="shared" si="496"/>
        <v>0.5</v>
      </c>
      <c r="V2536" s="185">
        <f t="shared" si="496"/>
        <v>1.1333333333333333</v>
      </c>
      <c r="W2536" s="36"/>
    </row>
    <row r="2537" spans="1:23" ht="19.5">
      <c r="A2537" s="97">
        <v>87</v>
      </c>
      <c r="B2537" s="27" t="s">
        <v>1794</v>
      </c>
      <c r="C2537" s="54" t="s">
        <v>3489</v>
      </c>
      <c r="D2537" s="54"/>
      <c r="E2537" s="117" t="s">
        <v>3491</v>
      </c>
      <c r="F2537" s="29">
        <v>131</v>
      </c>
      <c r="G2537" s="99">
        <v>1.1060000000000003</v>
      </c>
      <c r="H2537" s="99">
        <v>1.0699999999999985</v>
      </c>
      <c r="I2537" s="31">
        <f t="shared" si="491"/>
        <v>3.6</v>
      </c>
      <c r="J2537" s="32">
        <f t="shared" si="497"/>
        <v>1.1000000000000001</v>
      </c>
      <c r="K2537" s="32">
        <f t="shared" si="492"/>
        <v>2.5</v>
      </c>
      <c r="L2537" s="32">
        <v>0</v>
      </c>
      <c r="M2537" s="32">
        <f>K2537-H2537</f>
        <v>1.4300000000000015</v>
      </c>
      <c r="N2537" s="33">
        <f t="shared" si="493"/>
        <v>5</v>
      </c>
      <c r="O2537" s="34">
        <f t="shared" si="494"/>
        <v>0</v>
      </c>
      <c r="P2537" s="35">
        <f t="shared" si="494"/>
        <v>0.47666666666666718</v>
      </c>
      <c r="Q2537" s="33"/>
      <c r="R2537" s="33">
        <f t="shared" si="495"/>
        <v>0</v>
      </c>
      <c r="S2537" s="185">
        <f t="shared" si="495"/>
        <v>0.47666666666666718</v>
      </c>
      <c r="T2537" s="33"/>
      <c r="U2537" s="33">
        <f t="shared" si="496"/>
        <v>0</v>
      </c>
      <c r="V2537" s="185">
        <f t="shared" si="496"/>
        <v>0.47666666666666718</v>
      </c>
      <c r="W2537" s="36"/>
    </row>
    <row r="2538" spans="1:23" ht="19.5">
      <c r="A2538" s="97">
        <v>88</v>
      </c>
      <c r="B2538" s="27" t="s">
        <v>1794</v>
      </c>
      <c r="C2538" s="54" t="s">
        <v>3492</v>
      </c>
      <c r="D2538" s="54"/>
      <c r="E2538" s="117" t="s">
        <v>3493</v>
      </c>
      <c r="F2538" s="29">
        <v>287</v>
      </c>
      <c r="G2538" s="99">
        <v>1.3629999999999991</v>
      </c>
      <c r="H2538" s="99">
        <v>1.8369999999999997</v>
      </c>
      <c r="I2538" s="31">
        <f t="shared" si="491"/>
        <v>7.9</v>
      </c>
      <c r="J2538" s="32">
        <f t="shared" si="497"/>
        <v>2.4</v>
      </c>
      <c r="K2538" s="32">
        <f t="shared" si="492"/>
        <v>5.5</v>
      </c>
      <c r="L2538" s="32">
        <f>J2538-G2538</f>
        <v>1.0370000000000008</v>
      </c>
      <c r="M2538" s="32">
        <f>K2538-H2538</f>
        <v>3.6630000000000003</v>
      </c>
      <c r="N2538" s="33">
        <f t="shared" si="493"/>
        <v>10</v>
      </c>
      <c r="O2538" s="34">
        <f t="shared" si="494"/>
        <v>0.34566666666666696</v>
      </c>
      <c r="P2538" s="35">
        <f t="shared" si="494"/>
        <v>1.2210000000000001</v>
      </c>
      <c r="Q2538" s="33"/>
      <c r="R2538" s="33">
        <f t="shared" si="495"/>
        <v>0.34566666666666696</v>
      </c>
      <c r="S2538" s="185">
        <f t="shared" si="495"/>
        <v>1.2210000000000001</v>
      </c>
      <c r="T2538" s="33"/>
      <c r="U2538" s="33">
        <f t="shared" si="496"/>
        <v>0.34566666666666696</v>
      </c>
      <c r="V2538" s="185">
        <f t="shared" si="496"/>
        <v>1.2210000000000001</v>
      </c>
      <c r="W2538" s="36"/>
    </row>
    <row r="2539" spans="1:23" ht="19.5">
      <c r="A2539" s="97">
        <v>89</v>
      </c>
      <c r="B2539" s="27" t="s">
        <v>1794</v>
      </c>
      <c r="C2539" s="54" t="s">
        <v>3492</v>
      </c>
      <c r="D2539" s="54"/>
      <c r="E2539" s="117" t="s">
        <v>3494</v>
      </c>
      <c r="F2539" s="29">
        <v>113</v>
      </c>
      <c r="G2539" s="99">
        <v>0.90600000000000036</v>
      </c>
      <c r="H2539" s="99">
        <v>1.1120000000000001</v>
      </c>
      <c r="I2539" s="31">
        <f t="shared" si="491"/>
        <v>3.1</v>
      </c>
      <c r="J2539" s="32">
        <f t="shared" si="497"/>
        <v>0.9</v>
      </c>
      <c r="K2539" s="32">
        <f t="shared" si="492"/>
        <v>2.2000000000000002</v>
      </c>
      <c r="L2539" s="32">
        <v>0</v>
      </c>
      <c r="M2539" s="32">
        <f>K2539-H2539</f>
        <v>1.0880000000000001</v>
      </c>
      <c r="N2539" s="33">
        <f t="shared" si="493"/>
        <v>4</v>
      </c>
      <c r="O2539" s="34">
        <f t="shared" si="494"/>
        <v>0</v>
      </c>
      <c r="P2539" s="35">
        <f t="shared" si="494"/>
        <v>0.36266666666666669</v>
      </c>
      <c r="Q2539" s="33"/>
      <c r="R2539" s="33">
        <f t="shared" si="495"/>
        <v>0</v>
      </c>
      <c r="S2539" s="185">
        <f t="shared" si="495"/>
        <v>0.36266666666666669</v>
      </c>
      <c r="T2539" s="33"/>
      <c r="U2539" s="33">
        <f t="shared" si="496"/>
        <v>0</v>
      </c>
      <c r="V2539" s="185">
        <f t="shared" si="496"/>
        <v>0.36266666666666669</v>
      </c>
      <c r="W2539" s="36"/>
    </row>
    <row r="2540" spans="1:23" ht="19.5">
      <c r="A2540" s="97">
        <v>90</v>
      </c>
      <c r="B2540" s="27" t="s">
        <v>1794</v>
      </c>
      <c r="C2540" s="54" t="s">
        <v>3495</v>
      </c>
      <c r="D2540" s="54"/>
      <c r="E2540" s="117" t="s">
        <v>3496</v>
      </c>
      <c r="F2540" s="29">
        <v>59</v>
      </c>
      <c r="G2540" s="99">
        <v>1.93</v>
      </c>
      <c r="H2540" s="99">
        <v>4.6469999999999976</v>
      </c>
      <c r="I2540" s="31">
        <f t="shared" si="491"/>
        <v>1.6</v>
      </c>
      <c r="J2540" s="32">
        <f t="shared" si="497"/>
        <v>0.5</v>
      </c>
      <c r="K2540" s="32">
        <f t="shared" si="492"/>
        <v>1.1000000000000001</v>
      </c>
      <c r="L2540" s="32">
        <v>0</v>
      </c>
      <c r="M2540" s="32">
        <v>0</v>
      </c>
      <c r="N2540" s="33">
        <f t="shared" si="493"/>
        <v>2</v>
      </c>
      <c r="O2540" s="34">
        <f t="shared" si="494"/>
        <v>0</v>
      </c>
      <c r="P2540" s="35">
        <f t="shared" si="494"/>
        <v>0</v>
      </c>
      <c r="Q2540" s="33"/>
      <c r="R2540" s="33">
        <f t="shared" si="495"/>
        <v>0</v>
      </c>
      <c r="S2540" s="185">
        <f t="shared" si="495"/>
        <v>0</v>
      </c>
      <c r="T2540" s="33"/>
      <c r="U2540" s="33">
        <f t="shared" si="496"/>
        <v>0</v>
      </c>
      <c r="V2540" s="185">
        <f t="shared" si="496"/>
        <v>0</v>
      </c>
      <c r="W2540" s="36"/>
    </row>
    <row r="2541" spans="1:23" ht="19.5">
      <c r="A2541" s="97">
        <v>91</v>
      </c>
      <c r="B2541" s="27" t="s">
        <v>1794</v>
      </c>
      <c r="C2541" s="54" t="s">
        <v>231</v>
      </c>
      <c r="D2541" s="54"/>
      <c r="E2541" s="117" t="s">
        <v>3497</v>
      </c>
      <c r="F2541" s="29">
        <v>121</v>
      </c>
      <c r="G2541" s="99"/>
      <c r="H2541" s="99"/>
      <c r="I2541" s="31">
        <f t="shared" si="491"/>
        <v>3.3</v>
      </c>
      <c r="J2541" s="32">
        <f t="shared" si="497"/>
        <v>1</v>
      </c>
      <c r="K2541" s="32">
        <f t="shared" si="492"/>
        <v>2.2999999999999998</v>
      </c>
      <c r="L2541" s="32">
        <f>J2541-G2541</f>
        <v>1</v>
      </c>
      <c r="M2541" s="32">
        <f>K2541-H2541</f>
        <v>2.2999999999999998</v>
      </c>
      <c r="N2541" s="33">
        <f t="shared" si="493"/>
        <v>4</v>
      </c>
      <c r="O2541" s="34">
        <f t="shared" si="494"/>
        <v>0.33333333333333331</v>
      </c>
      <c r="P2541" s="35">
        <f t="shared" si="494"/>
        <v>0.76666666666666661</v>
      </c>
      <c r="Q2541" s="33"/>
      <c r="R2541" s="33">
        <f t="shared" si="495"/>
        <v>0.33333333333333331</v>
      </c>
      <c r="S2541" s="185">
        <f t="shared" si="495"/>
        <v>0.76666666666666661</v>
      </c>
      <c r="T2541" s="33"/>
      <c r="U2541" s="33">
        <f t="shared" si="496"/>
        <v>0.33333333333333331</v>
      </c>
      <c r="V2541" s="185">
        <f t="shared" si="496"/>
        <v>0.76666666666666661</v>
      </c>
      <c r="W2541" s="36"/>
    </row>
    <row r="2542" spans="1:23" ht="19.5">
      <c r="A2542" s="97">
        <v>92</v>
      </c>
      <c r="B2542" s="27" t="s">
        <v>1794</v>
      </c>
      <c r="C2542" s="54" t="s">
        <v>231</v>
      </c>
      <c r="D2542" s="54"/>
      <c r="E2542" s="117" t="s">
        <v>3498</v>
      </c>
      <c r="F2542" s="29">
        <v>121</v>
      </c>
      <c r="G2542" s="99">
        <v>5.6950000000000012</v>
      </c>
      <c r="H2542" s="99">
        <v>9.1610000000000014</v>
      </c>
      <c r="I2542" s="31">
        <f t="shared" si="491"/>
        <v>3.3</v>
      </c>
      <c r="J2542" s="32">
        <f t="shared" si="497"/>
        <v>1</v>
      </c>
      <c r="K2542" s="32">
        <f t="shared" si="492"/>
        <v>2.2999999999999998</v>
      </c>
      <c r="L2542" s="32">
        <v>0</v>
      </c>
      <c r="M2542" s="32">
        <v>0</v>
      </c>
      <c r="N2542" s="33">
        <f t="shared" si="493"/>
        <v>4</v>
      </c>
      <c r="O2542" s="34">
        <f t="shared" si="494"/>
        <v>0</v>
      </c>
      <c r="P2542" s="35">
        <f t="shared" si="494"/>
        <v>0</v>
      </c>
      <c r="Q2542" s="33"/>
      <c r="R2542" s="33">
        <f t="shared" si="495"/>
        <v>0</v>
      </c>
      <c r="S2542" s="185">
        <f t="shared" si="495"/>
        <v>0</v>
      </c>
      <c r="T2542" s="33"/>
      <c r="U2542" s="33">
        <f t="shared" si="496"/>
        <v>0</v>
      </c>
      <c r="V2542" s="185">
        <f t="shared" si="496"/>
        <v>0</v>
      </c>
      <c r="W2542" s="36"/>
    </row>
    <row r="2543" spans="1:23" ht="19.5">
      <c r="A2543" s="97">
        <v>93</v>
      </c>
      <c r="B2543" s="27" t="s">
        <v>1794</v>
      </c>
      <c r="C2543" s="54" t="s">
        <v>3499</v>
      </c>
      <c r="D2543" s="54"/>
      <c r="E2543" s="117" t="s">
        <v>3500</v>
      </c>
      <c r="F2543" s="29">
        <v>132</v>
      </c>
      <c r="G2543" s="99"/>
      <c r="H2543" s="99">
        <v>1.556</v>
      </c>
      <c r="I2543" s="31">
        <f t="shared" si="491"/>
        <v>3.6</v>
      </c>
      <c r="J2543" s="32">
        <f t="shared" si="497"/>
        <v>1.1000000000000001</v>
      </c>
      <c r="K2543" s="32">
        <f t="shared" si="492"/>
        <v>2.5</v>
      </c>
      <c r="L2543" s="32">
        <f t="shared" ref="L2543:M2545" si="498">J2543-G2543</f>
        <v>1.1000000000000001</v>
      </c>
      <c r="M2543" s="32">
        <f t="shared" si="498"/>
        <v>0.94399999999999995</v>
      </c>
      <c r="N2543" s="33">
        <f t="shared" si="493"/>
        <v>5</v>
      </c>
      <c r="O2543" s="34">
        <f t="shared" si="494"/>
        <v>0.3666666666666667</v>
      </c>
      <c r="P2543" s="35">
        <f t="shared" si="494"/>
        <v>0.31466666666666665</v>
      </c>
      <c r="Q2543" s="33"/>
      <c r="R2543" s="33">
        <f t="shared" si="495"/>
        <v>0.3666666666666667</v>
      </c>
      <c r="S2543" s="185">
        <f t="shared" si="495"/>
        <v>0.31466666666666665</v>
      </c>
      <c r="T2543" s="33"/>
      <c r="U2543" s="33">
        <f t="shared" si="496"/>
        <v>0.3666666666666667</v>
      </c>
      <c r="V2543" s="185">
        <f t="shared" si="496"/>
        <v>0.31466666666666665</v>
      </c>
      <c r="W2543" s="36"/>
    </row>
    <row r="2544" spans="1:23" ht="19.5">
      <c r="A2544" s="97">
        <v>94</v>
      </c>
      <c r="B2544" s="27" t="s">
        <v>1794</v>
      </c>
      <c r="C2544" s="54" t="s">
        <v>424</v>
      </c>
      <c r="D2544" s="54"/>
      <c r="E2544" s="117" t="s">
        <v>425</v>
      </c>
      <c r="F2544" s="29">
        <v>117</v>
      </c>
      <c r="G2544" s="99">
        <v>0.50199999999999945</v>
      </c>
      <c r="H2544" s="99">
        <v>-0.37100000000000077</v>
      </c>
      <c r="I2544" s="31">
        <f t="shared" si="491"/>
        <v>3.2</v>
      </c>
      <c r="J2544" s="32">
        <f t="shared" si="497"/>
        <v>1</v>
      </c>
      <c r="K2544" s="32">
        <f t="shared" si="492"/>
        <v>2.2000000000000002</v>
      </c>
      <c r="L2544" s="32">
        <f t="shared" si="498"/>
        <v>0.49800000000000055</v>
      </c>
      <c r="M2544" s="32">
        <f t="shared" si="498"/>
        <v>2.5710000000000011</v>
      </c>
      <c r="N2544" s="33">
        <f t="shared" si="493"/>
        <v>4</v>
      </c>
      <c r="O2544" s="34">
        <f t="shared" si="494"/>
        <v>0.16600000000000018</v>
      </c>
      <c r="P2544" s="35">
        <f t="shared" si="494"/>
        <v>0.85700000000000032</v>
      </c>
      <c r="Q2544" s="33"/>
      <c r="R2544" s="33">
        <f t="shared" si="495"/>
        <v>0.16600000000000018</v>
      </c>
      <c r="S2544" s="185">
        <f t="shared" si="495"/>
        <v>0.85700000000000032</v>
      </c>
      <c r="T2544" s="33"/>
      <c r="U2544" s="33">
        <f t="shared" si="496"/>
        <v>0.16600000000000018</v>
      </c>
      <c r="V2544" s="185">
        <f t="shared" si="496"/>
        <v>0.85700000000000032</v>
      </c>
      <c r="W2544" s="36"/>
    </row>
    <row r="2545" spans="1:23" ht="19.5">
      <c r="A2545" s="97">
        <v>95</v>
      </c>
      <c r="B2545" s="27" t="s">
        <v>1794</v>
      </c>
      <c r="C2545" s="54" t="s">
        <v>424</v>
      </c>
      <c r="D2545" s="54"/>
      <c r="E2545" s="117" t="s">
        <v>3501</v>
      </c>
      <c r="F2545" s="29">
        <v>43</v>
      </c>
      <c r="G2545" s="99">
        <v>0.10200000000000005</v>
      </c>
      <c r="H2545" s="99">
        <v>-0.8680000000000001</v>
      </c>
      <c r="I2545" s="31">
        <f t="shared" si="491"/>
        <v>1.2</v>
      </c>
      <c r="J2545" s="32">
        <f t="shared" si="497"/>
        <v>0.4</v>
      </c>
      <c r="K2545" s="32">
        <f t="shared" si="492"/>
        <v>0.8</v>
      </c>
      <c r="L2545" s="32">
        <f t="shared" si="498"/>
        <v>0.29799999999999999</v>
      </c>
      <c r="M2545" s="32">
        <f t="shared" si="498"/>
        <v>1.6680000000000001</v>
      </c>
      <c r="N2545" s="33">
        <f t="shared" si="493"/>
        <v>2</v>
      </c>
      <c r="O2545" s="34">
        <f t="shared" si="494"/>
        <v>9.9333333333333329E-2</v>
      </c>
      <c r="P2545" s="35">
        <f t="shared" si="494"/>
        <v>0.55600000000000005</v>
      </c>
      <c r="Q2545" s="33"/>
      <c r="R2545" s="33">
        <f t="shared" si="495"/>
        <v>9.9333333333333329E-2</v>
      </c>
      <c r="S2545" s="185">
        <f t="shared" si="495"/>
        <v>0.55600000000000005</v>
      </c>
      <c r="T2545" s="33"/>
      <c r="U2545" s="33">
        <f t="shared" si="496"/>
        <v>9.9333333333333329E-2</v>
      </c>
      <c r="V2545" s="185">
        <f t="shared" si="496"/>
        <v>0.55600000000000005</v>
      </c>
      <c r="W2545" s="36"/>
    </row>
    <row r="2546" spans="1:23" ht="19.5">
      <c r="A2546" s="97">
        <v>96</v>
      </c>
      <c r="B2546" s="27" t="s">
        <v>1794</v>
      </c>
      <c r="C2546" s="54" t="s">
        <v>3502</v>
      </c>
      <c r="D2546" s="54"/>
      <c r="E2546" s="117" t="s">
        <v>3503</v>
      </c>
      <c r="F2546" s="29">
        <v>110</v>
      </c>
      <c r="G2546" s="99">
        <v>1.2349999999999999</v>
      </c>
      <c r="H2546" s="99">
        <v>2.6350000000000007</v>
      </c>
      <c r="I2546" s="31">
        <f t="shared" si="491"/>
        <v>3</v>
      </c>
      <c r="J2546" s="32">
        <f t="shared" si="497"/>
        <v>0.9</v>
      </c>
      <c r="K2546" s="32">
        <f t="shared" si="492"/>
        <v>2.1</v>
      </c>
      <c r="L2546" s="32">
        <v>0</v>
      </c>
      <c r="M2546" s="32">
        <v>0</v>
      </c>
      <c r="N2546" s="33">
        <f t="shared" si="493"/>
        <v>4</v>
      </c>
      <c r="O2546" s="34">
        <f t="shared" si="494"/>
        <v>0</v>
      </c>
      <c r="P2546" s="35">
        <f t="shared" si="494"/>
        <v>0</v>
      </c>
      <c r="Q2546" s="33"/>
      <c r="R2546" s="33">
        <f t="shared" si="495"/>
        <v>0</v>
      </c>
      <c r="S2546" s="185">
        <f t="shared" si="495"/>
        <v>0</v>
      </c>
      <c r="T2546" s="33"/>
      <c r="U2546" s="33">
        <f t="shared" si="496"/>
        <v>0</v>
      </c>
      <c r="V2546" s="185">
        <f t="shared" si="496"/>
        <v>0</v>
      </c>
      <c r="W2546" s="36"/>
    </row>
    <row r="2547" spans="1:23" ht="19.5">
      <c r="A2547" s="97">
        <v>97</v>
      </c>
      <c r="B2547" s="27" t="s">
        <v>1794</v>
      </c>
      <c r="C2547" s="54" t="s">
        <v>3504</v>
      </c>
      <c r="D2547" s="54"/>
      <c r="E2547" s="117" t="s">
        <v>3505</v>
      </c>
      <c r="F2547" s="29">
        <v>91</v>
      </c>
      <c r="G2547" s="99">
        <v>3.5010000000000008</v>
      </c>
      <c r="H2547" s="99">
        <v>7.6609999999999996</v>
      </c>
      <c r="I2547" s="31">
        <f t="shared" si="491"/>
        <v>2.5</v>
      </c>
      <c r="J2547" s="32">
        <f t="shared" si="497"/>
        <v>0.8</v>
      </c>
      <c r="K2547" s="32">
        <f t="shared" si="492"/>
        <v>1.8</v>
      </c>
      <c r="L2547" s="32">
        <v>0</v>
      </c>
      <c r="M2547" s="32">
        <v>0</v>
      </c>
      <c r="N2547" s="33">
        <f t="shared" si="493"/>
        <v>3</v>
      </c>
      <c r="O2547" s="34">
        <f t="shared" si="494"/>
        <v>0</v>
      </c>
      <c r="P2547" s="35">
        <f t="shared" si="494"/>
        <v>0</v>
      </c>
      <c r="Q2547" s="33"/>
      <c r="R2547" s="33">
        <f t="shared" si="495"/>
        <v>0</v>
      </c>
      <c r="S2547" s="185">
        <f t="shared" si="495"/>
        <v>0</v>
      </c>
      <c r="T2547" s="33"/>
      <c r="U2547" s="33">
        <f t="shared" si="496"/>
        <v>0</v>
      </c>
      <c r="V2547" s="185">
        <f t="shared" si="496"/>
        <v>0</v>
      </c>
      <c r="W2547" s="36"/>
    </row>
    <row r="2548" spans="1:23" ht="19.5">
      <c r="A2548" s="97">
        <v>98</v>
      </c>
      <c r="B2548" s="27" t="s">
        <v>1794</v>
      </c>
      <c r="C2548" s="54" t="s">
        <v>1840</v>
      </c>
      <c r="D2548" s="54"/>
      <c r="E2548" s="117" t="s">
        <v>3506</v>
      </c>
      <c r="F2548" s="29">
        <v>93</v>
      </c>
      <c r="G2548" s="99">
        <v>1.2240000000000002</v>
      </c>
      <c r="H2548" s="99">
        <v>2.2440000000000002</v>
      </c>
      <c r="I2548" s="31">
        <f t="shared" si="491"/>
        <v>2.6</v>
      </c>
      <c r="J2548" s="32">
        <f t="shared" si="497"/>
        <v>0.8</v>
      </c>
      <c r="K2548" s="32">
        <f t="shared" si="492"/>
        <v>1.8</v>
      </c>
      <c r="L2548" s="32">
        <v>0</v>
      </c>
      <c r="M2548" s="32">
        <v>0</v>
      </c>
      <c r="N2548" s="33">
        <f t="shared" si="493"/>
        <v>3</v>
      </c>
      <c r="O2548" s="34">
        <f t="shared" si="494"/>
        <v>0</v>
      </c>
      <c r="P2548" s="35">
        <f t="shared" si="494"/>
        <v>0</v>
      </c>
      <c r="Q2548" s="33"/>
      <c r="R2548" s="33">
        <f t="shared" si="495"/>
        <v>0</v>
      </c>
      <c r="S2548" s="185">
        <f t="shared" si="495"/>
        <v>0</v>
      </c>
      <c r="T2548" s="33"/>
      <c r="U2548" s="33">
        <f t="shared" si="496"/>
        <v>0</v>
      </c>
      <c r="V2548" s="185">
        <f t="shared" si="496"/>
        <v>0</v>
      </c>
      <c r="W2548" s="36"/>
    </row>
    <row r="2549" spans="1:23" ht="19.5">
      <c r="A2549" s="97">
        <v>99</v>
      </c>
      <c r="B2549" s="27" t="s">
        <v>1794</v>
      </c>
      <c r="C2549" s="54" t="s">
        <v>3507</v>
      </c>
      <c r="D2549" s="54"/>
      <c r="E2549" s="117" t="s">
        <v>3508</v>
      </c>
      <c r="F2549" s="29">
        <v>140</v>
      </c>
      <c r="G2549" s="99">
        <v>3.5380000000000003</v>
      </c>
      <c r="H2549" s="99">
        <v>1.324000000000001</v>
      </c>
      <c r="I2549" s="31">
        <f t="shared" si="491"/>
        <v>3.9</v>
      </c>
      <c r="J2549" s="32">
        <f t="shared" si="497"/>
        <v>1.2</v>
      </c>
      <c r="K2549" s="32">
        <f t="shared" si="492"/>
        <v>2.7</v>
      </c>
      <c r="L2549" s="32">
        <v>0</v>
      </c>
      <c r="M2549" s="32">
        <f>K2549-H2549</f>
        <v>1.3759999999999992</v>
      </c>
      <c r="N2549" s="33">
        <f t="shared" si="493"/>
        <v>5</v>
      </c>
      <c r="O2549" s="34">
        <f t="shared" si="494"/>
        <v>0</v>
      </c>
      <c r="P2549" s="35">
        <f t="shared" si="494"/>
        <v>0.45866666666666639</v>
      </c>
      <c r="Q2549" s="33"/>
      <c r="R2549" s="33">
        <f t="shared" si="495"/>
        <v>0</v>
      </c>
      <c r="S2549" s="185">
        <f t="shared" si="495"/>
        <v>0.45866666666666639</v>
      </c>
      <c r="T2549" s="33"/>
      <c r="U2549" s="33">
        <f t="shared" si="496"/>
        <v>0</v>
      </c>
      <c r="V2549" s="185">
        <f t="shared" si="496"/>
        <v>0.45866666666666639</v>
      </c>
      <c r="W2549" s="36"/>
    </row>
    <row r="2550" spans="1:23" ht="19.5">
      <c r="A2550" s="97">
        <v>100</v>
      </c>
      <c r="B2550" s="27" t="s">
        <v>1794</v>
      </c>
      <c r="C2550" s="54" t="s">
        <v>3509</v>
      </c>
      <c r="D2550" s="54"/>
      <c r="E2550" s="117" t="s">
        <v>3510</v>
      </c>
      <c r="F2550" s="29">
        <v>147</v>
      </c>
      <c r="G2550" s="99">
        <v>3.5850000000000009</v>
      </c>
      <c r="H2550" s="99">
        <v>8.142000000000003</v>
      </c>
      <c r="I2550" s="31">
        <f t="shared" si="491"/>
        <v>4</v>
      </c>
      <c r="J2550" s="32">
        <f t="shared" si="497"/>
        <v>1.2</v>
      </c>
      <c r="K2550" s="32">
        <f t="shared" si="492"/>
        <v>2.8</v>
      </c>
      <c r="L2550" s="32">
        <v>0</v>
      </c>
      <c r="M2550" s="32">
        <v>0</v>
      </c>
      <c r="N2550" s="33">
        <f t="shared" si="493"/>
        <v>5</v>
      </c>
      <c r="O2550" s="34">
        <f t="shared" si="494"/>
        <v>0</v>
      </c>
      <c r="P2550" s="35">
        <f t="shared" si="494"/>
        <v>0</v>
      </c>
      <c r="Q2550" s="33"/>
      <c r="R2550" s="33">
        <f t="shared" si="495"/>
        <v>0</v>
      </c>
      <c r="S2550" s="185">
        <f t="shared" si="495"/>
        <v>0</v>
      </c>
      <c r="T2550" s="33"/>
      <c r="U2550" s="33">
        <f t="shared" si="496"/>
        <v>0</v>
      </c>
      <c r="V2550" s="185">
        <f t="shared" si="496"/>
        <v>0</v>
      </c>
      <c r="W2550" s="36"/>
    </row>
    <row r="2551" spans="1:23" ht="19.5">
      <c r="A2551" s="97">
        <v>101</v>
      </c>
      <c r="B2551" s="27" t="s">
        <v>1794</v>
      </c>
      <c r="C2551" s="54" t="s">
        <v>3511</v>
      </c>
      <c r="D2551" s="54"/>
      <c r="E2551" s="117" t="s">
        <v>3512</v>
      </c>
      <c r="F2551" s="29">
        <v>153</v>
      </c>
      <c r="G2551" s="99">
        <v>0.79299999999999948</v>
      </c>
      <c r="H2551" s="99">
        <v>2.3959999999999981</v>
      </c>
      <c r="I2551" s="31">
        <f t="shared" si="491"/>
        <v>4.2</v>
      </c>
      <c r="J2551" s="32">
        <f t="shared" si="497"/>
        <v>1.3</v>
      </c>
      <c r="K2551" s="32">
        <f t="shared" si="492"/>
        <v>2.9</v>
      </c>
      <c r="L2551" s="32">
        <f t="shared" ref="L2551:M2560" si="499">J2551-G2551</f>
        <v>0.50700000000000056</v>
      </c>
      <c r="M2551" s="32">
        <f t="shared" si="499"/>
        <v>0.50400000000000178</v>
      </c>
      <c r="N2551" s="33">
        <f t="shared" si="493"/>
        <v>6</v>
      </c>
      <c r="O2551" s="34">
        <f t="shared" si="494"/>
        <v>0.16900000000000018</v>
      </c>
      <c r="P2551" s="35">
        <f t="shared" si="494"/>
        <v>0.16800000000000059</v>
      </c>
      <c r="Q2551" s="33"/>
      <c r="R2551" s="33">
        <f t="shared" si="495"/>
        <v>0.16900000000000018</v>
      </c>
      <c r="S2551" s="185">
        <f t="shared" si="495"/>
        <v>0.16800000000000059</v>
      </c>
      <c r="T2551" s="33"/>
      <c r="U2551" s="33">
        <f t="shared" si="496"/>
        <v>0.16900000000000018</v>
      </c>
      <c r="V2551" s="185">
        <f t="shared" si="496"/>
        <v>0.16800000000000059</v>
      </c>
      <c r="W2551" s="36"/>
    </row>
    <row r="2552" spans="1:23" ht="19.5">
      <c r="A2552" s="97">
        <v>102</v>
      </c>
      <c r="B2552" s="27" t="s">
        <v>1794</v>
      </c>
      <c r="C2552" s="54" t="s">
        <v>3509</v>
      </c>
      <c r="D2552" s="54"/>
      <c r="E2552" s="117" t="s">
        <v>3513</v>
      </c>
      <c r="F2552" s="29">
        <v>110</v>
      </c>
      <c r="G2552" s="99"/>
      <c r="H2552" s="99"/>
      <c r="I2552" s="31">
        <f t="shared" si="491"/>
        <v>3</v>
      </c>
      <c r="J2552" s="32">
        <f t="shared" si="497"/>
        <v>0.9</v>
      </c>
      <c r="K2552" s="32">
        <f t="shared" si="492"/>
        <v>2.1</v>
      </c>
      <c r="L2552" s="32">
        <f t="shared" si="499"/>
        <v>0.9</v>
      </c>
      <c r="M2552" s="32">
        <f t="shared" si="499"/>
        <v>2.1</v>
      </c>
      <c r="N2552" s="33">
        <f t="shared" si="493"/>
        <v>4</v>
      </c>
      <c r="O2552" s="34">
        <f t="shared" si="494"/>
        <v>0.3</v>
      </c>
      <c r="P2552" s="35">
        <f t="shared" si="494"/>
        <v>0.70000000000000007</v>
      </c>
      <c r="Q2552" s="33"/>
      <c r="R2552" s="33">
        <f t="shared" si="495"/>
        <v>0.3</v>
      </c>
      <c r="S2552" s="185">
        <f t="shared" si="495"/>
        <v>0.70000000000000007</v>
      </c>
      <c r="T2552" s="33"/>
      <c r="U2552" s="33">
        <f t="shared" si="496"/>
        <v>0.3</v>
      </c>
      <c r="V2552" s="185">
        <f t="shared" si="496"/>
        <v>0.70000000000000007</v>
      </c>
      <c r="W2552" s="36"/>
    </row>
    <row r="2553" spans="1:23" ht="19.5">
      <c r="A2553" s="97">
        <v>103</v>
      </c>
      <c r="B2553" s="27" t="s">
        <v>1794</v>
      </c>
      <c r="C2553" s="54" t="s">
        <v>3514</v>
      </c>
      <c r="D2553" s="54"/>
      <c r="E2553" s="117" t="s">
        <v>3515</v>
      </c>
      <c r="F2553" s="29">
        <v>20</v>
      </c>
      <c r="G2553" s="99"/>
      <c r="H2553" s="99"/>
      <c r="I2553" s="31">
        <f t="shared" si="491"/>
        <v>0.6</v>
      </c>
      <c r="J2553" s="32">
        <f t="shared" si="497"/>
        <v>0.2</v>
      </c>
      <c r="K2553" s="32">
        <f t="shared" si="492"/>
        <v>0.4</v>
      </c>
      <c r="L2553" s="32">
        <f t="shared" si="499"/>
        <v>0.2</v>
      </c>
      <c r="M2553" s="32">
        <f t="shared" si="499"/>
        <v>0.4</v>
      </c>
      <c r="N2553" s="33">
        <f t="shared" si="493"/>
        <v>1</v>
      </c>
      <c r="O2553" s="34">
        <f t="shared" si="494"/>
        <v>6.6666666666666666E-2</v>
      </c>
      <c r="P2553" s="35">
        <f t="shared" si="494"/>
        <v>0.13333333333333333</v>
      </c>
      <c r="Q2553" s="33"/>
      <c r="R2553" s="33">
        <f t="shared" si="495"/>
        <v>6.6666666666666666E-2</v>
      </c>
      <c r="S2553" s="185">
        <f t="shared" si="495"/>
        <v>0.13333333333333333</v>
      </c>
      <c r="T2553" s="33"/>
      <c r="U2553" s="33">
        <f t="shared" si="496"/>
        <v>6.6666666666666666E-2</v>
      </c>
      <c r="V2553" s="185">
        <f t="shared" si="496"/>
        <v>0.13333333333333333</v>
      </c>
      <c r="W2553" s="36"/>
    </row>
    <row r="2554" spans="1:23" ht="19.5">
      <c r="A2554" s="97">
        <v>104</v>
      </c>
      <c r="B2554" s="27" t="s">
        <v>1794</v>
      </c>
      <c r="C2554" s="54" t="s">
        <v>3516</v>
      </c>
      <c r="D2554" s="54"/>
      <c r="E2554" s="117" t="s">
        <v>3517</v>
      </c>
      <c r="F2554" s="29">
        <v>116</v>
      </c>
      <c r="G2554" s="99"/>
      <c r="H2554" s="99"/>
      <c r="I2554" s="31">
        <f t="shared" si="491"/>
        <v>3.2</v>
      </c>
      <c r="J2554" s="32">
        <f t="shared" si="497"/>
        <v>1</v>
      </c>
      <c r="K2554" s="32">
        <f t="shared" si="492"/>
        <v>2.2000000000000002</v>
      </c>
      <c r="L2554" s="32">
        <f t="shared" si="499"/>
        <v>1</v>
      </c>
      <c r="M2554" s="32">
        <f t="shared" si="499"/>
        <v>2.2000000000000002</v>
      </c>
      <c r="N2554" s="33">
        <f t="shared" si="493"/>
        <v>4</v>
      </c>
      <c r="O2554" s="34">
        <f t="shared" si="494"/>
        <v>0.33333333333333331</v>
      </c>
      <c r="P2554" s="35">
        <f t="shared" si="494"/>
        <v>0.73333333333333339</v>
      </c>
      <c r="Q2554" s="33"/>
      <c r="R2554" s="33">
        <f t="shared" si="495"/>
        <v>0.33333333333333331</v>
      </c>
      <c r="S2554" s="185">
        <f t="shared" si="495"/>
        <v>0.73333333333333339</v>
      </c>
      <c r="T2554" s="33"/>
      <c r="U2554" s="33">
        <f t="shared" si="496"/>
        <v>0.33333333333333331</v>
      </c>
      <c r="V2554" s="185">
        <f t="shared" si="496"/>
        <v>0.73333333333333339</v>
      </c>
      <c r="W2554" s="36"/>
    </row>
    <row r="2555" spans="1:23" ht="19.5">
      <c r="A2555" s="97">
        <v>105</v>
      </c>
      <c r="B2555" s="27" t="s">
        <v>1794</v>
      </c>
      <c r="C2555" s="54" t="s">
        <v>3395</v>
      </c>
      <c r="D2555" s="54"/>
      <c r="E2555" s="117" t="s">
        <v>3518</v>
      </c>
      <c r="F2555" s="29">
        <v>92</v>
      </c>
      <c r="G2555" s="99"/>
      <c r="H2555" s="99"/>
      <c r="I2555" s="31">
        <f t="shared" si="491"/>
        <v>2.5</v>
      </c>
      <c r="J2555" s="32">
        <f t="shared" si="497"/>
        <v>0.8</v>
      </c>
      <c r="K2555" s="32">
        <f t="shared" si="492"/>
        <v>1.8</v>
      </c>
      <c r="L2555" s="32">
        <f t="shared" si="499"/>
        <v>0.8</v>
      </c>
      <c r="M2555" s="32">
        <f t="shared" si="499"/>
        <v>1.8</v>
      </c>
      <c r="N2555" s="33">
        <f t="shared" si="493"/>
        <v>3</v>
      </c>
      <c r="O2555" s="34">
        <f t="shared" si="494"/>
        <v>0.26666666666666666</v>
      </c>
      <c r="P2555" s="35">
        <f t="shared" si="494"/>
        <v>0.6</v>
      </c>
      <c r="Q2555" s="33"/>
      <c r="R2555" s="33">
        <f t="shared" si="495"/>
        <v>0.26666666666666666</v>
      </c>
      <c r="S2555" s="185">
        <f t="shared" si="495"/>
        <v>0.6</v>
      </c>
      <c r="T2555" s="33"/>
      <c r="U2555" s="33">
        <f t="shared" si="496"/>
        <v>0.26666666666666666</v>
      </c>
      <c r="V2555" s="185">
        <f t="shared" si="496"/>
        <v>0.6</v>
      </c>
      <c r="W2555" s="36"/>
    </row>
    <row r="2556" spans="1:23" ht="19.5">
      <c r="A2556" s="97">
        <v>106</v>
      </c>
      <c r="B2556" s="27" t="s">
        <v>1794</v>
      </c>
      <c r="C2556" s="54" t="s">
        <v>3391</v>
      </c>
      <c r="D2556" s="54"/>
      <c r="E2556" s="117" t="s">
        <v>3519</v>
      </c>
      <c r="F2556" s="29">
        <v>75</v>
      </c>
      <c r="G2556" s="99"/>
      <c r="H2556" s="99">
        <v>0.191</v>
      </c>
      <c r="I2556" s="31">
        <f t="shared" si="491"/>
        <v>2.1</v>
      </c>
      <c r="J2556" s="32">
        <f t="shared" si="497"/>
        <v>0.6</v>
      </c>
      <c r="K2556" s="32">
        <f t="shared" si="492"/>
        <v>1.5</v>
      </c>
      <c r="L2556" s="32">
        <f t="shared" si="499"/>
        <v>0.6</v>
      </c>
      <c r="M2556" s="32">
        <f t="shared" si="499"/>
        <v>1.3089999999999999</v>
      </c>
      <c r="N2556" s="33">
        <f t="shared" si="493"/>
        <v>3</v>
      </c>
      <c r="O2556" s="34">
        <f t="shared" si="494"/>
        <v>0.19999999999999998</v>
      </c>
      <c r="P2556" s="35">
        <f t="shared" si="494"/>
        <v>0.4363333333333333</v>
      </c>
      <c r="Q2556" s="33"/>
      <c r="R2556" s="33">
        <f t="shared" si="495"/>
        <v>0.19999999999999998</v>
      </c>
      <c r="S2556" s="185">
        <f t="shared" si="495"/>
        <v>0.4363333333333333</v>
      </c>
      <c r="T2556" s="33"/>
      <c r="U2556" s="33">
        <f t="shared" si="496"/>
        <v>0.19999999999999998</v>
      </c>
      <c r="V2556" s="185">
        <f t="shared" si="496"/>
        <v>0.4363333333333333</v>
      </c>
      <c r="W2556" s="36"/>
    </row>
    <row r="2557" spans="1:23" ht="19.5">
      <c r="A2557" s="97">
        <v>107</v>
      </c>
      <c r="B2557" s="27" t="s">
        <v>1794</v>
      </c>
      <c r="C2557" s="54" t="s">
        <v>424</v>
      </c>
      <c r="D2557" s="54"/>
      <c r="E2557" s="117" t="s">
        <v>3520</v>
      </c>
      <c r="F2557" s="29">
        <v>63</v>
      </c>
      <c r="G2557" s="99"/>
      <c r="H2557" s="99"/>
      <c r="I2557" s="31">
        <f t="shared" si="491"/>
        <v>1.7</v>
      </c>
      <c r="J2557" s="32">
        <f t="shared" si="497"/>
        <v>0.5</v>
      </c>
      <c r="K2557" s="32">
        <f t="shared" si="492"/>
        <v>1.2</v>
      </c>
      <c r="L2557" s="32">
        <f t="shared" si="499"/>
        <v>0.5</v>
      </c>
      <c r="M2557" s="32">
        <f t="shared" si="499"/>
        <v>1.2</v>
      </c>
      <c r="N2557" s="33">
        <f t="shared" si="493"/>
        <v>2</v>
      </c>
      <c r="O2557" s="34">
        <f t="shared" si="494"/>
        <v>0.16666666666666666</v>
      </c>
      <c r="P2557" s="35">
        <f t="shared" si="494"/>
        <v>0.39999999999999997</v>
      </c>
      <c r="Q2557" s="33"/>
      <c r="R2557" s="33">
        <f t="shared" si="495"/>
        <v>0.16666666666666666</v>
      </c>
      <c r="S2557" s="185">
        <f t="shared" si="495"/>
        <v>0.39999999999999997</v>
      </c>
      <c r="T2557" s="33"/>
      <c r="U2557" s="33">
        <f t="shared" si="496"/>
        <v>0.16666666666666666</v>
      </c>
      <c r="V2557" s="185">
        <f t="shared" si="496"/>
        <v>0.39999999999999997</v>
      </c>
      <c r="W2557" s="36"/>
    </row>
    <row r="2558" spans="1:23" ht="19.5">
      <c r="A2558" s="97">
        <v>108</v>
      </c>
      <c r="B2558" s="27" t="s">
        <v>1794</v>
      </c>
      <c r="C2558" s="54" t="s">
        <v>231</v>
      </c>
      <c r="D2558" s="54"/>
      <c r="E2558" s="117" t="s">
        <v>3521</v>
      </c>
      <c r="F2558" s="29">
        <v>68</v>
      </c>
      <c r="G2558" s="99"/>
      <c r="H2558" s="99">
        <v>0.45000000000000018</v>
      </c>
      <c r="I2558" s="31">
        <f t="shared" si="491"/>
        <v>1.9</v>
      </c>
      <c r="J2558" s="32">
        <f t="shared" si="497"/>
        <v>0.6</v>
      </c>
      <c r="K2558" s="32">
        <f t="shared" si="492"/>
        <v>1.3</v>
      </c>
      <c r="L2558" s="32">
        <f t="shared" si="499"/>
        <v>0.6</v>
      </c>
      <c r="M2558" s="32">
        <f t="shared" si="499"/>
        <v>0.84999999999999987</v>
      </c>
      <c r="N2558" s="33">
        <f t="shared" si="493"/>
        <v>2</v>
      </c>
      <c r="O2558" s="34">
        <f t="shared" si="494"/>
        <v>0.19999999999999998</v>
      </c>
      <c r="P2558" s="35">
        <f t="shared" si="494"/>
        <v>0.28333333333333327</v>
      </c>
      <c r="Q2558" s="33"/>
      <c r="R2558" s="33">
        <f t="shared" si="495"/>
        <v>0.19999999999999998</v>
      </c>
      <c r="S2558" s="185">
        <f t="shared" si="495"/>
        <v>0.28333333333333327</v>
      </c>
      <c r="T2558" s="33"/>
      <c r="U2558" s="33">
        <f t="shared" si="496"/>
        <v>0.19999999999999998</v>
      </c>
      <c r="V2558" s="185">
        <f t="shared" si="496"/>
        <v>0.28333333333333327</v>
      </c>
      <c r="W2558" s="36"/>
    </row>
    <row r="2559" spans="1:23" ht="19.5">
      <c r="A2559" s="97">
        <v>109</v>
      </c>
      <c r="B2559" s="27" t="s">
        <v>1794</v>
      </c>
      <c r="C2559" s="54" t="s">
        <v>3522</v>
      </c>
      <c r="D2559" s="54"/>
      <c r="E2559" s="117" t="s">
        <v>3523</v>
      </c>
      <c r="F2559" s="29">
        <v>105</v>
      </c>
      <c r="G2559" s="99"/>
      <c r="H2559" s="99"/>
      <c r="I2559" s="31">
        <f t="shared" si="491"/>
        <v>2.9</v>
      </c>
      <c r="J2559" s="32">
        <f t="shared" si="497"/>
        <v>0.9</v>
      </c>
      <c r="K2559" s="32">
        <f t="shared" si="492"/>
        <v>2</v>
      </c>
      <c r="L2559" s="32">
        <f t="shared" si="499"/>
        <v>0.9</v>
      </c>
      <c r="M2559" s="32">
        <f t="shared" si="499"/>
        <v>2</v>
      </c>
      <c r="N2559" s="33">
        <f t="shared" si="493"/>
        <v>4</v>
      </c>
      <c r="O2559" s="34">
        <f t="shared" si="494"/>
        <v>0.3</v>
      </c>
      <c r="P2559" s="35">
        <f t="shared" si="494"/>
        <v>0.66666666666666663</v>
      </c>
      <c r="Q2559" s="33"/>
      <c r="R2559" s="33">
        <f t="shared" si="495"/>
        <v>0.3</v>
      </c>
      <c r="S2559" s="185">
        <f t="shared" si="495"/>
        <v>0.66666666666666663</v>
      </c>
      <c r="T2559" s="33"/>
      <c r="U2559" s="33">
        <f t="shared" si="496"/>
        <v>0.3</v>
      </c>
      <c r="V2559" s="185">
        <f t="shared" si="496"/>
        <v>0.66666666666666663</v>
      </c>
      <c r="W2559" s="36"/>
    </row>
    <row r="2560" spans="1:23" ht="19.5">
      <c r="A2560" s="97">
        <v>110</v>
      </c>
      <c r="B2560" s="27" t="s">
        <v>1794</v>
      </c>
      <c r="C2560" s="54" t="s">
        <v>3410</v>
      </c>
      <c r="D2560" s="54"/>
      <c r="E2560" s="117" t="s">
        <v>3524</v>
      </c>
      <c r="F2560" s="29">
        <v>124</v>
      </c>
      <c r="G2560" s="118">
        <v>0.27600000000000002</v>
      </c>
      <c r="H2560" s="118"/>
      <c r="I2560" s="31">
        <f t="shared" si="491"/>
        <v>3.4</v>
      </c>
      <c r="J2560" s="32">
        <f t="shared" si="497"/>
        <v>1</v>
      </c>
      <c r="K2560" s="32">
        <f t="shared" si="492"/>
        <v>2.4</v>
      </c>
      <c r="L2560" s="32">
        <f t="shared" si="499"/>
        <v>0.72399999999999998</v>
      </c>
      <c r="M2560" s="32">
        <f t="shared" si="499"/>
        <v>2.4</v>
      </c>
      <c r="N2560" s="33">
        <f t="shared" si="493"/>
        <v>4</v>
      </c>
      <c r="O2560" s="34">
        <f t="shared" si="494"/>
        <v>0.24133333333333332</v>
      </c>
      <c r="P2560" s="35">
        <f t="shared" si="494"/>
        <v>0.79999999999999993</v>
      </c>
      <c r="Q2560" s="33"/>
      <c r="R2560" s="33">
        <f t="shared" si="495"/>
        <v>0.24133333333333332</v>
      </c>
      <c r="S2560" s="185">
        <f t="shared" si="495"/>
        <v>0.79999999999999993</v>
      </c>
      <c r="T2560" s="33"/>
      <c r="U2560" s="33">
        <f t="shared" si="496"/>
        <v>0.24133333333333332</v>
      </c>
      <c r="V2560" s="185">
        <f t="shared" si="496"/>
        <v>0.79999999999999993</v>
      </c>
      <c r="W2560" s="36"/>
    </row>
    <row r="2561" spans="1:23" ht="19.5">
      <c r="A2561" s="97">
        <v>111</v>
      </c>
      <c r="B2561" s="27" t="s">
        <v>1794</v>
      </c>
      <c r="C2561" s="54" t="s">
        <v>3514</v>
      </c>
      <c r="D2561" s="54"/>
      <c r="E2561" s="117" t="s">
        <v>3525</v>
      </c>
      <c r="F2561" s="29">
        <v>225</v>
      </c>
      <c r="G2561" s="118">
        <v>1.5700000000000003</v>
      </c>
      <c r="H2561" s="118">
        <v>4.9060000000000006</v>
      </c>
      <c r="I2561" s="31">
        <f t="shared" si="491"/>
        <v>6.2</v>
      </c>
      <c r="J2561" s="32">
        <f t="shared" si="497"/>
        <v>1.9</v>
      </c>
      <c r="K2561" s="32">
        <f t="shared" si="492"/>
        <v>4.4000000000000004</v>
      </c>
      <c r="L2561" s="32">
        <f>J2561-G2561</f>
        <v>0.32999999999999963</v>
      </c>
      <c r="M2561" s="32">
        <v>0</v>
      </c>
      <c r="N2561" s="33">
        <f t="shared" si="493"/>
        <v>8</v>
      </c>
      <c r="O2561" s="34">
        <f t="shared" si="494"/>
        <v>0.10999999999999988</v>
      </c>
      <c r="P2561" s="35">
        <f t="shared" si="494"/>
        <v>0</v>
      </c>
      <c r="Q2561" s="33"/>
      <c r="R2561" s="33">
        <f t="shared" si="495"/>
        <v>0.10999999999999988</v>
      </c>
      <c r="S2561" s="185">
        <f t="shared" si="495"/>
        <v>0</v>
      </c>
      <c r="T2561" s="33"/>
      <c r="U2561" s="33">
        <f t="shared" si="496"/>
        <v>0.10999999999999988</v>
      </c>
      <c r="V2561" s="185">
        <f t="shared" si="496"/>
        <v>0</v>
      </c>
      <c r="W2561" s="36"/>
    </row>
    <row r="2562" spans="1:23" ht="19.5">
      <c r="A2562" s="97">
        <v>112</v>
      </c>
      <c r="B2562" s="27" t="s">
        <v>1794</v>
      </c>
      <c r="C2562" s="54" t="s">
        <v>3526</v>
      </c>
      <c r="D2562" s="54"/>
      <c r="E2562" s="117" t="s">
        <v>3527</v>
      </c>
      <c r="F2562" s="29">
        <v>61</v>
      </c>
      <c r="G2562" s="118">
        <v>9.2000000000000054E-2</v>
      </c>
      <c r="H2562" s="118">
        <v>0.27899999999999986</v>
      </c>
      <c r="I2562" s="31">
        <f t="shared" si="491"/>
        <v>1.7</v>
      </c>
      <c r="J2562" s="32">
        <f t="shared" si="497"/>
        <v>0.5</v>
      </c>
      <c r="K2562" s="32">
        <f t="shared" si="492"/>
        <v>1.2</v>
      </c>
      <c r="L2562" s="32">
        <f>J2562-G2562</f>
        <v>0.40799999999999992</v>
      </c>
      <c r="M2562" s="32">
        <f>K2562-H2562</f>
        <v>0.92100000000000004</v>
      </c>
      <c r="N2562" s="33">
        <f t="shared" si="493"/>
        <v>2</v>
      </c>
      <c r="O2562" s="34">
        <f t="shared" si="494"/>
        <v>0.13599999999999998</v>
      </c>
      <c r="P2562" s="35">
        <f t="shared" si="494"/>
        <v>0.307</v>
      </c>
      <c r="Q2562" s="33"/>
      <c r="R2562" s="33">
        <f t="shared" si="495"/>
        <v>0.13599999999999998</v>
      </c>
      <c r="S2562" s="185">
        <f t="shared" si="495"/>
        <v>0.307</v>
      </c>
      <c r="T2562" s="33"/>
      <c r="U2562" s="33">
        <f t="shared" si="496"/>
        <v>0.13599999999999998</v>
      </c>
      <c r="V2562" s="185">
        <f t="shared" si="496"/>
        <v>0.307</v>
      </c>
      <c r="W2562" s="36"/>
    </row>
    <row r="2563" spans="1:23" ht="19.5">
      <c r="A2563" s="97">
        <v>113</v>
      </c>
      <c r="B2563" s="27" t="s">
        <v>1794</v>
      </c>
      <c r="C2563" s="54" t="s">
        <v>2246</v>
      </c>
      <c r="D2563" s="54"/>
      <c r="E2563" s="117" t="s">
        <v>233</v>
      </c>
      <c r="F2563" s="29">
        <v>73</v>
      </c>
      <c r="G2563" s="190"/>
      <c r="H2563" s="190">
        <v>1.1829999999999998</v>
      </c>
      <c r="I2563" s="31">
        <f t="shared" si="491"/>
        <v>2</v>
      </c>
      <c r="J2563" s="32">
        <f t="shared" si="497"/>
        <v>0.6</v>
      </c>
      <c r="K2563" s="32">
        <f t="shared" si="492"/>
        <v>1.4</v>
      </c>
      <c r="L2563" s="32">
        <f>J2563-G2563</f>
        <v>0.6</v>
      </c>
      <c r="M2563" s="32">
        <f>K2563-H2563</f>
        <v>0.21700000000000008</v>
      </c>
      <c r="N2563" s="33">
        <f t="shared" si="493"/>
        <v>3</v>
      </c>
      <c r="O2563" s="34">
        <f t="shared" si="494"/>
        <v>0.19999999999999998</v>
      </c>
      <c r="P2563" s="35">
        <f t="shared" si="494"/>
        <v>7.2333333333333361E-2</v>
      </c>
      <c r="Q2563" s="33"/>
      <c r="R2563" s="33">
        <f t="shared" si="495"/>
        <v>0.19999999999999998</v>
      </c>
      <c r="S2563" s="185">
        <f t="shared" si="495"/>
        <v>7.2333333333333361E-2</v>
      </c>
      <c r="T2563" s="33"/>
      <c r="U2563" s="33">
        <f t="shared" si="496"/>
        <v>0.19999999999999998</v>
      </c>
      <c r="V2563" s="185">
        <f t="shared" si="496"/>
        <v>7.2333333333333361E-2</v>
      </c>
      <c r="W2563" s="36"/>
    </row>
    <row r="2564" spans="1:23" ht="19.5">
      <c r="A2564" s="97">
        <v>114</v>
      </c>
      <c r="B2564" s="27" t="s">
        <v>1794</v>
      </c>
      <c r="C2564" s="54" t="s">
        <v>3465</v>
      </c>
      <c r="D2564" s="54"/>
      <c r="E2564" s="117" t="s">
        <v>3528</v>
      </c>
      <c r="F2564" s="29">
        <v>64</v>
      </c>
      <c r="G2564" s="118">
        <v>1.7970000000000004</v>
      </c>
      <c r="H2564" s="118">
        <v>1.1359999999999992</v>
      </c>
      <c r="I2564" s="31">
        <f t="shared" si="491"/>
        <v>1.8</v>
      </c>
      <c r="J2564" s="32">
        <f t="shared" si="497"/>
        <v>0.5</v>
      </c>
      <c r="K2564" s="32">
        <f t="shared" si="492"/>
        <v>1.3</v>
      </c>
      <c r="L2564" s="32">
        <v>0</v>
      </c>
      <c r="M2564" s="32">
        <f>K2564-H2564</f>
        <v>0.16400000000000081</v>
      </c>
      <c r="N2564" s="33">
        <f t="shared" si="493"/>
        <v>2</v>
      </c>
      <c r="O2564" s="34">
        <f t="shared" si="494"/>
        <v>0</v>
      </c>
      <c r="P2564" s="35">
        <f t="shared" si="494"/>
        <v>5.466666666666694E-2</v>
      </c>
      <c r="Q2564" s="33"/>
      <c r="R2564" s="33">
        <f t="shared" si="495"/>
        <v>0</v>
      </c>
      <c r="S2564" s="185">
        <f t="shared" si="495"/>
        <v>5.466666666666694E-2</v>
      </c>
      <c r="T2564" s="33"/>
      <c r="U2564" s="33">
        <f t="shared" si="496"/>
        <v>0</v>
      </c>
      <c r="V2564" s="185">
        <f t="shared" si="496"/>
        <v>5.466666666666694E-2</v>
      </c>
      <c r="W2564" s="36"/>
    </row>
    <row r="2565" spans="1:23" ht="19.5">
      <c r="A2565" s="97">
        <v>115</v>
      </c>
      <c r="B2565" s="27" t="s">
        <v>1794</v>
      </c>
      <c r="C2565" s="54" t="s">
        <v>2623</v>
      </c>
      <c r="D2565" s="54"/>
      <c r="E2565" s="117" t="s">
        <v>3529</v>
      </c>
      <c r="F2565" s="29">
        <v>62</v>
      </c>
      <c r="G2565" s="118">
        <v>1.1419999999999999</v>
      </c>
      <c r="H2565" s="118">
        <v>2.5539999999999994</v>
      </c>
      <c r="I2565" s="31">
        <f t="shared" si="491"/>
        <v>1.7</v>
      </c>
      <c r="J2565" s="32">
        <f t="shared" si="497"/>
        <v>0.5</v>
      </c>
      <c r="K2565" s="32">
        <f t="shared" si="492"/>
        <v>1.2</v>
      </c>
      <c r="L2565" s="32">
        <v>0</v>
      </c>
      <c r="M2565" s="32">
        <v>0</v>
      </c>
      <c r="N2565" s="33">
        <f t="shared" si="493"/>
        <v>2</v>
      </c>
      <c r="O2565" s="34">
        <f t="shared" si="494"/>
        <v>0</v>
      </c>
      <c r="P2565" s="35">
        <f t="shared" si="494"/>
        <v>0</v>
      </c>
      <c r="Q2565" s="33"/>
      <c r="R2565" s="33">
        <f t="shared" si="495"/>
        <v>0</v>
      </c>
      <c r="S2565" s="185">
        <f t="shared" si="495"/>
        <v>0</v>
      </c>
      <c r="T2565" s="33"/>
      <c r="U2565" s="33">
        <f t="shared" si="496"/>
        <v>0</v>
      </c>
      <c r="V2565" s="185">
        <f t="shared" si="496"/>
        <v>0</v>
      </c>
      <c r="W2565" s="36"/>
    </row>
    <row r="2566" spans="1:23" ht="19.5">
      <c r="A2566" s="97">
        <v>116</v>
      </c>
      <c r="B2566" s="27" t="s">
        <v>1794</v>
      </c>
      <c r="C2566" s="54" t="s">
        <v>3516</v>
      </c>
      <c r="D2566" s="54"/>
      <c r="E2566" s="117" t="s">
        <v>3530</v>
      </c>
      <c r="F2566" s="29">
        <v>186</v>
      </c>
      <c r="G2566" s="118"/>
      <c r="H2566" s="118"/>
      <c r="I2566" s="31">
        <f t="shared" si="491"/>
        <v>5.0999999999999996</v>
      </c>
      <c r="J2566" s="32">
        <f t="shared" si="497"/>
        <v>1.5</v>
      </c>
      <c r="K2566" s="32">
        <f t="shared" si="492"/>
        <v>3.6</v>
      </c>
      <c r="L2566" s="32">
        <f>J2566-G2566</f>
        <v>1.5</v>
      </c>
      <c r="M2566" s="32">
        <f>K2566-H2566</f>
        <v>3.6</v>
      </c>
      <c r="N2566" s="33">
        <f t="shared" si="493"/>
        <v>7</v>
      </c>
      <c r="O2566" s="34">
        <f t="shared" si="494"/>
        <v>0.5</v>
      </c>
      <c r="P2566" s="35">
        <f t="shared" si="494"/>
        <v>1.2</v>
      </c>
      <c r="Q2566" s="33"/>
      <c r="R2566" s="33">
        <f t="shared" si="495"/>
        <v>0.5</v>
      </c>
      <c r="S2566" s="185">
        <f t="shared" si="495"/>
        <v>1.2</v>
      </c>
      <c r="T2566" s="33"/>
      <c r="U2566" s="33">
        <f t="shared" si="496"/>
        <v>0.5</v>
      </c>
      <c r="V2566" s="185">
        <f t="shared" si="496"/>
        <v>1.2</v>
      </c>
      <c r="W2566" s="36"/>
    </row>
    <row r="2567" spans="1:23" ht="19.5">
      <c r="A2567" s="97">
        <v>117</v>
      </c>
      <c r="B2567" s="27" t="s">
        <v>1794</v>
      </c>
      <c r="C2567" s="54" t="s">
        <v>3466</v>
      </c>
      <c r="D2567" s="54"/>
      <c r="E2567" s="117" t="s">
        <v>3531</v>
      </c>
      <c r="F2567" s="29">
        <v>82</v>
      </c>
      <c r="G2567" s="118">
        <v>0.78099999999999992</v>
      </c>
      <c r="H2567" s="208">
        <v>2.0369999999999999</v>
      </c>
      <c r="I2567" s="31">
        <f t="shared" si="491"/>
        <v>2.2999999999999998</v>
      </c>
      <c r="J2567" s="32">
        <f t="shared" si="497"/>
        <v>0.7</v>
      </c>
      <c r="K2567" s="32">
        <f t="shared" si="492"/>
        <v>1.6</v>
      </c>
      <c r="L2567" s="32">
        <v>0</v>
      </c>
      <c r="M2567" s="32">
        <v>0</v>
      </c>
      <c r="N2567" s="33">
        <f t="shared" si="493"/>
        <v>3</v>
      </c>
      <c r="O2567" s="34">
        <f t="shared" si="494"/>
        <v>0</v>
      </c>
      <c r="P2567" s="35">
        <f t="shared" si="494"/>
        <v>0</v>
      </c>
      <c r="Q2567" s="33"/>
      <c r="R2567" s="33">
        <f t="shared" si="495"/>
        <v>0</v>
      </c>
      <c r="S2567" s="185">
        <f t="shared" si="495"/>
        <v>0</v>
      </c>
      <c r="T2567" s="33"/>
      <c r="U2567" s="33">
        <f t="shared" si="496"/>
        <v>0</v>
      </c>
      <c r="V2567" s="185">
        <f t="shared" si="496"/>
        <v>0</v>
      </c>
      <c r="W2567" s="36"/>
    </row>
    <row r="2568" spans="1:23" ht="18.75">
      <c r="A2568" s="26"/>
      <c r="B2568" s="38"/>
      <c r="C2568" s="38"/>
      <c r="D2568" s="38"/>
      <c r="E2568" s="28" t="s">
        <v>225</v>
      </c>
      <c r="F2568" s="95">
        <f>SUM(F2451:F2567)</f>
        <v>16420</v>
      </c>
      <c r="G2568" s="32">
        <f t="shared" ref="G2568:H2568" si="500">SUM(G2451:G2567)</f>
        <v>190.66999999999996</v>
      </c>
      <c r="H2568" s="32">
        <f t="shared" si="500"/>
        <v>253.02599999999995</v>
      </c>
      <c r="I2568" s="31">
        <f>SUM(I2451:I2567)</f>
        <v>451.40000000000009</v>
      </c>
      <c r="J2568" s="32">
        <f>SUM(J2451:J2567)</f>
        <v>136.89999999999995</v>
      </c>
      <c r="K2568" s="32">
        <f>SUM(K2451:K2567)</f>
        <v>316.70000000000005</v>
      </c>
      <c r="L2568" s="32">
        <f>SUM(L2451:L2567)</f>
        <v>56.980000000000004</v>
      </c>
      <c r="M2568" s="32">
        <f>SUM(M2451:M2567)</f>
        <v>154.95599999999996</v>
      </c>
      <c r="N2568" s="32">
        <f t="shared" ref="N2568:P2568" si="501">SUM(N2451:N2567)</f>
        <v>595</v>
      </c>
      <c r="O2568" s="104">
        <f t="shared" si="501"/>
        <v>18.993333333333332</v>
      </c>
      <c r="P2568" s="104">
        <f t="shared" si="501"/>
        <v>51.651999999999987</v>
      </c>
      <c r="Q2568" s="42"/>
      <c r="R2568" s="41">
        <f t="shared" ref="R2568:S2568" si="502">SUM(R2451:R2567)</f>
        <v>18.993333333333332</v>
      </c>
      <c r="S2568" s="41">
        <f t="shared" si="502"/>
        <v>51.651999999999987</v>
      </c>
      <c r="T2568" s="42"/>
      <c r="U2568" s="41">
        <f t="shared" ref="U2568:V2568" si="503">SUM(U2451:U2567)</f>
        <v>18.993333333333332</v>
      </c>
      <c r="V2568" s="41">
        <f t="shared" si="503"/>
        <v>51.651999999999987</v>
      </c>
      <c r="W2568" s="142"/>
    </row>
    <row r="2569" spans="1:23" ht="15.75">
      <c r="A2569" s="209"/>
      <c r="B2569" s="210"/>
      <c r="C2569" s="211"/>
      <c r="D2569" s="211"/>
      <c r="E2569" s="46"/>
      <c r="F2569" s="212"/>
      <c r="G2569" s="213"/>
      <c r="H2569" s="213"/>
      <c r="I2569" s="106"/>
      <c r="J2569" s="88"/>
      <c r="K2569" s="88"/>
      <c r="L2569" s="88"/>
      <c r="M2569" s="88"/>
      <c r="N2569" s="46"/>
      <c r="O2569" s="46"/>
      <c r="P2569" s="46"/>
      <c r="Q2569" s="46"/>
      <c r="R2569" s="46"/>
      <c r="S2569" s="46"/>
      <c r="T2569" s="46"/>
      <c r="U2569" s="46"/>
      <c r="V2569" s="46"/>
      <c r="W2569" s="46"/>
    </row>
    <row r="2570" spans="1:23" ht="15.75">
      <c r="A2570" s="209"/>
      <c r="B2570" s="210"/>
      <c r="C2570" s="211"/>
      <c r="D2570" s="211"/>
      <c r="E2570" s="46"/>
      <c r="F2570" s="212"/>
      <c r="G2570" s="213"/>
      <c r="H2570" s="213"/>
      <c r="I2570" s="106"/>
      <c r="J2570" s="88"/>
      <c r="K2570" s="88"/>
      <c r="L2570" s="88"/>
      <c r="M2570" s="88"/>
      <c r="N2570" s="46"/>
      <c r="O2570" s="46"/>
      <c r="P2570" s="46"/>
      <c r="Q2570" s="46"/>
      <c r="R2570" s="46"/>
      <c r="S2570" s="46"/>
      <c r="T2570" s="46"/>
      <c r="U2570" s="46"/>
      <c r="V2570" s="46"/>
      <c r="W2570" s="46"/>
    </row>
    <row r="2571" spans="1:23" ht="15.75">
      <c r="A2571" s="209"/>
      <c r="B2571" s="210"/>
      <c r="C2571" s="211"/>
      <c r="D2571" s="211"/>
      <c r="E2571" s="46"/>
      <c r="F2571" s="212"/>
      <c r="G2571" s="213"/>
      <c r="H2571" s="213"/>
      <c r="I2571" s="106"/>
      <c r="J2571" s="88"/>
      <c r="K2571" s="88"/>
      <c r="L2571" s="88"/>
      <c r="M2571" s="88"/>
      <c r="N2571" s="46"/>
      <c r="O2571" s="46"/>
      <c r="P2571" s="46"/>
      <c r="Q2571" s="46"/>
      <c r="R2571" s="46"/>
      <c r="S2571" s="46"/>
      <c r="T2571" s="46"/>
      <c r="U2571" s="46"/>
      <c r="V2571" s="46"/>
      <c r="W2571" s="46"/>
    </row>
    <row r="2572" spans="1:23" ht="15.75">
      <c r="A2572" s="209"/>
      <c r="B2572" s="210"/>
      <c r="C2572" s="211"/>
      <c r="D2572" s="211"/>
      <c r="E2572" s="46"/>
      <c r="F2572" s="212"/>
      <c r="G2572" s="213"/>
      <c r="H2572" s="213"/>
      <c r="I2572" s="106"/>
      <c r="J2572" s="88"/>
      <c r="K2572" s="88"/>
      <c r="L2572" s="88"/>
      <c r="M2572" s="88"/>
      <c r="N2572" s="46"/>
      <c r="O2572" s="46"/>
      <c r="P2572" s="46"/>
      <c r="Q2572" s="46"/>
      <c r="R2572" s="46"/>
      <c r="S2572" s="46"/>
      <c r="T2572" s="46"/>
      <c r="U2572" s="46"/>
      <c r="V2572" s="46"/>
      <c r="W2572" s="46"/>
    </row>
    <row r="2573" spans="1:23" ht="15.75">
      <c r="A2573" s="209"/>
      <c r="B2573" s="210"/>
      <c r="C2573" s="211"/>
      <c r="D2573" s="211"/>
      <c r="E2573" s="46"/>
      <c r="F2573" s="212"/>
      <c r="G2573" s="213"/>
      <c r="H2573" s="213"/>
      <c r="I2573" s="106"/>
      <c r="J2573" s="88"/>
      <c r="K2573" s="88"/>
      <c r="L2573" s="88"/>
      <c r="M2573" s="88"/>
      <c r="N2573" s="46"/>
      <c r="O2573" s="46"/>
      <c r="P2573" s="46"/>
      <c r="Q2573" s="46"/>
      <c r="R2573" s="46"/>
      <c r="S2573" s="46"/>
      <c r="T2573" s="46"/>
      <c r="U2573" s="46"/>
      <c r="V2573" s="46"/>
      <c r="W2573" s="46"/>
    </row>
    <row r="2574" spans="1:23" ht="15.75">
      <c r="A2574" s="209"/>
      <c r="B2574" s="210"/>
      <c r="C2574" s="211"/>
      <c r="D2574" s="211"/>
      <c r="E2574" s="46"/>
      <c r="F2574" s="212"/>
      <c r="G2574" s="213"/>
      <c r="H2574" s="213"/>
      <c r="I2574" s="106"/>
      <c r="J2574" s="88"/>
      <c r="K2574" s="88"/>
      <c r="L2574" s="88"/>
      <c r="M2574" s="88"/>
      <c r="N2574" s="46"/>
      <c r="O2574" s="46"/>
      <c r="P2574" s="46"/>
      <c r="Q2574" s="46"/>
      <c r="R2574" s="46"/>
      <c r="S2574" s="46"/>
      <c r="T2574" s="46"/>
      <c r="U2574" s="46"/>
      <c r="V2574" s="46"/>
      <c r="W2574" s="46"/>
    </row>
    <row r="2575" spans="1:23" ht="15.75">
      <c r="A2575" s="209"/>
      <c r="B2575" s="210"/>
      <c r="C2575" s="211"/>
      <c r="D2575" s="211"/>
      <c r="E2575" s="46"/>
      <c r="F2575" s="212"/>
      <c r="G2575" s="213"/>
      <c r="H2575" s="213"/>
      <c r="I2575" s="106"/>
      <c r="J2575" s="88"/>
      <c r="K2575" s="88"/>
      <c r="L2575" s="88"/>
      <c r="M2575" s="88"/>
      <c r="N2575" s="46"/>
      <c r="O2575" s="46"/>
      <c r="P2575" s="46"/>
      <c r="Q2575" s="46"/>
      <c r="R2575" s="46"/>
      <c r="S2575" s="46"/>
      <c r="T2575" s="46"/>
      <c r="U2575" s="46"/>
      <c r="V2575" s="46"/>
      <c r="W2575" s="46"/>
    </row>
    <row r="2576" spans="1:23" ht="15.75">
      <c r="A2576" s="209"/>
      <c r="B2576" s="210"/>
      <c r="C2576" s="211"/>
      <c r="D2576" s="211"/>
      <c r="E2576" s="46"/>
      <c r="F2576" s="212"/>
      <c r="G2576" s="213"/>
      <c r="H2576" s="213"/>
      <c r="I2576" s="106"/>
      <c r="J2576" s="88"/>
      <c r="K2576" s="88"/>
      <c r="L2576" s="88"/>
      <c r="M2576" s="88"/>
      <c r="N2576" s="46"/>
      <c r="O2576" s="46"/>
      <c r="P2576" s="46"/>
      <c r="Q2576" s="46"/>
      <c r="R2576" s="46"/>
      <c r="S2576" s="46"/>
      <c r="T2576" s="46"/>
      <c r="U2576" s="46"/>
      <c r="V2576" s="46"/>
      <c r="W2576" s="46"/>
    </row>
    <row r="2577" spans="1:23" ht="15.75">
      <c r="A2577" s="209"/>
      <c r="B2577" s="210"/>
      <c r="C2577" s="211"/>
      <c r="D2577" s="211"/>
      <c r="E2577" s="46"/>
      <c r="F2577" s="212"/>
      <c r="G2577" s="213"/>
      <c r="H2577" s="213"/>
      <c r="I2577" s="106"/>
      <c r="J2577" s="88"/>
      <c r="K2577" s="88"/>
      <c r="L2577" s="88"/>
      <c r="M2577" s="88"/>
      <c r="N2577" s="46"/>
      <c r="O2577" s="46"/>
      <c r="P2577" s="46"/>
      <c r="Q2577" s="46"/>
      <c r="R2577" s="46"/>
      <c r="S2577" s="46"/>
      <c r="T2577" s="46"/>
      <c r="U2577" s="46"/>
      <c r="V2577" s="46"/>
      <c r="W2577" s="46"/>
    </row>
    <row r="2578" spans="1:23" ht="15.75">
      <c r="A2578" s="209"/>
      <c r="B2578" s="210"/>
      <c r="C2578" s="211"/>
      <c r="D2578" s="211"/>
      <c r="E2578" s="46"/>
      <c r="F2578" s="212"/>
      <c r="G2578" s="213"/>
      <c r="H2578" s="213"/>
      <c r="I2578" s="106"/>
      <c r="J2578" s="88"/>
      <c r="K2578" s="88"/>
      <c r="L2578" s="88"/>
      <c r="M2578" s="88"/>
      <c r="N2578" s="46"/>
      <c r="O2578" s="46"/>
      <c r="P2578" s="46"/>
      <c r="Q2578" s="46"/>
      <c r="R2578" s="46"/>
      <c r="S2578" s="46"/>
      <c r="T2578" s="46"/>
      <c r="U2578" s="46"/>
      <c r="V2578" s="46"/>
      <c r="W2578" s="46"/>
    </row>
    <row r="2579" spans="1:23" ht="15.75">
      <c r="A2579" s="209"/>
      <c r="B2579" s="210"/>
      <c r="C2579" s="211"/>
      <c r="D2579" s="211"/>
      <c r="E2579" s="46"/>
      <c r="F2579" s="212"/>
      <c r="G2579" s="213"/>
      <c r="H2579" s="213"/>
      <c r="I2579" s="106"/>
      <c r="J2579" s="88"/>
      <c r="K2579" s="88"/>
      <c r="L2579" s="88"/>
      <c r="M2579" s="88"/>
      <c r="N2579" s="46"/>
      <c r="O2579" s="46"/>
      <c r="P2579" s="46"/>
      <c r="Q2579" s="46"/>
      <c r="R2579" s="46"/>
      <c r="S2579" s="46"/>
      <c r="T2579" s="46"/>
      <c r="U2579" s="46"/>
      <c r="V2579" s="46"/>
      <c r="W2579" s="46"/>
    </row>
    <row r="2580" spans="1:23" ht="15.75">
      <c r="A2580" s="209"/>
      <c r="B2580" s="210"/>
      <c r="C2580" s="211"/>
      <c r="D2580" s="211"/>
      <c r="E2580" s="46"/>
      <c r="F2580" s="212"/>
      <c r="G2580" s="213"/>
      <c r="H2580" s="213"/>
      <c r="I2580" s="106"/>
      <c r="J2580" s="88"/>
      <c r="K2580" s="88"/>
      <c r="L2580" s="88"/>
      <c r="M2580" s="88"/>
      <c r="N2580" s="46"/>
      <c r="O2580" s="46"/>
      <c r="P2580" s="46"/>
      <c r="Q2580" s="46"/>
      <c r="R2580" s="46"/>
      <c r="S2580" s="46"/>
      <c r="T2580" s="46"/>
      <c r="U2580" s="46"/>
      <c r="V2580" s="46"/>
      <c r="W2580" s="46"/>
    </row>
    <row r="2581" spans="1:23" ht="15.75">
      <c r="A2581" s="209"/>
      <c r="B2581" s="210"/>
      <c r="C2581" s="211"/>
      <c r="D2581" s="211"/>
      <c r="E2581" s="46"/>
      <c r="F2581" s="212"/>
      <c r="G2581" s="213"/>
      <c r="H2581" s="213"/>
      <c r="I2581" s="106"/>
      <c r="J2581" s="88"/>
      <c r="K2581" s="88"/>
      <c r="L2581" s="88"/>
      <c r="M2581" s="88"/>
      <c r="N2581" s="46"/>
      <c r="O2581" s="46"/>
      <c r="P2581" s="46"/>
      <c r="Q2581" s="46"/>
      <c r="R2581" s="46"/>
      <c r="S2581" s="46"/>
      <c r="T2581" s="46"/>
      <c r="U2581" s="46"/>
      <c r="V2581" s="46"/>
      <c r="W2581" s="46"/>
    </row>
    <row r="2582" spans="1:23" ht="15.75">
      <c r="A2582" s="209"/>
      <c r="B2582" s="210"/>
      <c r="C2582" s="211"/>
      <c r="D2582" s="211"/>
      <c r="E2582" s="46"/>
      <c r="F2582" s="212"/>
      <c r="G2582" s="213"/>
      <c r="H2582" s="213"/>
      <c r="I2582" s="106"/>
      <c r="J2582" s="88"/>
      <c r="K2582" s="88"/>
      <c r="L2582" s="88"/>
      <c r="M2582" s="88"/>
      <c r="N2582" s="46"/>
      <c r="O2582" s="46"/>
      <c r="P2582" s="46"/>
      <c r="Q2582" s="46"/>
      <c r="R2582" s="46"/>
      <c r="S2582" s="46"/>
      <c r="T2582" s="46"/>
      <c r="U2582" s="46"/>
      <c r="V2582" s="46"/>
      <c r="W2582" s="46"/>
    </row>
    <row r="2583" spans="1:23" ht="15.75">
      <c r="A2583" s="209"/>
      <c r="B2583" s="210"/>
      <c r="C2583" s="211"/>
      <c r="D2583" s="211"/>
      <c r="E2583" s="46"/>
      <c r="F2583" s="212"/>
      <c r="G2583" s="213"/>
      <c r="H2583" s="213"/>
      <c r="I2583" s="106"/>
      <c r="J2583" s="88"/>
      <c r="K2583" s="88"/>
      <c r="L2583" s="88"/>
      <c r="M2583" s="88"/>
      <c r="N2583" s="46"/>
      <c r="O2583" s="46"/>
      <c r="P2583" s="46"/>
      <c r="Q2583" s="46"/>
      <c r="R2583" s="46"/>
      <c r="S2583" s="46"/>
      <c r="T2583" s="46"/>
      <c r="U2583" s="46"/>
      <c r="V2583" s="46"/>
      <c r="W2583" s="46"/>
    </row>
    <row r="2584" spans="1:23" ht="15.75">
      <c r="A2584" s="209"/>
      <c r="B2584" s="210"/>
      <c r="C2584" s="211"/>
      <c r="D2584" s="211"/>
      <c r="E2584" s="46"/>
      <c r="F2584" s="212"/>
      <c r="G2584" s="213"/>
      <c r="H2584" s="213"/>
      <c r="I2584" s="106"/>
      <c r="J2584" s="88"/>
      <c r="K2584" s="88"/>
      <c r="L2584" s="88"/>
      <c r="M2584" s="88"/>
      <c r="N2584" s="46"/>
      <c r="O2584" s="46"/>
      <c r="P2584" s="46"/>
      <c r="Q2584" s="46"/>
      <c r="R2584" s="46"/>
      <c r="S2584" s="46"/>
      <c r="T2584" s="46"/>
      <c r="U2584" s="46"/>
      <c r="V2584" s="46"/>
      <c r="W2584" s="46"/>
    </row>
    <row r="2585" spans="1:23" ht="15.75">
      <c r="A2585" s="209"/>
      <c r="B2585" s="210"/>
      <c r="C2585" s="211"/>
      <c r="D2585" s="211"/>
      <c r="E2585" s="46"/>
      <c r="F2585" s="212"/>
      <c r="G2585" s="213"/>
      <c r="H2585" s="213"/>
      <c r="I2585" s="106"/>
      <c r="J2585" s="88"/>
      <c r="K2585" s="88"/>
      <c r="L2585" s="88"/>
      <c r="M2585" s="88"/>
      <c r="N2585" s="46"/>
      <c r="O2585" s="46"/>
      <c r="P2585" s="46"/>
      <c r="Q2585" s="46"/>
      <c r="R2585" s="46"/>
      <c r="S2585" s="46"/>
      <c r="T2585" s="46"/>
      <c r="U2585" s="46"/>
      <c r="V2585" s="46"/>
      <c r="W2585" s="46"/>
    </row>
    <row r="2586" spans="1:23" ht="15.75">
      <c r="A2586" s="209"/>
      <c r="B2586" s="210"/>
      <c r="C2586" s="211"/>
      <c r="D2586" s="211"/>
      <c r="E2586" s="46"/>
      <c r="F2586" s="212"/>
      <c r="G2586" s="213"/>
      <c r="H2586" s="213"/>
      <c r="I2586" s="106"/>
      <c r="J2586" s="88"/>
      <c r="K2586" s="88"/>
      <c r="L2586" s="88"/>
      <c r="M2586" s="88"/>
      <c r="N2586" s="46"/>
      <c r="O2586" s="46"/>
      <c r="P2586" s="46"/>
      <c r="Q2586" s="46"/>
      <c r="R2586" s="46"/>
      <c r="S2586" s="46"/>
      <c r="T2586" s="46"/>
      <c r="U2586" s="46"/>
      <c r="V2586" s="46"/>
      <c r="W2586" s="46"/>
    </row>
    <row r="2587" spans="1:23" ht="15.75">
      <c r="A2587" s="209"/>
      <c r="B2587" s="210"/>
      <c r="C2587" s="211"/>
      <c r="D2587" s="211"/>
      <c r="E2587" s="46"/>
      <c r="F2587" s="212"/>
      <c r="G2587" s="213"/>
      <c r="H2587" s="213"/>
      <c r="I2587" s="106"/>
      <c r="J2587" s="88"/>
      <c r="K2587" s="88"/>
      <c r="L2587" s="88"/>
      <c r="M2587" s="88"/>
      <c r="N2587" s="46"/>
      <c r="O2587" s="46"/>
      <c r="P2587" s="46"/>
      <c r="Q2587" s="46"/>
      <c r="R2587" s="46"/>
      <c r="S2587" s="46"/>
      <c r="T2587" s="46"/>
      <c r="U2587" s="46"/>
      <c r="V2587" s="46"/>
      <c r="W2587" s="46"/>
    </row>
    <row r="2588" spans="1:23" ht="15.75">
      <c r="A2588" s="209"/>
      <c r="B2588" s="210"/>
      <c r="C2588" s="211"/>
      <c r="D2588" s="211"/>
      <c r="E2588" s="46"/>
      <c r="F2588" s="212"/>
      <c r="G2588" s="213"/>
      <c r="H2588" s="213"/>
      <c r="I2588" s="106"/>
      <c r="J2588" s="88"/>
      <c r="K2588" s="88"/>
      <c r="L2588" s="88"/>
      <c r="M2588" s="88"/>
      <c r="N2588" s="46"/>
      <c r="O2588" s="46"/>
      <c r="P2588" s="46"/>
      <c r="Q2588" s="46"/>
      <c r="R2588" s="46"/>
      <c r="S2588" s="46"/>
      <c r="T2588" s="46"/>
      <c r="U2588" s="46"/>
      <c r="V2588" s="46"/>
      <c r="W2588" s="46"/>
    </row>
    <row r="2589" spans="1:23" ht="15.75">
      <c r="A2589" s="209"/>
      <c r="B2589" s="210"/>
      <c r="C2589" s="211"/>
      <c r="D2589" s="211"/>
      <c r="E2589" s="46"/>
      <c r="F2589" s="212"/>
      <c r="G2589" s="213"/>
      <c r="H2589" s="213"/>
      <c r="I2589" s="106"/>
      <c r="J2589" s="88"/>
      <c r="K2589" s="88"/>
      <c r="L2589" s="88"/>
      <c r="M2589" s="88"/>
      <c r="N2589" s="46"/>
      <c r="O2589" s="46"/>
      <c r="P2589" s="46"/>
      <c r="Q2589" s="46"/>
      <c r="R2589" s="46"/>
      <c r="S2589" s="46"/>
      <c r="T2589" s="46"/>
      <c r="U2589" s="46"/>
      <c r="V2589" s="46"/>
      <c r="W2589" s="46"/>
    </row>
    <row r="2590" spans="1:23" ht="15.75">
      <c r="A2590" s="209"/>
      <c r="B2590" s="210"/>
      <c r="C2590" s="211"/>
      <c r="D2590" s="211"/>
      <c r="E2590" s="46"/>
      <c r="F2590" s="212"/>
      <c r="G2590" s="213"/>
      <c r="H2590" s="213"/>
      <c r="I2590" s="106"/>
      <c r="J2590" s="88"/>
      <c r="K2590" s="88"/>
      <c r="L2590" s="88"/>
      <c r="M2590" s="88"/>
      <c r="N2590" s="46"/>
      <c r="O2590" s="46"/>
      <c r="P2590" s="46"/>
      <c r="Q2590" s="46"/>
      <c r="R2590" s="46"/>
      <c r="S2590" s="46"/>
      <c r="T2590" s="46"/>
      <c r="U2590" s="46"/>
      <c r="V2590" s="46"/>
      <c r="W2590" s="46"/>
    </row>
    <row r="2591" spans="1:23" ht="15.75">
      <c r="A2591" s="209"/>
      <c r="B2591" s="210"/>
      <c r="C2591" s="211"/>
      <c r="D2591" s="211"/>
      <c r="E2591" s="46"/>
      <c r="F2591" s="212"/>
      <c r="G2591" s="213"/>
      <c r="H2591" s="213"/>
      <c r="I2591" s="106"/>
      <c r="J2591" s="88"/>
      <c r="K2591" s="88"/>
      <c r="L2591" s="88"/>
      <c r="M2591" s="88"/>
      <c r="N2591" s="46"/>
      <c r="O2591" s="46"/>
      <c r="P2591" s="46"/>
      <c r="Q2591" s="46"/>
      <c r="R2591" s="46"/>
      <c r="S2591" s="46"/>
      <c r="T2591" s="46"/>
      <c r="U2591" s="46"/>
      <c r="V2591" s="46"/>
      <c r="W2591" s="46"/>
    </row>
    <row r="2592" spans="1:23" ht="15.75">
      <c r="A2592" s="209"/>
      <c r="B2592" s="210"/>
      <c r="C2592" s="211"/>
      <c r="D2592" s="211"/>
      <c r="E2592" s="46"/>
      <c r="F2592" s="212"/>
      <c r="G2592" s="213"/>
      <c r="H2592" s="213"/>
      <c r="I2592" s="106"/>
      <c r="J2592" s="88"/>
      <c r="K2592" s="88"/>
      <c r="L2592" s="88"/>
      <c r="M2592" s="88"/>
      <c r="N2592" s="46"/>
      <c r="O2592" s="46"/>
      <c r="P2592" s="46"/>
      <c r="Q2592" s="46"/>
      <c r="R2592" s="46"/>
      <c r="S2592" s="46"/>
      <c r="T2592" s="46"/>
      <c r="U2592" s="46"/>
      <c r="V2592" s="46"/>
      <c r="W2592" s="46"/>
    </row>
    <row r="2593" spans="1:23" ht="15.75">
      <c r="A2593" s="209"/>
      <c r="B2593" s="210"/>
      <c r="C2593" s="211"/>
      <c r="D2593" s="211"/>
      <c r="E2593" s="46"/>
      <c r="F2593" s="212"/>
      <c r="G2593" s="213"/>
      <c r="H2593" s="213"/>
      <c r="I2593" s="106"/>
      <c r="J2593" s="88"/>
      <c r="K2593" s="88"/>
      <c r="L2593" s="88"/>
      <c r="M2593" s="88"/>
      <c r="N2593" s="46"/>
      <c r="O2593" s="46"/>
      <c r="P2593" s="46"/>
      <c r="Q2593" s="46"/>
      <c r="R2593" s="46"/>
      <c r="S2593" s="46"/>
      <c r="T2593" s="46"/>
      <c r="U2593" s="46"/>
      <c r="V2593" s="46"/>
      <c r="W2593" s="46"/>
    </row>
    <row r="2594" spans="1:23" ht="15.75">
      <c r="A2594" s="209"/>
      <c r="B2594" s="210"/>
      <c r="C2594" s="211"/>
      <c r="D2594" s="211"/>
      <c r="E2594" s="46"/>
      <c r="F2594" s="212"/>
      <c r="G2594" s="213"/>
      <c r="H2594" s="213"/>
      <c r="I2594" s="106"/>
      <c r="J2594" s="88"/>
      <c r="K2594" s="88"/>
      <c r="L2594" s="88"/>
      <c r="M2594" s="88"/>
      <c r="N2594" s="46"/>
      <c r="O2594" s="46"/>
      <c r="P2594" s="46"/>
      <c r="Q2594" s="46"/>
      <c r="R2594" s="46"/>
      <c r="S2594" s="46"/>
      <c r="T2594" s="46"/>
      <c r="U2594" s="46"/>
      <c r="V2594" s="46"/>
      <c r="W2594" s="46"/>
    </row>
    <row r="2595" spans="1:23" ht="15.75">
      <c r="A2595" s="209"/>
      <c r="B2595" s="210"/>
      <c r="C2595" s="211"/>
      <c r="D2595" s="211"/>
      <c r="E2595" s="46"/>
      <c r="F2595" s="212"/>
      <c r="G2595" s="213"/>
      <c r="H2595" s="213"/>
      <c r="I2595" s="106"/>
      <c r="J2595" s="88"/>
      <c r="K2595" s="88"/>
      <c r="L2595" s="88"/>
      <c r="M2595" s="88"/>
      <c r="N2595" s="46"/>
      <c r="O2595" s="46"/>
      <c r="P2595" s="46"/>
      <c r="Q2595" s="46"/>
      <c r="R2595" s="46"/>
      <c r="S2595" s="46"/>
      <c r="T2595" s="46"/>
      <c r="U2595" s="46"/>
      <c r="V2595" s="46"/>
      <c r="W2595" s="46"/>
    </row>
    <row r="2596" spans="1:23" ht="15.75">
      <c r="A2596" s="209"/>
      <c r="B2596" s="210"/>
      <c r="C2596" s="211"/>
      <c r="D2596" s="211"/>
      <c r="E2596" s="46"/>
      <c r="F2596" s="212"/>
      <c r="G2596" s="213"/>
      <c r="H2596" s="213"/>
      <c r="I2596" s="106"/>
      <c r="J2596" s="88"/>
      <c r="K2596" s="88"/>
      <c r="L2596" s="88"/>
      <c r="M2596" s="88"/>
      <c r="N2596" s="46"/>
      <c r="O2596" s="46"/>
      <c r="P2596" s="46"/>
      <c r="Q2596" s="46"/>
      <c r="R2596" s="46"/>
      <c r="S2596" s="46"/>
      <c r="T2596" s="46"/>
      <c r="U2596" s="46"/>
      <c r="V2596" s="46"/>
      <c r="W2596" s="46"/>
    </row>
    <row r="2597" spans="1:23" ht="15.75">
      <c r="A2597" s="209"/>
      <c r="B2597" s="210"/>
      <c r="C2597" s="211"/>
      <c r="D2597" s="211"/>
      <c r="E2597" s="46"/>
      <c r="F2597" s="212"/>
      <c r="G2597" s="213"/>
      <c r="H2597" s="213"/>
      <c r="I2597" s="106"/>
      <c r="J2597" s="88"/>
      <c r="K2597" s="88"/>
      <c r="L2597" s="88"/>
      <c r="M2597" s="88"/>
      <c r="N2597" s="46"/>
      <c r="O2597" s="46"/>
      <c r="P2597" s="46"/>
      <c r="Q2597" s="46"/>
      <c r="R2597" s="46"/>
      <c r="S2597" s="46"/>
      <c r="T2597" s="46"/>
      <c r="U2597" s="46"/>
      <c r="V2597" s="46"/>
      <c r="W2597" s="46"/>
    </row>
    <row r="2598" spans="1:23" ht="15.75">
      <c r="A2598" s="209"/>
      <c r="B2598" s="210"/>
      <c r="C2598" s="211"/>
      <c r="D2598" s="211"/>
      <c r="E2598" s="46"/>
      <c r="F2598" s="212"/>
      <c r="G2598" s="213"/>
      <c r="H2598" s="213"/>
      <c r="I2598" s="106"/>
      <c r="J2598" s="88"/>
      <c r="K2598" s="88"/>
      <c r="L2598" s="88"/>
      <c r="M2598" s="88"/>
      <c r="N2598" s="46"/>
      <c r="O2598" s="46"/>
      <c r="P2598" s="46"/>
      <c r="Q2598" s="46"/>
      <c r="R2598" s="46"/>
      <c r="S2598" s="46"/>
      <c r="T2598" s="46"/>
      <c r="U2598" s="46"/>
      <c r="V2598" s="46"/>
      <c r="W2598" s="46"/>
    </row>
    <row r="2599" spans="1:23" ht="15.75">
      <c r="A2599" s="209"/>
      <c r="B2599" s="210"/>
      <c r="C2599" s="211"/>
      <c r="D2599" s="211"/>
      <c r="E2599" s="46"/>
      <c r="F2599" s="212"/>
      <c r="G2599" s="213"/>
      <c r="H2599" s="213"/>
      <c r="I2599" s="106"/>
      <c r="J2599" s="88"/>
      <c r="K2599" s="88"/>
      <c r="L2599" s="88"/>
      <c r="M2599" s="88"/>
      <c r="N2599" s="46"/>
      <c r="O2599" s="46"/>
      <c r="P2599" s="46"/>
      <c r="Q2599" s="46"/>
      <c r="R2599" s="46"/>
      <c r="S2599" s="46"/>
      <c r="T2599" s="46"/>
      <c r="U2599" s="46"/>
      <c r="V2599" s="46"/>
      <c r="W2599" s="46"/>
    </row>
    <row r="2600" spans="1:23" ht="15.75">
      <c r="A2600" s="209"/>
      <c r="B2600" s="210"/>
      <c r="C2600" s="211"/>
      <c r="D2600" s="211"/>
      <c r="E2600" s="46"/>
      <c r="F2600" s="212"/>
      <c r="G2600" s="213"/>
      <c r="H2600" s="213"/>
      <c r="I2600" s="106"/>
      <c r="J2600" s="88"/>
      <c r="K2600" s="88"/>
      <c r="L2600" s="88"/>
      <c r="M2600" s="88"/>
      <c r="N2600" s="46"/>
      <c r="O2600" s="46"/>
      <c r="P2600" s="46"/>
      <c r="Q2600" s="46"/>
      <c r="R2600" s="46"/>
      <c r="S2600" s="46"/>
      <c r="T2600" s="46"/>
      <c r="U2600" s="46"/>
      <c r="V2600" s="46"/>
      <c r="W2600" s="46"/>
    </row>
    <row r="2601" spans="1:23" ht="15.75">
      <c r="A2601" s="209"/>
      <c r="B2601" s="210"/>
      <c r="C2601" s="211"/>
      <c r="D2601" s="211"/>
      <c r="E2601" s="46"/>
      <c r="F2601" s="212"/>
      <c r="G2601" s="213"/>
      <c r="H2601" s="213"/>
      <c r="I2601" s="106"/>
      <c r="J2601" s="88"/>
      <c r="K2601" s="88"/>
      <c r="L2601" s="88"/>
      <c r="M2601" s="88"/>
      <c r="N2601" s="46"/>
      <c r="O2601" s="46"/>
      <c r="P2601" s="46"/>
      <c r="Q2601" s="46"/>
      <c r="R2601" s="46"/>
      <c r="S2601" s="46"/>
      <c r="T2601" s="46"/>
      <c r="U2601" s="46"/>
      <c r="V2601" s="46"/>
      <c r="W2601" s="46"/>
    </row>
    <row r="2602" spans="1:23" ht="15.75">
      <c r="A2602" s="209"/>
      <c r="B2602" s="210"/>
      <c r="C2602" s="211"/>
      <c r="D2602" s="211"/>
      <c r="E2602" s="46"/>
      <c r="F2602" s="212"/>
      <c r="G2602" s="213"/>
      <c r="H2602" s="213"/>
      <c r="I2602" s="106"/>
      <c r="J2602" s="88"/>
      <c r="K2602" s="88"/>
      <c r="L2602" s="88"/>
      <c r="M2602" s="88"/>
      <c r="N2602" s="46"/>
      <c r="O2602" s="46"/>
      <c r="P2602" s="46"/>
      <c r="Q2602" s="46"/>
      <c r="R2602" s="46"/>
      <c r="S2602" s="46"/>
      <c r="T2602" s="46"/>
      <c r="U2602" s="46"/>
      <c r="V2602" s="46"/>
      <c r="W2602" s="46"/>
    </row>
    <row r="2603" spans="1:23" ht="15.75">
      <c r="A2603" s="209"/>
      <c r="B2603" s="210"/>
      <c r="C2603" s="211"/>
      <c r="D2603" s="211"/>
      <c r="E2603" s="46"/>
      <c r="F2603" s="212"/>
      <c r="G2603" s="213"/>
      <c r="H2603" s="213"/>
      <c r="I2603" s="106"/>
      <c r="J2603" s="88"/>
      <c r="K2603" s="88"/>
      <c r="L2603" s="88"/>
      <c r="M2603" s="88"/>
      <c r="N2603" s="46"/>
      <c r="O2603" s="46"/>
      <c r="P2603" s="46"/>
      <c r="Q2603" s="46"/>
      <c r="R2603" s="46"/>
      <c r="S2603" s="46"/>
      <c r="T2603" s="46"/>
      <c r="U2603" s="46"/>
      <c r="V2603" s="46"/>
      <c r="W2603" s="46"/>
    </row>
    <row r="2604" spans="1:23" ht="15.75">
      <c r="A2604" s="209"/>
      <c r="B2604" s="210"/>
      <c r="C2604" s="211"/>
      <c r="D2604" s="211"/>
      <c r="E2604" s="46"/>
      <c r="F2604" s="212"/>
      <c r="G2604" s="213"/>
      <c r="H2604" s="213"/>
      <c r="I2604" s="106"/>
      <c r="J2604" s="88"/>
      <c r="K2604" s="88"/>
      <c r="L2604" s="88"/>
      <c r="M2604" s="88"/>
      <c r="N2604" s="46"/>
      <c r="O2604" s="46"/>
      <c r="P2604" s="46"/>
      <c r="Q2604" s="46"/>
      <c r="R2604" s="46"/>
      <c r="S2604" s="46"/>
      <c r="T2604" s="46"/>
      <c r="U2604" s="46"/>
      <c r="V2604" s="46"/>
      <c r="W2604" s="46"/>
    </row>
    <row r="2605" spans="1:23" ht="15.75">
      <c r="A2605" s="209"/>
      <c r="B2605" s="210"/>
      <c r="C2605" s="211"/>
      <c r="D2605" s="211"/>
      <c r="E2605" s="46"/>
      <c r="F2605" s="212"/>
      <c r="G2605" s="213"/>
      <c r="H2605" s="213"/>
      <c r="I2605" s="106"/>
      <c r="J2605" s="88"/>
      <c r="K2605" s="88"/>
      <c r="L2605" s="88"/>
      <c r="M2605" s="88"/>
      <c r="N2605" s="46"/>
      <c r="O2605" s="46"/>
      <c r="P2605" s="46"/>
      <c r="Q2605" s="46"/>
      <c r="R2605" s="46"/>
      <c r="S2605" s="46"/>
      <c r="T2605" s="46"/>
      <c r="U2605" s="46"/>
      <c r="V2605" s="46"/>
      <c r="W2605" s="46"/>
    </row>
    <row r="2606" spans="1:23" ht="15.75">
      <c r="A2606" s="209"/>
      <c r="B2606" s="210"/>
      <c r="C2606" s="211"/>
      <c r="D2606" s="211"/>
      <c r="E2606" s="46"/>
      <c r="F2606" s="212"/>
      <c r="G2606" s="213"/>
      <c r="H2606" s="213"/>
      <c r="I2606" s="106"/>
      <c r="J2606" s="88"/>
      <c r="K2606" s="88"/>
      <c r="L2606" s="88"/>
      <c r="M2606" s="88"/>
      <c r="N2606" s="46"/>
      <c r="O2606" s="46"/>
      <c r="P2606" s="46"/>
      <c r="Q2606" s="46"/>
      <c r="R2606" s="46"/>
      <c r="S2606" s="46"/>
      <c r="T2606" s="46"/>
      <c r="U2606" s="46"/>
      <c r="V2606" s="46"/>
      <c r="W2606" s="46"/>
    </row>
    <row r="2607" spans="1:23" ht="19.5">
      <c r="A2607" s="26">
        <v>1</v>
      </c>
      <c r="B2607" s="27" t="s">
        <v>3532</v>
      </c>
      <c r="C2607" s="28" t="s">
        <v>3533</v>
      </c>
      <c r="D2607" s="28"/>
      <c r="E2607" s="28" t="s">
        <v>3534</v>
      </c>
      <c r="F2607" s="29">
        <v>85</v>
      </c>
      <c r="G2607" s="55"/>
      <c r="H2607" s="55"/>
      <c r="I2607" s="31">
        <f t="shared" ref="I2607:I2670" si="504">ROUND(F2607*55/100*50*0.001,1)</f>
        <v>2.2999999999999998</v>
      </c>
      <c r="J2607" s="32">
        <f t="shared" ref="J2607:J2670" si="505">ROUND(I2607*1/3.5,1)</f>
        <v>0.7</v>
      </c>
      <c r="K2607" s="32">
        <f t="shared" ref="K2607:K2670" si="506">ROUND(I2607*2/2.85,1)</f>
        <v>1.6</v>
      </c>
      <c r="L2607" s="32">
        <f>J2607-G2607</f>
        <v>0.7</v>
      </c>
      <c r="M2607" s="32">
        <f>K2607-H2607</f>
        <v>1.6</v>
      </c>
      <c r="N2607" s="33">
        <f t="shared" ref="N2607:N2670" si="507">ROUND(F2607*60/100*60*0.001,0)</f>
        <v>3</v>
      </c>
      <c r="O2607" s="34">
        <f t="shared" ref="O2607:P2670" si="508">L2607/3</f>
        <v>0.23333333333333331</v>
      </c>
      <c r="P2607" s="35">
        <f t="shared" si="508"/>
        <v>0.53333333333333333</v>
      </c>
      <c r="Q2607" s="33"/>
      <c r="R2607" s="33">
        <f t="shared" ref="R2607:S2670" si="509">L2607/3</f>
        <v>0.23333333333333331</v>
      </c>
      <c r="S2607" s="185">
        <f t="shared" si="509"/>
        <v>0.53333333333333333</v>
      </c>
      <c r="T2607" s="33"/>
      <c r="U2607" s="33">
        <f t="shared" ref="U2607:V2670" si="510">L2607/3</f>
        <v>0.23333333333333331</v>
      </c>
      <c r="V2607" s="185">
        <f t="shared" si="510"/>
        <v>0.53333333333333333</v>
      </c>
      <c r="W2607" s="36"/>
    </row>
    <row r="2608" spans="1:23" ht="19.5">
      <c r="A2608" s="26">
        <v>2</v>
      </c>
      <c r="B2608" s="27" t="s">
        <v>3532</v>
      </c>
      <c r="C2608" s="28" t="s">
        <v>3535</v>
      </c>
      <c r="D2608" s="28"/>
      <c r="E2608" s="28" t="s">
        <v>3536</v>
      </c>
      <c r="F2608" s="29">
        <v>106</v>
      </c>
      <c r="G2608" s="55">
        <v>4.1790000000000003</v>
      </c>
      <c r="H2608" s="55"/>
      <c r="I2608" s="31">
        <f t="shared" si="504"/>
        <v>2.9</v>
      </c>
      <c r="J2608" s="32">
        <f t="shared" si="505"/>
        <v>0.8</v>
      </c>
      <c r="K2608" s="32">
        <f t="shared" si="506"/>
        <v>2</v>
      </c>
      <c r="L2608" s="32">
        <v>0</v>
      </c>
      <c r="M2608" s="32">
        <f t="shared" ref="M2608:M2617" si="511">K2608-H2608</f>
        <v>2</v>
      </c>
      <c r="N2608" s="33">
        <f t="shared" si="507"/>
        <v>4</v>
      </c>
      <c r="O2608" s="34">
        <f t="shared" si="508"/>
        <v>0</v>
      </c>
      <c r="P2608" s="35">
        <f t="shared" si="508"/>
        <v>0.66666666666666663</v>
      </c>
      <c r="Q2608" s="33"/>
      <c r="R2608" s="33">
        <f t="shared" si="509"/>
        <v>0</v>
      </c>
      <c r="S2608" s="185">
        <f t="shared" si="509"/>
        <v>0.66666666666666663</v>
      </c>
      <c r="T2608" s="33"/>
      <c r="U2608" s="33">
        <f t="shared" si="510"/>
        <v>0</v>
      </c>
      <c r="V2608" s="185">
        <f t="shared" si="510"/>
        <v>0.66666666666666663</v>
      </c>
      <c r="W2608" s="36"/>
    </row>
    <row r="2609" spans="1:23" ht="19.5">
      <c r="A2609" s="26">
        <v>3</v>
      </c>
      <c r="B2609" s="27" t="s">
        <v>3532</v>
      </c>
      <c r="C2609" s="28" t="s">
        <v>3537</v>
      </c>
      <c r="D2609" s="28"/>
      <c r="E2609" s="28" t="s">
        <v>3538</v>
      </c>
      <c r="F2609" s="29">
        <v>140</v>
      </c>
      <c r="G2609" s="55">
        <v>0.25599999999999995</v>
      </c>
      <c r="H2609" s="55"/>
      <c r="I2609" s="31">
        <f t="shared" si="504"/>
        <v>3.9</v>
      </c>
      <c r="J2609" s="32">
        <f t="shared" si="505"/>
        <v>1.1000000000000001</v>
      </c>
      <c r="K2609" s="32">
        <f t="shared" si="506"/>
        <v>2.7</v>
      </c>
      <c r="L2609" s="32">
        <f t="shared" ref="L2609:L2616" si="512">J2609-G2609</f>
        <v>0.84400000000000008</v>
      </c>
      <c r="M2609" s="32">
        <f t="shared" si="511"/>
        <v>2.7</v>
      </c>
      <c r="N2609" s="33">
        <f t="shared" si="507"/>
        <v>5</v>
      </c>
      <c r="O2609" s="34">
        <f t="shared" si="508"/>
        <v>0.28133333333333338</v>
      </c>
      <c r="P2609" s="35">
        <f t="shared" si="508"/>
        <v>0.9</v>
      </c>
      <c r="Q2609" s="33"/>
      <c r="R2609" s="33">
        <f t="shared" si="509"/>
        <v>0.28133333333333338</v>
      </c>
      <c r="S2609" s="185">
        <f t="shared" si="509"/>
        <v>0.9</v>
      </c>
      <c r="T2609" s="33"/>
      <c r="U2609" s="33">
        <f t="shared" si="510"/>
        <v>0.28133333333333338</v>
      </c>
      <c r="V2609" s="185">
        <f t="shared" si="510"/>
        <v>0.9</v>
      </c>
      <c r="W2609" s="36"/>
    </row>
    <row r="2610" spans="1:23" ht="19.5">
      <c r="A2610" s="26">
        <v>4</v>
      </c>
      <c r="B2610" s="27" t="s">
        <v>3532</v>
      </c>
      <c r="C2610" s="28" t="s">
        <v>3539</v>
      </c>
      <c r="D2610" s="28"/>
      <c r="E2610" s="28" t="s">
        <v>3540</v>
      </c>
      <c r="F2610" s="29">
        <v>316</v>
      </c>
      <c r="G2610" s="55"/>
      <c r="H2610" s="55"/>
      <c r="I2610" s="31">
        <f t="shared" si="504"/>
        <v>8.6999999999999993</v>
      </c>
      <c r="J2610" s="32">
        <f t="shared" si="505"/>
        <v>2.5</v>
      </c>
      <c r="K2610" s="32">
        <f t="shared" si="506"/>
        <v>6.1</v>
      </c>
      <c r="L2610" s="32">
        <f t="shared" si="512"/>
        <v>2.5</v>
      </c>
      <c r="M2610" s="32">
        <f t="shared" si="511"/>
        <v>6.1</v>
      </c>
      <c r="N2610" s="33">
        <f t="shared" si="507"/>
        <v>11</v>
      </c>
      <c r="O2610" s="34">
        <f t="shared" si="508"/>
        <v>0.83333333333333337</v>
      </c>
      <c r="P2610" s="35">
        <f t="shared" si="508"/>
        <v>2.0333333333333332</v>
      </c>
      <c r="Q2610" s="33"/>
      <c r="R2610" s="33">
        <f t="shared" si="509"/>
        <v>0.83333333333333337</v>
      </c>
      <c r="S2610" s="185">
        <f t="shared" si="509"/>
        <v>2.0333333333333332</v>
      </c>
      <c r="T2610" s="33"/>
      <c r="U2610" s="33">
        <f t="shared" si="510"/>
        <v>0.83333333333333337</v>
      </c>
      <c r="V2610" s="185">
        <f t="shared" si="510"/>
        <v>2.0333333333333332</v>
      </c>
      <c r="W2610" s="36"/>
    </row>
    <row r="2611" spans="1:23" ht="19.5">
      <c r="A2611" s="26">
        <v>5</v>
      </c>
      <c r="B2611" s="27" t="s">
        <v>3532</v>
      </c>
      <c r="C2611" s="28" t="s">
        <v>3539</v>
      </c>
      <c r="D2611" s="28"/>
      <c r="E2611" s="28" t="s">
        <v>1847</v>
      </c>
      <c r="F2611" s="29">
        <v>167</v>
      </c>
      <c r="G2611" s="55">
        <v>0.17500000000000004</v>
      </c>
      <c r="H2611" s="55">
        <v>0.27</v>
      </c>
      <c r="I2611" s="31">
        <f t="shared" si="504"/>
        <v>4.5999999999999996</v>
      </c>
      <c r="J2611" s="32">
        <f t="shared" si="505"/>
        <v>1.3</v>
      </c>
      <c r="K2611" s="32">
        <f t="shared" si="506"/>
        <v>3.2</v>
      </c>
      <c r="L2611" s="32">
        <f t="shared" si="512"/>
        <v>1.125</v>
      </c>
      <c r="M2611" s="32">
        <f t="shared" si="511"/>
        <v>2.93</v>
      </c>
      <c r="N2611" s="33">
        <f t="shared" si="507"/>
        <v>6</v>
      </c>
      <c r="O2611" s="34">
        <f t="shared" si="508"/>
        <v>0.375</v>
      </c>
      <c r="P2611" s="35">
        <f t="shared" si="508"/>
        <v>0.97666666666666668</v>
      </c>
      <c r="Q2611" s="33"/>
      <c r="R2611" s="33">
        <f t="shared" si="509"/>
        <v>0.375</v>
      </c>
      <c r="S2611" s="185">
        <f t="shared" si="509"/>
        <v>0.97666666666666668</v>
      </c>
      <c r="T2611" s="33"/>
      <c r="U2611" s="33">
        <f t="shared" si="510"/>
        <v>0.375</v>
      </c>
      <c r="V2611" s="185">
        <f t="shared" si="510"/>
        <v>0.97666666666666668</v>
      </c>
      <c r="W2611" s="36"/>
    </row>
    <row r="2612" spans="1:23" ht="19.5">
      <c r="A2612" s="26">
        <v>6</v>
      </c>
      <c r="B2612" s="27" t="s">
        <v>3532</v>
      </c>
      <c r="C2612" s="28" t="s">
        <v>3541</v>
      </c>
      <c r="D2612" s="28"/>
      <c r="E2612" s="28" t="s">
        <v>3542</v>
      </c>
      <c r="F2612" s="29">
        <v>132</v>
      </c>
      <c r="G2612" s="55"/>
      <c r="H2612" s="55"/>
      <c r="I2612" s="31">
        <f t="shared" si="504"/>
        <v>3.6</v>
      </c>
      <c r="J2612" s="32">
        <f t="shared" si="505"/>
        <v>1</v>
      </c>
      <c r="K2612" s="32">
        <f t="shared" si="506"/>
        <v>2.5</v>
      </c>
      <c r="L2612" s="32">
        <f t="shared" si="512"/>
        <v>1</v>
      </c>
      <c r="M2612" s="32">
        <f t="shared" si="511"/>
        <v>2.5</v>
      </c>
      <c r="N2612" s="33">
        <f t="shared" si="507"/>
        <v>5</v>
      </c>
      <c r="O2612" s="34">
        <f t="shared" si="508"/>
        <v>0.33333333333333331</v>
      </c>
      <c r="P2612" s="35">
        <f t="shared" si="508"/>
        <v>0.83333333333333337</v>
      </c>
      <c r="Q2612" s="33"/>
      <c r="R2612" s="33">
        <f t="shared" si="509"/>
        <v>0.33333333333333331</v>
      </c>
      <c r="S2612" s="185">
        <f t="shared" si="509"/>
        <v>0.83333333333333337</v>
      </c>
      <c r="T2612" s="33"/>
      <c r="U2612" s="33">
        <f t="shared" si="510"/>
        <v>0.33333333333333331</v>
      </c>
      <c r="V2612" s="185">
        <f t="shared" si="510"/>
        <v>0.83333333333333337</v>
      </c>
      <c r="W2612" s="36"/>
    </row>
    <row r="2613" spans="1:23" ht="19.5">
      <c r="A2613" s="26">
        <v>7</v>
      </c>
      <c r="B2613" s="27" t="s">
        <v>3532</v>
      </c>
      <c r="C2613" s="214" t="s">
        <v>3543</v>
      </c>
      <c r="D2613" s="214"/>
      <c r="E2613" s="214" t="s">
        <v>3544</v>
      </c>
      <c r="F2613" s="215">
        <v>120</v>
      </c>
      <c r="G2613" s="216"/>
      <c r="H2613" s="216"/>
      <c r="I2613" s="31">
        <f t="shared" si="504"/>
        <v>3.3</v>
      </c>
      <c r="J2613" s="32">
        <f t="shared" si="505"/>
        <v>0.9</v>
      </c>
      <c r="K2613" s="32">
        <f t="shared" si="506"/>
        <v>2.2999999999999998</v>
      </c>
      <c r="L2613" s="32">
        <f t="shared" si="512"/>
        <v>0.9</v>
      </c>
      <c r="M2613" s="32">
        <f t="shared" si="511"/>
        <v>2.2999999999999998</v>
      </c>
      <c r="N2613" s="33">
        <f t="shared" si="507"/>
        <v>4</v>
      </c>
      <c r="O2613" s="34">
        <f t="shared" si="508"/>
        <v>0.3</v>
      </c>
      <c r="P2613" s="35">
        <f t="shared" si="508"/>
        <v>0.76666666666666661</v>
      </c>
      <c r="Q2613" s="33"/>
      <c r="R2613" s="33">
        <f t="shared" si="509"/>
        <v>0.3</v>
      </c>
      <c r="S2613" s="185">
        <f t="shared" si="509"/>
        <v>0.76666666666666661</v>
      </c>
      <c r="T2613" s="33"/>
      <c r="U2613" s="33">
        <f t="shared" si="510"/>
        <v>0.3</v>
      </c>
      <c r="V2613" s="185">
        <f t="shared" si="510"/>
        <v>0.76666666666666661</v>
      </c>
      <c r="W2613" s="36"/>
    </row>
    <row r="2614" spans="1:23" ht="19.5">
      <c r="A2614" s="26">
        <v>8</v>
      </c>
      <c r="B2614" s="27" t="s">
        <v>3532</v>
      </c>
      <c r="C2614" s="28" t="s">
        <v>3545</v>
      </c>
      <c r="D2614" s="28"/>
      <c r="E2614" s="28" t="s">
        <v>3546</v>
      </c>
      <c r="F2614" s="29">
        <v>102</v>
      </c>
      <c r="G2614" s="55"/>
      <c r="H2614" s="55">
        <v>0.26100000000000001</v>
      </c>
      <c r="I2614" s="31">
        <f t="shared" si="504"/>
        <v>2.8</v>
      </c>
      <c r="J2614" s="32">
        <f t="shared" si="505"/>
        <v>0.8</v>
      </c>
      <c r="K2614" s="32">
        <f t="shared" si="506"/>
        <v>2</v>
      </c>
      <c r="L2614" s="32">
        <f t="shared" si="512"/>
        <v>0.8</v>
      </c>
      <c r="M2614" s="32">
        <f t="shared" si="511"/>
        <v>1.7389999999999999</v>
      </c>
      <c r="N2614" s="33">
        <f t="shared" si="507"/>
        <v>4</v>
      </c>
      <c r="O2614" s="34">
        <f t="shared" si="508"/>
        <v>0.26666666666666666</v>
      </c>
      <c r="P2614" s="35">
        <f t="shared" si="508"/>
        <v>0.57966666666666666</v>
      </c>
      <c r="Q2614" s="33"/>
      <c r="R2614" s="33">
        <f t="shared" si="509"/>
        <v>0.26666666666666666</v>
      </c>
      <c r="S2614" s="185">
        <f t="shared" si="509"/>
        <v>0.57966666666666666</v>
      </c>
      <c r="T2614" s="33"/>
      <c r="U2614" s="33">
        <f t="shared" si="510"/>
        <v>0.26666666666666666</v>
      </c>
      <c r="V2614" s="185">
        <f t="shared" si="510"/>
        <v>0.57966666666666666</v>
      </c>
      <c r="W2614" s="36"/>
    </row>
    <row r="2615" spans="1:23" ht="19.5">
      <c r="A2615" s="26">
        <v>9</v>
      </c>
      <c r="B2615" s="27" t="s">
        <v>3532</v>
      </c>
      <c r="C2615" s="28" t="s">
        <v>3547</v>
      </c>
      <c r="D2615" s="28"/>
      <c r="E2615" s="28" t="s">
        <v>3548</v>
      </c>
      <c r="F2615" s="29">
        <v>207</v>
      </c>
      <c r="G2615" s="55"/>
      <c r="H2615" s="55"/>
      <c r="I2615" s="31">
        <f t="shared" si="504"/>
        <v>5.7</v>
      </c>
      <c r="J2615" s="32">
        <f t="shared" si="505"/>
        <v>1.6</v>
      </c>
      <c r="K2615" s="32">
        <f t="shared" si="506"/>
        <v>4</v>
      </c>
      <c r="L2615" s="32">
        <f t="shared" si="512"/>
        <v>1.6</v>
      </c>
      <c r="M2615" s="32">
        <f t="shared" si="511"/>
        <v>4</v>
      </c>
      <c r="N2615" s="33">
        <f t="shared" si="507"/>
        <v>7</v>
      </c>
      <c r="O2615" s="34">
        <f t="shared" si="508"/>
        <v>0.53333333333333333</v>
      </c>
      <c r="P2615" s="35">
        <f t="shared" si="508"/>
        <v>1.3333333333333333</v>
      </c>
      <c r="Q2615" s="33"/>
      <c r="R2615" s="33">
        <f t="shared" si="509"/>
        <v>0.53333333333333333</v>
      </c>
      <c r="S2615" s="185">
        <f t="shared" si="509"/>
        <v>1.3333333333333333</v>
      </c>
      <c r="T2615" s="33"/>
      <c r="U2615" s="33">
        <f t="shared" si="510"/>
        <v>0.53333333333333333</v>
      </c>
      <c r="V2615" s="185">
        <f t="shared" si="510"/>
        <v>1.3333333333333333</v>
      </c>
      <c r="W2615" s="36"/>
    </row>
    <row r="2616" spans="1:23" ht="19.5">
      <c r="A2616" s="26">
        <v>10</v>
      </c>
      <c r="B2616" s="27" t="s">
        <v>3532</v>
      </c>
      <c r="C2616" s="28" t="s">
        <v>3549</v>
      </c>
      <c r="D2616" s="28"/>
      <c r="E2616" s="28" t="s">
        <v>3550</v>
      </c>
      <c r="F2616" s="29">
        <v>152</v>
      </c>
      <c r="G2616" s="55"/>
      <c r="H2616" s="55"/>
      <c r="I2616" s="31">
        <f t="shared" si="504"/>
        <v>4.2</v>
      </c>
      <c r="J2616" s="32">
        <f t="shared" si="505"/>
        <v>1.2</v>
      </c>
      <c r="K2616" s="32">
        <f t="shared" si="506"/>
        <v>2.9</v>
      </c>
      <c r="L2616" s="32">
        <f t="shared" si="512"/>
        <v>1.2</v>
      </c>
      <c r="M2616" s="32">
        <f t="shared" si="511"/>
        <v>2.9</v>
      </c>
      <c r="N2616" s="33">
        <f t="shared" si="507"/>
        <v>5</v>
      </c>
      <c r="O2616" s="34">
        <f t="shared" si="508"/>
        <v>0.39999999999999997</v>
      </c>
      <c r="P2616" s="35">
        <f t="shared" si="508"/>
        <v>0.96666666666666667</v>
      </c>
      <c r="Q2616" s="33"/>
      <c r="R2616" s="33">
        <f t="shared" si="509"/>
        <v>0.39999999999999997</v>
      </c>
      <c r="S2616" s="185">
        <f t="shared" si="509"/>
        <v>0.96666666666666667</v>
      </c>
      <c r="T2616" s="33"/>
      <c r="U2616" s="33">
        <f t="shared" si="510"/>
        <v>0.39999999999999997</v>
      </c>
      <c r="V2616" s="185">
        <f t="shared" si="510"/>
        <v>0.96666666666666667</v>
      </c>
      <c r="W2616" s="36"/>
    </row>
    <row r="2617" spans="1:23" ht="19.5">
      <c r="A2617" s="26">
        <v>11</v>
      </c>
      <c r="B2617" s="27" t="s">
        <v>3532</v>
      </c>
      <c r="C2617" s="28" t="s">
        <v>3551</v>
      </c>
      <c r="D2617" s="28"/>
      <c r="E2617" s="28" t="s">
        <v>3552</v>
      </c>
      <c r="F2617" s="29">
        <v>119</v>
      </c>
      <c r="G2617" s="55">
        <v>1.024</v>
      </c>
      <c r="H2617" s="55">
        <v>0.95000000000000007</v>
      </c>
      <c r="I2617" s="31">
        <f t="shared" si="504"/>
        <v>3.3</v>
      </c>
      <c r="J2617" s="32">
        <f t="shared" si="505"/>
        <v>0.9</v>
      </c>
      <c r="K2617" s="32">
        <f t="shared" si="506"/>
        <v>2.2999999999999998</v>
      </c>
      <c r="L2617" s="32">
        <v>0</v>
      </c>
      <c r="M2617" s="32">
        <f t="shared" si="511"/>
        <v>1.3499999999999996</v>
      </c>
      <c r="N2617" s="33">
        <f t="shared" si="507"/>
        <v>4</v>
      </c>
      <c r="O2617" s="34">
        <f t="shared" si="508"/>
        <v>0</v>
      </c>
      <c r="P2617" s="35">
        <f t="shared" si="508"/>
        <v>0.4499999999999999</v>
      </c>
      <c r="Q2617" s="33"/>
      <c r="R2617" s="33">
        <f t="shared" si="509"/>
        <v>0</v>
      </c>
      <c r="S2617" s="185">
        <f t="shared" si="509"/>
        <v>0.4499999999999999</v>
      </c>
      <c r="T2617" s="33"/>
      <c r="U2617" s="33">
        <f t="shared" si="510"/>
        <v>0</v>
      </c>
      <c r="V2617" s="185">
        <f t="shared" si="510"/>
        <v>0.4499999999999999</v>
      </c>
      <c r="W2617" s="36"/>
    </row>
    <row r="2618" spans="1:23" ht="19.5">
      <c r="A2618" s="26">
        <v>12</v>
      </c>
      <c r="B2618" s="27" t="s">
        <v>3532</v>
      </c>
      <c r="C2618" s="28" t="s">
        <v>3553</v>
      </c>
      <c r="D2618" s="28"/>
      <c r="E2618" s="28" t="s">
        <v>3554</v>
      </c>
      <c r="F2618" s="29">
        <v>88</v>
      </c>
      <c r="G2618" s="55">
        <v>0.34099999999999997</v>
      </c>
      <c r="H2618" s="55">
        <v>5.0750000000000002</v>
      </c>
      <c r="I2618" s="31">
        <f t="shared" si="504"/>
        <v>2.4</v>
      </c>
      <c r="J2618" s="32">
        <f t="shared" si="505"/>
        <v>0.7</v>
      </c>
      <c r="K2618" s="32">
        <f t="shared" si="506"/>
        <v>1.7</v>
      </c>
      <c r="L2618" s="32">
        <f t="shared" ref="L2618:M2650" si="513">J2618-G2618</f>
        <v>0.35899999999999999</v>
      </c>
      <c r="M2618" s="32">
        <v>0</v>
      </c>
      <c r="N2618" s="33">
        <f t="shared" si="507"/>
        <v>3</v>
      </c>
      <c r="O2618" s="34">
        <f t="shared" si="508"/>
        <v>0.11966666666666666</v>
      </c>
      <c r="P2618" s="35">
        <f t="shared" si="508"/>
        <v>0</v>
      </c>
      <c r="Q2618" s="33"/>
      <c r="R2618" s="33">
        <f t="shared" si="509"/>
        <v>0.11966666666666666</v>
      </c>
      <c r="S2618" s="185">
        <f t="shared" si="509"/>
        <v>0</v>
      </c>
      <c r="T2618" s="33"/>
      <c r="U2618" s="33">
        <f t="shared" si="510"/>
        <v>0.11966666666666666</v>
      </c>
      <c r="V2618" s="185">
        <f t="shared" si="510"/>
        <v>0</v>
      </c>
      <c r="W2618" s="36"/>
    </row>
    <row r="2619" spans="1:23" ht="19.5">
      <c r="A2619" s="26">
        <v>13</v>
      </c>
      <c r="B2619" s="27" t="s">
        <v>3532</v>
      </c>
      <c r="C2619" s="28" t="s">
        <v>3555</v>
      </c>
      <c r="D2619" s="28"/>
      <c r="E2619" s="28" t="s">
        <v>3556</v>
      </c>
      <c r="F2619" s="29">
        <v>143</v>
      </c>
      <c r="G2619" s="55"/>
      <c r="H2619" s="55"/>
      <c r="I2619" s="31">
        <f t="shared" si="504"/>
        <v>3.9</v>
      </c>
      <c r="J2619" s="32">
        <f t="shared" si="505"/>
        <v>1.1000000000000001</v>
      </c>
      <c r="K2619" s="32">
        <f t="shared" si="506"/>
        <v>2.7</v>
      </c>
      <c r="L2619" s="32">
        <f t="shared" si="513"/>
        <v>1.1000000000000001</v>
      </c>
      <c r="M2619" s="32">
        <f t="shared" si="513"/>
        <v>2.7</v>
      </c>
      <c r="N2619" s="33">
        <f t="shared" si="507"/>
        <v>5</v>
      </c>
      <c r="O2619" s="34">
        <f t="shared" si="508"/>
        <v>0.3666666666666667</v>
      </c>
      <c r="P2619" s="35">
        <f t="shared" si="508"/>
        <v>0.9</v>
      </c>
      <c r="Q2619" s="33"/>
      <c r="R2619" s="33">
        <f t="shared" si="509"/>
        <v>0.3666666666666667</v>
      </c>
      <c r="S2619" s="185">
        <f t="shared" si="509"/>
        <v>0.9</v>
      </c>
      <c r="T2619" s="33"/>
      <c r="U2619" s="33">
        <f t="shared" si="510"/>
        <v>0.3666666666666667</v>
      </c>
      <c r="V2619" s="185">
        <f t="shared" si="510"/>
        <v>0.9</v>
      </c>
      <c r="W2619" s="36"/>
    </row>
    <row r="2620" spans="1:23" ht="19.5">
      <c r="A2620" s="26">
        <v>14</v>
      </c>
      <c r="B2620" s="27" t="s">
        <v>3532</v>
      </c>
      <c r="C2620" s="28" t="s">
        <v>3557</v>
      </c>
      <c r="D2620" s="28"/>
      <c r="E2620" s="28" t="s">
        <v>3558</v>
      </c>
      <c r="F2620" s="29">
        <v>210</v>
      </c>
      <c r="G2620" s="55"/>
      <c r="H2620" s="55"/>
      <c r="I2620" s="31">
        <f t="shared" si="504"/>
        <v>5.8</v>
      </c>
      <c r="J2620" s="32">
        <f t="shared" si="505"/>
        <v>1.7</v>
      </c>
      <c r="K2620" s="32">
        <f t="shared" si="506"/>
        <v>4.0999999999999996</v>
      </c>
      <c r="L2620" s="32">
        <f t="shared" si="513"/>
        <v>1.7</v>
      </c>
      <c r="M2620" s="32">
        <f t="shared" si="513"/>
        <v>4.0999999999999996</v>
      </c>
      <c r="N2620" s="33">
        <f t="shared" si="507"/>
        <v>8</v>
      </c>
      <c r="O2620" s="34">
        <f t="shared" si="508"/>
        <v>0.56666666666666665</v>
      </c>
      <c r="P2620" s="35">
        <f t="shared" si="508"/>
        <v>1.3666666666666665</v>
      </c>
      <c r="Q2620" s="33"/>
      <c r="R2620" s="33">
        <f t="shared" si="509"/>
        <v>0.56666666666666665</v>
      </c>
      <c r="S2620" s="185">
        <f t="shared" si="509"/>
        <v>1.3666666666666665</v>
      </c>
      <c r="T2620" s="33"/>
      <c r="U2620" s="33">
        <f t="shared" si="510"/>
        <v>0.56666666666666665</v>
      </c>
      <c r="V2620" s="185">
        <f t="shared" si="510"/>
        <v>1.3666666666666665</v>
      </c>
      <c r="W2620" s="36"/>
    </row>
    <row r="2621" spans="1:23" ht="19.5">
      <c r="A2621" s="26">
        <v>15</v>
      </c>
      <c r="B2621" s="27" t="s">
        <v>3532</v>
      </c>
      <c r="C2621" s="28" t="s">
        <v>3559</v>
      </c>
      <c r="D2621" s="28"/>
      <c r="E2621" s="28" t="s">
        <v>3560</v>
      </c>
      <c r="F2621" s="29">
        <v>83</v>
      </c>
      <c r="G2621" s="55"/>
      <c r="H2621" s="55"/>
      <c r="I2621" s="31">
        <f t="shared" si="504"/>
        <v>2.2999999999999998</v>
      </c>
      <c r="J2621" s="32">
        <f t="shared" si="505"/>
        <v>0.7</v>
      </c>
      <c r="K2621" s="32">
        <f t="shared" si="506"/>
        <v>1.6</v>
      </c>
      <c r="L2621" s="32">
        <f t="shared" si="513"/>
        <v>0.7</v>
      </c>
      <c r="M2621" s="32">
        <f t="shared" si="513"/>
        <v>1.6</v>
      </c>
      <c r="N2621" s="33">
        <f t="shared" si="507"/>
        <v>3</v>
      </c>
      <c r="O2621" s="34">
        <f t="shared" si="508"/>
        <v>0.23333333333333331</v>
      </c>
      <c r="P2621" s="35">
        <f t="shared" si="508"/>
        <v>0.53333333333333333</v>
      </c>
      <c r="Q2621" s="33"/>
      <c r="R2621" s="33">
        <f t="shared" si="509"/>
        <v>0.23333333333333331</v>
      </c>
      <c r="S2621" s="185">
        <f t="shared" si="509"/>
        <v>0.53333333333333333</v>
      </c>
      <c r="T2621" s="33"/>
      <c r="U2621" s="33">
        <f t="shared" si="510"/>
        <v>0.23333333333333331</v>
      </c>
      <c r="V2621" s="185">
        <f t="shared" si="510"/>
        <v>0.53333333333333333</v>
      </c>
      <c r="W2621" s="36"/>
    </row>
    <row r="2622" spans="1:23" ht="19.5">
      <c r="A2622" s="26">
        <v>16</v>
      </c>
      <c r="B2622" s="27" t="s">
        <v>3532</v>
      </c>
      <c r="C2622" s="28" t="s">
        <v>3561</v>
      </c>
      <c r="D2622" s="28"/>
      <c r="E2622" s="28" t="s">
        <v>3562</v>
      </c>
      <c r="F2622" s="29">
        <v>118</v>
      </c>
      <c r="G2622" s="55"/>
      <c r="H2622" s="55"/>
      <c r="I2622" s="31">
        <f t="shared" si="504"/>
        <v>3.2</v>
      </c>
      <c r="J2622" s="32">
        <f t="shared" si="505"/>
        <v>0.9</v>
      </c>
      <c r="K2622" s="32">
        <f t="shared" si="506"/>
        <v>2.2000000000000002</v>
      </c>
      <c r="L2622" s="32">
        <f t="shared" si="513"/>
        <v>0.9</v>
      </c>
      <c r="M2622" s="32">
        <f t="shared" si="513"/>
        <v>2.2000000000000002</v>
      </c>
      <c r="N2622" s="33">
        <f t="shared" si="507"/>
        <v>4</v>
      </c>
      <c r="O2622" s="34">
        <f t="shared" si="508"/>
        <v>0.3</v>
      </c>
      <c r="P2622" s="35">
        <f t="shared" si="508"/>
        <v>0.73333333333333339</v>
      </c>
      <c r="Q2622" s="33"/>
      <c r="R2622" s="33">
        <f t="shared" si="509"/>
        <v>0.3</v>
      </c>
      <c r="S2622" s="185">
        <f t="shared" si="509"/>
        <v>0.73333333333333339</v>
      </c>
      <c r="T2622" s="33"/>
      <c r="U2622" s="33">
        <f t="shared" si="510"/>
        <v>0.3</v>
      </c>
      <c r="V2622" s="185">
        <f t="shared" si="510"/>
        <v>0.73333333333333339</v>
      </c>
      <c r="W2622" s="36"/>
    </row>
    <row r="2623" spans="1:23" ht="19.5">
      <c r="A2623" s="26">
        <v>17</v>
      </c>
      <c r="B2623" s="27" t="s">
        <v>3532</v>
      </c>
      <c r="C2623" s="28" t="s">
        <v>3561</v>
      </c>
      <c r="D2623" s="28"/>
      <c r="E2623" s="28" t="s">
        <v>3563</v>
      </c>
      <c r="F2623" s="29">
        <v>118</v>
      </c>
      <c r="G2623" s="55"/>
      <c r="H2623" s="55"/>
      <c r="I2623" s="31">
        <f t="shared" si="504"/>
        <v>3.2</v>
      </c>
      <c r="J2623" s="32">
        <f t="shared" si="505"/>
        <v>0.9</v>
      </c>
      <c r="K2623" s="32">
        <f t="shared" si="506"/>
        <v>2.2000000000000002</v>
      </c>
      <c r="L2623" s="32">
        <f t="shared" si="513"/>
        <v>0.9</v>
      </c>
      <c r="M2623" s="32">
        <f t="shared" si="513"/>
        <v>2.2000000000000002</v>
      </c>
      <c r="N2623" s="33">
        <f t="shared" si="507"/>
        <v>4</v>
      </c>
      <c r="O2623" s="34">
        <f t="shared" si="508"/>
        <v>0.3</v>
      </c>
      <c r="P2623" s="35">
        <f t="shared" si="508"/>
        <v>0.73333333333333339</v>
      </c>
      <c r="Q2623" s="33"/>
      <c r="R2623" s="33">
        <f t="shared" si="509"/>
        <v>0.3</v>
      </c>
      <c r="S2623" s="185">
        <f t="shared" si="509"/>
        <v>0.73333333333333339</v>
      </c>
      <c r="T2623" s="33"/>
      <c r="U2623" s="33">
        <f t="shared" si="510"/>
        <v>0.3</v>
      </c>
      <c r="V2623" s="185">
        <f t="shared" si="510"/>
        <v>0.73333333333333339</v>
      </c>
      <c r="W2623" s="36"/>
    </row>
    <row r="2624" spans="1:23" ht="19.5">
      <c r="A2624" s="26">
        <v>18</v>
      </c>
      <c r="B2624" s="27" t="s">
        <v>3532</v>
      </c>
      <c r="C2624" s="28" t="s">
        <v>3564</v>
      </c>
      <c r="D2624" s="28"/>
      <c r="E2624" s="28" t="s">
        <v>3565</v>
      </c>
      <c r="F2624" s="29">
        <v>152</v>
      </c>
      <c r="G2624" s="55"/>
      <c r="H2624" s="55"/>
      <c r="I2624" s="31">
        <f t="shared" si="504"/>
        <v>4.2</v>
      </c>
      <c r="J2624" s="32">
        <f t="shared" si="505"/>
        <v>1.2</v>
      </c>
      <c r="K2624" s="32">
        <f t="shared" si="506"/>
        <v>2.9</v>
      </c>
      <c r="L2624" s="32">
        <f t="shared" si="513"/>
        <v>1.2</v>
      </c>
      <c r="M2624" s="32">
        <f t="shared" si="513"/>
        <v>2.9</v>
      </c>
      <c r="N2624" s="33">
        <f t="shared" si="507"/>
        <v>5</v>
      </c>
      <c r="O2624" s="34">
        <f t="shared" si="508"/>
        <v>0.39999999999999997</v>
      </c>
      <c r="P2624" s="35">
        <f t="shared" si="508"/>
        <v>0.96666666666666667</v>
      </c>
      <c r="Q2624" s="33"/>
      <c r="R2624" s="33">
        <f t="shared" si="509"/>
        <v>0.39999999999999997</v>
      </c>
      <c r="S2624" s="185">
        <f t="shared" si="509"/>
        <v>0.96666666666666667</v>
      </c>
      <c r="T2624" s="33"/>
      <c r="U2624" s="33">
        <f t="shared" si="510"/>
        <v>0.39999999999999997</v>
      </c>
      <c r="V2624" s="185">
        <f t="shared" si="510"/>
        <v>0.96666666666666667</v>
      </c>
      <c r="W2624" s="36"/>
    </row>
    <row r="2625" spans="1:23" ht="19.5">
      <c r="A2625" s="26">
        <v>19</v>
      </c>
      <c r="B2625" s="27" t="s">
        <v>3532</v>
      </c>
      <c r="C2625" s="28" t="s">
        <v>3566</v>
      </c>
      <c r="D2625" s="28"/>
      <c r="E2625" s="28" t="s">
        <v>3567</v>
      </c>
      <c r="F2625" s="29">
        <v>117</v>
      </c>
      <c r="G2625" s="55"/>
      <c r="H2625" s="55"/>
      <c r="I2625" s="31">
        <f t="shared" si="504"/>
        <v>3.2</v>
      </c>
      <c r="J2625" s="32">
        <f t="shared" si="505"/>
        <v>0.9</v>
      </c>
      <c r="K2625" s="32">
        <f t="shared" si="506"/>
        <v>2.2000000000000002</v>
      </c>
      <c r="L2625" s="32">
        <f t="shared" si="513"/>
        <v>0.9</v>
      </c>
      <c r="M2625" s="32">
        <f t="shared" si="513"/>
        <v>2.2000000000000002</v>
      </c>
      <c r="N2625" s="33">
        <f t="shared" si="507"/>
        <v>4</v>
      </c>
      <c r="O2625" s="34">
        <f t="shared" si="508"/>
        <v>0.3</v>
      </c>
      <c r="P2625" s="35">
        <f t="shared" si="508"/>
        <v>0.73333333333333339</v>
      </c>
      <c r="Q2625" s="33"/>
      <c r="R2625" s="33">
        <f t="shared" si="509"/>
        <v>0.3</v>
      </c>
      <c r="S2625" s="185">
        <f t="shared" si="509"/>
        <v>0.73333333333333339</v>
      </c>
      <c r="T2625" s="33"/>
      <c r="U2625" s="33">
        <f t="shared" si="510"/>
        <v>0.3</v>
      </c>
      <c r="V2625" s="185">
        <f t="shared" si="510"/>
        <v>0.73333333333333339</v>
      </c>
      <c r="W2625" s="36"/>
    </row>
    <row r="2626" spans="1:23" ht="19.5">
      <c r="A2626" s="26">
        <v>20</v>
      </c>
      <c r="B2626" s="27" t="s">
        <v>3532</v>
      </c>
      <c r="C2626" s="28" t="s">
        <v>823</v>
      </c>
      <c r="D2626" s="28"/>
      <c r="E2626" s="28" t="s">
        <v>824</v>
      </c>
      <c r="F2626" s="29">
        <v>116</v>
      </c>
      <c r="G2626" s="55"/>
      <c r="H2626" s="55"/>
      <c r="I2626" s="31">
        <f t="shared" si="504"/>
        <v>3.2</v>
      </c>
      <c r="J2626" s="32">
        <f t="shared" si="505"/>
        <v>0.9</v>
      </c>
      <c r="K2626" s="32">
        <f t="shared" si="506"/>
        <v>2.2000000000000002</v>
      </c>
      <c r="L2626" s="32">
        <f t="shared" si="513"/>
        <v>0.9</v>
      </c>
      <c r="M2626" s="32">
        <f t="shared" si="513"/>
        <v>2.2000000000000002</v>
      </c>
      <c r="N2626" s="33">
        <f t="shared" si="507"/>
        <v>4</v>
      </c>
      <c r="O2626" s="34">
        <f t="shared" si="508"/>
        <v>0.3</v>
      </c>
      <c r="P2626" s="35">
        <f t="shared" si="508"/>
        <v>0.73333333333333339</v>
      </c>
      <c r="Q2626" s="33"/>
      <c r="R2626" s="33">
        <f t="shared" si="509"/>
        <v>0.3</v>
      </c>
      <c r="S2626" s="185">
        <f t="shared" si="509"/>
        <v>0.73333333333333339</v>
      </c>
      <c r="T2626" s="33"/>
      <c r="U2626" s="33">
        <f t="shared" si="510"/>
        <v>0.3</v>
      </c>
      <c r="V2626" s="185">
        <f t="shared" si="510"/>
        <v>0.73333333333333339</v>
      </c>
      <c r="W2626" s="36"/>
    </row>
    <row r="2627" spans="1:23" ht="19.5">
      <c r="A2627" s="26">
        <v>21</v>
      </c>
      <c r="B2627" s="27" t="s">
        <v>3532</v>
      </c>
      <c r="C2627" s="28" t="s">
        <v>3568</v>
      </c>
      <c r="D2627" s="28"/>
      <c r="E2627" s="28" t="s">
        <v>3569</v>
      </c>
      <c r="F2627" s="29">
        <v>163</v>
      </c>
      <c r="G2627" s="55"/>
      <c r="H2627" s="55"/>
      <c r="I2627" s="31">
        <f t="shared" si="504"/>
        <v>4.5</v>
      </c>
      <c r="J2627" s="32">
        <f t="shared" si="505"/>
        <v>1.3</v>
      </c>
      <c r="K2627" s="32">
        <f t="shared" si="506"/>
        <v>3.2</v>
      </c>
      <c r="L2627" s="32">
        <f t="shared" si="513"/>
        <v>1.3</v>
      </c>
      <c r="M2627" s="32">
        <f t="shared" si="513"/>
        <v>3.2</v>
      </c>
      <c r="N2627" s="33">
        <f t="shared" si="507"/>
        <v>6</v>
      </c>
      <c r="O2627" s="34">
        <f t="shared" si="508"/>
        <v>0.43333333333333335</v>
      </c>
      <c r="P2627" s="35">
        <f t="shared" si="508"/>
        <v>1.0666666666666667</v>
      </c>
      <c r="Q2627" s="33"/>
      <c r="R2627" s="33">
        <f t="shared" si="509"/>
        <v>0.43333333333333335</v>
      </c>
      <c r="S2627" s="185">
        <f t="shared" si="509"/>
        <v>1.0666666666666667</v>
      </c>
      <c r="T2627" s="33"/>
      <c r="U2627" s="33">
        <f t="shared" si="510"/>
        <v>0.43333333333333335</v>
      </c>
      <c r="V2627" s="185">
        <f t="shared" si="510"/>
        <v>1.0666666666666667</v>
      </c>
      <c r="W2627" s="36"/>
    </row>
    <row r="2628" spans="1:23" ht="19.5">
      <c r="A2628" s="26">
        <v>22</v>
      </c>
      <c r="B2628" s="27" t="s">
        <v>3532</v>
      </c>
      <c r="C2628" s="28" t="s">
        <v>3570</v>
      </c>
      <c r="D2628" s="28"/>
      <c r="E2628" s="28" t="s">
        <v>3571</v>
      </c>
      <c r="F2628" s="29">
        <v>245</v>
      </c>
      <c r="G2628" s="55"/>
      <c r="H2628" s="55"/>
      <c r="I2628" s="31">
        <f t="shared" si="504"/>
        <v>6.7</v>
      </c>
      <c r="J2628" s="32">
        <f t="shared" si="505"/>
        <v>1.9</v>
      </c>
      <c r="K2628" s="32">
        <f t="shared" si="506"/>
        <v>4.7</v>
      </c>
      <c r="L2628" s="32">
        <f t="shared" si="513"/>
        <v>1.9</v>
      </c>
      <c r="M2628" s="32">
        <f t="shared" si="513"/>
        <v>4.7</v>
      </c>
      <c r="N2628" s="33">
        <f t="shared" si="507"/>
        <v>9</v>
      </c>
      <c r="O2628" s="34">
        <f t="shared" si="508"/>
        <v>0.6333333333333333</v>
      </c>
      <c r="P2628" s="35">
        <f t="shared" si="508"/>
        <v>1.5666666666666667</v>
      </c>
      <c r="Q2628" s="33"/>
      <c r="R2628" s="33">
        <f t="shared" si="509"/>
        <v>0.6333333333333333</v>
      </c>
      <c r="S2628" s="185">
        <f t="shared" si="509"/>
        <v>1.5666666666666667</v>
      </c>
      <c r="T2628" s="33"/>
      <c r="U2628" s="33">
        <f t="shared" si="510"/>
        <v>0.6333333333333333</v>
      </c>
      <c r="V2628" s="185">
        <f t="shared" si="510"/>
        <v>1.5666666666666667</v>
      </c>
      <c r="W2628" s="36"/>
    </row>
    <row r="2629" spans="1:23" ht="19.5">
      <c r="A2629" s="26">
        <v>23</v>
      </c>
      <c r="B2629" s="27" t="s">
        <v>3532</v>
      </c>
      <c r="C2629" s="28" t="s">
        <v>3570</v>
      </c>
      <c r="D2629" s="28"/>
      <c r="E2629" s="28" t="s">
        <v>3572</v>
      </c>
      <c r="F2629" s="29">
        <v>144</v>
      </c>
      <c r="G2629" s="55">
        <v>0.65399999999999991</v>
      </c>
      <c r="H2629" s="55">
        <v>1.2429999999999999</v>
      </c>
      <c r="I2629" s="31">
        <f t="shared" si="504"/>
        <v>4</v>
      </c>
      <c r="J2629" s="32">
        <f t="shared" si="505"/>
        <v>1.1000000000000001</v>
      </c>
      <c r="K2629" s="32">
        <f t="shared" si="506"/>
        <v>2.8</v>
      </c>
      <c r="L2629" s="32">
        <f t="shared" si="513"/>
        <v>0.44600000000000017</v>
      </c>
      <c r="M2629" s="32">
        <f t="shared" si="513"/>
        <v>1.5569999999999999</v>
      </c>
      <c r="N2629" s="33">
        <f t="shared" si="507"/>
        <v>5</v>
      </c>
      <c r="O2629" s="34">
        <f t="shared" si="508"/>
        <v>0.14866666666666672</v>
      </c>
      <c r="P2629" s="35">
        <f t="shared" si="508"/>
        <v>0.51900000000000002</v>
      </c>
      <c r="Q2629" s="33"/>
      <c r="R2629" s="33">
        <f t="shared" si="509"/>
        <v>0.14866666666666672</v>
      </c>
      <c r="S2629" s="185">
        <f t="shared" si="509"/>
        <v>0.51900000000000002</v>
      </c>
      <c r="T2629" s="33"/>
      <c r="U2629" s="33">
        <f t="shared" si="510"/>
        <v>0.14866666666666672</v>
      </c>
      <c r="V2629" s="185">
        <f t="shared" si="510"/>
        <v>0.51900000000000002</v>
      </c>
      <c r="W2629" s="36"/>
    </row>
    <row r="2630" spans="1:23" ht="19.5">
      <c r="A2630" s="26">
        <v>24</v>
      </c>
      <c r="B2630" s="27" t="s">
        <v>3532</v>
      </c>
      <c r="C2630" s="28" t="s">
        <v>3532</v>
      </c>
      <c r="D2630" s="28"/>
      <c r="E2630" s="28" t="s">
        <v>3573</v>
      </c>
      <c r="F2630" s="29">
        <v>189</v>
      </c>
      <c r="G2630" s="55"/>
      <c r="H2630" s="55"/>
      <c r="I2630" s="31">
        <f t="shared" si="504"/>
        <v>5.2</v>
      </c>
      <c r="J2630" s="32">
        <f t="shared" si="505"/>
        <v>1.5</v>
      </c>
      <c r="K2630" s="32">
        <f t="shared" si="506"/>
        <v>3.6</v>
      </c>
      <c r="L2630" s="32">
        <f t="shared" si="513"/>
        <v>1.5</v>
      </c>
      <c r="M2630" s="32">
        <f t="shared" si="513"/>
        <v>3.6</v>
      </c>
      <c r="N2630" s="33">
        <f t="shared" si="507"/>
        <v>7</v>
      </c>
      <c r="O2630" s="34">
        <f t="shared" si="508"/>
        <v>0.5</v>
      </c>
      <c r="P2630" s="35">
        <f t="shared" si="508"/>
        <v>1.2</v>
      </c>
      <c r="Q2630" s="33"/>
      <c r="R2630" s="33">
        <f t="shared" si="509"/>
        <v>0.5</v>
      </c>
      <c r="S2630" s="185">
        <f t="shared" si="509"/>
        <v>1.2</v>
      </c>
      <c r="T2630" s="33"/>
      <c r="U2630" s="33">
        <f t="shared" si="510"/>
        <v>0.5</v>
      </c>
      <c r="V2630" s="185">
        <f t="shared" si="510"/>
        <v>1.2</v>
      </c>
      <c r="W2630" s="36"/>
    </row>
    <row r="2631" spans="1:23" ht="19.5">
      <c r="A2631" s="26">
        <v>25</v>
      </c>
      <c r="B2631" s="27" t="s">
        <v>3532</v>
      </c>
      <c r="C2631" s="28" t="s">
        <v>2261</v>
      </c>
      <c r="D2631" s="28"/>
      <c r="E2631" s="28" t="s">
        <v>2262</v>
      </c>
      <c r="F2631" s="29">
        <v>53</v>
      </c>
      <c r="G2631" s="55"/>
      <c r="H2631" s="55"/>
      <c r="I2631" s="31">
        <f t="shared" si="504"/>
        <v>1.5</v>
      </c>
      <c r="J2631" s="32">
        <f t="shared" si="505"/>
        <v>0.4</v>
      </c>
      <c r="K2631" s="32">
        <f t="shared" si="506"/>
        <v>1.1000000000000001</v>
      </c>
      <c r="L2631" s="32">
        <f t="shared" si="513"/>
        <v>0.4</v>
      </c>
      <c r="M2631" s="32">
        <f t="shared" si="513"/>
        <v>1.1000000000000001</v>
      </c>
      <c r="N2631" s="33">
        <f t="shared" si="507"/>
        <v>2</v>
      </c>
      <c r="O2631" s="34">
        <f t="shared" si="508"/>
        <v>0.13333333333333333</v>
      </c>
      <c r="P2631" s="35">
        <f t="shared" si="508"/>
        <v>0.3666666666666667</v>
      </c>
      <c r="Q2631" s="33"/>
      <c r="R2631" s="33">
        <f t="shared" si="509"/>
        <v>0.13333333333333333</v>
      </c>
      <c r="S2631" s="185">
        <f t="shared" si="509"/>
        <v>0.3666666666666667</v>
      </c>
      <c r="T2631" s="33"/>
      <c r="U2631" s="33">
        <f t="shared" si="510"/>
        <v>0.13333333333333333</v>
      </c>
      <c r="V2631" s="185">
        <f t="shared" si="510"/>
        <v>0.3666666666666667</v>
      </c>
      <c r="W2631" s="36"/>
    </row>
    <row r="2632" spans="1:23" ht="19.5">
      <c r="A2632" s="26">
        <v>26</v>
      </c>
      <c r="B2632" s="27" t="s">
        <v>3532</v>
      </c>
      <c r="C2632" s="28" t="s">
        <v>3574</v>
      </c>
      <c r="D2632" s="28"/>
      <c r="E2632" s="28" t="s">
        <v>345</v>
      </c>
      <c r="F2632" s="29">
        <v>152</v>
      </c>
      <c r="G2632" s="55"/>
      <c r="H2632" s="55"/>
      <c r="I2632" s="31">
        <f t="shared" si="504"/>
        <v>4.2</v>
      </c>
      <c r="J2632" s="32">
        <f t="shared" si="505"/>
        <v>1.2</v>
      </c>
      <c r="K2632" s="32">
        <f t="shared" si="506"/>
        <v>2.9</v>
      </c>
      <c r="L2632" s="32">
        <f t="shared" si="513"/>
        <v>1.2</v>
      </c>
      <c r="M2632" s="32">
        <f t="shared" si="513"/>
        <v>2.9</v>
      </c>
      <c r="N2632" s="33">
        <f t="shared" si="507"/>
        <v>5</v>
      </c>
      <c r="O2632" s="34">
        <f t="shared" si="508"/>
        <v>0.39999999999999997</v>
      </c>
      <c r="P2632" s="35">
        <f t="shared" si="508"/>
        <v>0.96666666666666667</v>
      </c>
      <c r="Q2632" s="33"/>
      <c r="R2632" s="33">
        <f t="shared" si="509"/>
        <v>0.39999999999999997</v>
      </c>
      <c r="S2632" s="185">
        <f t="shared" si="509"/>
        <v>0.96666666666666667</v>
      </c>
      <c r="T2632" s="33"/>
      <c r="U2632" s="33">
        <f t="shared" si="510"/>
        <v>0.39999999999999997</v>
      </c>
      <c r="V2632" s="185">
        <f t="shared" si="510"/>
        <v>0.96666666666666667</v>
      </c>
      <c r="W2632" s="36"/>
    </row>
    <row r="2633" spans="1:23" ht="19.5">
      <c r="A2633" s="26">
        <v>27</v>
      </c>
      <c r="B2633" s="27" t="s">
        <v>3532</v>
      </c>
      <c r="C2633" s="28" t="s">
        <v>2728</v>
      </c>
      <c r="D2633" s="28"/>
      <c r="E2633" s="28" t="s">
        <v>3575</v>
      </c>
      <c r="F2633" s="29">
        <v>185</v>
      </c>
      <c r="G2633" s="55"/>
      <c r="H2633" s="55">
        <v>1.222</v>
      </c>
      <c r="I2633" s="31">
        <f t="shared" si="504"/>
        <v>5.0999999999999996</v>
      </c>
      <c r="J2633" s="32">
        <f t="shared" si="505"/>
        <v>1.5</v>
      </c>
      <c r="K2633" s="32">
        <f t="shared" si="506"/>
        <v>3.6</v>
      </c>
      <c r="L2633" s="32">
        <f t="shared" si="513"/>
        <v>1.5</v>
      </c>
      <c r="M2633" s="32">
        <f t="shared" si="513"/>
        <v>2.3780000000000001</v>
      </c>
      <c r="N2633" s="33">
        <f t="shared" si="507"/>
        <v>7</v>
      </c>
      <c r="O2633" s="34">
        <f t="shared" si="508"/>
        <v>0.5</v>
      </c>
      <c r="P2633" s="35">
        <f t="shared" si="508"/>
        <v>0.79266666666666674</v>
      </c>
      <c r="Q2633" s="33"/>
      <c r="R2633" s="33">
        <f t="shared" si="509"/>
        <v>0.5</v>
      </c>
      <c r="S2633" s="185">
        <f t="shared" si="509"/>
        <v>0.79266666666666674</v>
      </c>
      <c r="T2633" s="33"/>
      <c r="U2633" s="33">
        <f t="shared" si="510"/>
        <v>0.5</v>
      </c>
      <c r="V2633" s="185">
        <f t="shared" si="510"/>
        <v>0.79266666666666674</v>
      </c>
      <c r="W2633" s="36"/>
    </row>
    <row r="2634" spans="1:23" ht="19.5">
      <c r="A2634" s="26">
        <v>28</v>
      </c>
      <c r="B2634" s="27" t="s">
        <v>3532</v>
      </c>
      <c r="C2634" s="28" t="s">
        <v>3576</v>
      </c>
      <c r="D2634" s="28"/>
      <c r="E2634" s="28" t="s">
        <v>3577</v>
      </c>
      <c r="F2634" s="29">
        <v>148</v>
      </c>
      <c r="G2634" s="55"/>
      <c r="H2634" s="55"/>
      <c r="I2634" s="31">
        <f t="shared" si="504"/>
        <v>4.0999999999999996</v>
      </c>
      <c r="J2634" s="32">
        <f t="shared" si="505"/>
        <v>1.2</v>
      </c>
      <c r="K2634" s="32">
        <f t="shared" si="506"/>
        <v>2.9</v>
      </c>
      <c r="L2634" s="32">
        <f t="shared" si="513"/>
        <v>1.2</v>
      </c>
      <c r="M2634" s="32">
        <f t="shared" si="513"/>
        <v>2.9</v>
      </c>
      <c r="N2634" s="33">
        <f t="shared" si="507"/>
        <v>5</v>
      </c>
      <c r="O2634" s="34">
        <f t="shared" si="508"/>
        <v>0.39999999999999997</v>
      </c>
      <c r="P2634" s="35">
        <f t="shared" si="508"/>
        <v>0.96666666666666667</v>
      </c>
      <c r="Q2634" s="33"/>
      <c r="R2634" s="33">
        <f t="shared" si="509"/>
        <v>0.39999999999999997</v>
      </c>
      <c r="S2634" s="185">
        <f t="shared" si="509"/>
        <v>0.96666666666666667</v>
      </c>
      <c r="T2634" s="33"/>
      <c r="U2634" s="33">
        <f t="shared" si="510"/>
        <v>0.39999999999999997</v>
      </c>
      <c r="V2634" s="185">
        <f t="shared" si="510"/>
        <v>0.96666666666666667</v>
      </c>
      <c r="W2634" s="36"/>
    </row>
    <row r="2635" spans="1:23" ht="19.5">
      <c r="A2635" s="26">
        <v>29</v>
      </c>
      <c r="B2635" s="27" t="s">
        <v>3532</v>
      </c>
      <c r="C2635" s="28" t="s">
        <v>3578</v>
      </c>
      <c r="D2635" s="28"/>
      <c r="E2635" s="28" t="s">
        <v>3579</v>
      </c>
      <c r="F2635" s="29">
        <v>288</v>
      </c>
      <c r="G2635" s="55"/>
      <c r="H2635" s="55"/>
      <c r="I2635" s="31">
        <f t="shared" si="504"/>
        <v>7.9</v>
      </c>
      <c r="J2635" s="32">
        <f t="shared" si="505"/>
        <v>2.2999999999999998</v>
      </c>
      <c r="K2635" s="32">
        <f t="shared" si="506"/>
        <v>5.5</v>
      </c>
      <c r="L2635" s="32">
        <f t="shared" si="513"/>
        <v>2.2999999999999998</v>
      </c>
      <c r="M2635" s="32">
        <f t="shared" si="513"/>
        <v>5.5</v>
      </c>
      <c r="N2635" s="33">
        <f t="shared" si="507"/>
        <v>10</v>
      </c>
      <c r="O2635" s="34">
        <f t="shared" si="508"/>
        <v>0.76666666666666661</v>
      </c>
      <c r="P2635" s="35">
        <f t="shared" si="508"/>
        <v>1.8333333333333333</v>
      </c>
      <c r="Q2635" s="33"/>
      <c r="R2635" s="33">
        <f t="shared" si="509"/>
        <v>0.76666666666666661</v>
      </c>
      <c r="S2635" s="185">
        <f t="shared" si="509"/>
        <v>1.8333333333333333</v>
      </c>
      <c r="T2635" s="33"/>
      <c r="U2635" s="33">
        <f t="shared" si="510"/>
        <v>0.76666666666666661</v>
      </c>
      <c r="V2635" s="185">
        <f t="shared" si="510"/>
        <v>1.8333333333333333</v>
      </c>
      <c r="W2635" s="36"/>
    </row>
    <row r="2636" spans="1:23" ht="19.5">
      <c r="A2636" s="26">
        <v>30</v>
      </c>
      <c r="B2636" s="27" t="s">
        <v>3532</v>
      </c>
      <c r="C2636" s="28" t="s">
        <v>3580</v>
      </c>
      <c r="D2636" s="28"/>
      <c r="E2636" s="28" t="s">
        <v>3581</v>
      </c>
      <c r="F2636" s="29">
        <v>199</v>
      </c>
      <c r="G2636" s="55"/>
      <c r="H2636" s="55"/>
      <c r="I2636" s="31">
        <f t="shared" si="504"/>
        <v>5.5</v>
      </c>
      <c r="J2636" s="32">
        <f t="shared" si="505"/>
        <v>1.6</v>
      </c>
      <c r="K2636" s="32">
        <f t="shared" si="506"/>
        <v>3.9</v>
      </c>
      <c r="L2636" s="32">
        <f t="shared" si="513"/>
        <v>1.6</v>
      </c>
      <c r="M2636" s="32">
        <f t="shared" si="513"/>
        <v>3.9</v>
      </c>
      <c r="N2636" s="33">
        <f t="shared" si="507"/>
        <v>7</v>
      </c>
      <c r="O2636" s="34">
        <f t="shared" si="508"/>
        <v>0.53333333333333333</v>
      </c>
      <c r="P2636" s="35">
        <f t="shared" si="508"/>
        <v>1.3</v>
      </c>
      <c r="Q2636" s="33"/>
      <c r="R2636" s="33">
        <f t="shared" si="509"/>
        <v>0.53333333333333333</v>
      </c>
      <c r="S2636" s="185">
        <f t="shared" si="509"/>
        <v>1.3</v>
      </c>
      <c r="T2636" s="33"/>
      <c r="U2636" s="33">
        <f t="shared" si="510"/>
        <v>0.53333333333333333</v>
      </c>
      <c r="V2636" s="185">
        <f t="shared" si="510"/>
        <v>1.3</v>
      </c>
      <c r="W2636" s="36"/>
    </row>
    <row r="2637" spans="1:23" ht="19.5">
      <c r="A2637" s="26">
        <v>31</v>
      </c>
      <c r="B2637" s="27" t="s">
        <v>3532</v>
      </c>
      <c r="C2637" s="28" t="s">
        <v>3582</v>
      </c>
      <c r="D2637" s="28"/>
      <c r="E2637" s="28" t="s">
        <v>3583</v>
      </c>
      <c r="F2637" s="29">
        <v>130</v>
      </c>
      <c r="G2637" s="55"/>
      <c r="H2637" s="55">
        <v>0.245</v>
      </c>
      <c r="I2637" s="31">
        <f t="shared" si="504"/>
        <v>3.6</v>
      </c>
      <c r="J2637" s="32">
        <f t="shared" si="505"/>
        <v>1</v>
      </c>
      <c r="K2637" s="32">
        <f t="shared" si="506"/>
        <v>2.5</v>
      </c>
      <c r="L2637" s="32">
        <f t="shared" si="513"/>
        <v>1</v>
      </c>
      <c r="M2637" s="32">
        <f t="shared" si="513"/>
        <v>2.2549999999999999</v>
      </c>
      <c r="N2637" s="33">
        <f t="shared" si="507"/>
        <v>5</v>
      </c>
      <c r="O2637" s="34">
        <f t="shared" si="508"/>
        <v>0.33333333333333331</v>
      </c>
      <c r="P2637" s="35">
        <f t="shared" si="508"/>
        <v>0.75166666666666659</v>
      </c>
      <c r="Q2637" s="33"/>
      <c r="R2637" s="33">
        <f t="shared" si="509"/>
        <v>0.33333333333333331</v>
      </c>
      <c r="S2637" s="185">
        <f t="shared" si="509"/>
        <v>0.75166666666666659</v>
      </c>
      <c r="T2637" s="33"/>
      <c r="U2637" s="33">
        <f t="shared" si="510"/>
        <v>0.33333333333333331</v>
      </c>
      <c r="V2637" s="185">
        <f t="shared" si="510"/>
        <v>0.75166666666666659</v>
      </c>
      <c r="W2637" s="36"/>
    </row>
    <row r="2638" spans="1:23" ht="19.5">
      <c r="A2638" s="26">
        <v>32</v>
      </c>
      <c r="B2638" s="27" t="s">
        <v>3532</v>
      </c>
      <c r="C2638" s="28" t="s">
        <v>3584</v>
      </c>
      <c r="D2638" s="28"/>
      <c r="E2638" s="28" t="s">
        <v>3073</v>
      </c>
      <c r="F2638" s="29">
        <v>207</v>
      </c>
      <c r="G2638" s="55"/>
      <c r="H2638" s="55"/>
      <c r="I2638" s="31">
        <f t="shared" si="504"/>
        <v>5.7</v>
      </c>
      <c r="J2638" s="32">
        <f t="shared" si="505"/>
        <v>1.6</v>
      </c>
      <c r="K2638" s="32">
        <f t="shared" si="506"/>
        <v>4</v>
      </c>
      <c r="L2638" s="32">
        <f t="shared" si="513"/>
        <v>1.6</v>
      </c>
      <c r="M2638" s="32">
        <f t="shared" si="513"/>
        <v>4</v>
      </c>
      <c r="N2638" s="33">
        <f t="shared" si="507"/>
        <v>7</v>
      </c>
      <c r="O2638" s="34">
        <f t="shared" si="508"/>
        <v>0.53333333333333333</v>
      </c>
      <c r="P2638" s="35">
        <f t="shared" si="508"/>
        <v>1.3333333333333333</v>
      </c>
      <c r="Q2638" s="33"/>
      <c r="R2638" s="33">
        <f t="shared" si="509"/>
        <v>0.53333333333333333</v>
      </c>
      <c r="S2638" s="185">
        <f t="shared" si="509"/>
        <v>1.3333333333333333</v>
      </c>
      <c r="T2638" s="33"/>
      <c r="U2638" s="33">
        <f t="shared" si="510"/>
        <v>0.53333333333333333</v>
      </c>
      <c r="V2638" s="185">
        <f t="shared" si="510"/>
        <v>1.3333333333333333</v>
      </c>
      <c r="W2638" s="36"/>
    </row>
    <row r="2639" spans="1:23" ht="19.5">
      <c r="A2639" s="26">
        <v>33</v>
      </c>
      <c r="B2639" s="27" t="s">
        <v>3532</v>
      </c>
      <c r="C2639" s="28" t="s">
        <v>3584</v>
      </c>
      <c r="D2639" s="28"/>
      <c r="E2639" s="28" t="s">
        <v>3585</v>
      </c>
      <c r="F2639" s="29">
        <v>106</v>
      </c>
      <c r="G2639" s="55"/>
      <c r="H2639" s="55"/>
      <c r="I2639" s="31">
        <f t="shared" si="504"/>
        <v>2.9</v>
      </c>
      <c r="J2639" s="32">
        <f t="shared" si="505"/>
        <v>0.8</v>
      </c>
      <c r="K2639" s="32">
        <f t="shared" si="506"/>
        <v>2</v>
      </c>
      <c r="L2639" s="32">
        <f t="shared" si="513"/>
        <v>0.8</v>
      </c>
      <c r="M2639" s="32">
        <f t="shared" si="513"/>
        <v>2</v>
      </c>
      <c r="N2639" s="33">
        <f t="shared" si="507"/>
        <v>4</v>
      </c>
      <c r="O2639" s="34">
        <f t="shared" si="508"/>
        <v>0.26666666666666666</v>
      </c>
      <c r="P2639" s="35">
        <f t="shared" si="508"/>
        <v>0.66666666666666663</v>
      </c>
      <c r="Q2639" s="33"/>
      <c r="R2639" s="33">
        <f t="shared" si="509"/>
        <v>0.26666666666666666</v>
      </c>
      <c r="S2639" s="185">
        <f t="shared" si="509"/>
        <v>0.66666666666666663</v>
      </c>
      <c r="T2639" s="33"/>
      <c r="U2639" s="33">
        <f t="shared" si="510"/>
        <v>0.26666666666666666</v>
      </c>
      <c r="V2639" s="185">
        <f t="shared" si="510"/>
        <v>0.66666666666666663</v>
      </c>
      <c r="W2639" s="36"/>
    </row>
    <row r="2640" spans="1:23" ht="19.5">
      <c r="A2640" s="26">
        <v>34</v>
      </c>
      <c r="B2640" s="27" t="s">
        <v>3532</v>
      </c>
      <c r="C2640" s="28" t="s">
        <v>3586</v>
      </c>
      <c r="D2640" s="28"/>
      <c r="E2640" s="28" t="s">
        <v>3587</v>
      </c>
      <c r="F2640" s="29">
        <v>100</v>
      </c>
      <c r="G2640" s="55"/>
      <c r="H2640" s="55"/>
      <c r="I2640" s="31">
        <f t="shared" si="504"/>
        <v>2.8</v>
      </c>
      <c r="J2640" s="32">
        <f t="shared" si="505"/>
        <v>0.8</v>
      </c>
      <c r="K2640" s="32">
        <f t="shared" si="506"/>
        <v>2</v>
      </c>
      <c r="L2640" s="32">
        <f t="shared" si="513"/>
        <v>0.8</v>
      </c>
      <c r="M2640" s="32">
        <f t="shared" si="513"/>
        <v>2</v>
      </c>
      <c r="N2640" s="33">
        <f t="shared" si="507"/>
        <v>4</v>
      </c>
      <c r="O2640" s="34">
        <f t="shared" si="508"/>
        <v>0.26666666666666666</v>
      </c>
      <c r="P2640" s="35">
        <f t="shared" si="508"/>
        <v>0.66666666666666663</v>
      </c>
      <c r="Q2640" s="33"/>
      <c r="R2640" s="33">
        <f t="shared" si="509"/>
        <v>0.26666666666666666</v>
      </c>
      <c r="S2640" s="185">
        <f t="shared" si="509"/>
        <v>0.66666666666666663</v>
      </c>
      <c r="T2640" s="33"/>
      <c r="U2640" s="33">
        <f t="shared" si="510"/>
        <v>0.26666666666666666</v>
      </c>
      <c r="V2640" s="185">
        <f t="shared" si="510"/>
        <v>0.66666666666666663</v>
      </c>
      <c r="W2640" s="36"/>
    </row>
    <row r="2641" spans="1:23" ht="19.5">
      <c r="A2641" s="26">
        <v>35</v>
      </c>
      <c r="B2641" s="27" t="s">
        <v>3532</v>
      </c>
      <c r="C2641" s="28" t="s">
        <v>3586</v>
      </c>
      <c r="D2641" s="28"/>
      <c r="E2641" s="28" t="s">
        <v>3588</v>
      </c>
      <c r="F2641" s="29">
        <v>102</v>
      </c>
      <c r="G2641" s="55"/>
      <c r="H2641" s="55"/>
      <c r="I2641" s="31">
        <f t="shared" si="504"/>
        <v>2.8</v>
      </c>
      <c r="J2641" s="32">
        <f t="shared" si="505"/>
        <v>0.8</v>
      </c>
      <c r="K2641" s="32">
        <f t="shared" si="506"/>
        <v>2</v>
      </c>
      <c r="L2641" s="32">
        <f t="shared" si="513"/>
        <v>0.8</v>
      </c>
      <c r="M2641" s="32">
        <f t="shared" si="513"/>
        <v>2</v>
      </c>
      <c r="N2641" s="33">
        <f t="shared" si="507"/>
        <v>4</v>
      </c>
      <c r="O2641" s="34">
        <f t="shared" si="508"/>
        <v>0.26666666666666666</v>
      </c>
      <c r="P2641" s="35">
        <f t="shared" si="508"/>
        <v>0.66666666666666663</v>
      </c>
      <c r="Q2641" s="33"/>
      <c r="R2641" s="33">
        <f t="shared" si="509"/>
        <v>0.26666666666666666</v>
      </c>
      <c r="S2641" s="185">
        <f t="shared" si="509"/>
        <v>0.66666666666666663</v>
      </c>
      <c r="T2641" s="33"/>
      <c r="U2641" s="33">
        <f t="shared" si="510"/>
        <v>0.26666666666666666</v>
      </c>
      <c r="V2641" s="185">
        <f t="shared" si="510"/>
        <v>0.66666666666666663</v>
      </c>
      <c r="W2641" s="36"/>
    </row>
    <row r="2642" spans="1:23" ht="19.5">
      <c r="A2642" s="26">
        <v>36</v>
      </c>
      <c r="B2642" s="27" t="s">
        <v>3532</v>
      </c>
      <c r="C2642" s="28" t="s">
        <v>3589</v>
      </c>
      <c r="D2642" s="28"/>
      <c r="E2642" s="28" t="s">
        <v>3590</v>
      </c>
      <c r="F2642" s="29">
        <v>204</v>
      </c>
      <c r="G2642" s="55">
        <v>0.58099999999999996</v>
      </c>
      <c r="H2642" s="55"/>
      <c r="I2642" s="31">
        <f t="shared" si="504"/>
        <v>5.6</v>
      </c>
      <c r="J2642" s="32">
        <f t="shared" si="505"/>
        <v>1.6</v>
      </c>
      <c r="K2642" s="32">
        <f t="shared" si="506"/>
        <v>3.9</v>
      </c>
      <c r="L2642" s="32">
        <f t="shared" si="513"/>
        <v>1.0190000000000001</v>
      </c>
      <c r="M2642" s="32">
        <f t="shared" si="513"/>
        <v>3.9</v>
      </c>
      <c r="N2642" s="33">
        <f t="shared" si="507"/>
        <v>7</v>
      </c>
      <c r="O2642" s="34">
        <f t="shared" si="508"/>
        <v>0.33966666666666673</v>
      </c>
      <c r="P2642" s="35">
        <f t="shared" si="508"/>
        <v>1.3</v>
      </c>
      <c r="Q2642" s="33"/>
      <c r="R2642" s="33">
        <f t="shared" si="509"/>
        <v>0.33966666666666673</v>
      </c>
      <c r="S2642" s="185">
        <f t="shared" si="509"/>
        <v>1.3</v>
      </c>
      <c r="T2642" s="33"/>
      <c r="U2642" s="33">
        <f t="shared" si="510"/>
        <v>0.33966666666666673</v>
      </c>
      <c r="V2642" s="185">
        <f t="shared" si="510"/>
        <v>1.3</v>
      </c>
      <c r="W2642" s="36"/>
    </row>
    <row r="2643" spans="1:23" ht="19.5">
      <c r="A2643" s="26">
        <v>37</v>
      </c>
      <c r="B2643" s="27" t="s">
        <v>3532</v>
      </c>
      <c r="C2643" s="28" t="s">
        <v>3591</v>
      </c>
      <c r="D2643" s="28"/>
      <c r="E2643" s="28" t="s">
        <v>3592</v>
      </c>
      <c r="F2643" s="29">
        <v>111</v>
      </c>
      <c r="G2643" s="55"/>
      <c r="H2643" s="55"/>
      <c r="I2643" s="31">
        <f t="shared" si="504"/>
        <v>3.1</v>
      </c>
      <c r="J2643" s="32">
        <f t="shared" si="505"/>
        <v>0.9</v>
      </c>
      <c r="K2643" s="32">
        <f t="shared" si="506"/>
        <v>2.2000000000000002</v>
      </c>
      <c r="L2643" s="32">
        <f t="shared" si="513"/>
        <v>0.9</v>
      </c>
      <c r="M2643" s="32">
        <f t="shared" si="513"/>
        <v>2.2000000000000002</v>
      </c>
      <c r="N2643" s="33">
        <f t="shared" si="507"/>
        <v>4</v>
      </c>
      <c r="O2643" s="34">
        <f t="shared" si="508"/>
        <v>0.3</v>
      </c>
      <c r="P2643" s="35">
        <f t="shared" si="508"/>
        <v>0.73333333333333339</v>
      </c>
      <c r="Q2643" s="33"/>
      <c r="R2643" s="33">
        <f t="shared" si="509"/>
        <v>0.3</v>
      </c>
      <c r="S2643" s="185">
        <f t="shared" si="509"/>
        <v>0.73333333333333339</v>
      </c>
      <c r="T2643" s="33"/>
      <c r="U2643" s="33">
        <f t="shared" si="510"/>
        <v>0.3</v>
      </c>
      <c r="V2643" s="185">
        <f t="shared" si="510"/>
        <v>0.73333333333333339</v>
      </c>
      <c r="W2643" s="36"/>
    </row>
    <row r="2644" spans="1:23" ht="19.5">
      <c r="A2644" s="26">
        <v>38</v>
      </c>
      <c r="B2644" s="27" t="s">
        <v>3532</v>
      </c>
      <c r="C2644" s="28" t="s">
        <v>3593</v>
      </c>
      <c r="D2644" s="28"/>
      <c r="E2644" s="28" t="s">
        <v>3594</v>
      </c>
      <c r="F2644" s="29">
        <v>200</v>
      </c>
      <c r="G2644" s="55"/>
      <c r="H2644" s="55"/>
      <c r="I2644" s="31">
        <f t="shared" si="504"/>
        <v>5.5</v>
      </c>
      <c r="J2644" s="32">
        <f t="shared" si="505"/>
        <v>1.6</v>
      </c>
      <c r="K2644" s="32">
        <f t="shared" si="506"/>
        <v>3.9</v>
      </c>
      <c r="L2644" s="32">
        <f t="shared" si="513"/>
        <v>1.6</v>
      </c>
      <c r="M2644" s="32">
        <f t="shared" si="513"/>
        <v>3.9</v>
      </c>
      <c r="N2644" s="33">
        <f t="shared" si="507"/>
        <v>7</v>
      </c>
      <c r="O2644" s="34">
        <f t="shared" si="508"/>
        <v>0.53333333333333333</v>
      </c>
      <c r="P2644" s="35">
        <f t="shared" si="508"/>
        <v>1.3</v>
      </c>
      <c r="Q2644" s="33"/>
      <c r="R2644" s="33">
        <f t="shared" si="509"/>
        <v>0.53333333333333333</v>
      </c>
      <c r="S2644" s="185">
        <f t="shared" si="509"/>
        <v>1.3</v>
      </c>
      <c r="T2644" s="33"/>
      <c r="U2644" s="33">
        <f t="shared" si="510"/>
        <v>0.53333333333333333</v>
      </c>
      <c r="V2644" s="185">
        <f t="shared" si="510"/>
        <v>1.3</v>
      </c>
      <c r="W2644" s="36"/>
    </row>
    <row r="2645" spans="1:23" ht="19.5">
      <c r="A2645" s="26">
        <v>39</v>
      </c>
      <c r="B2645" s="27" t="s">
        <v>3532</v>
      </c>
      <c r="C2645" s="28" t="s">
        <v>3595</v>
      </c>
      <c r="D2645" s="28"/>
      <c r="E2645" s="28" t="s">
        <v>3596</v>
      </c>
      <c r="F2645" s="29">
        <v>135</v>
      </c>
      <c r="G2645" s="55"/>
      <c r="H2645" s="55"/>
      <c r="I2645" s="31">
        <f t="shared" si="504"/>
        <v>3.7</v>
      </c>
      <c r="J2645" s="32">
        <f t="shared" si="505"/>
        <v>1.1000000000000001</v>
      </c>
      <c r="K2645" s="32">
        <f t="shared" si="506"/>
        <v>2.6</v>
      </c>
      <c r="L2645" s="32">
        <f t="shared" si="513"/>
        <v>1.1000000000000001</v>
      </c>
      <c r="M2645" s="32">
        <f t="shared" si="513"/>
        <v>2.6</v>
      </c>
      <c r="N2645" s="33">
        <f t="shared" si="507"/>
        <v>5</v>
      </c>
      <c r="O2645" s="34">
        <f t="shared" si="508"/>
        <v>0.3666666666666667</v>
      </c>
      <c r="P2645" s="35">
        <f t="shared" si="508"/>
        <v>0.8666666666666667</v>
      </c>
      <c r="Q2645" s="33"/>
      <c r="R2645" s="33">
        <f t="shared" si="509"/>
        <v>0.3666666666666667</v>
      </c>
      <c r="S2645" s="185">
        <f t="shared" si="509"/>
        <v>0.8666666666666667</v>
      </c>
      <c r="T2645" s="33"/>
      <c r="U2645" s="33">
        <f t="shared" si="510"/>
        <v>0.3666666666666667</v>
      </c>
      <c r="V2645" s="185">
        <f t="shared" si="510"/>
        <v>0.8666666666666667</v>
      </c>
      <c r="W2645" s="36"/>
    </row>
    <row r="2646" spans="1:23" ht="19.5">
      <c r="A2646" s="26">
        <v>40</v>
      </c>
      <c r="B2646" s="27" t="s">
        <v>3532</v>
      </c>
      <c r="C2646" s="28" t="s">
        <v>3549</v>
      </c>
      <c r="D2646" s="28"/>
      <c r="E2646" s="28" t="s">
        <v>3597</v>
      </c>
      <c r="F2646" s="29">
        <v>112</v>
      </c>
      <c r="G2646" s="55"/>
      <c r="H2646" s="55"/>
      <c r="I2646" s="31">
        <f t="shared" si="504"/>
        <v>3.1</v>
      </c>
      <c r="J2646" s="32">
        <f t="shared" si="505"/>
        <v>0.9</v>
      </c>
      <c r="K2646" s="32">
        <f t="shared" si="506"/>
        <v>2.2000000000000002</v>
      </c>
      <c r="L2646" s="32">
        <f t="shared" si="513"/>
        <v>0.9</v>
      </c>
      <c r="M2646" s="32">
        <f t="shared" si="513"/>
        <v>2.2000000000000002</v>
      </c>
      <c r="N2646" s="33">
        <f t="shared" si="507"/>
        <v>4</v>
      </c>
      <c r="O2646" s="34">
        <f t="shared" si="508"/>
        <v>0.3</v>
      </c>
      <c r="P2646" s="35">
        <f t="shared" si="508"/>
        <v>0.73333333333333339</v>
      </c>
      <c r="Q2646" s="33"/>
      <c r="R2646" s="33">
        <f t="shared" si="509"/>
        <v>0.3</v>
      </c>
      <c r="S2646" s="185">
        <f t="shared" si="509"/>
        <v>0.73333333333333339</v>
      </c>
      <c r="T2646" s="33"/>
      <c r="U2646" s="33">
        <f t="shared" si="510"/>
        <v>0.3</v>
      </c>
      <c r="V2646" s="185">
        <f t="shared" si="510"/>
        <v>0.73333333333333339</v>
      </c>
      <c r="W2646" s="36"/>
    </row>
    <row r="2647" spans="1:23" ht="19.5">
      <c r="A2647" s="26">
        <v>41</v>
      </c>
      <c r="B2647" s="27" t="s">
        <v>3532</v>
      </c>
      <c r="C2647" s="28" t="s">
        <v>3561</v>
      </c>
      <c r="D2647" s="28"/>
      <c r="E2647" s="28" t="s">
        <v>3598</v>
      </c>
      <c r="F2647" s="29">
        <v>128</v>
      </c>
      <c r="G2647" s="55"/>
      <c r="H2647" s="55"/>
      <c r="I2647" s="31">
        <f t="shared" si="504"/>
        <v>3.5</v>
      </c>
      <c r="J2647" s="32">
        <f t="shared" si="505"/>
        <v>1</v>
      </c>
      <c r="K2647" s="32">
        <f t="shared" si="506"/>
        <v>2.5</v>
      </c>
      <c r="L2647" s="32">
        <f t="shared" si="513"/>
        <v>1</v>
      </c>
      <c r="M2647" s="32">
        <f t="shared" si="513"/>
        <v>2.5</v>
      </c>
      <c r="N2647" s="33">
        <f t="shared" si="507"/>
        <v>5</v>
      </c>
      <c r="O2647" s="34">
        <f t="shared" si="508"/>
        <v>0.33333333333333331</v>
      </c>
      <c r="P2647" s="35">
        <f t="shared" si="508"/>
        <v>0.83333333333333337</v>
      </c>
      <c r="Q2647" s="33"/>
      <c r="R2647" s="33">
        <f t="shared" si="509"/>
        <v>0.33333333333333331</v>
      </c>
      <c r="S2647" s="185">
        <f t="shared" si="509"/>
        <v>0.83333333333333337</v>
      </c>
      <c r="T2647" s="33"/>
      <c r="U2647" s="33">
        <f t="shared" si="510"/>
        <v>0.33333333333333331</v>
      </c>
      <c r="V2647" s="185">
        <f t="shared" si="510"/>
        <v>0.83333333333333337</v>
      </c>
      <c r="W2647" s="36"/>
    </row>
    <row r="2648" spans="1:23" ht="19.5">
      <c r="A2648" s="26">
        <v>42</v>
      </c>
      <c r="B2648" s="27" t="s">
        <v>3532</v>
      </c>
      <c r="C2648" s="28" t="s">
        <v>3599</v>
      </c>
      <c r="D2648" s="28"/>
      <c r="E2648" s="28" t="s">
        <v>3600</v>
      </c>
      <c r="F2648" s="29">
        <v>180</v>
      </c>
      <c r="G2648" s="55"/>
      <c r="H2648" s="55">
        <v>0.15999999999999992</v>
      </c>
      <c r="I2648" s="31">
        <f t="shared" si="504"/>
        <v>5</v>
      </c>
      <c r="J2648" s="32">
        <f t="shared" si="505"/>
        <v>1.4</v>
      </c>
      <c r="K2648" s="32">
        <f t="shared" si="506"/>
        <v>3.5</v>
      </c>
      <c r="L2648" s="32">
        <f t="shared" si="513"/>
        <v>1.4</v>
      </c>
      <c r="M2648" s="32">
        <f t="shared" si="513"/>
        <v>3.34</v>
      </c>
      <c r="N2648" s="33">
        <f t="shared" si="507"/>
        <v>6</v>
      </c>
      <c r="O2648" s="34">
        <f t="shared" si="508"/>
        <v>0.46666666666666662</v>
      </c>
      <c r="P2648" s="35">
        <f t="shared" si="508"/>
        <v>1.1133333333333333</v>
      </c>
      <c r="Q2648" s="33"/>
      <c r="R2648" s="33">
        <f t="shared" si="509"/>
        <v>0.46666666666666662</v>
      </c>
      <c r="S2648" s="185">
        <f t="shared" si="509"/>
        <v>1.1133333333333333</v>
      </c>
      <c r="T2648" s="33"/>
      <c r="U2648" s="33">
        <f t="shared" si="510"/>
        <v>0.46666666666666662</v>
      </c>
      <c r="V2648" s="185">
        <f t="shared" si="510"/>
        <v>1.1133333333333333</v>
      </c>
      <c r="W2648" s="36"/>
    </row>
    <row r="2649" spans="1:23" ht="19.5">
      <c r="A2649" s="26">
        <v>43</v>
      </c>
      <c r="B2649" s="27" t="s">
        <v>3532</v>
      </c>
      <c r="C2649" s="28" t="s">
        <v>3601</v>
      </c>
      <c r="D2649" s="28"/>
      <c r="E2649" s="28" t="s">
        <v>3602</v>
      </c>
      <c r="F2649" s="29">
        <v>174</v>
      </c>
      <c r="G2649" s="55"/>
      <c r="H2649" s="55"/>
      <c r="I2649" s="31">
        <f t="shared" si="504"/>
        <v>4.8</v>
      </c>
      <c r="J2649" s="32">
        <f t="shared" si="505"/>
        <v>1.4</v>
      </c>
      <c r="K2649" s="32">
        <f t="shared" si="506"/>
        <v>3.4</v>
      </c>
      <c r="L2649" s="32">
        <f t="shared" si="513"/>
        <v>1.4</v>
      </c>
      <c r="M2649" s="32">
        <f t="shared" si="513"/>
        <v>3.4</v>
      </c>
      <c r="N2649" s="33">
        <f t="shared" si="507"/>
        <v>6</v>
      </c>
      <c r="O2649" s="34">
        <f t="shared" si="508"/>
        <v>0.46666666666666662</v>
      </c>
      <c r="P2649" s="35">
        <f t="shared" si="508"/>
        <v>1.1333333333333333</v>
      </c>
      <c r="Q2649" s="33"/>
      <c r="R2649" s="33">
        <f t="shared" si="509"/>
        <v>0.46666666666666662</v>
      </c>
      <c r="S2649" s="185">
        <f t="shared" si="509"/>
        <v>1.1333333333333333</v>
      </c>
      <c r="T2649" s="33"/>
      <c r="U2649" s="33">
        <f t="shared" si="510"/>
        <v>0.46666666666666662</v>
      </c>
      <c r="V2649" s="185">
        <f t="shared" si="510"/>
        <v>1.1333333333333333</v>
      </c>
      <c r="W2649" s="36"/>
    </row>
    <row r="2650" spans="1:23" ht="19.5">
      <c r="A2650" s="26">
        <v>44</v>
      </c>
      <c r="B2650" s="27" t="s">
        <v>3532</v>
      </c>
      <c r="C2650" s="28" t="s">
        <v>3603</v>
      </c>
      <c r="D2650" s="28"/>
      <c r="E2650" s="28" t="s">
        <v>3604</v>
      </c>
      <c r="F2650" s="29">
        <v>344</v>
      </c>
      <c r="G2650" s="55">
        <v>2.149</v>
      </c>
      <c r="H2650" s="55">
        <v>2.7319999999999998</v>
      </c>
      <c r="I2650" s="31">
        <f t="shared" si="504"/>
        <v>9.5</v>
      </c>
      <c r="J2650" s="32">
        <v>2.61</v>
      </c>
      <c r="K2650" s="32">
        <f t="shared" si="506"/>
        <v>6.7</v>
      </c>
      <c r="L2650" s="32">
        <f t="shared" si="513"/>
        <v>0.46099999999999985</v>
      </c>
      <c r="M2650" s="32">
        <f t="shared" si="513"/>
        <v>3.9680000000000004</v>
      </c>
      <c r="N2650" s="33">
        <f t="shared" si="507"/>
        <v>12</v>
      </c>
      <c r="O2650" s="34">
        <f t="shared" si="508"/>
        <v>0.15366666666666662</v>
      </c>
      <c r="P2650" s="35">
        <f t="shared" si="508"/>
        <v>1.3226666666666669</v>
      </c>
      <c r="Q2650" s="33"/>
      <c r="R2650" s="33">
        <f t="shared" si="509"/>
        <v>0.15366666666666662</v>
      </c>
      <c r="S2650" s="185">
        <f t="shared" si="509"/>
        <v>1.3226666666666669</v>
      </c>
      <c r="T2650" s="33"/>
      <c r="U2650" s="33">
        <f t="shared" si="510"/>
        <v>0.15366666666666662</v>
      </c>
      <c r="V2650" s="185">
        <f t="shared" si="510"/>
        <v>1.3226666666666669</v>
      </c>
      <c r="W2650" s="36"/>
    </row>
    <row r="2651" spans="1:23" ht="19.5">
      <c r="A2651" s="26">
        <v>45</v>
      </c>
      <c r="B2651" s="27" t="s">
        <v>3532</v>
      </c>
      <c r="C2651" s="28" t="s">
        <v>3605</v>
      </c>
      <c r="D2651" s="28"/>
      <c r="E2651" s="28" t="s">
        <v>3606</v>
      </c>
      <c r="F2651" s="29">
        <v>291</v>
      </c>
      <c r="G2651" s="55">
        <v>4.8780000000000001</v>
      </c>
      <c r="H2651" s="55"/>
      <c r="I2651" s="31">
        <f t="shared" si="504"/>
        <v>8</v>
      </c>
      <c r="J2651" s="32">
        <f t="shared" si="505"/>
        <v>2.2999999999999998</v>
      </c>
      <c r="K2651" s="32">
        <f t="shared" si="506"/>
        <v>5.6</v>
      </c>
      <c r="L2651" s="32">
        <v>0</v>
      </c>
      <c r="M2651" s="32">
        <f t="shared" ref="M2651:M2667" si="514">K2651-H2651</f>
        <v>5.6</v>
      </c>
      <c r="N2651" s="33">
        <f t="shared" si="507"/>
        <v>10</v>
      </c>
      <c r="O2651" s="34">
        <f t="shared" si="508"/>
        <v>0</v>
      </c>
      <c r="P2651" s="35">
        <f t="shared" si="508"/>
        <v>1.8666666666666665</v>
      </c>
      <c r="Q2651" s="33"/>
      <c r="R2651" s="33">
        <f t="shared" si="509"/>
        <v>0</v>
      </c>
      <c r="S2651" s="185">
        <f t="shared" si="509"/>
        <v>1.8666666666666665</v>
      </c>
      <c r="T2651" s="33"/>
      <c r="U2651" s="33">
        <f t="shared" si="510"/>
        <v>0</v>
      </c>
      <c r="V2651" s="185">
        <f t="shared" si="510"/>
        <v>1.8666666666666665</v>
      </c>
      <c r="W2651" s="36"/>
    </row>
    <row r="2652" spans="1:23" ht="19.5">
      <c r="A2652" s="26">
        <v>46</v>
      </c>
      <c r="B2652" s="27" t="s">
        <v>3532</v>
      </c>
      <c r="C2652" s="28" t="s">
        <v>3607</v>
      </c>
      <c r="D2652" s="28"/>
      <c r="E2652" s="28" t="s">
        <v>3608</v>
      </c>
      <c r="F2652" s="29">
        <v>135</v>
      </c>
      <c r="G2652" s="55"/>
      <c r="H2652" s="55"/>
      <c r="I2652" s="31">
        <f t="shared" si="504"/>
        <v>3.7</v>
      </c>
      <c r="J2652" s="32">
        <f t="shared" si="505"/>
        <v>1.1000000000000001</v>
      </c>
      <c r="K2652" s="32">
        <f t="shared" si="506"/>
        <v>2.6</v>
      </c>
      <c r="L2652" s="32">
        <f t="shared" ref="L2652:L2667" si="515">J2652-G2652</f>
        <v>1.1000000000000001</v>
      </c>
      <c r="M2652" s="32">
        <f t="shared" si="514"/>
        <v>2.6</v>
      </c>
      <c r="N2652" s="33">
        <f t="shared" si="507"/>
        <v>5</v>
      </c>
      <c r="O2652" s="34">
        <f t="shared" si="508"/>
        <v>0.3666666666666667</v>
      </c>
      <c r="P2652" s="35">
        <f t="shared" si="508"/>
        <v>0.8666666666666667</v>
      </c>
      <c r="Q2652" s="33"/>
      <c r="R2652" s="33">
        <f t="shared" si="509"/>
        <v>0.3666666666666667</v>
      </c>
      <c r="S2652" s="185">
        <f t="shared" si="509"/>
        <v>0.8666666666666667</v>
      </c>
      <c r="T2652" s="33"/>
      <c r="U2652" s="33">
        <f t="shared" si="510"/>
        <v>0.3666666666666667</v>
      </c>
      <c r="V2652" s="185">
        <f t="shared" si="510"/>
        <v>0.8666666666666667</v>
      </c>
      <c r="W2652" s="36"/>
    </row>
    <row r="2653" spans="1:23" ht="19.5">
      <c r="A2653" s="26">
        <v>47</v>
      </c>
      <c r="B2653" s="27" t="s">
        <v>3532</v>
      </c>
      <c r="C2653" s="28" t="s">
        <v>3609</v>
      </c>
      <c r="D2653" s="28"/>
      <c r="E2653" s="28" t="s">
        <v>3610</v>
      </c>
      <c r="F2653" s="29">
        <v>164</v>
      </c>
      <c r="G2653" s="55"/>
      <c r="H2653" s="55"/>
      <c r="I2653" s="31">
        <f t="shared" si="504"/>
        <v>4.5</v>
      </c>
      <c r="J2653" s="32">
        <f t="shared" si="505"/>
        <v>1.3</v>
      </c>
      <c r="K2653" s="32">
        <f t="shared" si="506"/>
        <v>3.2</v>
      </c>
      <c r="L2653" s="32">
        <f t="shared" si="515"/>
        <v>1.3</v>
      </c>
      <c r="M2653" s="32">
        <f t="shared" si="514"/>
        <v>3.2</v>
      </c>
      <c r="N2653" s="33">
        <f t="shared" si="507"/>
        <v>6</v>
      </c>
      <c r="O2653" s="34">
        <f t="shared" si="508"/>
        <v>0.43333333333333335</v>
      </c>
      <c r="P2653" s="35">
        <f t="shared" si="508"/>
        <v>1.0666666666666667</v>
      </c>
      <c r="Q2653" s="33"/>
      <c r="R2653" s="33">
        <f t="shared" si="509"/>
        <v>0.43333333333333335</v>
      </c>
      <c r="S2653" s="185">
        <f t="shared" si="509"/>
        <v>1.0666666666666667</v>
      </c>
      <c r="T2653" s="33"/>
      <c r="U2653" s="33">
        <f t="shared" si="510"/>
        <v>0.43333333333333335</v>
      </c>
      <c r="V2653" s="185">
        <f t="shared" si="510"/>
        <v>1.0666666666666667</v>
      </c>
      <c r="W2653" s="36"/>
    </row>
    <row r="2654" spans="1:23" ht="19.5">
      <c r="A2654" s="26">
        <v>48</v>
      </c>
      <c r="B2654" s="27" t="s">
        <v>3532</v>
      </c>
      <c r="C2654" s="37" t="s">
        <v>2937</v>
      </c>
      <c r="D2654" s="37"/>
      <c r="E2654" s="28" t="s">
        <v>2938</v>
      </c>
      <c r="F2654" s="29">
        <v>122</v>
      </c>
      <c r="G2654" s="55"/>
      <c r="H2654" s="55"/>
      <c r="I2654" s="31">
        <f t="shared" si="504"/>
        <v>3.4</v>
      </c>
      <c r="J2654" s="32">
        <f t="shared" si="505"/>
        <v>1</v>
      </c>
      <c r="K2654" s="32">
        <f t="shared" si="506"/>
        <v>2.4</v>
      </c>
      <c r="L2654" s="32">
        <f t="shared" si="515"/>
        <v>1</v>
      </c>
      <c r="M2654" s="32">
        <f t="shared" si="514"/>
        <v>2.4</v>
      </c>
      <c r="N2654" s="33">
        <f t="shared" si="507"/>
        <v>4</v>
      </c>
      <c r="O2654" s="34">
        <f t="shared" si="508"/>
        <v>0.33333333333333331</v>
      </c>
      <c r="P2654" s="35">
        <f t="shared" si="508"/>
        <v>0.79999999999999993</v>
      </c>
      <c r="Q2654" s="33"/>
      <c r="R2654" s="33">
        <f t="shared" si="509"/>
        <v>0.33333333333333331</v>
      </c>
      <c r="S2654" s="185">
        <f t="shared" si="509"/>
        <v>0.79999999999999993</v>
      </c>
      <c r="T2654" s="33"/>
      <c r="U2654" s="33">
        <f t="shared" si="510"/>
        <v>0.33333333333333331</v>
      </c>
      <c r="V2654" s="185">
        <f t="shared" si="510"/>
        <v>0.79999999999999993</v>
      </c>
      <c r="W2654" s="36"/>
    </row>
    <row r="2655" spans="1:23" ht="19.5">
      <c r="A2655" s="26">
        <v>49</v>
      </c>
      <c r="B2655" s="27" t="s">
        <v>3532</v>
      </c>
      <c r="C2655" s="28" t="s">
        <v>3611</v>
      </c>
      <c r="D2655" s="28"/>
      <c r="E2655" s="28" t="s">
        <v>3612</v>
      </c>
      <c r="F2655" s="29">
        <v>167</v>
      </c>
      <c r="G2655" s="55"/>
      <c r="H2655" s="55">
        <v>0.3680000000000001</v>
      </c>
      <c r="I2655" s="31">
        <f t="shared" si="504"/>
        <v>4.5999999999999996</v>
      </c>
      <c r="J2655" s="32">
        <f t="shared" si="505"/>
        <v>1.3</v>
      </c>
      <c r="K2655" s="32">
        <f t="shared" si="506"/>
        <v>3.2</v>
      </c>
      <c r="L2655" s="32">
        <f t="shared" si="515"/>
        <v>1.3</v>
      </c>
      <c r="M2655" s="32">
        <f t="shared" si="514"/>
        <v>2.8319999999999999</v>
      </c>
      <c r="N2655" s="33">
        <f t="shared" si="507"/>
        <v>6</v>
      </c>
      <c r="O2655" s="34">
        <f t="shared" si="508"/>
        <v>0.43333333333333335</v>
      </c>
      <c r="P2655" s="35">
        <f t="shared" si="508"/>
        <v>0.94399999999999995</v>
      </c>
      <c r="Q2655" s="33"/>
      <c r="R2655" s="33">
        <f t="shared" si="509"/>
        <v>0.43333333333333335</v>
      </c>
      <c r="S2655" s="185">
        <f t="shared" si="509"/>
        <v>0.94399999999999995</v>
      </c>
      <c r="T2655" s="33"/>
      <c r="U2655" s="33">
        <f t="shared" si="510"/>
        <v>0.43333333333333335</v>
      </c>
      <c r="V2655" s="185">
        <f t="shared" si="510"/>
        <v>0.94399999999999995</v>
      </c>
      <c r="W2655" s="36"/>
    </row>
    <row r="2656" spans="1:23" ht="19.5">
      <c r="A2656" s="26">
        <v>50</v>
      </c>
      <c r="B2656" s="27" t="s">
        <v>3532</v>
      </c>
      <c r="C2656" s="28" t="s">
        <v>2544</v>
      </c>
      <c r="D2656" s="28"/>
      <c r="E2656" s="28" t="s">
        <v>3613</v>
      </c>
      <c r="F2656" s="29">
        <v>235</v>
      </c>
      <c r="G2656" s="55"/>
      <c r="H2656" s="55"/>
      <c r="I2656" s="31">
        <f t="shared" si="504"/>
        <v>6.5</v>
      </c>
      <c r="J2656" s="32">
        <f t="shared" si="505"/>
        <v>1.9</v>
      </c>
      <c r="K2656" s="32">
        <f t="shared" si="506"/>
        <v>4.5999999999999996</v>
      </c>
      <c r="L2656" s="32">
        <f t="shared" si="515"/>
        <v>1.9</v>
      </c>
      <c r="M2656" s="32">
        <f t="shared" si="514"/>
        <v>4.5999999999999996</v>
      </c>
      <c r="N2656" s="33">
        <f t="shared" si="507"/>
        <v>8</v>
      </c>
      <c r="O2656" s="34">
        <f t="shared" si="508"/>
        <v>0.6333333333333333</v>
      </c>
      <c r="P2656" s="35">
        <f t="shared" si="508"/>
        <v>1.5333333333333332</v>
      </c>
      <c r="Q2656" s="33"/>
      <c r="R2656" s="33">
        <f t="shared" si="509"/>
        <v>0.6333333333333333</v>
      </c>
      <c r="S2656" s="185">
        <f t="shared" si="509"/>
        <v>1.5333333333333332</v>
      </c>
      <c r="T2656" s="33"/>
      <c r="U2656" s="33">
        <f t="shared" si="510"/>
        <v>0.6333333333333333</v>
      </c>
      <c r="V2656" s="185">
        <f t="shared" si="510"/>
        <v>1.5333333333333332</v>
      </c>
      <c r="W2656" s="36"/>
    </row>
    <row r="2657" spans="1:23" ht="19.5">
      <c r="A2657" s="26">
        <v>51</v>
      </c>
      <c r="B2657" s="27" t="s">
        <v>3532</v>
      </c>
      <c r="C2657" s="28" t="s">
        <v>3614</v>
      </c>
      <c r="D2657" s="28"/>
      <c r="E2657" s="28" t="s">
        <v>3615</v>
      </c>
      <c r="F2657" s="29">
        <v>207</v>
      </c>
      <c r="G2657" s="55"/>
      <c r="H2657" s="55"/>
      <c r="I2657" s="31">
        <f t="shared" si="504"/>
        <v>5.7</v>
      </c>
      <c r="J2657" s="32">
        <f t="shared" si="505"/>
        <v>1.6</v>
      </c>
      <c r="K2657" s="32">
        <f t="shared" si="506"/>
        <v>4</v>
      </c>
      <c r="L2657" s="32">
        <f t="shared" si="515"/>
        <v>1.6</v>
      </c>
      <c r="M2657" s="32">
        <f t="shared" si="514"/>
        <v>4</v>
      </c>
      <c r="N2657" s="33">
        <f t="shared" si="507"/>
        <v>7</v>
      </c>
      <c r="O2657" s="34">
        <f t="shared" si="508"/>
        <v>0.53333333333333333</v>
      </c>
      <c r="P2657" s="35">
        <f t="shared" si="508"/>
        <v>1.3333333333333333</v>
      </c>
      <c r="Q2657" s="33"/>
      <c r="R2657" s="33">
        <f t="shared" si="509"/>
        <v>0.53333333333333333</v>
      </c>
      <c r="S2657" s="185">
        <f t="shared" si="509"/>
        <v>1.3333333333333333</v>
      </c>
      <c r="T2657" s="33"/>
      <c r="U2657" s="33">
        <f t="shared" si="510"/>
        <v>0.53333333333333333</v>
      </c>
      <c r="V2657" s="185">
        <f t="shared" si="510"/>
        <v>1.3333333333333333</v>
      </c>
      <c r="W2657" s="36"/>
    </row>
    <row r="2658" spans="1:23" ht="19.5">
      <c r="A2658" s="26">
        <v>52</v>
      </c>
      <c r="B2658" s="27" t="s">
        <v>3532</v>
      </c>
      <c r="C2658" s="28" t="s">
        <v>3616</v>
      </c>
      <c r="D2658" s="28"/>
      <c r="E2658" s="28" t="s">
        <v>3617</v>
      </c>
      <c r="F2658" s="29">
        <v>168</v>
      </c>
      <c r="G2658" s="55"/>
      <c r="H2658" s="55"/>
      <c r="I2658" s="31">
        <f t="shared" si="504"/>
        <v>4.5999999999999996</v>
      </c>
      <c r="J2658" s="32">
        <f t="shared" si="505"/>
        <v>1.3</v>
      </c>
      <c r="K2658" s="32">
        <f t="shared" si="506"/>
        <v>3.2</v>
      </c>
      <c r="L2658" s="32">
        <f t="shared" si="515"/>
        <v>1.3</v>
      </c>
      <c r="M2658" s="32">
        <f t="shared" si="514"/>
        <v>3.2</v>
      </c>
      <c r="N2658" s="33">
        <f t="shared" si="507"/>
        <v>6</v>
      </c>
      <c r="O2658" s="34">
        <f t="shared" si="508"/>
        <v>0.43333333333333335</v>
      </c>
      <c r="P2658" s="35">
        <f t="shared" si="508"/>
        <v>1.0666666666666667</v>
      </c>
      <c r="Q2658" s="33"/>
      <c r="R2658" s="33">
        <f t="shared" si="509"/>
        <v>0.43333333333333335</v>
      </c>
      <c r="S2658" s="185">
        <f t="shared" si="509"/>
        <v>1.0666666666666667</v>
      </c>
      <c r="T2658" s="33"/>
      <c r="U2658" s="33">
        <f t="shared" si="510"/>
        <v>0.43333333333333335</v>
      </c>
      <c r="V2658" s="185">
        <f t="shared" si="510"/>
        <v>1.0666666666666667</v>
      </c>
      <c r="W2658" s="36"/>
    </row>
    <row r="2659" spans="1:23" ht="19.5">
      <c r="A2659" s="26">
        <v>53</v>
      </c>
      <c r="B2659" s="27" t="s">
        <v>3532</v>
      </c>
      <c r="C2659" s="28" t="s">
        <v>3618</v>
      </c>
      <c r="D2659" s="28"/>
      <c r="E2659" s="28" t="s">
        <v>3619</v>
      </c>
      <c r="F2659" s="29">
        <v>135</v>
      </c>
      <c r="G2659" s="55"/>
      <c r="H2659" s="55"/>
      <c r="I2659" s="31">
        <f t="shared" si="504"/>
        <v>3.7</v>
      </c>
      <c r="J2659" s="32">
        <f t="shared" si="505"/>
        <v>1.1000000000000001</v>
      </c>
      <c r="K2659" s="32">
        <f t="shared" si="506"/>
        <v>2.6</v>
      </c>
      <c r="L2659" s="32">
        <f t="shared" si="515"/>
        <v>1.1000000000000001</v>
      </c>
      <c r="M2659" s="32">
        <f t="shared" si="514"/>
        <v>2.6</v>
      </c>
      <c r="N2659" s="33">
        <f t="shared" si="507"/>
        <v>5</v>
      </c>
      <c r="O2659" s="34">
        <f t="shared" si="508"/>
        <v>0.3666666666666667</v>
      </c>
      <c r="P2659" s="35">
        <f t="shared" si="508"/>
        <v>0.8666666666666667</v>
      </c>
      <c r="Q2659" s="33"/>
      <c r="R2659" s="33">
        <f t="shared" si="509"/>
        <v>0.3666666666666667</v>
      </c>
      <c r="S2659" s="185">
        <f t="shared" si="509"/>
        <v>0.8666666666666667</v>
      </c>
      <c r="T2659" s="33"/>
      <c r="U2659" s="33">
        <f t="shared" si="510"/>
        <v>0.3666666666666667</v>
      </c>
      <c r="V2659" s="185">
        <f t="shared" si="510"/>
        <v>0.8666666666666667</v>
      </c>
      <c r="W2659" s="36"/>
    </row>
    <row r="2660" spans="1:23" ht="19.5">
      <c r="A2660" s="26">
        <v>54</v>
      </c>
      <c r="B2660" s="27" t="s">
        <v>3532</v>
      </c>
      <c r="C2660" s="28" t="s">
        <v>3620</v>
      </c>
      <c r="D2660" s="28"/>
      <c r="E2660" s="28" t="s">
        <v>3621</v>
      </c>
      <c r="F2660" s="29">
        <v>249</v>
      </c>
      <c r="G2660" s="55"/>
      <c r="H2660" s="55"/>
      <c r="I2660" s="31">
        <f t="shared" si="504"/>
        <v>6.8</v>
      </c>
      <c r="J2660" s="32">
        <f t="shared" si="505"/>
        <v>1.9</v>
      </c>
      <c r="K2660" s="32">
        <f t="shared" si="506"/>
        <v>4.8</v>
      </c>
      <c r="L2660" s="32">
        <f t="shared" si="515"/>
        <v>1.9</v>
      </c>
      <c r="M2660" s="32">
        <f t="shared" si="514"/>
        <v>4.8</v>
      </c>
      <c r="N2660" s="33">
        <f t="shared" si="507"/>
        <v>9</v>
      </c>
      <c r="O2660" s="34">
        <f t="shared" si="508"/>
        <v>0.6333333333333333</v>
      </c>
      <c r="P2660" s="35">
        <f t="shared" si="508"/>
        <v>1.5999999999999999</v>
      </c>
      <c r="Q2660" s="33"/>
      <c r="R2660" s="33">
        <f t="shared" si="509"/>
        <v>0.6333333333333333</v>
      </c>
      <c r="S2660" s="185">
        <f t="shared" si="509"/>
        <v>1.5999999999999999</v>
      </c>
      <c r="T2660" s="33"/>
      <c r="U2660" s="33">
        <f t="shared" si="510"/>
        <v>0.6333333333333333</v>
      </c>
      <c r="V2660" s="185">
        <f t="shared" si="510"/>
        <v>1.5999999999999999</v>
      </c>
      <c r="W2660" s="36"/>
    </row>
    <row r="2661" spans="1:23" ht="19.5">
      <c r="A2661" s="26">
        <v>55</v>
      </c>
      <c r="B2661" s="27" t="s">
        <v>3532</v>
      </c>
      <c r="C2661" s="28" t="s">
        <v>3622</v>
      </c>
      <c r="D2661" s="28"/>
      <c r="E2661" s="28" t="s">
        <v>3623</v>
      </c>
      <c r="F2661" s="29">
        <v>160</v>
      </c>
      <c r="G2661" s="55">
        <v>0.23899999999999999</v>
      </c>
      <c r="H2661" s="55">
        <v>0.69199999999999995</v>
      </c>
      <c r="I2661" s="31">
        <f t="shared" si="504"/>
        <v>4.4000000000000004</v>
      </c>
      <c r="J2661" s="32">
        <f t="shared" si="505"/>
        <v>1.3</v>
      </c>
      <c r="K2661" s="32">
        <f t="shared" si="506"/>
        <v>3.1</v>
      </c>
      <c r="L2661" s="32">
        <f t="shared" si="515"/>
        <v>1.0609999999999999</v>
      </c>
      <c r="M2661" s="32">
        <f t="shared" si="514"/>
        <v>2.4080000000000004</v>
      </c>
      <c r="N2661" s="33">
        <f t="shared" si="507"/>
        <v>6</v>
      </c>
      <c r="O2661" s="34">
        <f t="shared" si="508"/>
        <v>0.35366666666666663</v>
      </c>
      <c r="P2661" s="35">
        <f t="shared" si="508"/>
        <v>0.80266666666666675</v>
      </c>
      <c r="Q2661" s="33"/>
      <c r="R2661" s="33">
        <f t="shared" si="509"/>
        <v>0.35366666666666663</v>
      </c>
      <c r="S2661" s="185">
        <f t="shared" si="509"/>
        <v>0.80266666666666675</v>
      </c>
      <c r="T2661" s="33"/>
      <c r="U2661" s="33">
        <f t="shared" si="510"/>
        <v>0.35366666666666663</v>
      </c>
      <c r="V2661" s="185">
        <f t="shared" si="510"/>
        <v>0.80266666666666675</v>
      </c>
      <c r="W2661" s="36"/>
    </row>
    <row r="2662" spans="1:23" ht="19.5">
      <c r="A2662" s="26">
        <v>56</v>
      </c>
      <c r="B2662" s="27" t="s">
        <v>3532</v>
      </c>
      <c r="C2662" s="28" t="s">
        <v>663</v>
      </c>
      <c r="D2662" s="28"/>
      <c r="E2662" s="28" t="s">
        <v>664</v>
      </c>
      <c r="F2662" s="29">
        <v>197</v>
      </c>
      <c r="G2662" s="55"/>
      <c r="H2662" s="55"/>
      <c r="I2662" s="31">
        <f t="shared" si="504"/>
        <v>5.4</v>
      </c>
      <c r="J2662" s="32">
        <f t="shared" si="505"/>
        <v>1.5</v>
      </c>
      <c r="K2662" s="32">
        <f t="shared" si="506"/>
        <v>3.8</v>
      </c>
      <c r="L2662" s="32">
        <f t="shared" si="515"/>
        <v>1.5</v>
      </c>
      <c r="M2662" s="32">
        <f t="shared" si="514"/>
        <v>3.8</v>
      </c>
      <c r="N2662" s="33">
        <f t="shared" si="507"/>
        <v>7</v>
      </c>
      <c r="O2662" s="34">
        <f t="shared" si="508"/>
        <v>0.5</v>
      </c>
      <c r="P2662" s="35">
        <f t="shared" si="508"/>
        <v>1.2666666666666666</v>
      </c>
      <c r="Q2662" s="33"/>
      <c r="R2662" s="33">
        <f t="shared" si="509"/>
        <v>0.5</v>
      </c>
      <c r="S2662" s="185">
        <f t="shared" si="509"/>
        <v>1.2666666666666666</v>
      </c>
      <c r="T2662" s="33"/>
      <c r="U2662" s="33">
        <f t="shared" si="510"/>
        <v>0.5</v>
      </c>
      <c r="V2662" s="185">
        <f t="shared" si="510"/>
        <v>1.2666666666666666</v>
      </c>
      <c r="W2662" s="36"/>
    </row>
    <row r="2663" spans="1:23" ht="19.5">
      <c r="A2663" s="26">
        <v>57</v>
      </c>
      <c r="B2663" s="27" t="s">
        <v>3532</v>
      </c>
      <c r="C2663" s="28" t="s">
        <v>3624</v>
      </c>
      <c r="D2663" s="28"/>
      <c r="E2663" s="28" t="s">
        <v>3625</v>
      </c>
      <c r="F2663" s="29">
        <v>192</v>
      </c>
      <c r="G2663" s="55"/>
      <c r="H2663" s="55"/>
      <c r="I2663" s="31">
        <f t="shared" si="504"/>
        <v>5.3</v>
      </c>
      <c r="J2663" s="32">
        <f t="shared" si="505"/>
        <v>1.5</v>
      </c>
      <c r="K2663" s="32">
        <f t="shared" si="506"/>
        <v>3.7</v>
      </c>
      <c r="L2663" s="32">
        <f t="shared" si="515"/>
        <v>1.5</v>
      </c>
      <c r="M2663" s="32">
        <f t="shared" si="514"/>
        <v>3.7</v>
      </c>
      <c r="N2663" s="33">
        <f t="shared" si="507"/>
        <v>7</v>
      </c>
      <c r="O2663" s="34">
        <f t="shared" si="508"/>
        <v>0.5</v>
      </c>
      <c r="P2663" s="35">
        <f t="shared" si="508"/>
        <v>1.2333333333333334</v>
      </c>
      <c r="Q2663" s="33"/>
      <c r="R2663" s="33">
        <f t="shared" si="509"/>
        <v>0.5</v>
      </c>
      <c r="S2663" s="185">
        <f t="shared" si="509"/>
        <v>1.2333333333333334</v>
      </c>
      <c r="T2663" s="33"/>
      <c r="U2663" s="33">
        <f t="shared" si="510"/>
        <v>0.5</v>
      </c>
      <c r="V2663" s="185">
        <f t="shared" si="510"/>
        <v>1.2333333333333334</v>
      </c>
      <c r="W2663" s="36"/>
    </row>
    <row r="2664" spans="1:23" ht="19.5">
      <c r="A2664" s="26">
        <v>58</v>
      </c>
      <c r="B2664" s="27" t="s">
        <v>3532</v>
      </c>
      <c r="C2664" s="28" t="s">
        <v>3624</v>
      </c>
      <c r="D2664" s="28"/>
      <c r="E2664" s="28" t="s">
        <v>3626</v>
      </c>
      <c r="F2664" s="29">
        <v>81</v>
      </c>
      <c r="G2664" s="55"/>
      <c r="H2664" s="55"/>
      <c r="I2664" s="31">
        <f t="shared" si="504"/>
        <v>2.2000000000000002</v>
      </c>
      <c r="J2664" s="32">
        <f t="shared" si="505"/>
        <v>0.6</v>
      </c>
      <c r="K2664" s="32">
        <f t="shared" si="506"/>
        <v>1.5</v>
      </c>
      <c r="L2664" s="32">
        <f t="shared" si="515"/>
        <v>0.6</v>
      </c>
      <c r="M2664" s="32">
        <f t="shared" si="514"/>
        <v>1.5</v>
      </c>
      <c r="N2664" s="33">
        <f t="shared" si="507"/>
        <v>3</v>
      </c>
      <c r="O2664" s="34">
        <f t="shared" si="508"/>
        <v>0.19999999999999998</v>
      </c>
      <c r="P2664" s="35">
        <f t="shared" si="508"/>
        <v>0.5</v>
      </c>
      <c r="Q2664" s="33"/>
      <c r="R2664" s="33">
        <f t="shared" si="509"/>
        <v>0.19999999999999998</v>
      </c>
      <c r="S2664" s="185">
        <f t="shared" si="509"/>
        <v>0.5</v>
      </c>
      <c r="T2664" s="33"/>
      <c r="U2664" s="33">
        <f t="shared" si="510"/>
        <v>0.19999999999999998</v>
      </c>
      <c r="V2664" s="185">
        <f t="shared" si="510"/>
        <v>0.5</v>
      </c>
      <c r="W2664" s="36"/>
    </row>
    <row r="2665" spans="1:23" ht="19.5">
      <c r="A2665" s="26">
        <v>59</v>
      </c>
      <c r="B2665" s="27" t="s">
        <v>3532</v>
      </c>
      <c r="C2665" s="28" t="s">
        <v>3627</v>
      </c>
      <c r="D2665" s="28"/>
      <c r="E2665" s="28" t="s">
        <v>3628</v>
      </c>
      <c r="F2665" s="29">
        <v>242</v>
      </c>
      <c r="G2665" s="55"/>
      <c r="H2665" s="55"/>
      <c r="I2665" s="31">
        <f t="shared" si="504"/>
        <v>6.7</v>
      </c>
      <c r="J2665" s="32">
        <f t="shared" si="505"/>
        <v>1.9</v>
      </c>
      <c r="K2665" s="32">
        <f t="shared" si="506"/>
        <v>4.7</v>
      </c>
      <c r="L2665" s="32">
        <f t="shared" si="515"/>
        <v>1.9</v>
      </c>
      <c r="M2665" s="32">
        <f t="shared" si="514"/>
        <v>4.7</v>
      </c>
      <c r="N2665" s="33">
        <f t="shared" si="507"/>
        <v>9</v>
      </c>
      <c r="O2665" s="34">
        <f t="shared" si="508"/>
        <v>0.6333333333333333</v>
      </c>
      <c r="P2665" s="35">
        <f t="shared" si="508"/>
        <v>1.5666666666666667</v>
      </c>
      <c r="Q2665" s="33"/>
      <c r="R2665" s="33">
        <f t="shared" si="509"/>
        <v>0.6333333333333333</v>
      </c>
      <c r="S2665" s="185">
        <f t="shared" si="509"/>
        <v>1.5666666666666667</v>
      </c>
      <c r="T2665" s="33"/>
      <c r="U2665" s="33">
        <f t="shared" si="510"/>
        <v>0.6333333333333333</v>
      </c>
      <c r="V2665" s="185">
        <f t="shared" si="510"/>
        <v>1.5666666666666667</v>
      </c>
      <c r="W2665" s="36"/>
    </row>
    <row r="2666" spans="1:23" ht="19.5">
      <c r="A2666" s="26">
        <v>60</v>
      </c>
      <c r="B2666" s="27" t="s">
        <v>3532</v>
      </c>
      <c r="C2666" s="28" t="s">
        <v>3629</v>
      </c>
      <c r="D2666" s="28"/>
      <c r="E2666" s="28" t="s">
        <v>3630</v>
      </c>
      <c r="F2666" s="29">
        <v>187</v>
      </c>
      <c r="G2666" s="55">
        <v>0.43599999999999994</v>
      </c>
      <c r="H2666" s="55">
        <v>2.0779999999999998</v>
      </c>
      <c r="I2666" s="31">
        <f t="shared" si="504"/>
        <v>5.0999999999999996</v>
      </c>
      <c r="J2666" s="32">
        <f t="shared" si="505"/>
        <v>1.5</v>
      </c>
      <c r="K2666" s="32">
        <f t="shared" si="506"/>
        <v>3.6</v>
      </c>
      <c r="L2666" s="32">
        <f t="shared" si="515"/>
        <v>1.0640000000000001</v>
      </c>
      <c r="M2666" s="32">
        <f t="shared" si="514"/>
        <v>1.5220000000000002</v>
      </c>
      <c r="N2666" s="33">
        <f t="shared" si="507"/>
        <v>7</v>
      </c>
      <c r="O2666" s="34">
        <f t="shared" si="508"/>
        <v>0.35466666666666669</v>
      </c>
      <c r="P2666" s="35">
        <f t="shared" si="508"/>
        <v>0.50733333333333341</v>
      </c>
      <c r="Q2666" s="33"/>
      <c r="R2666" s="33">
        <f t="shared" si="509"/>
        <v>0.35466666666666669</v>
      </c>
      <c r="S2666" s="185">
        <f t="shared" si="509"/>
        <v>0.50733333333333341</v>
      </c>
      <c r="T2666" s="33"/>
      <c r="U2666" s="33">
        <f t="shared" si="510"/>
        <v>0.35466666666666669</v>
      </c>
      <c r="V2666" s="185">
        <f t="shared" si="510"/>
        <v>0.50733333333333341</v>
      </c>
      <c r="W2666" s="36"/>
    </row>
    <row r="2667" spans="1:23" ht="19.5">
      <c r="A2667" s="26">
        <v>61</v>
      </c>
      <c r="B2667" s="27" t="s">
        <v>3532</v>
      </c>
      <c r="C2667" s="28" t="s">
        <v>3631</v>
      </c>
      <c r="D2667" s="28"/>
      <c r="E2667" s="28" t="s">
        <v>3632</v>
      </c>
      <c r="F2667" s="29">
        <v>209</v>
      </c>
      <c r="G2667" s="55"/>
      <c r="H2667" s="55"/>
      <c r="I2667" s="31">
        <f t="shared" si="504"/>
        <v>5.7</v>
      </c>
      <c r="J2667" s="32">
        <f t="shared" si="505"/>
        <v>1.6</v>
      </c>
      <c r="K2667" s="32">
        <f t="shared" si="506"/>
        <v>4</v>
      </c>
      <c r="L2667" s="32">
        <f t="shared" si="515"/>
        <v>1.6</v>
      </c>
      <c r="M2667" s="32">
        <f t="shared" si="514"/>
        <v>4</v>
      </c>
      <c r="N2667" s="33">
        <f t="shared" si="507"/>
        <v>8</v>
      </c>
      <c r="O2667" s="34">
        <f t="shared" si="508"/>
        <v>0.53333333333333333</v>
      </c>
      <c r="P2667" s="35">
        <f t="shared" si="508"/>
        <v>1.3333333333333333</v>
      </c>
      <c r="Q2667" s="33"/>
      <c r="R2667" s="33">
        <f t="shared" si="509"/>
        <v>0.53333333333333333</v>
      </c>
      <c r="S2667" s="185">
        <f t="shared" si="509"/>
        <v>1.3333333333333333</v>
      </c>
      <c r="T2667" s="33"/>
      <c r="U2667" s="33">
        <f t="shared" si="510"/>
        <v>0.53333333333333333</v>
      </c>
      <c r="V2667" s="185">
        <f t="shared" si="510"/>
        <v>1.3333333333333333</v>
      </c>
      <c r="W2667" s="36"/>
    </row>
    <row r="2668" spans="1:23" ht="19.5">
      <c r="A2668" s="26">
        <v>62</v>
      </c>
      <c r="B2668" s="27" t="s">
        <v>3532</v>
      </c>
      <c r="C2668" s="28" t="s">
        <v>321</v>
      </c>
      <c r="D2668" s="28"/>
      <c r="E2668" s="28" t="s">
        <v>322</v>
      </c>
      <c r="F2668" s="29">
        <v>109</v>
      </c>
      <c r="G2668" s="55">
        <v>0.98599999999999999</v>
      </c>
      <c r="H2668" s="55">
        <v>2.7199999999999998</v>
      </c>
      <c r="I2668" s="31">
        <f t="shared" si="504"/>
        <v>3</v>
      </c>
      <c r="J2668" s="32">
        <f t="shared" si="505"/>
        <v>0.9</v>
      </c>
      <c r="K2668" s="32">
        <f t="shared" si="506"/>
        <v>2.1</v>
      </c>
      <c r="L2668" s="32">
        <v>0</v>
      </c>
      <c r="M2668" s="32">
        <v>0</v>
      </c>
      <c r="N2668" s="33">
        <f t="shared" si="507"/>
        <v>4</v>
      </c>
      <c r="O2668" s="34">
        <f t="shared" si="508"/>
        <v>0</v>
      </c>
      <c r="P2668" s="35">
        <f t="shared" si="508"/>
        <v>0</v>
      </c>
      <c r="Q2668" s="33"/>
      <c r="R2668" s="33">
        <f t="shared" si="509"/>
        <v>0</v>
      </c>
      <c r="S2668" s="185">
        <f t="shared" si="509"/>
        <v>0</v>
      </c>
      <c r="T2668" s="33"/>
      <c r="U2668" s="33">
        <f t="shared" si="510"/>
        <v>0</v>
      </c>
      <c r="V2668" s="185">
        <f t="shared" si="510"/>
        <v>0</v>
      </c>
      <c r="W2668" s="36"/>
    </row>
    <row r="2669" spans="1:23" ht="19.5">
      <c r="A2669" s="26">
        <v>63</v>
      </c>
      <c r="B2669" s="27" t="s">
        <v>3532</v>
      </c>
      <c r="C2669" s="28" t="s">
        <v>3633</v>
      </c>
      <c r="D2669" s="28"/>
      <c r="E2669" s="28" t="s">
        <v>3634</v>
      </c>
      <c r="F2669" s="29">
        <v>230</v>
      </c>
      <c r="G2669" s="55"/>
      <c r="H2669" s="55"/>
      <c r="I2669" s="31">
        <f t="shared" si="504"/>
        <v>6.3</v>
      </c>
      <c r="J2669" s="32">
        <f t="shared" si="505"/>
        <v>1.8</v>
      </c>
      <c r="K2669" s="32">
        <f t="shared" si="506"/>
        <v>4.4000000000000004</v>
      </c>
      <c r="L2669" s="32">
        <f>J2669-G2669</f>
        <v>1.8</v>
      </c>
      <c r="M2669" s="32">
        <f>K2669-H2669</f>
        <v>4.4000000000000004</v>
      </c>
      <c r="N2669" s="33">
        <f t="shared" si="507"/>
        <v>8</v>
      </c>
      <c r="O2669" s="34">
        <f t="shared" si="508"/>
        <v>0.6</v>
      </c>
      <c r="P2669" s="35">
        <f t="shared" si="508"/>
        <v>1.4666666666666668</v>
      </c>
      <c r="Q2669" s="33"/>
      <c r="R2669" s="33">
        <f t="shared" si="509"/>
        <v>0.6</v>
      </c>
      <c r="S2669" s="185">
        <f t="shared" si="509"/>
        <v>1.4666666666666668</v>
      </c>
      <c r="T2669" s="33"/>
      <c r="U2669" s="33">
        <f t="shared" si="510"/>
        <v>0.6</v>
      </c>
      <c r="V2669" s="185">
        <f t="shared" si="510"/>
        <v>1.4666666666666668</v>
      </c>
      <c r="W2669" s="36"/>
    </row>
    <row r="2670" spans="1:23" ht="19.5">
      <c r="A2670" s="26">
        <v>64</v>
      </c>
      <c r="B2670" s="27" t="s">
        <v>3532</v>
      </c>
      <c r="C2670" s="28" t="s">
        <v>3635</v>
      </c>
      <c r="D2670" s="28"/>
      <c r="E2670" s="28" t="s">
        <v>3636</v>
      </c>
      <c r="F2670" s="29">
        <v>216</v>
      </c>
      <c r="G2670" s="55">
        <v>2.202</v>
      </c>
      <c r="H2670" s="55"/>
      <c r="I2670" s="31">
        <f t="shared" si="504"/>
        <v>5.9</v>
      </c>
      <c r="J2670" s="32">
        <f t="shared" si="505"/>
        <v>1.7</v>
      </c>
      <c r="K2670" s="32">
        <f t="shared" si="506"/>
        <v>4.0999999999999996</v>
      </c>
      <c r="L2670" s="32">
        <v>0</v>
      </c>
      <c r="M2670" s="32">
        <f t="shared" ref="M2670:M2676" si="516">K2670-H2670</f>
        <v>4.0999999999999996</v>
      </c>
      <c r="N2670" s="33">
        <f t="shared" si="507"/>
        <v>8</v>
      </c>
      <c r="O2670" s="34">
        <f t="shared" si="508"/>
        <v>0</v>
      </c>
      <c r="P2670" s="35">
        <f t="shared" si="508"/>
        <v>1.3666666666666665</v>
      </c>
      <c r="Q2670" s="33"/>
      <c r="R2670" s="33">
        <f t="shared" si="509"/>
        <v>0</v>
      </c>
      <c r="S2670" s="185">
        <f t="shared" si="509"/>
        <v>1.3666666666666665</v>
      </c>
      <c r="T2670" s="33"/>
      <c r="U2670" s="33">
        <f t="shared" si="510"/>
        <v>0</v>
      </c>
      <c r="V2670" s="185">
        <f t="shared" si="510"/>
        <v>1.3666666666666665</v>
      </c>
      <c r="W2670" s="36"/>
    </row>
    <row r="2671" spans="1:23" ht="19.5">
      <c r="A2671" s="26">
        <v>65</v>
      </c>
      <c r="B2671" s="27" t="s">
        <v>3532</v>
      </c>
      <c r="C2671" s="28" t="s">
        <v>3635</v>
      </c>
      <c r="D2671" s="28"/>
      <c r="E2671" s="28" t="s">
        <v>3637</v>
      </c>
      <c r="F2671" s="29">
        <v>127</v>
      </c>
      <c r="G2671" s="55">
        <v>0.35300000000000009</v>
      </c>
      <c r="H2671" s="55">
        <v>1.2940000000000003</v>
      </c>
      <c r="I2671" s="31">
        <f t="shared" ref="I2671:I2703" si="517">ROUND(F2671*55/100*50*0.001,1)</f>
        <v>3.5</v>
      </c>
      <c r="J2671" s="32">
        <f t="shared" ref="J2671:J2703" si="518">ROUND(I2671*1/3.5,1)</f>
        <v>1</v>
      </c>
      <c r="K2671" s="32">
        <f t="shared" ref="K2671:K2703" si="519">ROUND(I2671*2/2.85,1)</f>
        <v>2.5</v>
      </c>
      <c r="L2671" s="32">
        <f t="shared" ref="L2671:L2676" si="520">J2671-G2671</f>
        <v>0.64699999999999991</v>
      </c>
      <c r="M2671" s="32">
        <f t="shared" si="516"/>
        <v>1.2059999999999997</v>
      </c>
      <c r="N2671" s="33">
        <f t="shared" ref="N2671:N2703" si="521">ROUND(F2671*60/100*60*0.001,0)</f>
        <v>5</v>
      </c>
      <c r="O2671" s="34">
        <f t="shared" ref="O2671:P2703" si="522">L2671/3</f>
        <v>0.21566666666666665</v>
      </c>
      <c r="P2671" s="35">
        <f t="shared" si="522"/>
        <v>0.40199999999999991</v>
      </c>
      <c r="Q2671" s="33"/>
      <c r="R2671" s="33">
        <f t="shared" ref="R2671:S2703" si="523">L2671/3</f>
        <v>0.21566666666666665</v>
      </c>
      <c r="S2671" s="185">
        <f t="shared" si="523"/>
        <v>0.40199999999999991</v>
      </c>
      <c r="T2671" s="33"/>
      <c r="U2671" s="33">
        <f t="shared" ref="U2671:V2703" si="524">L2671/3</f>
        <v>0.21566666666666665</v>
      </c>
      <c r="V2671" s="185">
        <f t="shared" si="524"/>
        <v>0.40199999999999991</v>
      </c>
      <c r="W2671" s="36"/>
    </row>
    <row r="2672" spans="1:23" ht="19.5">
      <c r="A2672" s="26">
        <v>66</v>
      </c>
      <c r="B2672" s="27" t="s">
        <v>3532</v>
      </c>
      <c r="C2672" s="28" t="s">
        <v>3638</v>
      </c>
      <c r="D2672" s="28"/>
      <c r="E2672" s="28" t="s">
        <v>3639</v>
      </c>
      <c r="F2672" s="29">
        <v>141</v>
      </c>
      <c r="G2672" s="55"/>
      <c r="H2672" s="55"/>
      <c r="I2672" s="31">
        <f t="shared" si="517"/>
        <v>3.9</v>
      </c>
      <c r="J2672" s="32">
        <f t="shared" si="518"/>
        <v>1.1000000000000001</v>
      </c>
      <c r="K2672" s="32">
        <f t="shared" si="519"/>
        <v>2.7</v>
      </c>
      <c r="L2672" s="32">
        <f t="shared" si="520"/>
        <v>1.1000000000000001</v>
      </c>
      <c r="M2672" s="32">
        <f t="shared" si="516"/>
        <v>2.7</v>
      </c>
      <c r="N2672" s="33">
        <f t="shared" si="521"/>
        <v>5</v>
      </c>
      <c r="O2672" s="34">
        <f t="shared" si="522"/>
        <v>0.3666666666666667</v>
      </c>
      <c r="P2672" s="35">
        <f t="shared" si="522"/>
        <v>0.9</v>
      </c>
      <c r="Q2672" s="33"/>
      <c r="R2672" s="33">
        <f t="shared" si="523"/>
        <v>0.3666666666666667</v>
      </c>
      <c r="S2672" s="185">
        <f t="shared" si="523"/>
        <v>0.9</v>
      </c>
      <c r="T2672" s="33"/>
      <c r="U2672" s="33">
        <f t="shared" si="524"/>
        <v>0.3666666666666667</v>
      </c>
      <c r="V2672" s="185">
        <f t="shared" si="524"/>
        <v>0.9</v>
      </c>
      <c r="W2672" s="36"/>
    </row>
    <row r="2673" spans="1:23" ht="19.5">
      <c r="A2673" s="26">
        <v>67</v>
      </c>
      <c r="B2673" s="27" t="s">
        <v>3532</v>
      </c>
      <c r="C2673" s="28" t="s">
        <v>3640</v>
      </c>
      <c r="D2673" s="28"/>
      <c r="E2673" s="28" t="s">
        <v>3641</v>
      </c>
      <c r="F2673" s="29">
        <v>227</v>
      </c>
      <c r="G2673" s="55">
        <v>0.54399999999999982</v>
      </c>
      <c r="H2673" s="55">
        <v>1.8379999999999999</v>
      </c>
      <c r="I2673" s="31">
        <f t="shared" si="517"/>
        <v>6.2</v>
      </c>
      <c r="J2673" s="32">
        <f t="shared" si="518"/>
        <v>1.8</v>
      </c>
      <c r="K2673" s="32">
        <f t="shared" si="519"/>
        <v>4.4000000000000004</v>
      </c>
      <c r="L2673" s="32">
        <f t="shared" si="520"/>
        <v>1.2560000000000002</v>
      </c>
      <c r="M2673" s="32">
        <f t="shared" si="516"/>
        <v>2.5620000000000003</v>
      </c>
      <c r="N2673" s="33">
        <f t="shared" si="521"/>
        <v>8</v>
      </c>
      <c r="O2673" s="34">
        <f t="shared" si="522"/>
        <v>0.41866666666666674</v>
      </c>
      <c r="P2673" s="35">
        <f t="shared" si="522"/>
        <v>0.85400000000000009</v>
      </c>
      <c r="Q2673" s="33"/>
      <c r="R2673" s="33">
        <f t="shared" si="523"/>
        <v>0.41866666666666674</v>
      </c>
      <c r="S2673" s="185">
        <f t="shared" si="523"/>
        <v>0.85400000000000009</v>
      </c>
      <c r="T2673" s="33"/>
      <c r="U2673" s="33">
        <f t="shared" si="524"/>
        <v>0.41866666666666674</v>
      </c>
      <c r="V2673" s="185">
        <f t="shared" si="524"/>
        <v>0.85400000000000009</v>
      </c>
      <c r="W2673" s="36"/>
    </row>
    <row r="2674" spans="1:23" ht="19.5">
      <c r="A2674" s="26">
        <v>68</v>
      </c>
      <c r="B2674" s="27" t="s">
        <v>3532</v>
      </c>
      <c r="C2674" s="28" t="s">
        <v>3642</v>
      </c>
      <c r="D2674" s="28"/>
      <c r="E2674" s="28" t="s">
        <v>3643</v>
      </c>
      <c r="F2674" s="29">
        <v>176</v>
      </c>
      <c r="G2674" s="55"/>
      <c r="H2674" s="55"/>
      <c r="I2674" s="31">
        <f t="shared" si="517"/>
        <v>4.8</v>
      </c>
      <c r="J2674" s="32">
        <f t="shared" si="518"/>
        <v>1.4</v>
      </c>
      <c r="K2674" s="32">
        <f t="shared" si="519"/>
        <v>3.4</v>
      </c>
      <c r="L2674" s="32">
        <f t="shared" si="520"/>
        <v>1.4</v>
      </c>
      <c r="M2674" s="32">
        <f t="shared" si="516"/>
        <v>3.4</v>
      </c>
      <c r="N2674" s="33">
        <f t="shared" si="521"/>
        <v>6</v>
      </c>
      <c r="O2674" s="34">
        <f t="shared" si="522"/>
        <v>0.46666666666666662</v>
      </c>
      <c r="P2674" s="35">
        <f t="shared" si="522"/>
        <v>1.1333333333333333</v>
      </c>
      <c r="Q2674" s="33"/>
      <c r="R2674" s="33">
        <f t="shared" si="523"/>
        <v>0.46666666666666662</v>
      </c>
      <c r="S2674" s="185">
        <f t="shared" si="523"/>
        <v>1.1333333333333333</v>
      </c>
      <c r="T2674" s="33"/>
      <c r="U2674" s="33">
        <f t="shared" si="524"/>
        <v>0.46666666666666662</v>
      </c>
      <c r="V2674" s="185">
        <f t="shared" si="524"/>
        <v>1.1333333333333333</v>
      </c>
      <c r="W2674" s="36"/>
    </row>
    <row r="2675" spans="1:23" ht="19.5">
      <c r="A2675" s="26">
        <v>69</v>
      </c>
      <c r="B2675" s="27" t="s">
        <v>3532</v>
      </c>
      <c r="C2675" s="28" t="s">
        <v>3624</v>
      </c>
      <c r="D2675" s="28"/>
      <c r="E2675" s="28" t="s">
        <v>3644</v>
      </c>
      <c r="F2675" s="29">
        <v>196</v>
      </c>
      <c r="G2675" s="55"/>
      <c r="H2675" s="55"/>
      <c r="I2675" s="31">
        <f t="shared" si="517"/>
        <v>5.4</v>
      </c>
      <c r="J2675" s="32">
        <f t="shared" si="518"/>
        <v>1.5</v>
      </c>
      <c r="K2675" s="32">
        <f t="shared" si="519"/>
        <v>3.8</v>
      </c>
      <c r="L2675" s="32">
        <f t="shared" si="520"/>
        <v>1.5</v>
      </c>
      <c r="M2675" s="32">
        <f t="shared" si="516"/>
        <v>3.8</v>
      </c>
      <c r="N2675" s="33">
        <f t="shared" si="521"/>
        <v>7</v>
      </c>
      <c r="O2675" s="34">
        <f t="shared" si="522"/>
        <v>0.5</v>
      </c>
      <c r="P2675" s="35">
        <f t="shared" si="522"/>
        <v>1.2666666666666666</v>
      </c>
      <c r="Q2675" s="33"/>
      <c r="R2675" s="33">
        <f t="shared" si="523"/>
        <v>0.5</v>
      </c>
      <c r="S2675" s="185">
        <f t="shared" si="523"/>
        <v>1.2666666666666666</v>
      </c>
      <c r="T2675" s="33"/>
      <c r="U2675" s="33">
        <f t="shared" si="524"/>
        <v>0.5</v>
      </c>
      <c r="V2675" s="185">
        <f t="shared" si="524"/>
        <v>1.2666666666666666</v>
      </c>
      <c r="W2675" s="36"/>
    </row>
    <row r="2676" spans="1:23" ht="19.5">
      <c r="A2676" s="26">
        <v>70</v>
      </c>
      <c r="B2676" s="27" t="s">
        <v>3532</v>
      </c>
      <c r="C2676" s="28" t="s">
        <v>3645</v>
      </c>
      <c r="D2676" s="28"/>
      <c r="E2676" s="28" t="s">
        <v>3646</v>
      </c>
      <c r="F2676" s="29">
        <v>210</v>
      </c>
      <c r="G2676" s="55"/>
      <c r="H2676" s="55"/>
      <c r="I2676" s="31">
        <f t="shared" si="517"/>
        <v>5.8</v>
      </c>
      <c r="J2676" s="32">
        <f t="shared" si="518"/>
        <v>1.7</v>
      </c>
      <c r="K2676" s="32">
        <f t="shared" si="519"/>
        <v>4.0999999999999996</v>
      </c>
      <c r="L2676" s="32">
        <f t="shared" si="520"/>
        <v>1.7</v>
      </c>
      <c r="M2676" s="32">
        <f t="shared" si="516"/>
        <v>4.0999999999999996</v>
      </c>
      <c r="N2676" s="33">
        <f t="shared" si="521"/>
        <v>8</v>
      </c>
      <c r="O2676" s="34">
        <f t="shared" si="522"/>
        <v>0.56666666666666665</v>
      </c>
      <c r="P2676" s="35">
        <f t="shared" si="522"/>
        <v>1.3666666666666665</v>
      </c>
      <c r="Q2676" s="33"/>
      <c r="R2676" s="33">
        <f t="shared" si="523"/>
        <v>0.56666666666666665</v>
      </c>
      <c r="S2676" s="185">
        <f t="shared" si="523"/>
        <v>1.3666666666666665</v>
      </c>
      <c r="T2676" s="33"/>
      <c r="U2676" s="33">
        <f t="shared" si="524"/>
        <v>0.56666666666666665</v>
      </c>
      <c r="V2676" s="185">
        <f t="shared" si="524"/>
        <v>1.3666666666666665</v>
      </c>
      <c r="W2676" s="36"/>
    </row>
    <row r="2677" spans="1:23" ht="19.5">
      <c r="A2677" s="26">
        <v>71</v>
      </c>
      <c r="B2677" s="27" t="s">
        <v>3532</v>
      </c>
      <c r="C2677" s="28" t="s">
        <v>2470</v>
      </c>
      <c r="D2677" s="28"/>
      <c r="E2677" s="28" t="s">
        <v>2471</v>
      </c>
      <c r="F2677" s="29">
        <v>220</v>
      </c>
      <c r="G2677" s="55">
        <v>11.0252</v>
      </c>
      <c r="H2677" s="55">
        <v>11.297000000000001</v>
      </c>
      <c r="I2677" s="31">
        <f t="shared" si="517"/>
        <v>6.1</v>
      </c>
      <c r="J2677" s="32">
        <f t="shared" si="518"/>
        <v>1.7</v>
      </c>
      <c r="K2677" s="32">
        <f t="shared" si="519"/>
        <v>4.3</v>
      </c>
      <c r="L2677" s="32">
        <v>0</v>
      </c>
      <c r="M2677" s="32">
        <v>0</v>
      </c>
      <c r="N2677" s="33">
        <f t="shared" si="521"/>
        <v>8</v>
      </c>
      <c r="O2677" s="34">
        <f t="shared" si="522"/>
        <v>0</v>
      </c>
      <c r="P2677" s="35">
        <f t="shared" si="522"/>
        <v>0</v>
      </c>
      <c r="Q2677" s="33"/>
      <c r="R2677" s="33">
        <f t="shared" si="523"/>
        <v>0</v>
      </c>
      <c r="S2677" s="185">
        <f t="shared" si="523"/>
        <v>0</v>
      </c>
      <c r="T2677" s="33"/>
      <c r="U2677" s="33">
        <f t="shared" si="524"/>
        <v>0</v>
      </c>
      <c r="V2677" s="185">
        <f t="shared" si="524"/>
        <v>0</v>
      </c>
      <c r="W2677" s="36"/>
    </row>
    <row r="2678" spans="1:23" ht="19.5">
      <c r="A2678" s="26">
        <v>72</v>
      </c>
      <c r="B2678" s="27" t="s">
        <v>3532</v>
      </c>
      <c r="C2678" s="28" t="s">
        <v>3647</v>
      </c>
      <c r="D2678" s="28"/>
      <c r="E2678" s="28" t="s">
        <v>3648</v>
      </c>
      <c r="F2678" s="29">
        <v>217</v>
      </c>
      <c r="G2678" s="55"/>
      <c r="H2678" s="55"/>
      <c r="I2678" s="31">
        <f t="shared" si="517"/>
        <v>6</v>
      </c>
      <c r="J2678" s="32">
        <f t="shared" si="518"/>
        <v>1.7</v>
      </c>
      <c r="K2678" s="32">
        <f t="shared" si="519"/>
        <v>4.2</v>
      </c>
      <c r="L2678" s="32">
        <f>J2678-G2678</f>
        <v>1.7</v>
      </c>
      <c r="M2678" s="32">
        <f>K2678-H2678</f>
        <v>4.2</v>
      </c>
      <c r="N2678" s="33">
        <f t="shared" si="521"/>
        <v>8</v>
      </c>
      <c r="O2678" s="34">
        <f t="shared" si="522"/>
        <v>0.56666666666666665</v>
      </c>
      <c r="P2678" s="35">
        <f t="shared" si="522"/>
        <v>1.4000000000000001</v>
      </c>
      <c r="Q2678" s="33"/>
      <c r="R2678" s="33">
        <f t="shared" si="523"/>
        <v>0.56666666666666665</v>
      </c>
      <c r="S2678" s="185">
        <f t="shared" si="523"/>
        <v>1.4000000000000001</v>
      </c>
      <c r="T2678" s="33"/>
      <c r="U2678" s="33">
        <f t="shared" si="524"/>
        <v>0.56666666666666665</v>
      </c>
      <c r="V2678" s="185">
        <f t="shared" si="524"/>
        <v>1.4000000000000001</v>
      </c>
      <c r="W2678" s="36"/>
    </row>
    <row r="2679" spans="1:23" ht="19.5">
      <c r="A2679" s="26">
        <v>73</v>
      </c>
      <c r="B2679" s="27" t="s">
        <v>3532</v>
      </c>
      <c r="C2679" s="28" t="s">
        <v>3649</v>
      </c>
      <c r="D2679" s="28"/>
      <c r="E2679" s="28" t="s">
        <v>3650</v>
      </c>
      <c r="F2679" s="29">
        <v>123</v>
      </c>
      <c r="G2679" s="55">
        <v>7.1000000000000063E-2</v>
      </c>
      <c r="H2679" s="55">
        <v>0.16600000000000004</v>
      </c>
      <c r="I2679" s="31">
        <f t="shared" si="517"/>
        <v>3.4</v>
      </c>
      <c r="J2679" s="32">
        <f t="shared" si="518"/>
        <v>1</v>
      </c>
      <c r="K2679" s="32">
        <f t="shared" si="519"/>
        <v>2.4</v>
      </c>
      <c r="L2679" s="32">
        <f>J2679-G2679</f>
        <v>0.92899999999999994</v>
      </c>
      <c r="M2679" s="32">
        <f>K2679-H2679</f>
        <v>2.234</v>
      </c>
      <c r="N2679" s="33">
        <f t="shared" si="521"/>
        <v>4</v>
      </c>
      <c r="O2679" s="34">
        <f t="shared" si="522"/>
        <v>0.30966666666666665</v>
      </c>
      <c r="P2679" s="35">
        <f t="shared" si="522"/>
        <v>0.7446666666666667</v>
      </c>
      <c r="Q2679" s="33"/>
      <c r="R2679" s="33">
        <f t="shared" si="523"/>
        <v>0.30966666666666665</v>
      </c>
      <c r="S2679" s="185">
        <f t="shared" si="523"/>
        <v>0.7446666666666667</v>
      </c>
      <c r="T2679" s="33"/>
      <c r="U2679" s="33">
        <f t="shared" si="524"/>
        <v>0.30966666666666665</v>
      </c>
      <c r="V2679" s="185">
        <f t="shared" si="524"/>
        <v>0.7446666666666667</v>
      </c>
      <c r="W2679" s="36"/>
    </row>
    <row r="2680" spans="1:23" ht="19.5">
      <c r="A2680" s="26">
        <v>74</v>
      </c>
      <c r="B2680" s="27" t="s">
        <v>3532</v>
      </c>
      <c r="C2680" s="28" t="s">
        <v>3651</v>
      </c>
      <c r="D2680" s="28"/>
      <c r="E2680" s="28" t="s">
        <v>3652</v>
      </c>
      <c r="F2680" s="29">
        <v>153</v>
      </c>
      <c r="G2680" s="55">
        <v>2.4210000000000003</v>
      </c>
      <c r="H2680" s="55">
        <v>4.093</v>
      </c>
      <c r="I2680" s="31">
        <f t="shared" si="517"/>
        <v>4.2</v>
      </c>
      <c r="J2680" s="32">
        <f t="shared" si="518"/>
        <v>1.2</v>
      </c>
      <c r="K2680" s="32">
        <f t="shared" si="519"/>
        <v>2.9</v>
      </c>
      <c r="L2680" s="32">
        <v>0</v>
      </c>
      <c r="M2680" s="32">
        <v>0</v>
      </c>
      <c r="N2680" s="33">
        <f t="shared" si="521"/>
        <v>6</v>
      </c>
      <c r="O2680" s="34">
        <f t="shared" si="522"/>
        <v>0</v>
      </c>
      <c r="P2680" s="35">
        <f t="shared" si="522"/>
        <v>0</v>
      </c>
      <c r="Q2680" s="33"/>
      <c r="R2680" s="33">
        <f t="shared" si="523"/>
        <v>0</v>
      </c>
      <c r="S2680" s="185">
        <f t="shared" si="523"/>
        <v>0</v>
      </c>
      <c r="T2680" s="33"/>
      <c r="U2680" s="33">
        <f t="shared" si="524"/>
        <v>0</v>
      </c>
      <c r="V2680" s="185">
        <f t="shared" si="524"/>
        <v>0</v>
      </c>
      <c r="W2680" s="36"/>
    </row>
    <row r="2681" spans="1:23" ht="19.5">
      <c r="A2681" s="26">
        <v>75</v>
      </c>
      <c r="B2681" s="27" t="s">
        <v>3532</v>
      </c>
      <c r="C2681" s="28" t="s">
        <v>3651</v>
      </c>
      <c r="D2681" s="28"/>
      <c r="E2681" s="28" t="s">
        <v>1353</v>
      </c>
      <c r="F2681" s="29">
        <v>56</v>
      </c>
      <c r="G2681" s="55"/>
      <c r="H2681" s="55"/>
      <c r="I2681" s="31">
        <f t="shared" si="517"/>
        <v>1.5</v>
      </c>
      <c r="J2681" s="32">
        <f t="shared" si="518"/>
        <v>0.4</v>
      </c>
      <c r="K2681" s="32">
        <f t="shared" si="519"/>
        <v>1.1000000000000001</v>
      </c>
      <c r="L2681" s="32">
        <f>J2681-G2681</f>
        <v>0.4</v>
      </c>
      <c r="M2681" s="32">
        <f>K2681-H2681</f>
        <v>1.1000000000000001</v>
      </c>
      <c r="N2681" s="33">
        <f t="shared" si="521"/>
        <v>2</v>
      </c>
      <c r="O2681" s="34">
        <f t="shared" si="522"/>
        <v>0.13333333333333333</v>
      </c>
      <c r="P2681" s="35">
        <f t="shared" si="522"/>
        <v>0.3666666666666667</v>
      </c>
      <c r="Q2681" s="33"/>
      <c r="R2681" s="33">
        <f t="shared" si="523"/>
        <v>0.13333333333333333</v>
      </c>
      <c r="S2681" s="185">
        <f t="shared" si="523"/>
        <v>0.3666666666666667</v>
      </c>
      <c r="T2681" s="33"/>
      <c r="U2681" s="33">
        <f t="shared" si="524"/>
        <v>0.13333333333333333</v>
      </c>
      <c r="V2681" s="185">
        <f t="shared" si="524"/>
        <v>0.3666666666666667</v>
      </c>
      <c r="W2681" s="36"/>
    </row>
    <row r="2682" spans="1:23" ht="19.5">
      <c r="A2682" s="26">
        <v>76</v>
      </c>
      <c r="B2682" s="27" t="s">
        <v>3532</v>
      </c>
      <c r="C2682" s="28" t="s">
        <v>3653</v>
      </c>
      <c r="D2682" s="28"/>
      <c r="E2682" s="28" t="s">
        <v>3654</v>
      </c>
      <c r="F2682" s="29">
        <v>121</v>
      </c>
      <c r="G2682" s="55">
        <v>1.2770000000000001</v>
      </c>
      <c r="H2682" s="55">
        <v>0.89499999999999991</v>
      </c>
      <c r="I2682" s="31">
        <f t="shared" si="517"/>
        <v>3.3</v>
      </c>
      <c r="J2682" s="32">
        <f t="shared" si="518"/>
        <v>0.9</v>
      </c>
      <c r="K2682" s="32">
        <f t="shared" si="519"/>
        <v>2.2999999999999998</v>
      </c>
      <c r="L2682" s="32">
        <v>0</v>
      </c>
      <c r="M2682" s="32">
        <f>K2682-H2682</f>
        <v>1.4049999999999998</v>
      </c>
      <c r="N2682" s="33">
        <f t="shared" si="521"/>
        <v>4</v>
      </c>
      <c r="O2682" s="34">
        <f t="shared" si="522"/>
        <v>0</v>
      </c>
      <c r="P2682" s="35">
        <f t="shared" si="522"/>
        <v>0.46833333333333327</v>
      </c>
      <c r="Q2682" s="33"/>
      <c r="R2682" s="33">
        <f t="shared" si="523"/>
        <v>0</v>
      </c>
      <c r="S2682" s="185">
        <f t="shared" si="523"/>
        <v>0.46833333333333327</v>
      </c>
      <c r="T2682" s="33"/>
      <c r="U2682" s="33">
        <f t="shared" si="524"/>
        <v>0</v>
      </c>
      <c r="V2682" s="185">
        <f t="shared" si="524"/>
        <v>0.46833333333333327</v>
      </c>
      <c r="W2682" s="36"/>
    </row>
    <row r="2683" spans="1:23" ht="19.5">
      <c r="A2683" s="26">
        <v>77</v>
      </c>
      <c r="B2683" s="27" t="s">
        <v>3532</v>
      </c>
      <c r="C2683" s="28" t="s">
        <v>3653</v>
      </c>
      <c r="D2683" s="28"/>
      <c r="E2683" s="28" t="s">
        <v>3655</v>
      </c>
      <c r="F2683" s="29">
        <v>132</v>
      </c>
      <c r="G2683" s="55">
        <v>2.4990000000000006</v>
      </c>
      <c r="H2683" s="55">
        <v>4.3960000000000008</v>
      </c>
      <c r="I2683" s="31">
        <v>0</v>
      </c>
      <c r="J2683" s="32">
        <f t="shared" si="518"/>
        <v>0</v>
      </c>
      <c r="K2683" s="32">
        <f t="shared" si="519"/>
        <v>0</v>
      </c>
      <c r="L2683" s="32">
        <v>0</v>
      </c>
      <c r="M2683" s="32">
        <v>0</v>
      </c>
      <c r="N2683" s="33">
        <f t="shared" si="521"/>
        <v>5</v>
      </c>
      <c r="O2683" s="34">
        <f t="shared" si="522"/>
        <v>0</v>
      </c>
      <c r="P2683" s="35">
        <f t="shared" si="522"/>
        <v>0</v>
      </c>
      <c r="Q2683" s="33"/>
      <c r="R2683" s="33">
        <f t="shared" si="523"/>
        <v>0</v>
      </c>
      <c r="S2683" s="185">
        <f t="shared" si="523"/>
        <v>0</v>
      </c>
      <c r="T2683" s="33"/>
      <c r="U2683" s="33">
        <f t="shared" si="524"/>
        <v>0</v>
      </c>
      <c r="V2683" s="185">
        <f t="shared" si="524"/>
        <v>0</v>
      </c>
      <c r="W2683" s="36"/>
    </row>
    <row r="2684" spans="1:23" ht="19.5">
      <c r="A2684" s="26">
        <v>78</v>
      </c>
      <c r="B2684" s="27" t="s">
        <v>3532</v>
      </c>
      <c r="C2684" s="28" t="s">
        <v>3656</v>
      </c>
      <c r="D2684" s="28"/>
      <c r="E2684" s="28" t="s">
        <v>3657</v>
      </c>
      <c r="F2684" s="29">
        <v>80</v>
      </c>
      <c r="G2684" s="55"/>
      <c r="H2684" s="55"/>
      <c r="I2684" s="31">
        <f t="shared" si="517"/>
        <v>2.2000000000000002</v>
      </c>
      <c r="J2684" s="32">
        <f t="shared" si="518"/>
        <v>0.6</v>
      </c>
      <c r="K2684" s="32">
        <f t="shared" si="519"/>
        <v>1.5</v>
      </c>
      <c r="L2684" s="32">
        <f t="shared" ref="L2684:M2687" si="525">J2684-G2684</f>
        <v>0.6</v>
      </c>
      <c r="M2684" s="32">
        <f t="shared" si="525"/>
        <v>1.5</v>
      </c>
      <c r="N2684" s="33">
        <f t="shared" si="521"/>
        <v>3</v>
      </c>
      <c r="O2684" s="34">
        <f t="shared" si="522"/>
        <v>0.19999999999999998</v>
      </c>
      <c r="P2684" s="35">
        <f t="shared" si="522"/>
        <v>0.5</v>
      </c>
      <c r="Q2684" s="33"/>
      <c r="R2684" s="33">
        <f t="shared" si="523"/>
        <v>0.19999999999999998</v>
      </c>
      <c r="S2684" s="185">
        <f t="shared" si="523"/>
        <v>0.5</v>
      </c>
      <c r="T2684" s="33"/>
      <c r="U2684" s="33">
        <f t="shared" si="524"/>
        <v>0.19999999999999998</v>
      </c>
      <c r="V2684" s="185">
        <f t="shared" si="524"/>
        <v>0.5</v>
      </c>
      <c r="W2684" s="36"/>
    </row>
    <row r="2685" spans="1:23" ht="19.5">
      <c r="A2685" s="26">
        <v>79</v>
      </c>
      <c r="B2685" s="27" t="s">
        <v>3532</v>
      </c>
      <c r="C2685" s="28" t="s">
        <v>3658</v>
      </c>
      <c r="D2685" s="28"/>
      <c r="E2685" s="28" t="s">
        <v>3659</v>
      </c>
      <c r="F2685" s="29">
        <v>65</v>
      </c>
      <c r="G2685" s="55"/>
      <c r="H2685" s="55"/>
      <c r="I2685" s="31">
        <f t="shared" si="517"/>
        <v>1.8</v>
      </c>
      <c r="J2685" s="32">
        <f t="shared" si="518"/>
        <v>0.5</v>
      </c>
      <c r="K2685" s="32">
        <v>1.33</v>
      </c>
      <c r="L2685" s="32">
        <f t="shared" si="525"/>
        <v>0.5</v>
      </c>
      <c r="M2685" s="32">
        <f t="shared" si="525"/>
        <v>1.33</v>
      </c>
      <c r="N2685" s="33">
        <f t="shared" si="521"/>
        <v>2</v>
      </c>
      <c r="O2685" s="34">
        <f t="shared" si="522"/>
        <v>0.16666666666666666</v>
      </c>
      <c r="P2685" s="35">
        <f t="shared" si="522"/>
        <v>0.44333333333333336</v>
      </c>
      <c r="Q2685" s="33"/>
      <c r="R2685" s="33">
        <f t="shared" si="523"/>
        <v>0.16666666666666666</v>
      </c>
      <c r="S2685" s="185">
        <f t="shared" si="523"/>
        <v>0.44333333333333336</v>
      </c>
      <c r="T2685" s="33"/>
      <c r="U2685" s="33">
        <f t="shared" si="524"/>
        <v>0.16666666666666666</v>
      </c>
      <c r="V2685" s="185">
        <f t="shared" si="524"/>
        <v>0.44333333333333336</v>
      </c>
      <c r="W2685" s="36"/>
    </row>
    <row r="2686" spans="1:23" ht="19.5">
      <c r="A2686" s="26">
        <v>80</v>
      </c>
      <c r="B2686" s="27" t="s">
        <v>3532</v>
      </c>
      <c r="C2686" s="28" t="s">
        <v>3658</v>
      </c>
      <c r="D2686" s="28"/>
      <c r="E2686" s="28" t="s">
        <v>3660</v>
      </c>
      <c r="F2686" s="29">
        <v>175</v>
      </c>
      <c r="G2686" s="55"/>
      <c r="H2686" s="55"/>
      <c r="I2686" s="31">
        <f t="shared" si="517"/>
        <v>4.8</v>
      </c>
      <c r="J2686" s="32">
        <f t="shared" si="518"/>
        <v>1.4</v>
      </c>
      <c r="K2686" s="32">
        <f t="shared" si="519"/>
        <v>3.4</v>
      </c>
      <c r="L2686" s="32">
        <f t="shared" si="525"/>
        <v>1.4</v>
      </c>
      <c r="M2686" s="32">
        <f t="shared" si="525"/>
        <v>3.4</v>
      </c>
      <c r="N2686" s="33">
        <f t="shared" si="521"/>
        <v>6</v>
      </c>
      <c r="O2686" s="34">
        <f t="shared" si="522"/>
        <v>0.46666666666666662</v>
      </c>
      <c r="P2686" s="35">
        <f t="shared" si="522"/>
        <v>1.1333333333333333</v>
      </c>
      <c r="Q2686" s="33"/>
      <c r="R2686" s="33">
        <f t="shared" si="523"/>
        <v>0.46666666666666662</v>
      </c>
      <c r="S2686" s="185">
        <f t="shared" si="523"/>
        <v>1.1333333333333333</v>
      </c>
      <c r="T2686" s="33"/>
      <c r="U2686" s="33">
        <f t="shared" si="524"/>
        <v>0.46666666666666662</v>
      </c>
      <c r="V2686" s="185">
        <f t="shared" si="524"/>
        <v>1.1333333333333333</v>
      </c>
      <c r="W2686" s="36"/>
    </row>
    <row r="2687" spans="1:23" ht="19.5">
      <c r="A2687" s="26">
        <v>81</v>
      </c>
      <c r="B2687" s="27" t="s">
        <v>3532</v>
      </c>
      <c r="C2687" s="28" t="s">
        <v>3661</v>
      </c>
      <c r="D2687" s="28"/>
      <c r="E2687" s="28" t="s">
        <v>3662</v>
      </c>
      <c r="F2687" s="29">
        <v>204</v>
      </c>
      <c r="G2687" s="55">
        <v>1.2759999999999998</v>
      </c>
      <c r="H2687" s="55">
        <v>2.0549999999999997</v>
      </c>
      <c r="I2687" s="31">
        <f t="shared" si="517"/>
        <v>5.6</v>
      </c>
      <c r="J2687" s="32">
        <f t="shared" si="518"/>
        <v>1.6</v>
      </c>
      <c r="K2687" s="32">
        <f t="shared" si="519"/>
        <v>3.9</v>
      </c>
      <c r="L2687" s="32">
        <f t="shared" si="525"/>
        <v>0.32400000000000029</v>
      </c>
      <c r="M2687" s="32">
        <f t="shared" si="525"/>
        <v>1.8450000000000002</v>
      </c>
      <c r="N2687" s="33">
        <f t="shared" si="521"/>
        <v>7</v>
      </c>
      <c r="O2687" s="34">
        <f t="shared" si="522"/>
        <v>0.1080000000000001</v>
      </c>
      <c r="P2687" s="35">
        <f t="shared" si="522"/>
        <v>0.6150000000000001</v>
      </c>
      <c r="Q2687" s="33"/>
      <c r="R2687" s="33">
        <f t="shared" si="523"/>
        <v>0.1080000000000001</v>
      </c>
      <c r="S2687" s="185">
        <f t="shared" si="523"/>
        <v>0.6150000000000001</v>
      </c>
      <c r="T2687" s="33"/>
      <c r="U2687" s="33">
        <f t="shared" si="524"/>
        <v>0.1080000000000001</v>
      </c>
      <c r="V2687" s="185">
        <f t="shared" si="524"/>
        <v>0.6150000000000001</v>
      </c>
      <c r="W2687" s="36"/>
    </row>
    <row r="2688" spans="1:23" ht="19.5">
      <c r="A2688" s="26">
        <v>82</v>
      </c>
      <c r="B2688" s="27" t="s">
        <v>3532</v>
      </c>
      <c r="C2688" s="28" t="s">
        <v>3663</v>
      </c>
      <c r="D2688" s="28"/>
      <c r="E2688" s="28" t="s">
        <v>1353</v>
      </c>
      <c r="F2688" s="29">
        <v>161</v>
      </c>
      <c r="G2688" s="55">
        <v>2.4130000000000003</v>
      </c>
      <c r="H2688" s="55">
        <v>5.4610000000000003</v>
      </c>
      <c r="I2688" s="31">
        <f t="shared" si="517"/>
        <v>4.4000000000000004</v>
      </c>
      <c r="J2688" s="32">
        <f t="shared" si="518"/>
        <v>1.3</v>
      </c>
      <c r="K2688" s="32">
        <f t="shared" si="519"/>
        <v>3.1</v>
      </c>
      <c r="L2688" s="32">
        <v>0</v>
      </c>
      <c r="M2688" s="32">
        <v>0</v>
      </c>
      <c r="N2688" s="33">
        <f t="shared" si="521"/>
        <v>6</v>
      </c>
      <c r="O2688" s="34">
        <f t="shared" si="522"/>
        <v>0</v>
      </c>
      <c r="P2688" s="35">
        <f t="shared" si="522"/>
        <v>0</v>
      </c>
      <c r="Q2688" s="33"/>
      <c r="R2688" s="33">
        <f t="shared" si="523"/>
        <v>0</v>
      </c>
      <c r="S2688" s="185">
        <f t="shared" si="523"/>
        <v>0</v>
      </c>
      <c r="T2688" s="33"/>
      <c r="U2688" s="33">
        <f t="shared" si="524"/>
        <v>0</v>
      </c>
      <c r="V2688" s="185">
        <f t="shared" si="524"/>
        <v>0</v>
      </c>
      <c r="W2688" s="36"/>
    </row>
    <row r="2689" spans="1:23" ht="19.5">
      <c r="A2689" s="26">
        <v>83</v>
      </c>
      <c r="B2689" s="27" t="s">
        <v>3532</v>
      </c>
      <c r="C2689" s="28" t="s">
        <v>3664</v>
      </c>
      <c r="D2689" s="28"/>
      <c r="E2689" s="28" t="s">
        <v>3665</v>
      </c>
      <c r="F2689" s="29">
        <v>102</v>
      </c>
      <c r="G2689" s="55"/>
      <c r="H2689" s="55">
        <v>0.18800000000000006</v>
      </c>
      <c r="I2689" s="31">
        <f t="shared" si="517"/>
        <v>2.8</v>
      </c>
      <c r="J2689" s="32">
        <f t="shared" si="518"/>
        <v>0.8</v>
      </c>
      <c r="K2689" s="32">
        <f t="shared" si="519"/>
        <v>2</v>
      </c>
      <c r="L2689" s="32">
        <f>J2689-G2689</f>
        <v>0.8</v>
      </c>
      <c r="M2689" s="32">
        <f>K2689-H2689</f>
        <v>1.8119999999999998</v>
      </c>
      <c r="N2689" s="33">
        <f t="shared" si="521"/>
        <v>4</v>
      </c>
      <c r="O2689" s="34">
        <f t="shared" si="522"/>
        <v>0.26666666666666666</v>
      </c>
      <c r="P2689" s="35">
        <f t="shared" si="522"/>
        <v>0.60399999999999998</v>
      </c>
      <c r="Q2689" s="33"/>
      <c r="R2689" s="33">
        <f t="shared" si="523"/>
        <v>0.26666666666666666</v>
      </c>
      <c r="S2689" s="185">
        <f t="shared" si="523"/>
        <v>0.60399999999999998</v>
      </c>
      <c r="T2689" s="33"/>
      <c r="U2689" s="33">
        <f t="shared" si="524"/>
        <v>0.26666666666666666</v>
      </c>
      <c r="V2689" s="185">
        <f t="shared" si="524"/>
        <v>0.60399999999999998</v>
      </c>
      <c r="W2689" s="36"/>
    </row>
    <row r="2690" spans="1:23" ht="19.5">
      <c r="A2690" s="26">
        <v>84</v>
      </c>
      <c r="B2690" s="27" t="s">
        <v>3532</v>
      </c>
      <c r="C2690" s="28" t="s">
        <v>3664</v>
      </c>
      <c r="D2690" s="28"/>
      <c r="E2690" s="28" t="s">
        <v>3666</v>
      </c>
      <c r="F2690" s="29">
        <v>60</v>
      </c>
      <c r="G2690" s="55">
        <v>3.3000000000000029E-2</v>
      </c>
      <c r="H2690" s="55">
        <v>0.37499999999999994</v>
      </c>
      <c r="I2690" s="31">
        <f t="shared" si="517"/>
        <v>1.7</v>
      </c>
      <c r="J2690" s="32">
        <f t="shared" si="518"/>
        <v>0.5</v>
      </c>
      <c r="K2690" s="32">
        <f t="shared" si="519"/>
        <v>1.2</v>
      </c>
      <c r="L2690" s="32">
        <f>J2690-G2690</f>
        <v>0.46699999999999997</v>
      </c>
      <c r="M2690" s="32">
        <f>K2690-H2690</f>
        <v>0.82499999999999996</v>
      </c>
      <c r="N2690" s="33">
        <f t="shared" si="521"/>
        <v>2</v>
      </c>
      <c r="O2690" s="34">
        <f t="shared" si="522"/>
        <v>0.15566666666666665</v>
      </c>
      <c r="P2690" s="35">
        <f t="shared" si="522"/>
        <v>0.27499999999999997</v>
      </c>
      <c r="Q2690" s="33"/>
      <c r="R2690" s="33">
        <f t="shared" si="523"/>
        <v>0.15566666666666665</v>
      </c>
      <c r="S2690" s="185">
        <f t="shared" si="523"/>
        <v>0.27499999999999997</v>
      </c>
      <c r="T2690" s="33"/>
      <c r="U2690" s="33">
        <f t="shared" si="524"/>
        <v>0.15566666666666665</v>
      </c>
      <c r="V2690" s="185">
        <f t="shared" si="524"/>
        <v>0.27499999999999997</v>
      </c>
      <c r="W2690" s="36"/>
    </row>
    <row r="2691" spans="1:23" ht="19.5">
      <c r="A2691" s="26">
        <v>85</v>
      </c>
      <c r="B2691" s="27" t="s">
        <v>3532</v>
      </c>
      <c r="C2691" s="28" t="s">
        <v>3667</v>
      </c>
      <c r="D2691" s="28"/>
      <c r="E2691" s="28" t="s">
        <v>2029</v>
      </c>
      <c r="F2691" s="29">
        <v>43</v>
      </c>
      <c r="G2691" s="55">
        <v>20.8</v>
      </c>
      <c r="H2691" s="55"/>
      <c r="I2691" s="31">
        <f t="shared" si="517"/>
        <v>1.2</v>
      </c>
      <c r="J2691" s="32">
        <f t="shared" si="518"/>
        <v>0.3</v>
      </c>
      <c r="K2691" s="32">
        <f t="shared" si="519"/>
        <v>0.8</v>
      </c>
      <c r="L2691" s="32">
        <v>0</v>
      </c>
      <c r="M2691" s="32">
        <f t="shared" ref="M2691:M2700" si="526">K2691-H2691</f>
        <v>0.8</v>
      </c>
      <c r="N2691" s="33">
        <f t="shared" si="521"/>
        <v>2</v>
      </c>
      <c r="O2691" s="34">
        <f t="shared" si="522"/>
        <v>0</v>
      </c>
      <c r="P2691" s="35">
        <f t="shared" si="522"/>
        <v>0.26666666666666666</v>
      </c>
      <c r="Q2691" s="33"/>
      <c r="R2691" s="33">
        <f t="shared" si="523"/>
        <v>0</v>
      </c>
      <c r="S2691" s="185">
        <f t="shared" si="523"/>
        <v>0.26666666666666666</v>
      </c>
      <c r="T2691" s="33"/>
      <c r="U2691" s="33">
        <f t="shared" si="524"/>
        <v>0</v>
      </c>
      <c r="V2691" s="185">
        <f t="shared" si="524"/>
        <v>0.26666666666666666</v>
      </c>
      <c r="W2691" s="36"/>
    </row>
    <row r="2692" spans="1:23" ht="19.5">
      <c r="A2692" s="26">
        <v>86</v>
      </c>
      <c r="B2692" s="27" t="s">
        <v>3532</v>
      </c>
      <c r="C2692" s="28" t="s">
        <v>2056</v>
      </c>
      <c r="D2692" s="28"/>
      <c r="E2692" s="28" t="s">
        <v>2057</v>
      </c>
      <c r="F2692" s="29">
        <v>208</v>
      </c>
      <c r="G2692" s="55"/>
      <c r="H2692" s="55"/>
      <c r="I2692" s="31">
        <f t="shared" si="517"/>
        <v>5.7</v>
      </c>
      <c r="J2692" s="32">
        <f t="shared" si="518"/>
        <v>1.6</v>
      </c>
      <c r="K2692" s="32">
        <f t="shared" si="519"/>
        <v>4</v>
      </c>
      <c r="L2692" s="32">
        <f>J2692-G2692</f>
        <v>1.6</v>
      </c>
      <c r="M2692" s="32">
        <f t="shared" si="526"/>
        <v>4</v>
      </c>
      <c r="N2692" s="33">
        <f t="shared" si="521"/>
        <v>7</v>
      </c>
      <c r="O2692" s="34">
        <f t="shared" si="522"/>
        <v>0.53333333333333333</v>
      </c>
      <c r="P2692" s="35">
        <f t="shared" si="522"/>
        <v>1.3333333333333333</v>
      </c>
      <c r="Q2692" s="33"/>
      <c r="R2692" s="33">
        <f t="shared" si="523"/>
        <v>0.53333333333333333</v>
      </c>
      <c r="S2692" s="185">
        <f t="shared" si="523"/>
        <v>1.3333333333333333</v>
      </c>
      <c r="T2692" s="33"/>
      <c r="U2692" s="33">
        <f t="shared" si="524"/>
        <v>0.53333333333333333</v>
      </c>
      <c r="V2692" s="185">
        <f t="shared" si="524"/>
        <v>1.3333333333333333</v>
      </c>
      <c r="W2692" s="36"/>
    </row>
    <row r="2693" spans="1:23" ht="19.5">
      <c r="A2693" s="26">
        <v>87</v>
      </c>
      <c r="B2693" s="27" t="s">
        <v>3532</v>
      </c>
      <c r="C2693" s="28" t="s">
        <v>3668</v>
      </c>
      <c r="D2693" s="28"/>
      <c r="E2693" s="28" t="s">
        <v>3247</v>
      </c>
      <c r="F2693" s="29">
        <v>210</v>
      </c>
      <c r="G2693" s="55"/>
      <c r="H2693" s="55"/>
      <c r="I2693" s="31">
        <f t="shared" si="517"/>
        <v>5.8</v>
      </c>
      <c r="J2693" s="32">
        <f t="shared" si="518"/>
        <v>1.7</v>
      </c>
      <c r="K2693" s="32">
        <f t="shared" si="519"/>
        <v>4.0999999999999996</v>
      </c>
      <c r="L2693" s="32">
        <f>J2693-G2693</f>
        <v>1.7</v>
      </c>
      <c r="M2693" s="32">
        <f t="shared" si="526"/>
        <v>4.0999999999999996</v>
      </c>
      <c r="N2693" s="33">
        <f t="shared" si="521"/>
        <v>8</v>
      </c>
      <c r="O2693" s="34">
        <f t="shared" si="522"/>
        <v>0.56666666666666665</v>
      </c>
      <c r="P2693" s="35">
        <f t="shared" si="522"/>
        <v>1.3666666666666665</v>
      </c>
      <c r="Q2693" s="33"/>
      <c r="R2693" s="33">
        <f t="shared" si="523"/>
        <v>0.56666666666666665</v>
      </c>
      <c r="S2693" s="185">
        <f t="shared" si="523"/>
        <v>1.3666666666666665</v>
      </c>
      <c r="T2693" s="33"/>
      <c r="U2693" s="33">
        <f t="shared" si="524"/>
        <v>0.56666666666666665</v>
      </c>
      <c r="V2693" s="185">
        <f t="shared" si="524"/>
        <v>1.3666666666666665</v>
      </c>
      <c r="W2693" s="36"/>
    </row>
    <row r="2694" spans="1:23" ht="19.5">
      <c r="A2694" s="26">
        <v>88</v>
      </c>
      <c r="B2694" s="27" t="s">
        <v>3532</v>
      </c>
      <c r="C2694" s="28" t="s">
        <v>3669</v>
      </c>
      <c r="D2694" s="28"/>
      <c r="E2694" s="28" t="s">
        <v>3670</v>
      </c>
      <c r="F2694" s="29">
        <v>65</v>
      </c>
      <c r="G2694" s="55">
        <v>0.26400000000000001</v>
      </c>
      <c r="H2694" s="55"/>
      <c r="I2694" s="31">
        <f t="shared" si="517"/>
        <v>1.8</v>
      </c>
      <c r="J2694" s="32">
        <f t="shared" si="518"/>
        <v>0.5</v>
      </c>
      <c r="K2694" s="32">
        <f t="shared" si="519"/>
        <v>1.3</v>
      </c>
      <c r="L2694" s="32">
        <f>J2694-G2694</f>
        <v>0.23599999999999999</v>
      </c>
      <c r="M2694" s="32">
        <f t="shared" si="526"/>
        <v>1.3</v>
      </c>
      <c r="N2694" s="33">
        <f t="shared" si="521"/>
        <v>2</v>
      </c>
      <c r="O2694" s="34">
        <f t="shared" si="522"/>
        <v>7.8666666666666663E-2</v>
      </c>
      <c r="P2694" s="35">
        <f t="shared" si="522"/>
        <v>0.43333333333333335</v>
      </c>
      <c r="Q2694" s="33"/>
      <c r="R2694" s="33">
        <f t="shared" si="523"/>
        <v>7.8666666666666663E-2</v>
      </c>
      <c r="S2694" s="185">
        <f t="shared" si="523"/>
        <v>0.43333333333333335</v>
      </c>
      <c r="T2694" s="33"/>
      <c r="U2694" s="33">
        <f t="shared" si="524"/>
        <v>7.8666666666666663E-2</v>
      </c>
      <c r="V2694" s="185">
        <f t="shared" si="524"/>
        <v>0.43333333333333335</v>
      </c>
      <c r="W2694" s="36"/>
    </row>
    <row r="2695" spans="1:23" ht="19.5">
      <c r="A2695" s="26">
        <v>89</v>
      </c>
      <c r="B2695" s="27" t="s">
        <v>3532</v>
      </c>
      <c r="C2695" s="28" t="s">
        <v>3669</v>
      </c>
      <c r="D2695" s="28"/>
      <c r="E2695" s="28" t="s">
        <v>3671</v>
      </c>
      <c r="F2695" s="29">
        <v>101</v>
      </c>
      <c r="G2695" s="55">
        <v>0.99999999999999989</v>
      </c>
      <c r="H2695" s="55">
        <v>0.68799999999999994</v>
      </c>
      <c r="I2695" s="31">
        <f t="shared" si="517"/>
        <v>2.8</v>
      </c>
      <c r="J2695" s="32">
        <f t="shared" si="518"/>
        <v>0.8</v>
      </c>
      <c r="K2695" s="32">
        <f t="shared" si="519"/>
        <v>2</v>
      </c>
      <c r="L2695" s="32">
        <v>0</v>
      </c>
      <c r="M2695" s="32">
        <f t="shared" si="526"/>
        <v>1.3120000000000001</v>
      </c>
      <c r="N2695" s="33">
        <f t="shared" si="521"/>
        <v>4</v>
      </c>
      <c r="O2695" s="34">
        <f t="shared" si="522"/>
        <v>0</v>
      </c>
      <c r="P2695" s="35">
        <f t="shared" si="522"/>
        <v>0.43733333333333335</v>
      </c>
      <c r="Q2695" s="33"/>
      <c r="R2695" s="33">
        <f t="shared" si="523"/>
        <v>0</v>
      </c>
      <c r="S2695" s="185">
        <f t="shared" si="523"/>
        <v>0.43733333333333335</v>
      </c>
      <c r="T2695" s="33"/>
      <c r="U2695" s="33">
        <f t="shared" si="524"/>
        <v>0</v>
      </c>
      <c r="V2695" s="185">
        <f t="shared" si="524"/>
        <v>0.43733333333333335</v>
      </c>
      <c r="W2695" s="36"/>
    </row>
    <row r="2696" spans="1:23" ht="19.5">
      <c r="A2696" s="26">
        <v>90</v>
      </c>
      <c r="B2696" s="27" t="s">
        <v>3532</v>
      </c>
      <c r="C2696" s="28" t="s">
        <v>3172</v>
      </c>
      <c r="D2696" s="28"/>
      <c r="E2696" s="28" t="s">
        <v>3672</v>
      </c>
      <c r="F2696" s="29">
        <v>77</v>
      </c>
      <c r="G2696" s="55"/>
      <c r="H2696" s="55"/>
      <c r="I2696" s="31">
        <f t="shared" si="517"/>
        <v>2.1</v>
      </c>
      <c r="J2696" s="32">
        <f t="shared" si="518"/>
        <v>0.6</v>
      </c>
      <c r="K2696" s="32">
        <f t="shared" si="519"/>
        <v>1.5</v>
      </c>
      <c r="L2696" s="32">
        <f>J2696-G2696</f>
        <v>0.6</v>
      </c>
      <c r="M2696" s="32">
        <f t="shared" si="526"/>
        <v>1.5</v>
      </c>
      <c r="N2696" s="33">
        <f t="shared" si="521"/>
        <v>3</v>
      </c>
      <c r="O2696" s="34">
        <f t="shared" si="522"/>
        <v>0.19999999999999998</v>
      </c>
      <c r="P2696" s="35">
        <f t="shared" si="522"/>
        <v>0.5</v>
      </c>
      <c r="Q2696" s="33"/>
      <c r="R2696" s="33">
        <f t="shared" si="523"/>
        <v>0.19999999999999998</v>
      </c>
      <c r="S2696" s="185">
        <f t="shared" si="523"/>
        <v>0.5</v>
      </c>
      <c r="T2696" s="33"/>
      <c r="U2696" s="33">
        <f t="shared" si="524"/>
        <v>0.19999999999999998</v>
      </c>
      <c r="V2696" s="185">
        <f t="shared" si="524"/>
        <v>0.5</v>
      </c>
      <c r="W2696" s="36"/>
    </row>
    <row r="2697" spans="1:23" ht="19.5">
      <c r="A2697" s="26">
        <v>91</v>
      </c>
      <c r="B2697" s="27" t="s">
        <v>3532</v>
      </c>
      <c r="C2697" s="28" t="s">
        <v>3673</v>
      </c>
      <c r="D2697" s="28"/>
      <c r="E2697" s="28" t="s">
        <v>3674</v>
      </c>
      <c r="F2697" s="29">
        <v>113</v>
      </c>
      <c r="G2697" s="55"/>
      <c r="H2697" s="55"/>
      <c r="I2697" s="31">
        <f t="shared" si="517"/>
        <v>3.1</v>
      </c>
      <c r="J2697" s="32">
        <f t="shared" si="518"/>
        <v>0.9</v>
      </c>
      <c r="K2697" s="32">
        <f t="shared" si="519"/>
        <v>2.2000000000000002</v>
      </c>
      <c r="L2697" s="32">
        <f>J2697-G2697</f>
        <v>0.9</v>
      </c>
      <c r="M2697" s="32">
        <f t="shared" si="526"/>
        <v>2.2000000000000002</v>
      </c>
      <c r="N2697" s="33">
        <f t="shared" si="521"/>
        <v>4</v>
      </c>
      <c r="O2697" s="34">
        <f t="shared" si="522"/>
        <v>0.3</v>
      </c>
      <c r="P2697" s="35">
        <f t="shared" si="522"/>
        <v>0.73333333333333339</v>
      </c>
      <c r="Q2697" s="33"/>
      <c r="R2697" s="33">
        <f t="shared" si="523"/>
        <v>0.3</v>
      </c>
      <c r="S2697" s="185">
        <f t="shared" si="523"/>
        <v>0.73333333333333339</v>
      </c>
      <c r="T2697" s="33"/>
      <c r="U2697" s="33">
        <f t="shared" si="524"/>
        <v>0.3</v>
      </c>
      <c r="V2697" s="185">
        <f t="shared" si="524"/>
        <v>0.73333333333333339</v>
      </c>
      <c r="W2697" s="36"/>
    </row>
    <row r="2698" spans="1:23" ht="19.5">
      <c r="A2698" s="26">
        <v>92</v>
      </c>
      <c r="B2698" s="27" t="s">
        <v>3532</v>
      </c>
      <c r="C2698" s="28" t="s">
        <v>3675</v>
      </c>
      <c r="D2698" s="28"/>
      <c r="E2698" s="28" t="s">
        <v>3676</v>
      </c>
      <c r="F2698" s="29">
        <v>157</v>
      </c>
      <c r="G2698" s="55"/>
      <c r="H2698" s="55"/>
      <c r="I2698" s="31">
        <f t="shared" si="517"/>
        <v>4.3</v>
      </c>
      <c r="J2698" s="32">
        <f t="shared" si="518"/>
        <v>1.2</v>
      </c>
      <c r="K2698" s="32">
        <f t="shared" si="519"/>
        <v>3</v>
      </c>
      <c r="L2698" s="32">
        <f>J2698-G2698</f>
        <v>1.2</v>
      </c>
      <c r="M2698" s="32">
        <f t="shared" si="526"/>
        <v>3</v>
      </c>
      <c r="N2698" s="33">
        <f t="shared" si="521"/>
        <v>6</v>
      </c>
      <c r="O2698" s="34">
        <f t="shared" si="522"/>
        <v>0.39999999999999997</v>
      </c>
      <c r="P2698" s="35">
        <f t="shared" si="522"/>
        <v>1</v>
      </c>
      <c r="Q2698" s="33"/>
      <c r="R2698" s="33">
        <f t="shared" si="523"/>
        <v>0.39999999999999997</v>
      </c>
      <c r="S2698" s="185">
        <f t="shared" si="523"/>
        <v>1</v>
      </c>
      <c r="T2698" s="33"/>
      <c r="U2698" s="33">
        <f t="shared" si="524"/>
        <v>0.39999999999999997</v>
      </c>
      <c r="V2698" s="185">
        <f t="shared" si="524"/>
        <v>1</v>
      </c>
      <c r="W2698" s="36"/>
    </row>
    <row r="2699" spans="1:23" ht="19.5">
      <c r="A2699" s="26">
        <v>93</v>
      </c>
      <c r="B2699" s="27" t="s">
        <v>3532</v>
      </c>
      <c r="C2699" s="28" t="s">
        <v>3658</v>
      </c>
      <c r="D2699" s="28"/>
      <c r="E2699" s="28" t="s">
        <v>3677</v>
      </c>
      <c r="F2699" s="29">
        <v>121</v>
      </c>
      <c r="G2699" s="55"/>
      <c r="H2699" s="55"/>
      <c r="I2699" s="31">
        <f t="shared" si="517"/>
        <v>3.3</v>
      </c>
      <c r="J2699" s="32">
        <f t="shared" si="518"/>
        <v>0.9</v>
      </c>
      <c r="K2699" s="32">
        <f t="shared" si="519"/>
        <v>2.2999999999999998</v>
      </c>
      <c r="L2699" s="32">
        <f>J2699-G2699</f>
        <v>0.9</v>
      </c>
      <c r="M2699" s="32">
        <f t="shared" si="526"/>
        <v>2.2999999999999998</v>
      </c>
      <c r="N2699" s="33">
        <f t="shared" si="521"/>
        <v>4</v>
      </c>
      <c r="O2699" s="34">
        <f t="shared" si="522"/>
        <v>0.3</v>
      </c>
      <c r="P2699" s="35">
        <f t="shared" si="522"/>
        <v>0.76666666666666661</v>
      </c>
      <c r="Q2699" s="33"/>
      <c r="R2699" s="33">
        <f t="shared" si="523"/>
        <v>0.3</v>
      </c>
      <c r="S2699" s="185">
        <f t="shared" si="523"/>
        <v>0.76666666666666661</v>
      </c>
      <c r="T2699" s="33"/>
      <c r="U2699" s="33">
        <f t="shared" si="524"/>
        <v>0.3</v>
      </c>
      <c r="V2699" s="185">
        <f t="shared" si="524"/>
        <v>0.76666666666666661</v>
      </c>
      <c r="W2699" s="36"/>
    </row>
    <row r="2700" spans="1:23" ht="19.5">
      <c r="A2700" s="26">
        <v>94</v>
      </c>
      <c r="B2700" s="27" t="s">
        <v>3532</v>
      </c>
      <c r="C2700" s="217" t="s">
        <v>3678</v>
      </c>
      <c r="D2700" s="217"/>
      <c r="E2700" s="217" t="s">
        <v>3679</v>
      </c>
      <c r="F2700" s="218">
        <v>45</v>
      </c>
      <c r="G2700" s="219">
        <v>2.4999999999999994E-2</v>
      </c>
      <c r="H2700" s="219">
        <v>0.21000000000000008</v>
      </c>
      <c r="I2700" s="31">
        <f t="shared" si="517"/>
        <v>1.2</v>
      </c>
      <c r="J2700" s="32">
        <f t="shared" si="518"/>
        <v>0.3</v>
      </c>
      <c r="K2700" s="32">
        <f t="shared" si="519"/>
        <v>0.8</v>
      </c>
      <c r="L2700" s="32">
        <f>J2700-G2700</f>
        <v>0.27500000000000002</v>
      </c>
      <c r="M2700" s="32">
        <f t="shared" si="526"/>
        <v>0.59</v>
      </c>
      <c r="N2700" s="33">
        <f t="shared" si="521"/>
        <v>2</v>
      </c>
      <c r="O2700" s="34">
        <f t="shared" si="522"/>
        <v>9.1666666666666674E-2</v>
      </c>
      <c r="P2700" s="35">
        <f t="shared" si="522"/>
        <v>0.19666666666666666</v>
      </c>
      <c r="Q2700" s="33"/>
      <c r="R2700" s="33">
        <f t="shared" si="523"/>
        <v>9.1666666666666674E-2</v>
      </c>
      <c r="S2700" s="185">
        <f t="shared" si="523"/>
        <v>0.19666666666666666</v>
      </c>
      <c r="T2700" s="33"/>
      <c r="U2700" s="33">
        <f t="shared" si="524"/>
        <v>9.1666666666666674E-2</v>
      </c>
      <c r="V2700" s="185">
        <f t="shared" si="524"/>
        <v>0.19666666666666666</v>
      </c>
      <c r="W2700" s="36"/>
    </row>
    <row r="2701" spans="1:23" ht="19.5">
      <c r="A2701" s="26">
        <v>95</v>
      </c>
      <c r="B2701" s="27" t="s">
        <v>3532</v>
      </c>
      <c r="C2701" s="28" t="s">
        <v>3553</v>
      </c>
      <c r="D2701" s="28"/>
      <c r="E2701" s="28" t="s">
        <v>3680</v>
      </c>
      <c r="F2701" s="60">
        <v>21</v>
      </c>
      <c r="G2701" s="55">
        <v>0.22999999999999998</v>
      </c>
      <c r="H2701" s="55">
        <v>0.66200000000000003</v>
      </c>
      <c r="I2701" s="31">
        <f t="shared" si="517"/>
        <v>0.6</v>
      </c>
      <c r="J2701" s="32">
        <f t="shared" si="518"/>
        <v>0.2</v>
      </c>
      <c r="K2701" s="32">
        <f t="shared" si="519"/>
        <v>0.4</v>
      </c>
      <c r="L2701" s="32">
        <v>0</v>
      </c>
      <c r="M2701" s="32">
        <v>0</v>
      </c>
      <c r="N2701" s="33">
        <f t="shared" si="521"/>
        <v>1</v>
      </c>
      <c r="O2701" s="34">
        <f t="shared" si="522"/>
        <v>0</v>
      </c>
      <c r="P2701" s="35">
        <f t="shared" si="522"/>
        <v>0</v>
      </c>
      <c r="Q2701" s="33"/>
      <c r="R2701" s="33">
        <f t="shared" si="523"/>
        <v>0</v>
      </c>
      <c r="S2701" s="185">
        <f t="shared" si="523"/>
        <v>0</v>
      </c>
      <c r="T2701" s="33"/>
      <c r="U2701" s="33">
        <f t="shared" si="524"/>
        <v>0</v>
      </c>
      <c r="V2701" s="185">
        <f t="shared" si="524"/>
        <v>0</v>
      </c>
      <c r="W2701" s="36"/>
    </row>
    <row r="2702" spans="1:23" ht="19.5">
      <c r="A2702" s="26">
        <v>96</v>
      </c>
      <c r="B2702" s="27" t="s">
        <v>3532</v>
      </c>
      <c r="C2702" s="217" t="s">
        <v>3549</v>
      </c>
      <c r="D2702" s="217"/>
      <c r="E2702" s="217" t="s">
        <v>3681</v>
      </c>
      <c r="F2702" s="218">
        <v>37</v>
      </c>
      <c r="G2702" s="219"/>
      <c r="H2702" s="219"/>
      <c r="I2702" s="31">
        <f t="shared" si="517"/>
        <v>1</v>
      </c>
      <c r="J2702" s="32">
        <f t="shared" si="518"/>
        <v>0.3</v>
      </c>
      <c r="K2702" s="32">
        <f t="shared" si="519"/>
        <v>0.7</v>
      </c>
      <c r="L2702" s="32">
        <f>J2702-G2702</f>
        <v>0.3</v>
      </c>
      <c r="M2702" s="32">
        <f>K2702-H2702</f>
        <v>0.7</v>
      </c>
      <c r="N2702" s="33">
        <f t="shared" si="521"/>
        <v>1</v>
      </c>
      <c r="O2702" s="34">
        <f t="shared" si="522"/>
        <v>9.9999999999999992E-2</v>
      </c>
      <c r="P2702" s="35">
        <f t="shared" si="522"/>
        <v>0.23333333333333331</v>
      </c>
      <c r="Q2702" s="33"/>
      <c r="R2702" s="33">
        <f t="shared" si="523"/>
        <v>9.9999999999999992E-2</v>
      </c>
      <c r="S2702" s="185">
        <f t="shared" si="523"/>
        <v>0.23333333333333331</v>
      </c>
      <c r="T2702" s="33"/>
      <c r="U2702" s="33">
        <f t="shared" si="524"/>
        <v>9.9999999999999992E-2</v>
      </c>
      <c r="V2702" s="185">
        <f t="shared" si="524"/>
        <v>0.23333333333333331</v>
      </c>
      <c r="W2702" s="36"/>
    </row>
    <row r="2703" spans="1:23" ht="19.5">
      <c r="A2703" s="26">
        <v>97</v>
      </c>
      <c r="B2703" s="27" t="s">
        <v>3532</v>
      </c>
      <c r="C2703" s="217" t="s">
        <v>3682</v>
      </c>
      <c r="D2703" s="217"/>
      <c r="E2703" s="217" t="s">
        <v>3683</v>
      </c>
      <c r="F2703" s="218">
        <v>35</v>
      </c>
      <c r="G2703" s="219"/>
      <c r="H2703" s="219"/>
      <c r="I2703" s="31">
        <f t="shared" si="517"/>
        <v>1</v>
      </c>
      <c r="J2703" s="32">
        <f t="shared" si="518"/>
        <v>0.3</v>
      </c>
      <c r="K2703" s="32">
        <f t="shared" si="519"/>
        <v>0.7</v>
      </c>
      <c r="L2703" s="32">
        <f>J2703-G2703</f>
        <v>0.3</v>
      </c>
      <c r="M2703" s="32">
        <f>K2703-H2703</f>
        <v>0.7</v>
      </c>
      <c r="N2703" s="33">
        <f t="shared" si="521"/>
        <v>1</v>
      </c>
      <c r="O2703" s="34">
        <f t="shared" si="522"/>
        <v>9.9999999999999992E-2</v>
      </c>
      <c r="P2703" s="35">
        <f t="shared" si="522"/>
        <v>0.23333333333333331</v>
      </c>
      <c r="Q2703" s="33"/>
      <c r="R2703" s="33">
        <f t="shared" si="523"/>
        <v>9.9999999999999992E-2</v>
      </c>
      <c r="S2703" s="185">
        <f t="shared" si="523"/>
        <v>0.23333333333333331</v>
      </c>
      <c r="T2703" s="33"/>
      <c r="U2703" s="33">
        <f t="shared" si="524"/>
        <v>9.9999999999999992E-2</v>
      </c>
      <c r="V2703" s="185">
        <f t="shared" si="524"/>
        <v>0.23333333333333331</v>
      </c>
      <c r="W2703" s="36"/>
    </row>
    <row r="2704" spans="1:23" ht="18.75">
      <c r="A2704" s="26"/>
      <c r="B2704" s="38"/>
      <c r="C2704" s="38"/>
      <c r="D2704" s="38"/>
      <c r="E2704" s="28" t="s">
        <v>225</v>
      </c>
      <c r="F2704" s="95">
        <f>SUM(F2607:F2703)</f>
        <v>14665</v>
      </c>
      <c r="G2704" s="40">
        <f t="shared" ref="G2704:H2704" si="527">SUM(G2607:G2703)</f>
        <v>62.331200000000003</v>
      </c>
      <c r="H2704" s="40">
        <f t="shared" si="527"/>
        <v>51.634</v>
      </c>
      <c r="I2704" s="56">
        <f>SUM(I2607:I2703)</f>
        <v>399.80000000000007</v>
      </c>
      <c r="J2704" s="39">
        <f>SUM(J2607:J2703)</f>
        <v>114.10999999999997</v>
      </c>
      <c r="K2704" s="40">
        <f>SUM(K2607:K2703)</f>
        <v>280.53000000000003</v>
      </c>
      <c r="L2704" s="40">
        <f>SUM(L2607:L2703)</f>
        <v>93.712999999999994</v>
      </c>
      <c r="M2704" s="40">
        <f>SUM(M2607:M2703)</f>
        <v>248.10000000000002</v>
      </c>
      <c r="N2704" s="40">
        <f t="shared" ref="N2704:P2704" si="528">SUM(N2607:N2703)</f>
        <v>525</v>
      </c>
      <c r="O2704" s="220">
        <f t="shared" si="528"/>
        <v>31.237666666666669</v>
      </c>
      <c r="P2704" s="220">
        <f t="shared" si="528"/>
        <v>82.700000000000017</v>
      </c>
      <c r="Q2704" s="36"/>
      <c r="R2704" s="40">
        <f t="shared" ref="R2704:S2704" si="529">SUM(R2607:R2703)</f>
        <v>31.237666666666669</v>
      </c>
      <c r="S2704" s="40">
        <f t="shared" si="529"/>
        <v>82.700000000000017</v>
      </c>
      <c r="T2704" s="36"/>
      <c r="U2704" s="40">
        <f t="shared" ref="U2704:V2704" si="530">SUM(U2607:U2703)</f>
        <v>31.237666666666669</v>
      </c>
      <c r="V2704" s="40">
        <f t="shared" si="530"/>
        <v>82.700000000000017</v>
      </c>
      <c r="W2704" s="36"/>
    </row>
    <row r="2705" spans="1:23">
      <c r="A2705" s="44"/>
      <c r="B2705" s="45"/>
      <c r="C2705" s="45"/>
      <c r="D2705" s="45"/>
      <c r="E2705" s="45"/>
      <c r="F2705" s="45"/>
      <c r="G2705" s="58"/>
      <c r="H2705" s="58"/>
      <c r="I2705" s="58"/>
      <c r="J2705" s="45"/>
      <c r="K2705" s="45"/>
      <c r="L2705" s="45"/>
      <c r="M2705" s="45"/>
      <c r="N2705" s="46"/>
      <c r="O2705" s="46"/>
      <c r="P2705" s="46"/>
      <c r="Q2705" s="46"/>
      <c r="R2705" s="46"/>
      <c r="S2705" s="46"/>
      <c r="T2705" s="46"/>
      <c r="U2705" s="46"/>
      <c r="V2705" s="46"/>
      <c r="W2705" s="46"/>
    </row>
    <row r="2706" spans="1:23">
      <c r="A2706" s="44"/>
      <c r="B2706" s="221"/>
      <c r="C2706" s="221"/>
      <c r="D2706" s="221"/>
      <c r="E2706" s="221"/>
      <c r="F2706" s="221"/>
      <c r="G2706" s="222"/>
      <c r="H2706" s="222"/>
      <c r="I2706" s="222"/>
      <c r="J2706" s="221"/>
      <c r="K2706" s="221"/>
      <c r="L2706" s="221"/>
      <c r="M2706" s="221"/>
      <c r="N2706" s="223"/>
      <c r="O2706" s="223"/>
      <c r="P2706" s="223"/>
      <c r="Q2706" s="223"/>
      <c r="R2706" s="223"/>
      <c r="S2706" s="223"/>
      <c r="T2706" s="223"/>
      <c r="U2706" s="223"/>
      <c r="V2706" s="223"/>
      <c r="W2706" s="223"/>
    </row>
    <row r="2707" spans="1:23">
      <c r="A2707" s="44"/>
      <c r="B2707" s="221"/>
      <c r="C2707" s="221"/>
      <c r="D2707" s="221"/>
      <c r="E2707" s="221"/>
      <c r="F2707" s="221"/>
      <c r="G2707" s="222"/>
      <c r="H2707" s="222"/>
      <c r="I2707" s="222"/>
      <c r="J2707" s="221"/>
      <c r="K2707" s="221"/>
      <c r="L2707" s="221"/>
      <c r="M2707" s="221"/>
      <c r="N2707" s="223"/>
      <c r="O2707" s="223"/>
      <c r="P2707" s="223"/>
      <c r="Q2707" s="223"/>
      <c r="R2707" s="223"/>
      <c r="S2707" s="223"/>
      <c r="T2707" s="223"/>
      <c r="U2707" s="223"/>
      <c r="V2707" s="223"/>
      <c r="W2707" s="223"/>
    </row>
    <row r="2708" spans="1:23">
      <c r="A2708" s="44"/>
      <c r="B2708" s="221"/>
      <c r="C2708" s="221"/>
      <c r="D2708" s="221"/>
      <c r="E2708" s="221"/>
      <c r="F2708" s="221"/>
      <c r="G2708" s="222"/>
      <c r="H2708" s="222"/>
      <c r="I2708" s="222"/>
      <c r="J2708" s="221"/>
      <c r="K2708" s="221"/>
      <c r="L2708" s="221"/>
      <c r="M2708" s="221"/>
      <c r="N2708" s="223"/>
      <c r="O2708" s="223"/>
      <c r="P2708" s="223"/>
      <c r="Q2708" s="223"/>
      <c r="R2708" s="223"/>
      <c r="S2708" s="223"/>
      <c r="T2708" s="223"/>
      <c r="U2708" s="223"/>
      <c r="V2708" s="223"/>
      <c r="W2708" s="223"/>
    </row>
    <row r="2709" spans="1:23">
      <c r="A2709" s="44"/>
      <c r="B2709" s="221"/>
      <c r="C2709" s="221"/>
      <c r="D2709" s="221"/>
      <c r="E2709" s="221"/>
      <c r="F2709" s="221"/>
      <c r="G2709" s="222"/>
      <c r="H2709" s="222"/>
      <c r="I2709" s="222"/>
      <c r="J2709" s="224"/>
      <c r="K2709" s="224"/>
      <c r="L2709" s="221"/>
      <c r="M2709" s="221"/>
      <c r="N2709" s="223"/>
      <c r="O2709" s="223"/>
      <c r="P2709" s="223"/>
      <c r="Q2709" s="223"/>
      <c r="R2709" s="223"/>
      <c r="S2709" s="223"/>
      <c r="T2709" s="223"/>
      <c r="U2709" s="223"/>
      <c r="V2709" s="223"/>
      <c r="W2709" s="223"/>
    </row>
    <row r="2710" spans="1:23">
      <c r="A2710" s="44"/>
      <c r="B2710" s="221"/>
      <c r="C2710" s="221"/>
      <c r="D2710" s="221"/>
      <c r="E2710" s="221"/>
      <c r="F2710" s="221"/>
      <c r="G2710" s="222"/>
      <c r="H2710" s="222"/>
      <c r="I2710" s="222"/>
      <c r="J2710" s="221"/>
      <c r="K2710" s="221"/>
      <c r="L2710" s="221"/>
      <c r="M2710" s="221"/>
      <c r="N2710" s="223"/>
      <c r="O2710" s="223"/>
      <c r="P2710" s="223"/>
      <c r="Q2710" s="223"/>
      <c r="R2710" s="223"/>
      <c r="S2710" s="223"/>
      <c r="T2710" s="223"/>
      <c r="U2710" s="223"/>
      <c r="V2710" s="223"/>
      <c r="W2710" s="223"/>
    </row>
    <row r="2711" spans="1:23">
      <c r="A2711" s="44"/>
      <c r="B2711" s="221"/>
      <c r="C2711" s="221"/>
      <c r="D2711" s="221"/>
      <c r="E2711" s="221"/>
      <c r="F2711" s="221"/>
      <c r="G2711" s="222"/>
      <c r="H2711" s="222"/>
      <c r="I2711" s="222"/>
      <c r="J2711" s="221"/>
      <c r="K2711" s="221"/>
      <c r="L2711" s="221"/>
      <c r="M2711" s="221"/>
      <c r="N2711" s="223"/>
      <c r="O2711" s="223"/>
      <c r="P2711" s="223"/>
      <c r="Q2711" s="223"/>
      <c r="R2711" s="223"/>
      <c r="S2711" s="223"/>
      <c r="T2711" s="223"/>
      <c r="U2711" s="223"/>
      <c r="V2711" s="223"/>
      <c r="W2711" s="223"/>
    </row>
    <row r="2712" spans="1:23">
      <c r="A2712" s="44"/>
      <c r="B2712" s="221"/>
      <c r="C2712" s="221"/>
      <c r="D2712" s="221"/>
      <c r="E2712" s="221"/>
      <c r="F2712" s="221"/>
      <c r="G2712" s="222"/>
      <c r="H2712" s="222"/>
      <c r="I2712" s="222"/>
      <c r="J2712" s="221"/>
      <c r="K2712" s="221"/>
      <c r="L2712" s="221"/>
      <c r="M2712" s="221"/>
      <c r="N2712" s="223"/>
      <c r="O2712" s="223"/>
      <c r="P2712" s="223"/>
      <c r="Q2712" s="223"/>
      <c r="R2712" s="223"/>
      <c r="S2712" s="223"/>
      <c r="T2712" s="223"/>
      <c r="U2712" s="223"/>
      <c r="V2712" s="223"/>
      <c r="W2712" s="223"/>
    </row>
    <row r="2713" spans="1:23">
      <c r="A2713" s="44"/>
      <c r="B2713" s="221"/>
      <c r="C2713" s="221"/>
      <c r="D2713" s="221"/>
      <c r="E2713" s="221"/>
      <c r="F2713" s="221"/>
      <c r="G2713" s="222"/>
      <c r="H2713" s="222"/>
      <c r="I2713" s="222"/>
      <c r="J2713" s="221"/>
      <c r="K2713" s="221"/>
      <c r="L2713" s="221"/>
      <c r="M2713" s="221"/>
      <c r="N2713" s="223"/>
      <c r="O2713" s="223"/>
      <c r="P2713" s="223"/>
      <c r="Q2713" s="223"/>
      <c r="R2713" s="223"/>
      <c r="S2713" s="223"/>
      <c r="T2713" s="223"/>
      <c r="U2713" s="223"/>
      <c r="V2713" s="223"/>
      <c r="W2713" s="223"/>
    </row>
    <row r="2714" spans="1:23">
      <c r="A2714" s="44"/>
      <c r="B2714" s="221"/>
      <c r="C2714" s="221"/>
      <c r="D2714" s="221"/>
      <c r="E2714" s="221"/>
      <c r="F2714" s="221"/>
      <c r="G2714" s="222"/>
      <c r="H2714" s="222"/>
      <c r="I2714" s="222"/>
      <c r="J2714" s="221"/>
      <c r="K2714" s="221"/>
      <c r="L2714" s="221"/>
      <c r="M2714" s="221"/>
      <c r="N2714" s="223"/>
      <c r="O2714" s="223"/>
      <c r="P2714" s="223"/>
      <c r="Q2714" s="223"/>
      <c r="R2714" s="223"/>
      <c r="S2714" s="223"/>
      <c r="T2714" s="223"/>
      <c r="U2714" s="223"/>
      <c r="V2714" s="223"/>
      <c r="W2714" s="223"/>
    </row>
    <row r="2715" spans="1:23">
      <c r="A2715" s="44"/>
      <c r="B2715" s="221"/>
      <c r="C2715" s="221"/>
      <c r="D2715" s="221"/>
      <c r="E2715" s="221"/>
      <c r="F2715" s="221"/>
      <c r="G2715" s="222"/>
      <c r="H2715" s="222"/>
      <c r="I2715" s="222"/>
      <c r="J2715" s="221"/>
      <c r="K2715" s="221"/>
      <c r="L2715" s="221"/>
      <c r="M2715" s="221"/>
      <c r="N2715" s="223"/>
      <c r="O2715" s="223"/>
      <c r="P2715" s="223"/>
      <c r="Q2715" s="223"/>
      <c r="R2715" s="223"/>
      <c r="S2715" s="223"/>
      <c r="T2715" s="223"/>
      <c r="U2715" s="223"/>
      <c r="V2715" s="223"/>
      <c r="W2715" s="223"/>
    </row>
    <row r="2716" spans="1:23">
      <c r="A2716" s="44"/>
      <c r="B2716" s="221"/>
      <c r="C2716" s="221"/>
      <c r="D2716" s="221"/>
      <c r="E2716" s="221"/>
      <c r="F2716" s="221"/>
      <c r="G2716" s="222"/>
      <c r="H2716" s="222"/>
      <c r="I2716" s="222"/>
      <c r="J2716" s="221"/>
      <c r="K2716" s="221"/>
      <c r="L2716" s="221"/>
      <c r="M2716" s="221"/>
      <c r="N2716" s="223"/>
      <c r="O2716" s="223"/>
      <c r="P2716" s="223"/>
      <c r="Q2716" s="223"/>
      <c r="R2716" s="223"/>
      <c r="S2716" s="223"/>
      <c r="T2716" s="223"/>
      <c r="U2716" s="223"/>
      <c r="V2716" s="223"/>
      <c r="W2716" s="223"/>
    </row>
    <row r="2717" spans="1:23">
      <c r="A2717" s="44"/>
      <c r="B2717" s="221"/>
      <c r="C2717" s="221"/>
      <c r="D2717" s="221"/>
      <c r="E2717" s="221"/>
      <c r="F2717" s="221"/>
      <c r="G2717" s="222"/>
      <c r="H2717" s="222"/>
      <c r="I2717" s="222"/>
      <c r="J2717" s="221"/>
      <c r="K2717" s="221"/>
      <c r="L2717" s="221"/>
      <c r="M2717" s="221"/>
      <c r="N2717" s="223"/>
      <c r="O2717" s="223"/>
      <c r="P2717" s="223"/>
      <c r="Q2717" s="223"/>
      <c r="R2717" s="223"/>
      <c r="S2717" s="223"/>
      <c r="T2717" s="223"/>
      <c r="U2717" s="223"/>
      <c r="V2717" s="223"/>
      <c r="W2717" s="223"/>
    </row>
    <row r="2718" spans="1:23">
      <c r="A2718" s="44"/>
      <c r="B2718" s="221"/>
      <c r="C2718" s="221"/>
      <c r="D2718" s="221"/>
      <c r="E2718" s="221"/>
      <c r="F2718" s="221"/>
      <c r="G2718" s="222"/>
      <c r="H2718" s="222"/>
      <c r="I2718" s="222"/>
      <c r="J2718" s="221"/>
      <c r="K2718" s="221"/>
      <c r="L2718" s="221"/>
      <c r="M2718" s="221"/>
      <c r="N2718" s="223"/>
      <c r="O2718" s="223"/>
      <c r="P2718" s="223"/>
      <c r="Q2718" s="223"/>
      <c r="R2718" s="223"/>
      <c r="S2718" s="223"/>
      <c r="T2718" s="223"/>
      <c r="U2718" s="223"/>
      <c r="V2718" s="223"/>
      <c r="W2718" s="223"/>
    </row>
    <row r="2719" spans="1:23">
      <c r="A2719" s="44"/>
      <c r="B2719" s="221"/>
      <c r="C2719" s="221"/>
      <c r="D2719" s="221"/>
      <c r="E2719" s="221"/>
      <c r="F2719" s="221"/>
      <c r="G2719" s="222"/>
      <c r="H2719" s="222"/>
      <c r="I2719" s="222"/>
      <c r="J2719" s="221"/>
      <c r="K2719" s="221"/>
      <c r="L2719" s="221"/>
      <c r="M2719" s="221"/>
      <c r="N2719" s="223"/>
      <c r="O2719" s="223"/>
      <c r="P2719" s="223"/>
      <c r="Q2719" s="223"/>
      <c r="R2719" s="223"/>
      <c r="S2719" s="223"/>
      <c r="T2719" s="223"/>
      <c r="U2719" s="223"/>
      <c r="V2719" s="223"/>
      <c r="W2719" s="223"/>
    </row>
    <row r="2720" spans="1:23">
      <c r="A2720" s="44"/>
      <c r="B2720" s="221"/>
      <c r="C2720" s="221"/>
      <c r="D2720" s="221"/>
      <c r="E2720" s="221"/>
      <c r="F2720" s="221"/>
      <c r="G2720" s="222"/>
      <c r="H2720" s="222"/>
      <c r="I2720" s="222"/>
      <c r="J2720" s="221"/>
      <c r="K2720" s="221"/>
      <c r="L2720" s="221"/>
      <c r="M2720" s="221"/>
      <c r="N2720" s="223"/>
      <c r="O2720" s="223"/>
      <c r="P2720" s="223"/>
      <c r="Q2720" s="223"/>
      <c r="R2720" s="223"/>
      <c r="S2720" s="223"/>
      <c r="T2720" s="223"/>
      <c r="U2720" s="223"/>
      <c r="V2720" s="223"/>
      <c r="W2720" s="223"/>
    </row>
    <row r="2721" spans="1:23">
      <c r="A2721" s="44"/>
      <c r="B2721" s="221"/>
      <c r="C2721" s="221"/>
      <c r="D2721" s="221"/>
      <c r="E2721" s="221"/>
      <c r="F2721" s="221"/>
      <c r="G2721" s="222"/>
      <c r="H2721" s="222"/>
      <c r="I2721" s="222"/>
      <c r="J2721" s="221"/>
      <c r="K2721" s="221"/>
      <c r="L2721" s="221"/>
      <c r="M2721" s="221"/>
      <c r="N2721" s="223"/>
      <c r="O2721" s="223"/>
      <c r="P2721" s="223"/>
      <c r="Q2721" s="223"/>
      <c r="R2721" s="223"/>
      <c r="S2721" s="223"/>
      <c r="T2721" s="223"/>
      <c r="U2721" s="223"/>
      <c r="V2721" s="223"/>
      <c r="W2721" s="223"/>
    </row>
    <row r="2722" spans="1:23">
      <c r="A2722" s="44"/>
      <c r="B2722" s="221"/>
      <c r="C2722" s="221"/>
      <c r="D2722" s="221"/>
      <c r="E2722" s="221"/>
      <c r="F2722" s="221"/>
      <c r="G2722" s="222"/>
      <c r="H2722" s="222"/>
      <c r="I2722" s="222"/>
      <c r="J2722" s="221"/>
      <c r="K2722" s="221"/>
      <c r="L2722" s="221"/>
      <c r="M2722" s="221"/>
      <c r="N2722" s="223"/>
      <c r="O2722" s="223"/>
      <c r="P2722" s="223"/>
      <c r="Q2722" s="223"/>
      <c r="R2722" s="223"/>
      <c r="S2722" s="223"/>
      <c r="T2722" s="223"/>
      <c r="U2722" s="223"/>
      <c r="V2722" s="223"/>
      <c r="W2722" s="223"/>
    </row>
    <row r="2723" spans="1:23">
      <c r="A2723" s="44"/>
      <c r="B2723" s="221"/>
      <c r="C2723" s="221"/>
      <c r="D2723" s="221"/>
      <c r="E2723" s="221"/>
      <c r="F2723" s="221"/>
      <c r="G2723" s="222"/>
      <c r="H2723" s="222"/>
      <c r="I2723" s="222"/>
      <c r="J2723" s="221"/>
      <c r="K2723" s="221"/>
      <c r="L2723" s="221"/>
      <c r="M2723" s="221"/>
      <c r="N2723" s="223"/>
      <c r="O2723" s="223"/>
      <c r="P2723" s="223"/>
      <c r="Q2723" s="223"/>
      <c r="R2723" s="223"/>
      <c r="S2723" s="223"/>
      <c r="T2723" s="223"/>
      <c r="U2723" s="223"/>
      <c r="V2723" s="223"/>
      <c r="W2723" s="223"/>
    </row>
    <row r="2724" spans="1:23">
      <c r="A2724" s="44"/>
      <c r="B2724" s="221"/>
      <c r="C2724" s="221"/>
      <c r="D2724" s="221"/>
      <c r="E2724" s="221"/>
      <c r="F2724" s="221"/>
      <c r="G2724" s="222"/>
      <c r="H2724" s="222"/>
      <c r="I2724" s="222"/>
      <c r="J2724" s="221"/>
      <c r="K2724" s="221"/>
      <c r="L2724" s="221"/>
      <c r="M2724" s="221"/>
      <c r="N2724" s="223"/>
      <c r="O2724" s="223"/>
      <c r="P2724" s="223"/>
      <c r="Q2724" s="223"/>
      <c r="R2724" s="223"/>
      <c r="S2724" s="223"/>
      <c r="T2724" s="223"/>
      <c r="U2724" s="223"/>
      <c r="V2724" s="223"/>
      <c r="W2724" s="223"/>
    </row>
    <row r="2725" spans="1:23">
      <c r="A2725" s="44"/>
      <c r="B2725" s="221"/>
      <c r="C2725" s="221"/>
      <c r="D2725" s="221"/>
      <c r="E2725" s="221"/>
      <c r="F2725" s="221"/>
      <c r="G2725" s="221"/>
      <c r="H2725" s="221"/>
      <c r="I2725" s="221"/>
      <c r="J2725" s="221"/>
      <c r="K2725" s="221"/>
      <c r="L2725" s="221"/>
      <c r="M2725" s="221"/>
      <c r="N2725" s="223"/>
      <c r="O2725" s="223"/>
      <c r="P2725" s="223"/>
      <c r="Q2725" s="223"/>
      <c r="R2725" s="223"/>
      <c r="S2725" s="223"/>
      <c r="T2725" s="223"/>
      <c r="U2725" s="223"/>
      <c r="V2725" s="223"/>
      <c r="W2725" s="223"/>
    </row>
    <row r="2726" spans="1:23">
      <c r="A2726" s="44"/>
      <c r="B2726" s="221"/>
      <c r="C2726" s="221"/>
      <c r="D2726" s="221"/>
      <c r="E2726" s="221"/>
      <c r="F2726" s="221"/>
      <c r="G2726" s="221"/>
      <c r="H2726" s="221"/>
      <c r="I2726" s="221"/>
      <c r="J2726" s="221"/>
      <c r="K2726" s="221"/>
      <c r="L2726" s="221"/>
      <c r="M2726" s="221"/>
      <c r="N2726" s="223"/>
      <c r="O2726" s="223"/>
      <c r="P2726" s="223"/>
      <c r="Q2726" s="223"/>
      <c r="R2726" s="223"/>
      <c r="S2726" s="223"/>
      <c r="T2726" s="223"/>
      <c r="U2726" s="223"/>
      <c r="V2726" s="223"/>
      <c r="W2726" s="223"/>
    </row>
    <row r="2727" spans="1:23">
      <c r="A2727" s="44"/>
      <c r="B2727" s="221"/>
      <c r="C2727" s="221"/>
      <c r="D2727" s="221"/>
      <c r="E2727" s="221"/>
      <c r="F2727" s="221"/>
      <c r="G2727" s="221"/>
      <c r="H2727" s="221"/>
      <c r="I2727" s="221"/>
      <c r="J2727" s="221"/>
      <c r="K2727" s="221"/>
      <c r="L2727" s="221"/>
      <c r="M2727" s="221"/>
      <c r="N2727" s="223"/>
      <c r="O2727" s="223"/>
      <c r="P2727" s="223"/>
      <c r="Q2727" s="223"/>
      <c r="R2727" s="223"/>
      <c r="S2727" s="223"/>
      <c r="T2727" s="223"/>
      <c r="U2727" s="223"/>
      <c r="V2727" s="223"/>
      <c r="W2727" s="223"/>
    </row>
    <row r="2728" spans="1:23">
      <c r="A2728" s="44"/>
      <c r="B2728" s="221"/>
      <c r="C2728" s="221"/>
      <c r="D2728" s="221"/>
      <c r="E2728" s="221"/>
      <c r="F2728" s="221"/>
      <c r="G2728" s="221"/>
      <c r="H2728" s="221"/>
      <c r="I2728" s="221"/>
      <c r="J2728" s="221"/>
      <c r="K2728" s="221"/>
      <c r="L2728" s="221"/>
      <c r="M2728" s="221"/>
      <c r="N2728" s="223"/>
      <c r="O2728" s="223"/>
      <c r="P2728" s="223"/>
      <c r="Q2728" s="223"/>
      <c r="R2728" s="223"/>
      <c r="S2728" s="223"/>
      <c r="T2728" s="223"/>
      <c r="U2728" s="223"/>
      <c r="V2728" s="223"/>
      <c r="W2728" s="223"/>
    </row>
    <row r="2729" spans="1:23">
      <c r="A2729" s="44"/>
      <c r="B2729" s="221"/>
      <c r="C2729" s="221"/>
      <c r="D2729" s="221"/>
      <c r="E2729" s="221"/>
      <c r="F2729" s="221"/>
      <c r="G2729" s="221"/>
      <c r="H2729" s="221"/>
      <c r="I2729" s="221"/>
      <c r="J2729" s="221"/>
      <c r="K2729" s="221"/>
      <c r="L2729" s="221"/>
      <c r="M2729" s="221"/>
      <c r="N2729" s="223"/>
      <c r="O2729" s="223"/>
      <c r="P2729" s="223"/>
      <c r="Q2729" s="223"/>
      <c r="R2729" s="223"/>
      <c r="S2729" s="223"/>
      <c r="T2729" s="223"/>
      <c r="U2729" s="223"/>
      <c r="V2729" s="223"/>
      <c r="W2729" s="223"/>
    </row>
    <row r="2730" spans="1:23">
      <c r="A2730" s="44"/>
      <c r="B2730" s="221"/>
      <c r="C2730" s="221"/>
      <c r="D2730" s="221"/>
      <c r="E2730" s="221"/>
      <c r="F2730" s="221"/>
      <c r="G2730" s="221"/>
      <c r="H2730" s="221"/>
      <c r="I2730" s="221"/>
      <c r="J2730" s="221"/>
      <c r="K2730" s="221"/>
      <c r="L2730" s="221"/>
      <c r="M2730" s="221"/>
      <c r="N2730" s="223"/>
      <c r="O2730" s="223"/>
      <c r="P2730" s="223"/>
      <c r="Q2730" s="223"/>
      <c r="R2730" s="223"/>
      <c r="S2730" s="223"/>
      <c r="T2730" s="223"/>
      <c r="U2730" s="223"/>
      <c r="V2730" s="223"/>
      <c r="W2730" s="223"/>
    </row>
    <row r="2731" spans="1:23">
      <c r="A2731" s="44"/>
      <c r="B2731" s="221"/>
      <c r="C2731" s="221"/>
      <c r="D2731" s="221"/>
      <c r="E2731" s="221"/>
      <c r="F2731" s="221"/>
      <c r="G2731" s="221"/>
      <c r="H2731" s="221"/>
      <c r="I2731" s="221"/>
      <c r="J2731" s="221"/>
      <c r="K2731" s="221"/>
      <c r="L2731" s="221"/>
      <c r="M2731" s="221"/>
      <c r="N2731" s="223"/>
      <c r="O2731" s="223"/>
      <c r="P2731" s="223"/>
      <c r="Q2731" s="223"/>
      <c r="R2731" s="223"/>
      <c r="S2731" s="223"/>
      <c r="T2731" s="223"/>
      <c r="U2731" s="223"/>
      <c r="V2731" s="223"/>
      <c r="W2731" s="223"/>
    </row>
    <row r="2732" spans="1:23">
      <c r="A2732" s="44"/>
      <c r="B2732" s="221"/>
      <c r="C2732" s="221"/>
      <c r="D2732" s="221"/>
      <c r="E2732" s="221"/>
      <c r="F2732" s="221"/>
      <c r="G2732" s="221"/>
      <c r="H2732" s="221"/>
      <c r="I2732" s="221"/>
      <c r="J2732" s="221"/>
      <c r="K2732" s="221"/>
      <c r="L2732" s="221"/>
      <c r="M2732" s="221"/>
      <c r="N2732" s="223"/>
      <c r="O2732" s="223"/>
      <c r="P2732" s="223"/>
      <c r="Q2732" s="223"/>
      <c r="R2732" s="223"/>
      <c r="S2732" s="223"/>
      <c r="T2732" s="223"/>
      <c r="U2732" s="223"/>
      <c r="V2732" s="223"/>
      <c r="W2732" s="223"/>
    </row>
    <row r="2733" spans="1:23">
      <c r="A2733" s="44"/>
      <c r="B2733" s="221"/>
      <c r="C2733" s="221"/>
      <c r="D2733" s="221"/>
      <c r="E2733" s="221"/>
      <c r="F2733" s="221"/>
      <c r="G2733" s="221"/>
      <c r="H2733" s="221"/>
      <c r="I2733" s="221"/>
      <c r="J2733" s="221"/>
      <c r="K2733" s="221"/>
      <c r="L2733" s="221"/>
      <c r="M2733" s="221"/>
      <c r="N2733" s="223"/>
      <c r="O2733" s="223"/>
      <c r="P2733" s="223"/>
      <c r="Q2733" s="223"/>
      <c r="R2733" s="223"/>
      <c r="S2733" s="223"/>
      <c r="T2733" s="223"/>
      <c r="U2733" s="223"/>
      <c r="V2733" s="223"/>
      <c r="W2733" s="223"/>
    </row>
    <row r="2734" spans="1:23">
      <c r="A2734" s="44"/>
      <c r="B2734" s="221"/>
      <c r="C2734" s="221"/>
      <c r="D2734" s="221"/>
      <c r="E2734" s="221"/>
      <c r="F2734" s="221"/>
      <c r="G2734" s="221"/>
      <c r="H2734" s="221"/>
      <c r="I2734" s="221"/>
      <c r="J2734" s="221"/>
      <c r="K2734" s="221"/>
      <c r="L2734" s="221"/>
      <c r="M2734" s="221"/>
      <c r="N2734" s="223"/>
      <c r="O2734" s="223"/>
      <c r="P2734" s="223"/>
      <c r="Q2734" s="223"/>
      <c r="R2734" s="223"/>
      <c r="S2734" s="223"/>
      <c r="T2734" s="223"/>
      <c r="U2734" s="223"/>
      <c r="V2734" s="223"/>
      <c r="W2734" s="223"/>
    </row>
    <row r="2735" spans="1:23">
      <c r="A2735" s="44"/>
      <c r="B2735" s="221"/>
      <c r="C2735" s="221"/>
      <c r="D2735" s="221"/>
      <c r="E2735" s="221"/>
      <c r="F2735" s="221"/>
      <c r="G2735" s="221"/>
      <c r="H2735" s="221"/>
      <c r="I2735" s="221"/>
      <c r="J2735" s="221"/>
      <c r="K2735" s="221"/>
      <c r="L2735" s="221"/>
      <c r="M2735" s="221"/>
      <c r="N2735" s="225"/>
      <c r="O2735" s="124"/>
      <c r="P2735" s="124"/>
      <c r="Q2735" s="124"/>
    </row>
    <row r="2736" spans="1:23">
      <c r="L2736"/>
      <c r="M2736"/>
      <c r="N2736"/>
      <c r="R2736"/>
      <c r="S2736"/>
      <c r="T2736"/>
      <c r="U2736"/>
      <c r="V2736"/>
      <c r="W2736"/>
    </row>
    <row r="2737" spans="1:23" ht="19.5">
      <c r="A2737" s="226"/>
      <c r="B2737" s="226"/>
      <c r="C2737" s="226"/>
      <c r="D2737" s="226"/>
      <c r="E2737" s="226"/>
      <c r="F2737" s="226"/>
      <c r="G2737" s="226"/>
      <c r="H2737" s="226"/>
      <c r="I2737" s="226"/>
      <c r="J2737" s="226"/>
      <c r="K2737" s="226"/>
      <c r="L2737" s="226"/>
      <c r="M2737" s="226"/>
      <c r="N2737" s="226"/>
      <c r="O2737" s="226"/>
      <c r="P2737" s="226"/>
      <c r="Q2737" s="226"/>
      <c r="R2737" s="226"/>
      <c r="S2737" s="226"/>
      <c r="T2737" s="226"/>
      <c r="U2737" s="226"/>
      <c r="V2737" s="226"/>
      <c r="W2737"/>
    </row>
    <row r="2738" spans="1:23" ht="19.5">
      <c r="A2738" s="227" t="s">
        <v>3684</v>
      </c>
      <c r="B2738" s="221"/>
      <c r="C2738" s="228" t="s">
        <v>3685</v>
      </c>
      <c r="D2738" s="228"/>
      <c r="E2738" s="228"/>
      <c r="F2738" s="228"/>
      <c r="G2738" s="228"/>
      <c r="H2738" s="228"/>
      <c r="I2738" s="228"/>
      <c r="J2738" s="228"/>
      <c r="K2738" s="228"/>
      <c r="L2738" s="228"/>
      <c r="M2738" s="228"/>
      <c r="N2738" s="228"/>
      <c r="O2738" s="228"/>
      <c r="P2738" s="228"/>
      <c r="Q2738" s="228" t="s">
        <v>3686</v>
      </c>
      <c r="R2738" s="228"/>
      <c r="S2738" s="228"/>
      <c r="T2738" s="228"/>
      <c r="U2738" s="228"/>
      <c r="V2738" s="228"/>
      <c r="W2738"/>
    </row>
    <row r="2739" spans="1:23" ht="20.25">
      <c r="A2739" s="7" t="s">
        <v>3</v>
      </c>
      <c r="B2739" s="7" t="s">
        <v>4</v>
      </c>
      <c r="C2739" s="229" t="s">
        <v>3687</v>
      </c>
      <c r="D2739" s="230"/>
      <c r="E2739" s="231"/>
      <c r="F2739" s="232"/>
      <c r="G2739" s="232"/>
      <c r="H2739" s="232"/>
      <c r="I2739" s="232"/>
      <c r="J2739" s="232"/>
      <c r="K2739" s="232"/>
      <c r="L2739" s="232"/>
      <c r="M2739" s="232"/>
      <c r="N2739" s="233"/>
      <c r="O2739" s="229" t="s">
        <v>3688</v>
      </c>
      <c r="P2739" s="231"/>
      <c r="Q2739" s="229" t="s">
        <v>3687</v>
      </c>
      <c r="R2739" s="231"/>
      <c r="S2739" s="229" t="s">
        <v>3689</v>
      </c>
      <c r="T2739" s="231"/>
      <c r="U2739" s="229" t="s">
        <v>3688</v>
      </c>
      <c r="V2739" s="231"/>
      <c r="W2739"/>
    </row>
    <row r="2740" spans="1:23" ht="19.5">
      <c r="A2740" s="17"/>
      <c r="B2740" s="17"/>
      <c r="C2740" s="234" t="s">
        <v>17</v>
      </c>
      <c r="D2740" s="234" t="s">
        <v>18</v>
      </c>
      <c r="E2740" s="234"/>
      <c r="F2740" s="234"/>
      <c r="G2740" s="234"/>
      <c r="H2740" s="234"/>
      <c r="I2740" s="234"/>
      <c r="J2740" s="234"/>
      <c r="K2740" s="234"/>
      <c r="L2740" s="234"/>
      <c r="M2740" s="234"/>
      <c r="N2740" s="235"/>
      <c r="O2740" s="234" t="s">
        <v>17</v>
      </c>
      <c r="P2740" s="234" t="s">
        <v>18</v>
      </c>
      <c r="Q2740" s="234" t="s">
        <v>17</v>
      </c>
      <c r="R2740" s="234" t="s">
        <v>18</v>
      </c>
      <c r="S2740" s="234" t="s">
        <v>17</v>
      </c>
      <c r="T2740" s="234" t="s">
        <v>18</v>
      </c>
      <c r="U2740" s="234" t="s">
        <v>17</v>
      </c>
      <c r="V2740" s="234" t="s">
        <v>18</v>
      </c>
      <c r="W2740" s="234" t="s">
        <v>17</v>
      </c>
    </row>
    <row r="2741" spans="1:23">
      <c r="A2741" s="236">
        <v>1</v>
      </c>
      <c r="B2741" s="236">
        <v>2</v>
      </c>
      <c r="C2741" s="236">
        <v>3</v>
      </c>
      <c r="D2741" s="236"/>
      <c r="E2741" s="236">
        <v>4</v>
      </c>
      <c r="F2741" s="236"/>
      <c r="G2741" s="236"/>
      <c r="H2741" s="236"/>
      <c r="I2741" s="236"/>
      <c r="J2741" s="236"/>
      <c r="K2741" s="236"/>
      <c r="L2741" s="236"/>
      <c r="M2741" s="236"/>
      <c r="N2741" s="237"/>
      <c r="O2741" s="236">
        <v>7</v>
      </c>
      <c r="P2741" s="236">
        <v>8</v>
      </c>
      <c r="Q2741" s="236">
        <v>9</v>
      </c>
      <c r="R2741" s="236">
        <v>10</v>
      </c>
      <c r="S2741" s="236">
        <v>11</v>
      </c>
      <c r="T2741" s="236">
        <v>12</v>
      </c>
      <c r="U2741" s="236">
        <v>13</v>
      </c>
      <c r="V2741" s="236">
        <v>14</v>
      </c>
      <c r="W2741" s="236">
        <v>15</v>
      </c>
    </row>
    <row r="2742" spans="1:23" ht="19.5">
      <c r="A2742" s="153">
        <v>1</v>
      </c>
      <c r="B2742" s="187" t="s">
        <v>20</v>
      </c>
      <c r="C2742" s="238">
        <f>L126</f>
        <v>122.33999999999996</v>
      </c>
      <c r="D2742" s="238">
        <f>M126</f>
        <v>297.89999999999998</v>
      </c>
      <c r="E2742" s="238">
        <f>C2742/3</f>
        <v>40.779999999999987</v>
      </c>
      <c r="F2742" s="238">
        <f>D2742/3</f>
        <v>99.3</v>
      </c>
      <c r="G2742" s="238"/>
      <c r="H2742" s="238"/>
      <c r="I2742" s="238"/>
      <c r="J2742" s="238"/>
      <c r="K2742" s="238"/>
      <c r="L2742" s="238"/>
      <c r="M2742" s="238"/>
      <c r="N2742" s="238"/>
      <c r="O2742" s="238"/>
      <c r="P2742" s="238"/>
      <c r="Q2742" s="238"/>
      <c r="R2742" s="238"/>
      <c r="S2742" s="238"/>
      <c r="T2742" s="238"/>
      <c r="U2742" s="238"/>
      <c r="V2742" s="238"/>
      <c r="W2742" s="239"/>
    </row>
    <row r="2743" spans="1:23" ht="19.5">
      <c r="A2743" s="153">
        <v>2</v>
      </c>
      <c r="B2743" s="187" t="s">
        <v>3690</v>
      </c>
      <c r="C2743" s="238">
        <f>L252+O1788+R1788+U1788</f>
        <v>126.22100000000003</v>
      </c>
      <c r="D2743" s="238">
        <f>M252+P1788+S1788+V1788</f>
        <v>303.66700000000009</v>
      </c>
      <c r="E2743" s="238">
        <f>C2743/3</f>
        <v>42.073666666666675</v>
      </c>
      <c r="F2743" s="238">
        <f>D2743/3</f>
        <v>101.22233333333337</v>
      </c>
      <c r="G2743" s="238"/>
      <c r="H2743" s="238"/>
      <c r="I2743" s="238"/>
      <c r="J2743" s="238"/>
      <c r="K2743" s="238"/>
      <c r="L2743" s="238"/>
      <c r="M2743" s="238"/>
      <c r="N2743" s="238"/>
      <c r="O2743" s="238"/>
      <c r="P2743" s="238"/>
      <c r="Q2743" s="238"/>
      <c r="R2743" s="238"/>
      <c r="S2743" s="238"/>
      <c r="T2743" s="238"/>
      <c r="U2743" s="238"/>
      <c r="V2743" s="238"/>
      <c r="W2743" s="239"/>
    </row>
    <row r="2744" spans="1:23" ht="19.5">
      <c r="A2744" s="153">
        <v>3</v>
      </c>
      <c r="B2744" s="187" t="s">
        <v>403</v>
      </c>
      <c r="C2744" s="238">
        <f>L350</f>
        <v>65.607020000000006</v>
      </c>
      <c r="D2744" s="238">
        <f>M350</f>
        <v>181.76699999999991</v>
      </c>
      <c r="E2744" s="238">
        <f t="shared" ref="E2744:F2762" si="531">C2744/3</f>
        <v>21.869006666666667</v>
      </c>
      <c r="F2744" s="238">
        <f t="shared" si="531"/>
        <v>60.58899999999997</v>
      </c>
      <c r="G2744" s="238"/>
      <c r="H2744" s="238"/>
      <c r="I2744" s="238"/>
      <c r="J2744" s="238"/>
      <c r="K2744" s="238"/>
      <c r="L2744" s="238"/>
      <c r="M2744" s="238"/>
      <c r="N2744" s="238"/>
      <c r="O2744" s="238"/>
      <c r="P2744" s="238"/>
      <c r="Q2744" s="238"/>
      <c r="R2744" s="238"/>
      <c r="S2744" s="238"/>
      <c r="T2744" s="238"/>
      <c r="U2744" s="238"/>
      <c r="V2744" s="238"/>
      <c r="W2744" s="239"/>
    </row>
    <row r="2745" spans="1:23" ht="19.5">
      <c r="A2745" s="153">
        <v>4</v>
      </c>
      <c r="B2745" s="187" t="s">
        <v>556</v>
      </c>
      <c r="C2745" s="238">
        <f>L476</f>
        <v>103.70069999999998</v>
      </c>
      <c r="D2745" s="238">
        <f>M476</f>
        <v>263.52800000000002</v>
      </c>
      <c r="E2745" s="238">
        <f t="shared" si="531"/>
        <v>34.566899999999997</v>
      </c>
      <c r="F2745" s="238">
        <f t="shared" si="531"/>
        <v>87.842666666666673</v>
      </c>
      <c r="G2745" s="238"/>
      <c r="H2745" s="238"/>
      <c r="I2745" s="238"/>
      <c r="J2745" s="238"/>
      <c r="K2745" s="238"/>
      <c r="L2745" s="238"/>
      <c r="M2745" s="238"/>
      <c r="N2745" s="238"/>
      <c r="O2745" s="238"/>
      <c r="P2745" s="238"/>
      <c r="Q2745" s="238"/>
      <c r="R2745" s="238"/>
      <c r="S2745" s="238"/>
      <c r="T2745" s="238"/>
      <c r="U2745" s="238"/>
      <c r="V2745" s="238"/>
      <c r="W2745" s="239"/>
    </row>
    <row r="2746" spans="1:23" ht="19.5">
      <c r="A2746" s="153">
        <v>5</v>
      </c>
      <c r="B2746" s="187" t="s">
        <v>1794</v>
      </c>
      <c r="C2746" s="238">
        <f>L2568</f>
        <v>56.980000000000004</v>
      </c>
      <c r="D2746" s="238">
        <f>M2568</f>
        <v>154.95599999999996</v>
      </c>
      <c r="E2746" s="238">
        <f t="shared" si="531"/>
        <v>18.993333333333336</v>
      </c>
      <c r="F2746" s="238">
        <f t="shared" si="531"/>
        <v>51.651999999999987</v>
      </c>
      <c r="G2746" s="238"/>
      <c r="H2746" s="238"/>
      <c r="I2746" s="238"/>
      <c r="J2746" s="238"/>
      <c r="K2746" s="238"/>
      <c r="L2746" s="238"/>
      <c r="M2746" s="238"/>
      <c r="N2746" s="238"/>
      <c r="O2746" s="238"/>
      <c r="P2746" s="238"/>
      <c r="Q2746" s="238"/>
      <c r="R2746" s="238"/>
      <c r="S2746" s="238"/>
      <c r="T2746" s="238"/>
      <c r="U2746" s="238"/>
      <c r="V2746" s="238"/>
      <c r="W2746" s="239"/>
    </row>
    <row r="2747" spans="1:23" ht="19.5">
      <c r="A2747" s="153">
        <v>6</v>
      </c>
      <c r="B2747" s="187" t="s">
        <v>721</v>
      </c>
      <c r="C2747" s="238">
        <f>L579</f>
        <v>79.255840000000006</v>
      </c>
      <c r="D2747" s="238">
        <f>M579</f>
        <v>203.70693999999997</v>
      </c>
      <c r="E2747" s="238">
        <f t="shared" si="531"/>
        <v>26.418613333333337</v>
      </c>
      <c r="F2747" s="238">
        <f t="shared" si="531"/>
        <v>67.902313333333325</v>
      </c>
      <c r="G2747" s="238"/>
      <c r="H2747" s="238"/>
      <c r="I2747" s="238"/>
      <c r="J2747" s="238"/>
      <c r="K2747" s="238"/>
      <c r="L2747" s="238"/>
      <c r="M2747" s="238"/>
      <c r="N2747" s="238"/>
      <c r="O2747" s="238"/>
      <c r="P2747" s="238"/>
      <c r="Q2747" s="238"/>
      <c r="R2747" s="238"/>
      <c r="S2747" s="238"/>
      <c r="T2747" s="238"/>
      <c r="U2747" s="238"/>
      <c r="V2747" s="238"/>
      <c r="W2747" s="239"/>
    </row>
    <row r="2748" spans="1:23" ht="19.5">
      <c r="A2748" s="153">
        <v>7</v>
      </c>
      <c r="B2748" s="187" t="s">
        <v>3532</v>
      </c>
      <c r="C2748" s="238">
        <f>L2704</f>
        <v>93.712999999999994</v>
      </c>
      <c r="D2748" s="238">
        <f>M2704</f>
        <v>248.10000000000002</v>
      </c>
      <c r="E2748" s="238">
        <f t="shared" si="531"/>
        <v>31.237666666666666</v>
      </c>
      <c r="F2748" s="238">
        <f t="shared" si="531"/>
        <v>82.7</v>
      </c>
      <c r="G2748" s="238"/>
      <c r="H2748" s="238"/>
      <c r="I2748" s="238"/>
      <c r="J2748" s="238"/>
      <c r="K2748" s="238"/>
      <c r="L2748" s="238"/>
      <c r="M2748" s="238"/>
      <c r="N2748" s="238"/>
      <c r="O2748" s="238"/>
      <c r="P2748" s="238"/>
      <c r="Q2748" s="238"/>
      <c r="R2748" s="238"/>
      <c r="S2748" s="238"/>
      <c r="T2748" s="238"/>
      <c r="U2748" s="238"/>
      <c r="V2748" s="238"/>
      <c r="W2748" s="239"/>
    </row>
    <row r="2749" spans="1:23" ht="19.5">
      <c r="A2749" s="153">
        <v>8</v>
      </c>
      <c r="B2749" s="187" t="s">
        <v>873</v>
      </c>
      <c r="C2749" s="238">
        <f>L712</f>
        <v>73.70999999999998</v>
      </c>
      <c r="D2749" s="238">
        <f>M712</f>
        <v>176.37999999999994</v>
      </c>
      <c r="E2749" s="238">
        <f t="shared" si="531"/>
        <v>24.569999999999993</v>
      </c>
      <c r="F2749" s="238">
        <f t="shared" si="531"/>
        <v>58.793333333333315</v>
      </c>
      <c r="G2749" s="238"/>
      <c r="H2749" s="238"/>
      <c r="I2749" s="238"/>
      <c r="J2749" s="238"/>
      <c r="K2749" s="238"/>
      <c r="L2749" s="238"/>
      <c r="M2749" s="238"/>
      <c r="N2749" s="238"/>
      <c r="O2749" s="238"/>
      <c r="P2749" s="238"/>
      <c r="Q2749" s="238"/>
      <c r="R2749" s="238"/>
      <c r="S2749" s="238"/>
      <c r="T2749" s="238"/>
      <c r="U2749" s="238"/>
      <c r="V2749" s="238"/>
      <c r="W2749" s="239"/>
    </row>
    <row r="2750" spans="1:23" ht="19.5">
      <c r="A2750" s="153">
        <v>9</v>
      </c>
      <c r="B2750" s="187" t="s">
        <v>1034</v>
      </c>
      <c r="C2750" s="238">
        <f>L796</f>
        <v>31.319999999999997</v>
      </c>
      <c r="D2750" s="238">
        <f>M796</f>
        <v>87.804000000000002</v>
      </c>
      <c r="E2750" s="238">
        <f t="shared" si="531"/>
        <v>10.44</v>
      </c>
      <c r="F2750" s="238">
        <f t="shared" si="531"/>
        <v>29.268000000000001</v>
      </c>
      <c r="G2750" s="238"/>
      <c r="H2750" s="238"/>
      <c r="I2750" s="238"/>
      <c r="J2750" s="238"/>
      <c r="K2750" s="238"/>
      <c r="L2750" s="238"/>
      <c r="M2750" s="238"/>
      <c r="N2750" s="238"/>
      <c r="O2750" s="238"/>
      <c r="P2750" s="238"/>
      <c r="Q2750" s="238"/>
      <c r="R2750" s="238"/>
      <c r="S2750" s="238"/>
      <c r="T2750" s="238"/>
      <c r="U2750" s="238"/>
      <c r="V2750" s="238"/>
      <c r="W2750" s="239"/>
    </row>
    <row r="2751" spans="1:23" ht="19.5">
      <c r="A2751" s="153">
        <v>10</v>
      </c>
      <c r="B2751" s="187" t="s">
        <v>1169</v>
      </c>
      <c r="C2751" s="238">
        <f>L945</f>
        <v>89.251000000000019</v>
      </c>
      <c r="D2751" s="238">
        <f>M945</f>
        <v>236.6105</v>
      </c>
      <c r="E2751" s="238">
        <f t="shared" si="531"/>
        <v>29.750333333333341</v>
      </c>
      <c r="F2751" s="238">
        <f t="shared" si="531"/>
        <v>78.870166666666663</v>
      </c>
      <c r="G2751" s="238"/>
      <c r="H2751" s="238"/>
      <c r="I2751" s="238"/>
      <c r="J2751" s="238"/>
      <c r="K2751" s="238"/>
      <c r="L2751" s="238"/>
      <c r="M2751" s="238"/>
      <c r="N2751" s="238"/>
      <c r="O2751" s="238"/>
      <c r="P2751" s="238"/>
      <c r="Q2751" s="238"/>
      <c r="R2751" s="238"/>
      <c r="S2751" s="238"/>
      <c r="T2751" s="238"/>
      <c r="U2751" s="238"/>
      <c r="V2751" s="238"/>
      <c r="W2751" s="239"/>
    </row>
    <row r="2752" spans="1:23" ht="19.5">
      <c r="A2752" s="153">
        <v>11</v>
      </c>
      <c r="B2752" s="187" t="s">
        <v>1583</v>
      </c>
      <c r="C2752" s="238">
        <f>L1217</f>
        <v>135.54999999999998</v>
      </c>
      <c r="D2752" s="238">
        <f>M1217</f>
        <v>324.05999999999995</v>
      </c>
      <c r="E2752" s="238">
        <f t="shared" si="531"/>
        <v>45.18333333333333</v>
      </c>
      <c r="F2752" s="238">
        <f t="shared" si="531"/>
        <v>108.01999999999998</v>
      </c>
      <c r="G2752" s="238"/>
      <c r="H2752" s="238"/>
      <c r="I2752" s="238"/>
      <c r="J2752" s="238"/>
      <c r="K2752" s="238"/>
      <c r="L2752" s="238"/>
      <c r="M2752" s="238"/>
      <c r="N2752" s="238"/>
      <c r="O2752" s="238"/>
      <c r="P2752" s="238"/>
      <c r="Q2752" s="238"/>
      <c r="R2752" s="238"/>
      <c r="S2752" s="238"/>
      <c r="T2752" s="238"/>
      <c r="U2752" s="238"/>
      <c r="V2752" s="238"/>
      <c r="W2752" s="239"/>
    </row>
    <row r="2753" spans="1:23" ht="19.5">
      <c r="A2753" s="153">
        <v>12</v>
      </c>
      <c r="B2753" s="187" t="s">
        <v>1772</v>
      </c>
      <c r="C2753" s="238">
        <f>L1355</f>
        <v>59.555000000000007</v>
      </c>
      <c r="D2753" s="238">
        <f>M1355</f>
        <v>180.17</v>
      </c>
      <c r="E2753" s="238">
        <f t="shared" si="531"/>
        <v>19.85166666666667</v>
      </c>
      <c r="F2753" s="238">
        <f t="shared" si="531"/>
        <v>60.056666666666665</v>
      </c>
      <c r="G2753" s="238"/>
      <c r="H2753" s="238"/>
      <c r="I2753" s="238"/>
      <c r="J2753" s="238"/>
      <c r="K2753" s="238"/>
      <c r="L2753" s="238"/>
      <c r="M2753" s="238"/>
      <c r="N2753" s="238"/>
      <c r="O2753" s="238"/>
      <c r="P2753" s="238"/>
      <c r="Q2753" s="238"/>
      <c r="R2753" s="238"/>
      <c r="S2753" s="238"/>
      <c r="T2753" s="238"/>
      <c r="U2753" s="238"/>
      <c r="V2753" s="238"/>
      <c r="W2753" s="239"/>
    </row>
    <row r="2754" spans="1:23" ht="19.5">
      <c r="A2754" s="153">
        <v>13</v>
      </c>
      <c r="B2754" s="187" t="s">
        <v>3691</v>
      </c>
      <c r="C2754" s="238">
        <f>L1478+O1786+R1786+U1786</f>
        <v>81.835999999999999</v>
      </c>
      <c r="D2754" s="238">
        <f>M1478+P1786+S1786+V1786</f>
        <v>248.11199999999999</v>
      </c>
      <c r="E2754" s="238">
        <f t="shared" si="531"/>
        <v>27.278666666666666</v>
      </c>
      <c r="F2754" s="238">
        <f t="shared" si="531"/>
        <v>82.703999999999994</v>
      </c>
      <c r="G2754" s="238"/>
      <c r="H2754" s="238"/>
      <c r="I2754" s="238"/>
      <c r="J2754" s="238"/>
      <c r="K2754" s="238"/>
      <c r="L2754" s="238"/>
      <c r="M2754" s="238"/>
      <c r="N2754" s="238"/>
      <c r="O2754" s="238"/>
      <c r="P2754" s="238"/>
      <c r="Q2754" s="238"/>
      <c r="R2754" s="238"/>
      <c r="S2754" s="238"/>
      <c r="T2754" s="238"/>
      <c r="U2754" s="238"/>
      <c r="V2754" s="238"/>
      <c r="W2754" s="239"/>
    </row>
    <row r="2755" spans="1:23" ht="19.5">
      <c r="A2755" s="153">
        <v>14</v>
      </c>
      <c r="B2755" s="187" t="s">
        <v>2136</v>
      </c>
      <c r="C2755" s="238">
        <f>L1596</f>
        <v>52.181666666666672</v>
      </c>
      <c r="D2755" s="238">
        <f>M1596</f>
        <v>204.33933333333331</v>
      </c>
      <c r="E2755" s="238">
        <f t="shared" si="531"/>
        <v>17.393888888888892</v>
      </c>
      <c r="F2755" s="238">
        <f t="shared" si="531"/>
        <v>68.11311111111111</v>
      </c>
      <c r="G2755" s="238"/>
      <c r="H2755" s="238"/>
      <c r="I2755" s="238"/>
      <c r="J2755" s="238"/>
      <c r="K2755" s="238"/>
      <c r="L2755" s="238"/>
      <c r="M2755" s="238"/>
      <c r="N2755" s="238"/>
      <c r="O2755" s="238"/>
      <c r="P2755" s="238"/>
      <c r="Q2755" s="238"/>
      <c r="R2755" s="238"/>
      <c r="S2755" s="238"/>
      <c r="T2755" s="238"/>
      <c r="U2755" s="238"/>
      <c r="V2755" s="238"/>
      <c r="W2755" s="239"/>
    </row>
    <row r="2756" spans="1:23" ht="19.5">
      <c r="A2756" s="153">
        <v>15</v>
      </c>
      <c r="B2756" s="187" t="s">
        <v>3692</v>
      </c>
      <c r="C2756" s="238">
        <f>L1705+O1086+R1086+U1086</f>
        <v>126.77660000000002</v>
      </c>
      <c r="D2756" s="238">
        <f>M1705+P1086+S1086+V1086</f>
        <v>349.61630000000002</v>
      </c>
      <c r="E2756" s="238">
        <f t="shared" si="531"/>
        <v>42.25886666666667</v>
      </c>
      <c r="F2756" s="238">
        <f t="shared" si="531"/>
        <v>116.53876666666667</v>
      </c>
      <c r="G2756" s="238"/>
      <c r="H2756" s="238"/>
      <c r="I2756" s="238"/>
      <c r="J2756" s="238"/>
      <c r="K2756" s="238"/>
      <c r="L2756" s="238"/>
      <c r="M2756" s="238"/>
      <c r="N2756" s="238"/>
      <c r="O2756" s="238"/>
      <c r="P2756" s="238"/>
      <c r="Q2756" s="238"/>
      <c r="R2756" s="238"/>
      <c r="S2756" s="238"/>
      <c r="T2756" s="238"/>
      <c r="U2756" s="238"/>
      <c r="V2756" s="238"/>
      <c r="W2756" s="239"/>
    </row>
    <row r="2757" spans="1:23" ht="19.5">
      <c r="A2757" s="153">
        <v>16</v>
      </c>
      <c r="B2757" s="187" t="s">
        <v>2560</v>
      </c>
      <c r="C2757" s="238">
        <f>L1818</f>
        <v>5.4699999999999989</v>
      </c>
      <c r="D2757" s="238">
        <f>M1818</f>
        <v>19.376000000000005</v>
      </c>
      <c r="E2757" s="238">
        <f t="shared" si="531"/>
        <v>1.823333333333333</v>
      </c>
      <c r="F2757" s="238">
        <f t="shared" si="531"/>
        <v>6.4586666666666686</v>
      </c>
      <c r="G2757" s="238"/>
      <c r="H2757" s="238"/>
      <c r="I2757" s="238"/>
      <c r="J2757" s="238"/>
      <c r="K2757" s="238"/>
      <c r="L2757" s="238"/>
      <c r="M2757" s="238"/>
      <c r="N2757" s="238"/>
      <c r="O2757" s="238"/>
      <c r="P2757" s="238"/>
      <c r="Q2757" s="238"/>
      <c r="R2757" s="238"/>
      <c r="S2757" s="238"/>
      <c r="T2757" s="238"/>
      <c r="U2757" s="238"/>
      <c r="V2757" s="238"/>
      <c r="W2757" s="239"/>
    </row>
    <row r="2758" spans="1:23" ht="19.5">
      <c r="A2758" s="153">
        <v>17</v>
      </c>
      <c r="B2758" s="187" t="s">
        <v>2597</v>
      </c>
      <c r="C2758" s="238">
        <f>L1937</f>
        <v>48.112999999999992</v>
      </c>
      <c r="D2758" s="238">
        <f>M1937</f>
        <v>128.47045</v>
      </c>
      <c r="E2758" s="238">
        <f t="shared" si="531"/>
        <v>16.037666666666663</v>
      </c>
      <c r="F2758" s="238">
        <f t="shared" si="531"/>
        <v>42.823483333333336</v>
      </c>
      <c r="G2758" s="238"/>
      <c r="H2758" s="238"/>
      <c r="I2758" s="238"/>
      <c r="J2758" s="238"/>
      <c r="K2758" s="238"/>
      <c r="L2758" s="238"/>
      <c r="M2758" s="238"/>
      <c r="N2758" s="238"/>
      <c r="O2758" s="238"/>
      <c r="P2758" s="238"/>
      <c r="Q2758" s="238"/>
      <c r="R2758" s="238"/>
      <c r="S2758" s="238"/>
      <c r="T2758" s="238"/>
      <c r="U2758" s="238"/>
      <c r="V2758" s="238"/>
      <c r="W2758" s="239"/>
    </row>
    <row r="2759" spans="1:23" ht="19.5">
      <c r="A2759" s="153">
        <v>18</v>
      </c>
      <c r="B2759" s="187" t="s">
        <v>3693</v>
      </c>
      <c r="C2759" s="238">
        <f>L2072+O1087+R1087+U1087</f>
        <v>175.57760000000002</v>
      </c>
      <c r="D2759" s="238">
        <f>M2072+P1087+S1087+V1087</f>
        <v>503.8180000000001</v>
      </c>
      <c r="E2759" s="238">
        <f t="shared" si="531"/>
        <v>58.525866666666673</v>
      </c>
      <c r="F2759" s="238">
        <f t="shared" si="531"/>
        <v>167.93933333333337</v>
      </c>
      <c r="G2759" s="238"/>
      <c r="H2759" s="238"/>
      <c r="I2759" s="238"/>
      <c r="J2759" s="238"/>
      <c r="K2759" s="238"/>
      <c r="L2759" s="238"/>
      <c r="M2759" s="238"/>
      <c r="N2759" s="238"/>
      <c r="O2759" s="238"/>
      <c r="P2759" s="238"/>
      <c r="Q2759" s="238"/>
      <c r="R2759" s="238"/>
      <c r="S2759" s="238"/>
      <c r="T2759" s="238"/>
      <c r="U2759" s="238"/>
      <c r="V2759" s="238"/>
      <c r="W2759" s="239"/>
    </row>
    <row r="2760" spans="1:23" ht="19.5">
      <c r="A2760" s="153">
        <v>19</v>
      </c>
      <c r="B2760" s="187" t="s">
        <v>2899</v>
      </c>
      <c r="C2760" s="238">
        <f>L2180</f>
        <v>54.179747999999996</v>
      </c>
      <c r="D2760" s="238">
        <f>M2180</f>
        <v>177.29542064640003</v>
      </c>
      <c r="E2760" s="238">
        <f t="shared" si="531"/>
        <v>18.059915999999998</v>
      </c>
      <c r="F2760" s="238">
        <f t="shared" si="531"/>
        <v>59.098473548800008</v>
      </c>
      <c r="G2760" s="238"/>
      <c r="H2760" s="238"/>
      <c r="I2760" s="238"/>
      <c r="J2760" s="238"/>
      <c r="K2760" s="238"/>
      <c r="L2760" s="238"/>
      <c r="M2760" s="238"/>
      <c r="N2760" s="238"/>
      <c r="O2760" s="238"/>
      <c r="P2760" s="238"/>
      <c r="Q2760" s="238"/>
      <c r="R2760" s="238"/>
      <c r="S2760" s="238"/>
      <c r="T2760" s="238"/>
      <c r="U2760" s="238"/>
      <c r="V2760" s="238"/>
      <c r="W2760" s="239"/>
    </row>
    <row r="2761" spans="1:23" ht="19.5">
      <c r="A2761" s="153">
        <v>20</v>
      </c>
      <c r="B2761" s="187" t="s">
        <v>3694</v>
      </c>
      <c r="C2761" s="238">
        <f>L2320+O1787+R1787+U1787</f>
        <v>93.70659999999998</v>
      </c>
      <c r="D2761" s="238">
        <f>M2320+P1787+S1787+V1787</f>
        <v>257.62589999999994</v>
      </c>
      <c r="E2761" s="238">
        <f t="shared" si="531"/>
        <v>31.235533333333326</v>
      </c>
      <c r="F2761" s="238">
        <f t="shared" si="531"/>
        <v>85.875299999999982</v>
      </c>
      <c r="G2761" s="238"/>
      <c r="H2761" s="238"/>
      <c r="I2761" s="238"/>
      <c r="J2761" s="238"/>
      <c r="K2761" s="238"/>
      <c r="L2761" s="238"/>
      <c r="M2761" s="238"/>
      <c r="N2761" s="238"/>
      <c r="O2761" s="238"/>
      <c r="P2761" s="238"/>
      <c r="Q2761" s="238"/>
      <c r="R2761" s="238"/>
      <c r="S2761" s="238"/>
      <c r="T2761" s="238"/>
      <c r="U2761" s="238"/>
      <c r="V2761" s="238"/>
      <c r="W2761" s="239"/>
    </row>
    <row r="2762" spans="1:23" ht="19.5">
      <c r="A2762" s="153">
        <v>21</v>
      </c>
      <c r="B2762" s="187" t="s">
        <v>108</v>
      </c>
      <c r="C2762" s="238">
        <f>L2445</f>
        <v>91.994000000000028</v>
      </c>
      <c r="D2762" s="238">
        <f>M2445</f>
        <v>250.00699999999995</v>
      </c>
      <c r="E2762" s="238">
        <f t="shared" si="531"/>
        <v>30.664666666666676</v>
      </c>
      <c r="F2762" s="238">
        <f t="shared" si="531"/>
        <v>83.335666666666654</v>
      </c>
      <c r="G2762" s="238"/>
      <c r="H2762" s="238"/>
      <c r="I2762" s="238"/>
      <c r="J2762" s="238"/>
      <c r="K2762" s="238"/>
      <c r="L2762" s="238"/>
      <c r="M2762" s="238"/>
      <c r="N2762" s="238"/>
      <c r="O2762" s="238"/>
      <c r="P2762" s="238"/>
      <c r="Q2762" s="238"/>
      <c r="R2762" s="238"/>
      <c r="S2762" s="238"/>
      <c r="T2762" s="238"/>
      <c r="U2762" s="238"/>
      <c r="V2762" s="238"/>
      <c r="W2762" s="239"/>
    </row>
    <row r="2763" spans="1:23" ht="19.5">
      <c r="A2763" s="153"/>
      <c r="B2763" s="187" t="s">
        <v>225</v>
      </c>
      <c r="C2763" s="41">
        <f>SUM(C2742:C2762)</f>
        <v>1767.0387746666665</v>
      </c>
      <c r="D2763" s="41">
        <f>SUM(D2742:D2762)</f>
        <v>4797.3098439797332</v>
      </c>
      <c r="E2763" s="41">
        <f t="shared" ref="E2763:F2763" si="532">SUM(E2742:E2762)</f>
        <v>589.01292488888896</v>
      </c>
      <c r="F2763" s="41">
        <f t="shared" si="532"/>
        <v>1599.1032813265774</v>
      </c>
      <c r="G2763" s="41"/>
      <c r="H2763" s="41"/>
      <c r="I2763" s="41"/>
      <c r="J2763" s="41"/>
      <c r="K2763" s="41"/>
      <c r="L2763" s="41"/>
      <c r="M2763" s="41"/>
      <c r="N2763" s="41"/>
      <c r="O2763" s="41"/>
      <c r="P2763" s="41"/>
      <c r="Q2763" s="41"/>
      <c r="R2763" s="41"/>
      <c r="S2763" s="41"/>
      <c r="T2763" s="41"/>
      <c r="U2763" s="41"/>
      <c r="V2763" s="41"/>
      <c r="W2763" s="41"/>
    </row>
    <row r="2764" spans="1:23">
      <c r="A2764" s="221"/>
      <c r="B2764" s="221"/>
      <c r="C2764" s="124"/>
      <c r="D2764" s="124"/>
      <c r="E2764" s="124"/>
      <c r="F2764" s="221"/>
      <c r="G2764" s="221"/>
      <c r="H2764" s="221"/>
      <c r="I2764" s="221"/>
      <c r="J2764" s="221"/>
      <c r="K2764" s="221"/>
      <c r="L2764" s="221"/>
      <c r="M2764" s="221"/>
      <c r="N2764" s="225"/>
      <c r="O2764" s="124"/>
      <c r="P2764" s="124"/>
      <c r="Q2764" s="124"/>
    </row>
    <row r="2765" spans="1:23">
      <c r="A2765" s="221"/>
      <c r="B2765" s="221"/>
      <c r="C2765" s="240"/>
      <c r="D2765" s="240"/>
      <c r="E2765" s="240"/>
      <c r="F2765" s="240"/>
      <c r="G2765" s="240"/>
      <c r="H2765" s="240"/>
      <c r="I2765" s="240"/>
      <c r="J2765" s="240"/>
      <c r="K2765" s="240"/>
      <c r="L2765" s="240"/>
      <c r="M2765" s="240"/>
      <c r="N2765" s="241"/>
      <c r="O2765" s="130"/>
      <c r="P2765" s="130"/>
      <c r="Q2765" s="242"/>
      <c r="R2765" s="242"/>
      <c r="V2765" s="243"/>
      <c r="W2765" s="243"/>
    </row>
    <row r="2766" spans="1:23" ht="15.75">
      <c r="A2766" s="221"/>
      <c r="B2766" s="244" t="s">
        <v>3695</v>
      </c>
      <c r="C2766" s="245">
        <v>1763.22</v>
      </c>
      <c r="D2766" s="245">
        <v>4782.28</v>
      </c>
      <c r="E2766" s="240"/>
      <c r="F2766" s="240"/>
      <c r="G2766" s="240"/>
      <c r="H2766" s="240"/>
      <c r="I2766" s="240"/>
      <c r="J2766" s="240"/>
      <c r="K2766" s="240"/>
      <c r="L2766" s="240"/>
      <c r="M2766" s="240"/>
      <c r="N2766" s="241"/>
      <c r="O2766" s="130"/>
      <c r="P2766" s="130"/>
      <c r="Q2766" s="242"/>
      <c r="R2766" s="242"/>
      <c r="V2766" s="243"/>
      <c r="W2766" s="243"/>
    </row>
    <row r="2767" spans="1:23" ht="18.75">
      <c r="A2767" s="221"/>
      <c r="B2767" s="221"/>
      <c r="C2767" s="246"/>
      <c r="D2767" s="246"/>
      <c r="E2767" s="246"/>
      <c r="F2767" s="246"/>
      <c r="G2767" s="246"/>
      <c r="H2767" s="246"/>
      <c r="I2767" s="246"/>
      <c r="J2767" s="246"/>
      <c r="K2767" s="246"/>
      <c r="L2767" s="246"/>
      <c r="M2767" s="246"/>
      <c r="N2767" s="246"/>
      <c r="O2767" s="246"/>
      <c r="P2767" s="246"/>
      <c r="Q2767" s="246"/>
      <c r="R2767" s="246"/>
    </row>
    <row r="2768" spans="1:23" ht="18.75">
      <c r="A2768" s="221"/>
      <c r="B2768" s="221"/>
      <c r="C2768" s="247">
        <f>C2766-C2763</f>
        <v>-3.8187746666665134</v>
      </c>
      <c r="D2768" s="247">
        <f>D2766-D2763</f>
        <v>-15.029843979733414</v>
      </c>
      <c r="E2768" s="248"/>
      <c r="F2768" s="249"/>
      <c r="G2768" s="249"/>
      <c r="H2768" s="249"/>
      <c r="I2768" s="249"/>
      <c r="J2768" s="249"/>
      <c r="K2768" s="249"/>
      <c r="L2768" s="249"/>
      <c r="M2768" s="249"/>
      <c r="N2768" s="249"/>
      <c r="O2768" s="246"/>
      <c r="P2768" s="246"/>
      <c r="Q2768" s="246"/>
      <c r="R2768" s="246"/>
    </row>
    <row r="2769" spans="1:19">
      <c r="A2769" s="221"/>
      <c r="B2769" s="221"/>
      <c r="C2769" s="250"/>
      <c r="D2769" s="250"/>
      <c r="E2769" s="251"/>
      <c r="F2769" s="251"/>
      <c r="G2769" s="251"/>
      <c r="H2769" s="251"/>
      <c r="I2769" s="251"/>
      <c r="J2769" s="251"/>
      <c r="K2769" s="251"/>
      <c r="L2769" s="251"/>
      <c r="M2769" s="251"/>
      <c r="N2769" s="252"/>
      <c r="O2769" s="251"/>
      <c r="P2769" s="251"/>
      <c r="Q2769" s="251"/>
      <c r="R2769" s="251"/>
    </row>
    <row r="2770" spans="1:19">
      <c r="A2770" s="221"/>
      <c r="B2770" s="221"/>
      <c r="C2770" s="250"/>
      <c r="D2770" s="250"/>
      <c r="E2770" s="250"/>
      <c r="F2770" s="250"/>
      <c r="G2770" s="250"/>
      <c r="H2770" s="250"/>
      <c r="I2770" s="250"/>
      <c r="J2770" s="250"/>
      <c r="K2770" s="250"/>
      <c r="L2770" s="250"/>
      <c r="M2770" s="250"/>
      <c r="N2770" s="253"/>
      <c r="O2770" s="254"/>
      <c r="P2770" s="254"/>
      <c r="Q2770" s="242"/>
      <c r="R2770" s="242"/>
      <c r="S2770" s="243"/>
    </row>
    <row r="2771" spans="1:19">
      <c r="A2771" s="221"/>
      <c r="B2771" s="221"/>
      <c r="C2771" s="250"/>
      <c r="D2771" s="250"/>
      <c r="E2771" s="250"/>
      <c r="F2771" s="250"/>
      <c r="G2771" s="250"/>
      <c r="H2771" s="250"/>
      <c r="I2771" s="250"/>
      <c r="J2771" s="250"/>
      <c r="K2771" s="250"/>
      <c r="L2771" s="250"/>
      <c r="M2771" s="250"/>
      <c r="N2771" s="253"/>
      <c r="O2771" s="254"/>
      <c r="P2771" s="254"/>
      <c r="Q2771" s="242"/>
      <c r="R2771" s="242"/>
      <c r="S2771" s="243"/>
    </row>
    <row r="2772" spans="1:19">
      <c r="A2772" s="221"/>
      <c r="B2772" s="221"/>
      <c r="C2772" s="250"/>
      <c r="D2772" s="250"/>
      <c r="E2772" s="250"/>
      <c r="F2772" s="250"/>
      <c r="G2772" s="250"/>
      <c r="H2772" s="250"/>
      <c r="I2772" s="250"/>
      <c r="J2772" s="250"/>
      <c r="K2772" s="250"/>
      <c r="L2772" s="250"/>
      <c r="M2772" s="250"/>
      <c r="N2772" s="253"/>
      <c r="O2772" s="254"/>
      <c r="P2772" s="254"/>
      <c r="Q2772" s="242"/>
      <c r="R2772" s="242"/>
      <c r="S2772" s="243"/>
    </row>
    <row r="2773" spans="1:19">
      <c r="A2773" s="221"/>
      <c r="B2773" s="221"/>
      <c r="C2773" s="250"/>
      <c r="D2773" s="250"/>
      <c r="E2773" s="250"/>
      <c r="F2773" s="250"/>
      <c r="G2773" s="250"/>
      <c r="H2773" s="250"/>
      <c r="I2773" s="250"/>
      <c r="J2773" s="250"/>
      <c r="K2773" s="250"/>
      <c r="L2773" s="250"/>
      <c r="M2773" s="250"/>
      <c r="N2773" s="253"/>
      <c r="O2773" s="254"/>
      <c r="P2773" s="254"/>
      <c r="Q2773" s="242"/>
      <c r="R2773" s="242"/>
      <c r="S2773" s="243"/>
    </row>
    <row r="2774" spans="1:19">
      <c r="A2774" s="221"/>
      <c r="B2774" s="221"/>
      <c r="C2774" s="250"/>
      <c r="D2774" s="250"/>
      <c r="E2774" s="250"/>
      <c r="F2774" s="250"/>
      <c r="G2774" s="250"/>
      <c r="H2774" s="250"/>
      <c r="I2774" s="250"/>
      <c r="J2774" s="250"/>
      <c r="K2774" s="250"/>
      <c r="L2774" s="250"/>
      <c r="M2774" s="250"/>
      <c r="N2774" s="253"/>
      <c r="O2774" s="254"/>
      <c r="P2774" s="254"/>
      <c r="Q2774" s="242"/>
      <c r="R2774" s="242"/>
      <c r="S2774" s="243"/>
    </row>
    <row r="2775" spans="1:19">
      <c r="A2775" s="221"/>
      <c r="B2775" s="221"/>
      <c r="C2775" s="250"/>
      <c r="D2775" s="250"/>
      <c r="E2775" s="250"/>
      <c r="F2775" s="250"/>
      <c r="G2775" s="250"/>
      <c r="H2775" s="250"/>
      <c r="I2775" s="250"/>
      <c r="J2775" s="250"/>
      <c r="K2775" s="250"/>
      <c r="L2775" s="250"/>
      <c r="M2775" s="250"/>
      <c r="N2775" s="253"/>
      <c r="O2775" s="254"/>
      <c r="P2775" s="254"/>
      <c r="Q2775" s="242"/>
      <c r="R2775" s="242"/>
      <c r="S2775" s="243"/>
    </row>
    <row r="2776" spans="1:19">
      <c r="A2776" s="221"/>
      <c r="B2776" s="221"/>
      <c r="C2776" s="250"/>
      <c r="D2776" s="250"/>
      <c r="E2776" s="250"/>
      <c r="F2776" s="250"/>
      <c r="G2776" s="250"/>
      <c r="H2776" s="250"/>
      <c r="I2776" s="250"/>
      <c r="J2776" s="250"/>
      <c r="K2776" s="250"/>
      <c r="L2776" s="250"/>
      <c r="M2776" s="250"/>
      <c r="N2776" s="253"/>
      <c r="O2776" s="254"/>
      <c r="P2776" s="254"/>
      <c r="Q2776" s="242"/>
      <c r="R2776" s="242"/>
      <c r="S2776" s="243"/>
    </row>
    <row r="2777" spans="1:19">
      <c r="A2777" s="221"/>
      <c r="B2777" s="221"/>
      <c r="C2777" s="250"/>
      <c r="D2777" s="250"/>
      <c r="E2777" s="250"/>
      <c r="F2777" s="250"/>
      <c r="G2777" s="250"/>
      <c r="H2777" s="250"/>
      <c r="I2777" s="250"/>
      <c r="J2777" s="250"/>
      <c r="K2777" s="250"/>
      <c r="L2777" s="250"/>
      <c r="M2777" s="250"/>
      <c r="N2777" s="253"/>
      <c r="O2777" s="254"/>
      <c r="P2777" s="254"/>
      <c r="Q2777" s="242"/>
      <c r="R2777" s="242"/>
      <c r="S2777" s="243"/>
    </row>
    <row r="2778" spans="1:19">
      <c r="A2778" s="221"/>
      <c r="B2778" s="221"/>
      <c r="C2778" s="250"/>
      <c r="D2778" s="250"/>
      <c r="E2778" s="250"/>
      <c r="F2778" s="250"/>
      <c r="G2778" s="250"/>
      <c r="H2778" s="250"/>
      <c r="I2778" s="250"/>
      <c r="J2778" s="250"/>
      <c r="K2778" s="250"/>
      <c r="L2778" s="250"/>
      <c r="M2778" s="250"/>
      <c r="N2778" s="253"/>
      <c r="O2778" s="254"/>
      <c r="P2778" s="254"/>
      <c r="Q2778" s="242"/>
      <c r="R2778" s="242"/>
      <c r="S2778" s="243"/>
    </row>
    <row r="2779" spans="1:19">
      <c r="A2779" s="221"/>
      <c r="B2779" s="221"/>
      <c r="C2779" s="250"/>
      <c r="D2779" s="250"/>
      <c r="E2779" s="250"/>
      <c r="F2779" s="250"/>
      <c r="G2779" s="250"/>
      <c r="H2779" s="250"/>
      <c r="I2779" s="250"/>
      <c r="J2779" s="250"/>
      <c r="K2779" s="250"/>
      <c r="L2779" s="250"/>
      <c r="M2779" s="250"/>
      <c r="N2779" s="253"/>
      <c r="O2779" s="254"/>
      <c r="P2779" s="254"/>
      <c r="Q2779" s="242"/>
      <c r="R2779" s="242"/>
      <c r="S2779" s="243"/>
    </row>
    <row r="2780" spans="1:19">
      <c r="A2780" s="221"/>
      <c r="B2780" s="221"/>
      <c r="C2780" s="250"/>
      <c r="D2780" s="250"/>
      <c r="E2780" s="250"/>
      <c r="F2780" s="250"/>
      <c r="G2780" s="250"/>
      <c r="H2780" s="250"/>
      <c r="I2780" s="250"/>
      <c r="J2780" s="250"/>
      <c r="K2780" s="250"/>
      <c r="L2780" s="250"/>
      <c r="M2780" s="250"/>
      <c r="N2780" s="253"/>
      <c r="O2780" s="254"/>
      <c r="P2780" s="254"/>
      <c r="Q2780" s="242"/>
      <c r="R2780" s="242"/>
      <c r="S2780" s="243"/>
    </row>
    <row r="2781" spans="1:19">
      <c r="A2781" s="221"/>
      <c r="B2781" s="221"/>
      <c r="C2781" s="250"/>
      <c r="D2781" s="250"/>
      <c r="E2781" s="250"/>
      <c r="F2781" s="250"/>
      <c r="G2781" s="250"/>
      <c r="H2781" s="250"/>
      <c r="I2781" s="250"/>
      <c r="J2781" s="250"/>
      <c r="K2781" s="250"/>
      <c r="L2781" s="250"/>
      <c r="M2781" s="250"/>
      <c r="N2781" s="253"/>
      <c r="O2781" s="254"/>
      <c r="P2781" s="254"/>
      <c r="Q2781" s="242"/>
      <c r="R2781" s="242"/>
      <c r="S2781" s="243"/>
    </row>
    <row r="2782" spans="1:19">
      <c r="A2782" s="221"/>
      <c r="B2782" s="221"/>
      <c r="C2782" s="250"/>
      <c r="D2782" s="250"/>
      <c r="E2782" s="250"/>
      <c r="F2782" s="250"/>
      <c r="G2782" s="250"/>
      <c r="H2782" s="250"/>
      <c r="I2782" s="250"/>
      <c r="J2782" s="250"/>
      <c r="K2782" s="250"/>
      <c r="L2782" s="250"/>
      <c r="M2782" s="250"/>
      <c r="N2782" s="253"/>
      <c r="O2782" s="254"/>
      <c r="P2782" s="254"/>
      <c r="Q2782" s="242"/>
      <c r="R2782" s="242"/>
      <c r="S2782" s="243"/>
    </row>
    <row r="2783" spans="1:19">
      <c r="A2783" s="221"/>
      <c r="B2783" s="221"/>
      <c r="C2783" s="250"/>
      <c r="D2783" s="250"/>
      <c r="E2783" s="250"/>
      <c r="F2783" s="250"/>
      <c r="G2783" s="250"/>
      <c r="H2783" s="250"/>
      <c r="I2783" s="250"/>
      <c r="J2783" s="250"/>
      <c r="K2783" s="250"/>
      <c r="L2783" s="250"/>
      <c r="M2783" s="250"/>
      <c r="N2783" s="253"/>
      <c r="O2783" s="254"/>
      <c r="P2783" s="254"/>
      <c r="Q2783" s="242"/>
      <c r="R2783" s="242"/>
      <c r="S2783" s="243"/>
    </row>
    <row r="2784" spans="1:19">
      <c r="A2784" s="221"/>
      <c r="B2784" s="221"/>
      <c r="C2784" s="250"/>
      <c r="D2784" s="250"/>
      <c r="E2784" s="250"/>
      <c r="F2784" s="250"/>
      <c r="G2784" s="250"/>
      <c r="H2784" s="250"/>
      <c r="I2784" s="250"/>
      <c r="J2784" s="250"/>
      <c r="K2784" s="250"/>
      <c r="L2784" s="250"/>
      <c r="M2784" s="250"/>
      <c r="N2784" s="253"/>
      <c r="O2784" s="254"/>
      <c r="P2784" s="254"/>
      <c r="Q2784" s="242"/>
      <c r="R2784" s="242"/>
      <c r="S2784" s="243"/>
    </row>
    <row r="2785" spans="1:19">
      <c r="A2785" s="221"/>
      <c r="B2785" s="221"/>
      <c r="C2785" s="250"/>
      <c r="D2785" s="250"/>
      <c r="E2785" s="250"/>
      <c r="F2785" s="250"/>
      <c r="G2785" s="250"/>
      <c r="H2785" s="250"/>
      <c r="I2785" s="250"/>
      <c r="J2785" s="250"/>
      <c r="K2785" s="250"/>
      <c r="L2785" s="250"/>
      <c r="M2785" s="250"/>
      <c r="N2785" s="253"/>
      <c r="O2785" s="254"/>
      <c r="P2785" s="254"/>
      <c r="Q2785" s="242"/>
      <c r="R2785" s="242"/>
      <c r="S2785" s="243"/>
    </row>
    <row r="2786" spans="1:19">
      <c r="A2786" s="221"/>
      <c r="B2786" s="221"/>
      <c r="C2786" s="250"/>
      <c r="D2786" s="250"/>
      <c r="E2786" s="250"/>
      <c r="F2786" s="250"/>
      <c r="G2786" s="250"/>
      <c r="H2786" s="250"/>
      <c r="I2786" s="250"/>
      <c r="J2786" s="250"/>
      <c r="K2786" s="250"/>
      <c r="L2786" s="250"/>
      <c r="M2786" s="250"/>
      <c r="N2786" s="253"/>
      <c r="O2786" s="254"/>
      <c r="P2786" s="254"/>
      <c r="Q2786" s="242"/>
      <c r="R2786" s="242"/>
      <c r="S2786" s="243"/>
    </row>
    <row r="2787" spans="1:19">
      <c r="A2787" s="221"/>
      <c r="B2787" s="221"/>
      <c r="C2787" s="250"/>
      <c r="D2787" s="250"/>
      <c r="E2787" s="250"/>
      <c r="F2787" s="250"/>
      <c r="G2787" s="250"/>
      <c r="H2787" s="250"/>
      <c r="I2787" s="250"/>
      <c r="J2787" s="250"/>
      <c r="K2787" s="250"/>
      <c r="L2787" s="250"/>
      <c r="M2787" s="250"/>
      <c r="N2787" s="253"/>
      <c r="O2787" s="254"/>
      <c r="P2787" s="254"/>
      <c r="Q2787" s="242"/>
      <c r="R2787" s="242"/>
      <c r="S2787" s="243"/>
    </row>
    <row r="2788" spans="1:19">
      <c r="A2788" s="221"/>
      <c r="B2788" s="221"/>
      <c r="C2788" s="250"/>
      <c r="D2788" s="250"/>
      <c r="E2788" s="250"/>
      <c r="F2788" s="250"/>
      <c r="G2788" s="250"/>
      <c r="H2788" s="250"/>
      <c r="I2788" s="250"/>
      <c r="J2788" s="250"/>
      <c r="K2788" s="250"/>
      <c r="L2788" s="250"/>
      <c r="M2788" s="250"/>
      <c r="N2788" s="253"/>
      <c r="O2788" s="254"/>
      <c r="P2788" s="254"/>
      <c r="Q2788" s="242"/>
      <c r="R2788" s="242"/>
      <c r="S2788" s="243"/>
    </row>
    <row r="2789" spans="1:19">
      <c r="A2789" s="221"/>
      <c r="B2789" s="221"/>
      <c r="C2789" s="250"/>
      <c r="D2789" s="250"/>
      <c r="E2789" s="250"/>
      <c r="F2789" s="250"/>
      <c r="G2789" s="250"/>
      <c r="H2789" s="250"/>
      <c r="I2789" s="250"/>
      <c r="J2789" s="250"/>
      <c r="K2789" s="250"/>
      <c r="L2789" s="250"/>
      <c r="M2789" s="250"/>
      <c r="N2789" s="253"/>
      <c r="O2789" s="254"/>
      <c r="P2789" s="254"/>
      <c r="Q2789" s="242"/>
      <c r="R2789" s="242"/>
      <c r="S2789" s="243"/>
    </row>
    <row r="2790" spans="1:19">
      <c r="A2790" s="221"/>
      <c r="B2790" s="221"/>
      <c r="C2790" s="250"/>
      <c r="D2790" s="250"/>
      <c r="E2790" s="250"/>
      <c r="F2790" s="250"/>
      <c r="G2790" s="250"/>
      <c r="H2790" s="250"/>
      <c r="I2790" s="250"/>
      <c r="J2790" s="250"/>
      <c r="K2790" s="250"/>
      <c r="L2790" s="250"/>
      <c r="M2790" s="250"/>
      <c r="N2790" s="253"/>
      <c r="O2790" s="254"/>
      <c r="P2790" s="254"/>
      <c r="Q2790" s="242"/>
      <c r="R2790" s="242"/>
      <c r="S2790" s="243"/>
    </row>
    <row r="2791" spans="1:19">
      <c r="A2791" s="221"/>
      <c r="B2791" s="221"/>
      <c r="C2791" s="250"/>
      <c r="D2791" s="250"/>
      <c r="E2791" s="250"/>
      <c r="F2791" s="250"/>
      <c r="G2791" s="250"/>
      <c r="H2791" s="250"/>
      <c r="I2791" s="250"/>
      <c r="J2791" s="250"/>
      <c r="K2791" s="250"/>
      <c r="L2791" s="250"/>
      <c r="M2791" s="250"/>
      <c r="N2791" s="253"/>
      <c r="O2791" s="254"/>
      <c r="P2791" s="254"/>
      <c r="Q2791" s="242"/>
      <c r="R2791" s="242"/>
      <c r="S2791" s="243"/>
    </row>
    <row r="2792" spans="1:19" ht="22.5">
      <c r="A2792" s="221"/>
      <c r="B2792" s="255" t="s">
        <v>3696</v>
      </c>
      <c r="C2792" s="255"/>
      <c r="D2792" s="255"/>
      <c r="E2792" s="255"/>
      <c r="F2792" s="255"/>
      <c r="G2792" s="255"/>
      <c r="H2792" s="255"/>
      <c r="I2792" s="255"/>
      <c r="J2792" s="250"/>
      <c r="K2792" s="250"/>
      <c r="L2792" s="250"/>
      <c r="M2792" s="250"/>
      <c r="N2792" s="253"/>
      <c r="O2792" s="254"/>
      <c r="P2792" s="254"/>
      <c r="Q2792" s="242"/>
      <c r="R2792" s="242"/>
      <c r="S2792" s="243"/>
    </row>
    <row r="2793" spans="1:19" ht="22.5">
      <c r="A2793" s="221"/>
      <c r="B2793" s="256"/>
      <c r="C2793" s="257"/>
      <c r="D2793" s="257"/>
      <c r="E2793" s="257"/>
      <c r="F2793" s="257"/>
      <c r="G2793" s="257"/>
      <c r="H2793" s="257"/>
      <c r="I2793" s="130" t="s">
        <v>3697</v>
      </c>
      <c r="J2793" s="130"/>
      <c r="K2793" s="130"/>
      <c r="L2793" s="130"/>
      <c r="M2793" s="130"/>
      <c r="N2793" s="258"/>
      <c r="O2793" s="130"/>
      <c r="P2793" s="130"/>
      <c r="Q2793" s="130"/>
      <c r="R2793" s="130"/>
    </row>
    <row r="2794" spans="1:19" ht="39">
      <c r="A2794" s="221"/>
      <c r="B2794" s="153"/>
      <c r="C2794" s="189" t="s">
        <v>3698</v>
      </c>
      <c r="D2794" s="259" t="s">
        <v>3699</v>
      </c>
      <c r="E2794" s="259"/>
      <c r="F2794" s="260" t="s">
        <v>3700</v>
      </c>
      <c r="G2794" s="260"/>
      <c r="H2794" s="260" t="s">
        <v>3701</v>
      </c>
      <c r="I2794" s="260"/>
      <c r="J2794" s="261"/>
      <c r="K2794" s="262"/>
      <c r="L2794" s="262"/>
      <c r="M2794" s="261"/>
      <c r="N2794" s="263"/>
      <c r="O2794" s="264"/>
      <c r="P2794" s="130"/>
      <c r="Q2794" s="130"/>
      <c r="R2794" s="242"/>
      <c r="S2794" s="243"/>
    </row>
    <row r="2795" spans="1:19" ht="19.5">
      <c r="A2795" s="221"/>
      <c r="B2795" s="153"/>
      <c r="C2795" s="187"/>
      <c r="D2795" s="24" t="s">
        <v>17</v>
      </c>
      <c r="E2795" s="265" t="s">
        <v>18</v>
      </c>
      <c r="F2795" s="24" t="s">
        <v>17</v>
      </c>
      <c r="G2795" s="265" t="s">
        <v>18</v>
      </c>
      <c r="H2795" s="24" t="s">
        <v>17</v>
      </c>
      <c r="I2795" s="265" t="s">
        <v>18</v>
      </c>
      <c r="J2795" s="261"/>
      <c r="K2795" s="266"/>
      <c r="L2795" s="267"/>
      <c r="M2795" s="261"/>
      <c r="N2795" s="263"/>
      <c r="O2795" s="264"/>
      <c r="P2795" s="130"/>
      <c r="Q2795" s="130"/>
      <c r="R2795" s="242"/>
      <c r="S2795" s="243"/>
    </row>
    <row r="2796" spans="1:19" ht="19.5">
      <c r="A2796" s="153">
        <v>1</v>
      </c>
      <c r="B2796" s="187" t="s">
        <v>20</v>
      </c>
      <c r="C2796" s="53">
        <f>F126</f>
        <v>16352</v>
      </c>
      <c r="D2796" s="268">
        <f>G126</f>
        <v>0</v>
      </c>
      <c r="E2796" s="268">
        <f>H126</f>
        <v>0</v>
      </c>
      <c r="F2796" s="268">
        <f>L126</f>
        <v>122.33999999999996</v>
      </c>
      <c r="G2796" s="268">
        <f>M126</f>
        <v>297.89999999999998</v>
      </c>
      <c r="H2796" s="268">
        <f>F2796/3</f>
        <v>40.779999999999987</v>
      </c>
      <c r="I2796" s="268">
        <f>G2796/3</f>
        <v>99.3</v>
      </c>
      <c r="J2796" s="240"/>
      <c r="K2796" s="269"/>
      <c r="L2796" s="269"/>
      <c r="M2796" s="240"/>
      <c r="N2796" s="241"/>
      <c r="O2796" s="130"/>
      <c r="P2796" s="242"/>
      <c r="Q2796" s="242"/>
      <c r="R2796" s="242"/>
    </row>
    <row r="2797" spans="1:19" ht="19.5">
      <c r="A2797" s="153">
        <v>2</v>
      </c>
      <c r="B2797" s="187" t="s">
        <v>226</v>
      </c>
      <c r="C2797" s="53">
        <f>F252</f>
        <v>13904</v>
      </c>
      <c r="D2797" s="268">
        <f>G252</f>
        <v>6.794999999999999</v>
      </c>
      <c r="E2797" s="268">
        <f>H252</f>
        <v>36.405000000000015</v>
      </c>
      <c r="F2797" s="268">
        <f>L252</f>
        <v>105.80500000000002</v>
      </c>
      <c r="G2797" s="268">
        <f>M252</f>
        <v>231.79500000000007</v>
      </c>
      <c r="H2797" s="268">
        <f t="shared" ref="H2797:I2818" si="533">F2797/3</f>
        <v>35.268333333333338</v>
      </c>
      <c r="I2797" s="268">
        <f t="shared" si="533"/>
        <v>77.265000000000029</v>
      </c>
      <c r="J2797" s="270"/>
      <c r="K2797" s="269"/>
      <c r="L2797" s="269"/>
      <c r="M2797" s="270"/>
      <c r="N2797" s="271"/>
      <c r="O2797" s="130"/>
      <c r="P2797" s="130"/>
      <c r="Q2797" s="130"/>
      <c r="R2797" s="130"/>
    </row>
    <row r="2798" spans="1:19" ht="19.5">
      <c r="A2798" s="153">
        <v>3</v>
      </c>
      <c r="B2798" s="187" t="s">
        <v>403</v>
      </c>
      <c r="C2798" s="53">
        <f>F350</f>
        <v>12481</v>
      </c>
      <c r="D2798" s="268">
        <f>G350</f>
        <v>97.768380000000008</v>
      </c>
      <c r="E2798" s="268">
        <f>H350</f>
        <v>110.99900000000002</v>
      </c>
      <c r="F2798" s="268">
        <f>L350</f>
        <v>65.607020000000006</v>
      </c>
      <c r="G2798" s="268">
        <f>M350</f>
        <v>181.76699999999991</v>
      </c>
      <c r="H2798" s="268">
        <f t="shared" si="533"/>
        <v>21.869006666666667</v>
      </c>
      <c r="I2798" s="268">
        <f t="shared" si="533"/>
        <v>60.58899999999997</v>
      </c>
      <c r="J2798" s="270"/>
      <c r="K2798" s="269"/>
      <c r="L2798" s="269"/>
      <c r="M2798" s="270"/>
      <c r="N2798" s="271"/>
      <c r="O2798" s="130"/>
      <c r="P2798" s="130"/>
      <c r="Q2798" s="130"/>
      <c r="R2798" s="130"/>
    </row>
    <row r="2799" spans="1:19" ht="19.5">
      <c r="A2799" s="153">
        <v>4</v>
      </c>
      <c r="B2799" s="187" t="s">
        <v>556</v>
      </c>
      <c r="C2799" s="53">
        <f>F476</f>
        <v>17057</v>
      </c>
      <c r="D2799" s="268">
        <f>G476</f>
        <v>60.560299999999984</v>
      </c>
      <c r="E2799" s="268">
        <f>H476</f>
        <v>73.813999999999993</v>
      </c>
      <c r="F2799" s="268">
        <f>L476</f>
        <v>103.70069999999998</v>
      </c>
      <c r="G2799" s="268">
        <f>M476</f>
        <v>263.52800000000002</v>
      </c>
      <c r="H2799" s="268">
        <f t="shared" si="533"/>
        <v>34.566899999999997</v>
      </c>
      <c r="I2799" s="268">
        <f t="shared" si="533"/>
        <v>87.842666666666673</v>
      </c>
      <c r="J2799" s="270"/>
      <c r="K2799" s="269"/>
      <c r="L2799" s="269"/>
      <c r="M2799" s="270"/>
      <c r="N2799" s="271"/>
      <c r="O2799" s="130"/>
      <c r="P2799" s="130"/>
      <c r="Q2799" s="130"/>
      <c r="R2799" s="130"/>
    </row>
    <row r="2800" spans="1:19" ht="19.5">
      <c r="A2800" s="153">
        <v>5</v>
      </c>
      <c r="B2800" s="187" t="s">
        <v>721</v>
      </c>
      <c r="C2800" s="53">
        <f>F579</f>
        <v>13670</v>
      </c>
      <c r="D2800" s="268">
        <f>G579</f>
        <v>45.833459999999995</v>
      </c>
      <c r="E2800" s="268">
        <f>H579</f>
        <v>65.017659999999978</v>
      </c>
      <c r="F2800" s="268">
        <f>L579</f>
        <v>79.255840000000006</v>
      </c>
      <c r="G2800" s="268">
        <f>M579</f>
        <v>203.70693999999997</v>
      </c>
      <c r="H2800" s="268">
        <f t="shared" si="533"/>
        <v>26.418613333333337</v>
      </c>
      <c r="I2800" s="268">
        <f t="shared" si="533"/>
        <v>67.902313333333325</v>
      </c>
      <c r="J2800" s="270"/>
      <c r="K2800" s="269"/>
      <c r="L2800" s="269"/>
      <c r="M2800" s="270"/>
      <c r="N2800" s="271"/>
      <c r="O2800" s="130"/>
      <c r="P2800" s="130"/>
      <c r="Q2800" s="130"/>
      <c r="R2800" s="130"/>
    </row>
    <row r="2801" spans="1:23" ht="19.5">
      <c r="A2801" s="153">
        <v>6</v>
      </c>
      <c r="B2801" s="187" t="s">
        <v>873</v>
      </c>
      <c r="C2801" s="53">
        <f>F712</f>
        <v>15771</v>
      </c>
      <c r="D2801" s="268">
        <f>G712</f>
        <v>139.17999999999995</v>
      </c>
      <c r="E2801" s="268">
        <f>H712</f>
        <v>232.25</v>
      </c>
      <c r="F2801" s="268">
        <f>L712</f>
        <v>73.70999999999998</v>
      </c>
      <c r="G2801" s="268">
        <f>M712</f>
        <v>176.37999999999994</v>
      </c>
      <c r="H2801" s="268">
        <f t="shared" si="533"/>
        <v>24.569999999999993</v>
      </c>
      <c r="I2801" s="268">
        <f t="shared" si="533"/>
        <v>58.793333333333315</v>
      </c>
      <c r="J2801" s="270"/>
      <c r="K2801" s="269"/>
      <c r="L2801" s="269"/>
      <c r="M2801" s="270"/>
      <c r="N2801" s="271"/>
      <c r="O2801" s="130"/>
      <c r="P2801" s="130"/>
      <c r="Q2801" s="130"/>
      <c r="R2801" s="130"/>
    </row>
    <row r="2802" spans="1:23" ht="19.5">
      <c r="A2802" s="153">
        <v>7</v>
      </c>
      <c r="B2802" s="187" t="s">
        <v>1034</v>
      </c>
      <c r="C2802" s="53">
        <f>F796</f>
        <v>11762</v>
      </c>
      <c r="D2802" s="268">
        <f>G796</f>
        <v>106.15400000000002</v>
      </c>
      <c r="E2802" s="268">
        <f>H796</f>
        <v>197.86000000000007</v>
      </c>
      <c r="F2802" s="268">
        <f>L796</f>
        <v>31.319999999999997</v>
      </c>
      <c r="G2802" s="268">
        <f>M796</f>
        <v>87.804000000000002</v>
      </c>
      <c r="H2802" s="268">
        <f t="shared" si="533"/>
        <v>10.44</v>
      </c>
      <c r="I2802" s="268">
        <f t="shared" si="533"/>
        <v>29.268000000000001</v>
      </c>
      <c r="J2802" s="221"/>
      <c r="K2802" s="269"/>
      <c r="L2802" s="269"/>
      <c r="M2802" s="221"/>
      <c r="N2802" s="272"/>
      <c r="O2802" s="124"/>
      <c r="P2802" s="124"/>
      <c r="Q2802" s="124"/>
    </row>
    <row r="2803" spans="1:23" ht="19.5">
      <c r="A2803" s="153">
        <v>8</v>
      </c>
      <c r="B2803" s="187" t="s">
        <v>3702</v>
      </c>
      <c r="C2803" s="53">
        <f>F945</f>
        <v>17047</v>
      </c>
      <c r="D2803" s="268">
        <f>G945</f>
        <v>190.80869999999996</v>
      </c>
      <c r="E2803" s="268">
        <f>H945</f>
        <v>175.5136</v>
      </c>
      <c r="F2803" s="268">
        <f>L945</f>
        <v>89.251000000000019</v>
      </c>
      <c r="G2803" s="268">
        <f>M945</f>
        <v>236.6105</v>
      </c>
      <c r="H2803" s="268">
        <f t="shared" si="533"/>
        <v>29.750333333333341</v>
      </c>
      <c r="I2803" s="268">
        <f t="shared" si="533"/>
        <v>78.870166666666663</v>
      </c>
      <c r="J2803" s="221"/>
      <c r="K2803" s="269"/>
      <c r="L2803" s="269"/>
      <c r="M2803" s="221"/>
      <c r="N2803" s="272"/>
      <c r="O2803" s="124"/>
      <c r="P2803" s="124"/>
      <c r="Q2803" s="124"/>
    </row>
    <row r="2804" spans="1:23" ht="20.25">
      <c r="A2804" s="153">
        <v>9</v>
      </c>
      <c r="B2804" s="273" t="s">
        <v>1384</v>
      </c>
      <c r="C2804" s="274">
        <f>F1082</f>
        <v>18185</v>
      </c>
      <c r="D2804" s="275">
        <f>G1082</f>
        <v>0</v>
      </c>
      <c r="E2804" s="275">
        <f>H1082</f>
        <v>0</v>
      </c>
      <c r="F2804" s="275">
        <f>L1082</f>
        <v>141.98999999999995</v>
      </c>
      <c r="G2804" s="275">
        <f>M1082</f>
        <v>349.45</v>
      </c>
      <c r="H2804" s="268">
        <f t="shared" si="533"/>
        <v>47.329999999999984</v>
      </c>
      <c r="I2804" s="268">
        <f t="shared" si="533"/>
        <v>116.48333333333333</v>
      </c>
      <c r="J2804" s="276"/>
      <c r="K2804" s="269"/>
      <c r="L2804" s="269"/>
      <c r="M2804" s="276"/>
      <c r="N2804" s="271"/>
      <c r="O2804" s="124"/>
      <c r="P2804" s="124"/>
      <c r="Q2804" s="124"/>
    </row>
    <row r="2805" spans="1:23" ht="19.5">
      <c r="A2805" s="153">
        <v>10</v>
      </c>
      <c r="B2805" s="273" t="s">
        <v>1583</v>
      </c>
      <c r="C2805" s="274">
        <f>F1217</f>
        <v>17010</v>
      </c>
      <c r="D2805" s="275">
        <f>G1217</f>
        <v>0</v>
      </c>
      <c r="E2805" s="275">
        <f>H1217</f>
        <v>0</v>
      </c>
      <c r="F2805" s="275">
        <f>L1217</f>
        <v>135.54999999999998</v>
      </c>
      <c r="G2805" s="275">
        <f>M1217</f>
        <v>324.05999999999995</v>
      </c>
      <c r="H2805" s="268">
        <f t="shared" si="533"/>
        <v>45.18333333333333</v>
      </c>
      <c r="I2805" s="268">
        <f t="shared" si="533"/>
        <v>108.01999999999998</v>
      </c>
      <c r="J2805" s="277"/>
      <c r="K2805" s="269"/>
      <c r="L2805" s="269"/>
      <c r="M2805" s="277"/>
      <c r="N2805" s="271"/>
      <c r="O2805" s="124"/>
      <c r="P2805" s="124"/>
      <c r="Q2805" s="124"/>
    </row>
    <row r="2806" spans="1:23" ht="19.5">
      <c r="A2806" s="153">
        <v>11</v>
      </c>
      <c r="B2806" s="278" t="s">
        <v>1772</v>
      </c>
      <c r="C2806" s="53">
        <f>F1355</f>
        <v>14928</v>
      </c>
      <c r="D2806" s="268">
        <f>G1355</f>
        <v>141.26500000000001</v>
      </c>
      <c r="E2806" s="268">
        <f>H1355</f>
        <v>191.04000000000005</v>
      </c>
      <c r="F2806" s="268">
        <f>L1355</f>
        <v>59.555000000000007</v>
      </c>
      <c r="G2806" s="268">
        <f>M1355</f>
        <v>180.17</v>
      </c>
      <c r="H2806" s="268">
        <f t="shared" si="533"/>
        <v>19.85166666666667</v>
      </c>
      <c r="I2806" s="268">
        <f t="shared" si="533"/>
        <v>60.056666666666665</v>
      </c>
      <c r="J2806" s="251"/>
      <c r="K2806" s="269"/>
      <c r="L2806" s="269"/>
      <c r="M2806" s="251"/>
      <c r="N2806" s="271"/>
      <c r="O2806" s="124"/>
      <c r="P2806" s="124"/>
      <c r="Q2806" s="124"/>
    </row>
    <row r="2807" spans="1:23" ht="20.25" thickBot="1">
      <c r="A2807" s="153">
        <v>12</v>
      </c>
      <c r="B2807" s="187" t="s">
        <v>1949</v>
      </c>
      <c r="C2807" s="279">
        <f>F1478</f>
        <v>15706</v>
      </c>
      <c r="D2807" s="280">
        <f>G1478</f>
        <v>111.36550000000001</v>
      </c>
      <c r="E2807" s="280">
        <f>H1478</f>
        <v>155.81200000000001</v>
      </c>
      <c r="F2807" s="280">
        <f>L1478</f>
        <v>75.206000000000017</v>
      </c>
      <c r="G2807" s="280">
        <f>M1478</f>
        <v>207.80199999999999</v>
      </c>
      <c r="H2807" s="268">
        <f t="shared" si="533"/>
        <v>25.068666666666672</v>
      </c>
      <c r="I2807" s="268">
        <f t="shared" si="533"/>
        <v>69.267333333333326</v>
      </c>
      <c r="J2807" s="281"/>
      <c r="K2807" s="269"/>
      <c r="L2807" s="269"/>
      <c r="M2807" s="281"/>
      <c r="N2807" s="271"/>
      <c r="O2807" s="124"/>
      <c r="P2807" s="124"/>
      <c r="Q2807" s="124"/>
    </row>
    <row r="2808" spans="1:23" ht="19.5">
      <c r="A2808" s="153">
        <v>13</v>
      </c>
      <c r="B2808" s="187" t="s">
        <v>2136</v>
      </c>
      <c r="C2808" s="279">
        <f>F1596</f>
        <v>22976</v>
      </c>
      <c r="D2808" s="280">
        <f>G1596</f>
        <v>538.29673333333324</v>
      </c>
      <c r="E2808" s="280">
        <f>H1596</f>
        <v>649.62008333333335</v>
      </c>
      <c r="F2808" s="280">
        <f>L1596</f>
        <v>52.181666666666672</v>
      </c>
      <c r="G2808" s="280">
        <f>M1596</f>
        <v>204.33933333333331</v>
      </c>
      <c r="H2808" s="268">
        <f t="shared" si="533"/>
        <v>17.393888888888892</v>
      </c>
      <c r="I2808" s="268">
        <f t="shared" si="533"/>
        <v>68.11311111111111</v>
      </c>
      <c r="J2808" s="281"/>
      <c r="K2808" s="269"/>
      <c r="L2808" s="269"/>
      <c r="M2808" s="281"/>
      <c r="N2808" s="282"/>
      <c r="O2808" s="124"/>
      <c r="P2808" s="124"/>
      <c r="Q2808" s="124"/>
      <c r="W2808" s="283" t="s">
        <v>3703</v>
      </c>
    </row>
    <row r="2809" spans="1:23" ht="20.25" thickBot="1">
      <c r="A2809" s="153">
        <v>14</v>
      </c>
      <c r="B2809" s="187" t="s">
        <v>2288</v>
      </c>
      <c r="C2809" s="279">
        <f>F1705</f>
        <v>15417</v>
      </c>
      <c r="D2809" s="280">
        <f>G1705</f>
        <v>89.340400000000017</v>
      </c>
      <c r="E2809" s="280">
        <f>H1705</f>
        <v>77.982700000000023</v>
      </c>
      <c r="F2809" s="280">
        <f>L1705</f>
        <v>85.476600000000019</v>
      </c>
      <c r="G2809" s="280">
        <f>M1705</f>
        <v>248.21629999999999</v>
      </c>
      <c r="H2809" s="268">
        <f t="shared" si="533"/>
        <v>28.492200000000008</v>
      </c>
      <c r="I2809" s="268">
        <f t="shared" si="533"/>
        <v>82.738766666666663</v>
      </c>
      <c r="J2809" s="281"/>
      <c r="K2809" s="269"/>
      <c r="L2809" s="269"/>
      <c r="M2809" s="281"/>
      <c r="N2809" s="282"/>
      <c r="O2809" s="124"/>
      <c r="P2809" s="124"/>
      <c r="Q2809" s="124"/>
      <c r="W2809" s="284"/>
    </row>
    <row r="2810" spans="1:23" ht="20.25" thickBot="1">
      <c r="A2810" s="153">
        <v>15</v>
      </c>
      <c r="B2810" s="187" t="s">
        <v>2457</v>
      </c>
      <c r="C2810" s="279">
        <f>F1781</f>
        <v>8764</v>
      </c>
      <c r="D2810" s="280">
        <f>G1781</f>
        <v>250.52540000000002</v>
      </c>
      <c r="E2810" s="280">
        <f>H1781</f>
        <v>98.305700000000016</v>
      </c>
      <c r="F2810" s="280">
        <f>L1781</f>
        <v>34.799999999999997</v>
      </c>
      <c r="G2810" s="280">
        <f>M1781</f>
        <v>149.4263</v>
      </c>
      <c r="H2810" s="268">
        <f t="shared" si="533"/>
        <v>11.6</v>
      </c>
      <c r="I2810" s="268">
        <f t="shared" si="533"/>
        <v>49.808766666666664</v>
      </c>
      <c r="J2810" s="281"/>
      <c r="K2810" s="269"/>
      <c r="L2810" s="269"/>
      <c r="M2810" s="281"/>
      <c r="N2810" s="282"/>
      <c r="O2810" s="124"/>
      <c r="P2810" s="124"/>
      <c r="Q2810" s="124"/>
      <c r="W2810" s="285">
        <v>5</v>
      </c>
    </row>
    <row r="2811" spans="1:23" ht="20.25" thickBot="1">
      <c r="A2811" s="153">
        <v>16</v>
      </c>
      <c r="B2811" s="187" t="s">
        <v>2560</v>
      </c>
      <c r="C2811" s="279">
        <f>F1818</f>
        <v>1982</v>
      </c>
      <c r="D2811" s="280">
        <f>G1818</f>
        <v>55.29399999999999</v>
      </c>
      <c r="E2811" s="280">
        <f>H1818</f>
        <v>54.844000000000001</v>
      </c>
      <c r="F2811" s="280">
        <f>L1818</f>
        <v>5.4699999999999989</v>
      </c>
      <c r="G2811" s="280">
        <f>M1818</f>
        <v>19.376000000000005</v>
      </c>
      <c r="H2811" s="268">
        <f t="shared" si="533"/>
        <v>1.823333333333333</v>
      </c>
      <c r="I2811" s="268">
        <f t="shared" si="533"/>
        <v>6.4586666666666686</v>
      </c>
      <c r="J2811" s="281"/>
      <c r="K2811" s="269"/>
      <c r="L2811" s="269"/>
      <c r="M2811" s="281"/>
      <c r="N2811" s="282"/>
      <c r="O2811" s="124"/>
      <c r="P2811" s="124"/>
      <c r="Q2811" s="124"/>
      <c r="W2811" s="286" t="s">
        <v>3704</v>
      </c>
    </row>
    <row r="2812" spans="1:23" ht="20.25" thickBot="1">
      <c r="A2812" s="153">
        <v>17</v>
      </c>
      <c r="B2812" s="187" t="s">
        <v>2597</v>
      </c>
      <c r="C2812" s="279">
        <f>F1937</f>
        <v>12621</v>
      </c>
      <c r="D2812" s="280">
        <f>G1937</f>
        <v>149.75539999999995</v>
      </c>
      <c r="E2812" s="280">
        <f>H1937</f>
        <v>214.7875499999999</v>
      </c>
      <c r="F2812" s="280">
        <f>L1937</f>
        <v>48.112999999999992</v>
      </c>
      <c r="G2812" s="280">
        <f>M1937</f>
        <v>128.47045</v>
      </c>
      <c r="H2812" s="268">
        <f t="shared" si="533"/>
        <v>16.037666666666663</v>
      </c>
      <c r="I2812" s="268">
        <f t="shared" si="533"/>
        <v>42.823483333333336</v>
      </c>
      <c r="J2812" s="281"/>
      <c r="K2812" s="269"/>
      <c r="L2812" s="269"/>
      <c r="M2812" s="281"/>
      <c r="N2812" s="282"/>
      <c r="O2812" s="124"/>
      <c r="P2812" s="124"/>
      <c r="Q2812" s="124"/>
      <c r="W2812" s="286" t="s">
        <v>3705</v>
      </c>
    </row>
    <row r="2813" spans="1:23" ht="20.25" thickBot="1">
      <c r="A2813" s="153">
        <v>18</v>
      </c>
      <c r="B2813" s="187" t="s">
        <v>2739</v>
      </c>
      <c r="C2813" s="279">
        <f>F2072</f>
        <v>15256</v>
      </c>
      <c r="D2813" s="280">
        <f>G2072</f>
        <v>128.18190000000001</v>
      </c>
      <c r="E2813" s="280">
        <f>H2072</f>
        <v>59.375</v>
      </c>
      <c r="F2813" s="280">
        <f>L2072</f>
        <v>74.887600000000006</v>
      </c>
      <c r="G2813" s="280">
        <f>M2072</f>
        <v>255.76800000000006</v>
      </c>
      <c r="H2813" s="268">
        <f t="shared" si="533"/>
        <v>24.962533333333337</v>
      </c>
      <c r="I2813" s="268">
        <f t="shared" si="533"/>
        <v>85.256000000000014</v>
      </c>
      <c r="J2813" s="281"/>
      <c r="K2813" s="269"/>
      <c r="L2813" s="269"/>
      <c r="M2813" s="281"/>
      <c r="N2813" s="282"/>
      <c r="O2813" s="124"/>
      <c r="P2813" s="124"/>
      <c r="Q2813" s="124"/>
      <c r="W2813" s="287"/>
    </row>
    <row r="2814" spans="1:23" ht="19.5">
      <c r="A2814" s="153">
        <v>19</v>
      </c>
      <c r="B2814" s="187" t="s">
        <v>2899</v>
      </c>
      <c r="C2814" s="279">
        <f>F2180</f>
        <v>15427</v>
      </c>
      <c r="D2814" s="280">
        <f>G2180</f>
        <v>323.48662400000012</v>
      </c>
      <c r="E2814" s="280">
        <f>H2180</f>
        <v>221.64148576639997</v>
      </c>
      <c r="F2814" s="280">
        <f>L2180</f>
        <v>54.179747999999996</v>
      </c>
      <c r="G2814" s="280">
        <f>M2180</f>
        <v>177.29542064640003</v>
      </c>
      <c r="H2814" s="268">
        <f t="shared" si="533"/>
        <v>18.059915999999998</v>
      </c>
      <c r="I2814" s="268">
        <f t="shared" si="533"/>
        <v>59.098473548800008</v>
      </c>
      <c r="J2814" s="281"/>
      <c r="K2814" s="269"/>
      <c r="L2814" s="269"/>
      <c r="M2814" s="281"/>
      <c r="N2814" s="282"/>
      <c r="O2814" s="124"/>
      <c r="P2814" s="124"/>
      <c r="Q2814" s="124"/>
    </row>
    <row r="2815" spans="1:23" ht="19.5">
      <c r="A2815" s="153">
        <v>20</v>
      </c>
      <c r="B2815" s="187" t="s">
        <v>3047</v>
      </c>
      <c r="C2815" s="279">
        <f>F2320</f>
        <v>15016</v>
      </c>
      <c r="D2815" s="280">
        <f>G2320</f>
        <v>48.3264</v>
      </c>
      <c r="E2815" s="280">
        <f>H2320</f>
        <v>81.173100000000005</v>
      </c>
      <c r="F2815" s="280">
        <v>85.33</v>
      </c>
      <c r="G2815" s="280">
        <f>M2320</f>
        <v>220.39189999999994</v>
      </c>
      <c r="H2815" s="268">
        <f t="shared" si="533"/>
        <v>28.443333333333332</v>
      </c>
      <c r="I2815" s="268">
        <f t="shared" si="533"/>
        <v>73.46396666666665</v>
      </c>
      <c r="J2815" s="281"/>
      <c r="K2815" s="269"/>
      <c r="L2815" s="269"/>
      <c r="M2815" s="281"/>
      <c r="N2815" s="282"/>
      <c r="O2815" s="124"/>
      <c r="P2815" s="124"/>
      <c r="Q2815" s="124"/>
    </row>
    <row r="2816" spans="1:23" ht="19.5">
      <c r="A2816" s="153">
        <v>21</v>
      </c>
      <c r="B2816" s="187" t="s">
        <v>108</v>
      </c>
      <c r="C2816" s="279">
        <f>F2445</f>
        <v>13958</v>
      </c>
      <c r="D2816" s="280">
        <f>G2445</f>
        <v>37.897999999999989</v>
      </c>
      <c r="E2816" s="280">
        <f>H2445</f>
        <v>22.073999999999998</v>
      </c>
      <c r="F2816" s="280">
        <f>L2445</f>
        <v>91.994000000000028</v>
      </c>
      <c r="G2816" s="280">
        <v>248.21</v>
      </c>
      <c r="H2816" s="268">
        <f t="shared" si="533"/>
        <v>30.664666666666676</v>
      </c>
      <c r="I2816" s="268">
        <f t="shared" si="533"/>
        <v>82.736666666666665</v>
      </c>
      <c r="J2816" s="281"/>
      <c r="K2816" s="269"/>
      <c r="L2816" s="269"/>
      <c r="M2816" s="281"/>
      <c r="N2816" s="282"/>
      <c r="O2816" s="124"/>
      <c r="P2816" s="124"/>
      <c r="Q2816" s="124"/>
    </row>
    <row r="2817" spans="1:17" ht="19.5">
      <c r="A2817" s="153">
        <v>22</v>
      </c>
      <c r="B2817" s="187" t="s">
        <v>1794</v>
      </c>
      <c r="C2817" s="279">
        <f>F2568</f>
        <v>16420</v>
      </c>
      <c r="D2817" s="280">
        <f>G2568</f>
        <v>190.66999999999996</v>
      </c>
      <c r="E2817" s="280">
        <f>H2568</f>
        <v>253.02599999999995</v>
      </c>
      <c r="F2817" s="280">
        <f>L2568</f>
        <v>56.980000000000004</v>
      </c>
      <c r="G2817" s="280">
        <f>M2568</f>
        <v>154.95599999999996</v>
      </c>
      <c r="H2817" s="268">
        <f t="shared" si="533"/>
        <v>18.993333333333336</v>
      </c>
      <c r="I2817" s="268">
        <f t="shared" si="533"/>
        <v>51.651999999999987</v>
      </c>
      <c r="J2817" s="281"/>
      <c r="K2817" s="269"/>
      <c r="L2817" s="269"/>
      <c r="M2817" s="281"/>
      <c r="N2817" s="282"/>
      <c r="O2817" s="124"/>
      <c r="P2817" s="124"/>
      <c r="Q2817" s="124"/>
    </row>
    <row r="2818" spans="1:17" ht="19.5">
      <c r="A2818" s="153">
        <v>23</v>
      </c>
      <c r="B2818" s="187" t="s">
        <v>3532</v>
      </c>
      <c r="C2818" s="279">
        <f>F2704</f>
        <v>14665</v>
      </c>
      <c r="D2818" s="280">
        <f>G2704</f>
        <v>62.331200000000003</v>
      </c>
      <c r="E2818" s="280">
        <f>H2704</f>
        <v>51.634</v>
      </c>
      <c r="F2818" s="280">
        <f>L2704</f>
        <v>93.712999999999994</v>
      </c>
      <c r="G2818" s="280">
        <f>M2704</f>
        <v>248.10000000000002</v>
      </c>
      <c r="H2818" s="268">
        <f t="shared" si="533"/>
        <v>31.237666666666666</v>
      </c>
      <c r="I2818" s="268">
        <f t="shared" si="533"/>
        <v>82.7</v>
      </c>
      <c r="J2818" s="281"/>
      <c r="K2818" s="269"/>
      <c r="L2818" s="269"/>
      <c r="M2818" s="281"/>
      <c r="N2818" s="282"/>
      <c r="O2818" s="124"/>
      <c r="P2818" s="124"/>
      <c r="Q2818" s="124"/>
    </row>
    <row r="2819" spans="1:17" ht="19.5">
      <c r="A2819" s="270"/>
      <c r="B2819" s="187"/>
      <c r="C2819" s="279">
        <f t="shared" ref="C2819:I2819" si="534">SUM(C2796:C2818)</f>
        <v>336375</v>
      </c>
      <c r="D2819" s="280">
        <f t="shared" si="534"/>
        <v>2773.8363973333335</v>
      </c>
      <c r="E2819" s="288">
        <f t="shared" si="534"/>
        <v>3023.1748790997331</v>
      </c>
      <c r="F2819" s="238">
        <f t="shared" si="534"/>
        <v>1766.4161746666666</v>
      </c>
      <c r="G2819" s="238">
        <f t="shared" si="534"/>
        <v>4795.5231439797344</v>
      </c>
      <c r="H2819" s="289">
        <f t="shared" si="534"/>
        <v>588.80539155555562</v>
      </c>
      <c r="I2819" s="289">
        <f t="shared" si="534"/>
        <v>1598.5077146599115</v>
      </c>
      <c r="J2819" s="281"/>
      <c r="K2819" s="281"/>
      <c r="L2819" s="281"/>
      <c r="M2819" s="281"/>
      <c r="N2819" s="282"/>
      <c r="O2819" s="124"/>
      <c r="P2819" s="124"/>
      <c r="Q2819" s="124"/>
    </row>
    <row r="2820" spans="1:17" ht="19.5">
      <c r="A2820" s="270"/>
      <c r="B2820" s="290"/>
      <c r="C2820" s="281"/>
      <c r="D2820" s="281"/>
      <c r="E2820" s="281"/>
      <c r="F2820" s="281"/>
      <c r="G2820" s="281"/>
      <c r="H2820" s="281"/>
      <c r="I2820" s="281"/>
      <c r="J2820" s="281"/>
      <c r="K2820" s="281"/>
      <c r="L2820" s="281"/>
      <c r="M2820" s="281"/>
      <c r="N2820" s="282"/>
      <c r="O2820" s="124"/>
      <c r="P2820" s="124"/>
      <c r="Q2820" s="124"/>
    </row>
    <row r="2821" spans="1:17" ht="19.5">
      <c r="A2821" s="270"/>
      <c r="B2821" s="290"/>
      <c r="C2821" s="281"/>
      <c r="D2821" s="281"/>
      <c r="E2821" s="281"/>
      <c r="F2821" s="281"/>
      <c r="G2821" s="281"/>
      <c r="H2821" s="281"/>
      <c r="I2821" s="281"/>
      <c r="J2821" s="281"/>
      <c r="K2821" s="281"/>
      <c r="L2821" s="281"/>
      <c r="M2821" s="281"/>
      <c r="N2821" s="282"/>
      <c r="O2821" s="124"/>
      <c r="P2821" s="124"/>
      <c r="Q2821" s="124"/>
    </row>
    <row r="2822" spans="1:17" ht="19.5">
      <c r="A2822" s="270"/>
      <c r="B2822" s="290"/>
      <c r="C2822" s="281"/>
      <c r="D2822" s="281"/>
      <c r="E2822" s="281"/>
      <c r="F2822" s="281"/>
      <c r="G2822" s="281"/>
      <c r="H2822" s="281"/>
      <c r="I2822" s="281"/>
      <c r="J2822" s="281"/>
      <c r="K2822" s="281"/>
      <c r="L2822" s="281"/>
      <c r="M2822" s="281"/>
      <c r="N2822" s="282"/>
      <c r="O2822" s="124"/>
      <c r="P2822" s="124"/>
      <c r="Q2822" s="124"/>
    </row>
    <row r="2823" spans="1:17" ht="19.5">
      <c r="A2823" s="270"/>
      <c r="B2823" s="290"/>
      <c r="C2823" s="281"/>
      <c r="D2823" s="281"/>
      <c r="E2823" s="281"/>
      <c r="F2823" s="281"/>
      <c r="G2823" s="242"/>
      <c r="H2823" s="281"/>
      <c r="I2823" s="281"/>
      <c r="J2823" s="281"/>
      <c r="K2823" s="281"/>
      <c r="L2823" s="281"/>
      <c r="M2823" s="281"/>
      <c r="N2823" s="282"/>
      <c r="O2823" s="124"/>
      <c r="P2823" s="124"/>
      <c r="Q2823" s="124"/>
    </row>
    <row r="2824" spans="1:17" ht="19.5">
      <c r="A2824" s="270"/>
      <c r="B2824" s="290"/>
      <c r="C2824" s="281"/>
      <c r="D2824" s="281"/>
      <c r="E2824" s="281"/>
      <c r="F2824" s="281"/>
      <c r="G2824" s="281"/>
      <c r="H2824" s="281"/>
      <c r="I2824" s="281"/>
      <c r="J2824" s="281"/>
      <c r="K2824" s="281"/>
      <c r="L2824" s="281"/>
      <c r="M2824" s="281"/>
      <c r="N2824" s="282"/>
      <c r="O2824" s="124"/>
      <c r="P2824" s="124"/>
      <c r="Q2824" s="124"/>
    </row>
    <row r="2825" spans="1:17" ht="19.5">
      <c r="A2825" s="270"/>
      <c r="B2825" s="290"/>
      <c r="C2825" s="281"/>
      <c r="D2825" s="281"/>
      <c r="E2825" s="281"/>
      <c r="F2825" s="281"/>
      <c r="G2825" s="291"/>
      <c r="H2825" s="281"/>
      <c r="I2825" s="281"/>
      <c r="J2825" s="281"/>
      <c r="K2825" s="281"/>
      <c r="L2825" s="281"/>
      <c r="M2825" s="281"/>
      <c r="N2825" s="282"/>
      <c r="O2825" s="124"/>
      <c r="P2825" s="124"/>
      <c r="Q2825" s="124"/>
    </row>
    <row r="2826" spans="1:17" ht="19.5">
      <c r="A2826" s="270"/>
      <c r="B2826" s="290"/>
      <c r="C2826" s="281"/>
      <c r="D2826" s="281"/>
      <c r="E2826" s="281"/>
      <c r="F2826" s="281"/>
      <c r="G2826" s="281"/>
      <c r="H2826" s="281"/>
      <c r="I2826" s="242"/>
      <c r="J2826" s="281"/>
      <c r="K2826" s="281"/>
      <c r="L2826" s="281"/>
      <c r="M2826" s="281"/>
      <c r="N2826" s="282"/>
      <c r="O2826" s="124"/>
      <c r="P2826" s="124"/>
      <c r="Q2826" s="124"/>
    </row>
    <row r="2827" spans="1:17" ht="19.5">
      <c r="A2827" s="270"/>
      <c r="B2827" s="290"/>
      <c r="C2827" s="281"/>
      <c r="D2827" s="281"/>
      <c r="E2827" s="281"/>
      <c r="F2827" s="281"/>
      <c r="G2827" s="254"/>
      <c r="H2827" s="281"/>
      <c r="I2827" s="281"/>
      <c r="J2827" s="281"/>
      <c r="K2827" s="281"/>
      <c r="L2827" s="281"/>
      <c r="M2827" s="281"/>
      <c r="N2827" s="282"/>
      <c r="O2827" s="124"/>
      <c r="P2827" s="124"/>
      <c r="Q2827" s="124"/>
    </row>
    <row r="2828" spans="1:17" ht="19.5">
      <c r="A2828" s="270"/>
      <c r="B2828" s="290"/>
      <c r="C2828" s="281"/>
      <c r="D2828" s="281"/>
      <c r="E2828" s="281"/>
      <c r="F2828" s="281"/>
      <c r="G2828" s="281"/>
      <c r="H2828" s="281"/>
      <c r="I2828" s="242"/>
      <c r="J2828" s="281"/>
      <c r="K2828" s="281"/>
      <c r="L2828" s="281"/>
      <c r="M2828" s="281"/>
      <c r="N2828" s="282"/>
      <c r="O2828" s="124"/>
      <c r="P2828" s="124"/>
      <c r="Q2828" s="124"/>
    </row>
    <row r="2829" spans="1:17" ht="19.5">
      <c r="A2829" s="270"/>
      <c r="B2829" s="290"/>
      <c r="C2829" s="281"/>
      <c r="D2829" s="281"/>
      <c r="E2829" s="281"/>
      <c r="F2829" s="281"/>
      <c r="G2829" s="281"/>
      <c r="H2829" s="281"/>
      <c r="I2829" s="281"/>
      <c r="J2829" s="281"/>
      <c r="K2829" s="281"/>
      <c r="L2829" s="281"/>
      <c r="M2829" s="281"/>
      <c r="N2829" s="282"/>
      <c r="O2829" s="124"/>
      <c r="P2829" s="124"/>
      <c r="Q2829" s="124"/>
    </row>
    <row r="2830" spans="1:17" ht="19.5">
      <c r="A2830" s="292"/>
      <c r="B2830" s="290"/>
      <c r="C2830" s="293"/>
      <c r="D2830" s="293"/>
      <c r="E2830" s="293"/>
      <c r="F2830" s="293"/>
      <c r="G2830" s="294"/>
      <c r="H2830" s="294"/>
      <c r="I2830" s="294"/>
      <c r="J2830" s="294"/>
      <c r="K2830" s="294"/>
      <c r="L2830" s="294"/>
      <c r="M2830" s="294"/>
      <c r="N2830" s="258"/>
      <c r="O2830" s="124"/>
      <c r="P2830" s="124"/>
      <c r="Q2830" s="124"/>
    </row>
    <row r="2831" spans="1:17" ht="19.5">
      <c r="A2831" s="124"/>
      <c r="B2831" s="295"/>
      <c r="C2831" s="124"/>
      <c r="D2831" s="124"/>
      <c r="E2831" s="124"/>
      <c r="F2831" s="124"/>
      <c r="G2831" s="124"/>
      <c r="H2831" s="124"/>
      <c r="I2831" s="124"/>
      <c r="J2831" s="124"/>
      <c r="K2831" s="124"/>
      <c r="L2831" s="124"/>
      <c r="M2831" s="124"/>
      <c r="N2831" s="225"/>
      <c r="O2831" s="124"/>
      <c r="P2831" s="124"/>
      <c r="Q2831" s="124"/>
    </row>
    <row r="2832" spans="1:17" ht="19.5">
      <c r="A2832" s="124"/>
      <c r="B2832" s="295"/>
      <c r="C2832" s="124"/>
      <c r="D2832" s="124"/>
      <c r="E2832" s="124"/>
      <c r="F2832" s="124"/>
      <c r="G2832" s="124"/>
      <c r="H2832" s="124"/>
      <c r="I2832" s="124"/>
      <c r="J2832" s="124"/>
      <c r="K2832" s="124"/>
      <c r="L2832" s="124"/>
      <c r="M2832" s="124"/>
      <c r="N2832" s="225"/>
      <c r="O2832" s="124"/>
      <c r="P2832" s="124"/>
      <c r="Q2832" s="124"/>
    </row>
    <row r="2833" spans="1:17" ht="19.5">
      <c r="A2833" s="124"/>
      <c r="B2833" s="295"/>
      <c r="C2833" s="296"/>
      <c r="D2833" s="124"/>
      <c r="E2833" s="243"/>
      <c r="F2833" s="243"/>
      <c r="G2833" s="124"/>
      <c r="H2833" s="124"/>
      <c r="I2833" s="124"/>
      <c r="J2833" s="124"/>
      <c r="K2833" s="124"/>
      <c r="L2833" s="124"/>
      <c r="M2833" s="124"/>
      <c r="N2833" s="225"/>
      <c r="O2833" s="124"/>
      <c r="P2833" s="124"/>
      <c r="Q2833" s="124"/>
    </row>
    <row r="2834" spans="1:17" ht="19.5">
      <c r="A2834" s="124"/>
      <c r="B2834" s="295"/>
      <c r="C2834" s="124"/>
      <c r="D2834" s="124"/>
      <c r="E2834" s="124"/>
      <c r="F2834" s="124"/>
      <c r="G2834" s="124"/>
      <c r="H2834" s="124"/>
      <c r="I2834" s="124"/>
      <c r="J2834" s="124"/>
      <c r="K2834" s="124"/>
      <c r="L2834" s="124"/>
      <c r="M2834" s="124"/>
      <c r="N2834" s="225"/>
      <c r="O2834" s="124"/>
      <c r="P2834" s="124"/>
      <c r="Q2834" s="124"/>
    </row>
    <row r="2835" spans="1:17" ht="19.5">
      <c r="A2835" s="124"/>
      <c r="B2835" s="295"/>
      <c r="C2835" s="124"/>
      <c r="D2835" s="124"/>
      <c r="E2835" s="124"/>
      <c r="F2835" s="124"/>
      <c r="G2835" s="124"/>
      <c r="H2835" s="124"/>
      <c r="I2835" s="124"/>
      <c r="J2835" s="124"/>
      <c r="K2835" s="124"/>
      <c r="L2835" s="124"/>
      <c r="M2835" s="124"/>
      <c r="N2835" s="225"/>
      <c r="O2835" s="124"/>
      <c r="P2835" s="124"/>
      <c r="Q2835" s="124"/>
    </row>
    <row r="2836" spans="1:17" ht="19.5">
      <c r="A2836" s="124"/>
      <c r="B2836" s="295"/>
      <c r="C2836" s="124"/>
      <c r="D2836" s="124"/>
      <c r="E2836" s="124"/>
      <c r="F2836" s="124"/>
      <c r="G2836" s="124"/>
      <c r="H2836" s="124"/>
      <c r="I2836" s="124"/>
      <c r="J2836" s="124"/>
      <c r="K2836" s="124"/>
      <c r="L2836" s="124"/>
      <c r="M2836" s="124"/>
      <c r="N2836" s="225"/>
      <c r="O2836" s="124"/>
      <c r="P2836" s="124"/>
      <c r="Q2836" s="124"/>
    </row>
    <row r="2837" spans="1:17" ht="19.5">
      <c r="A2837" s="124"/>
      <c r="B2837" s="295"/>
      <c r="C2837" s="124"/>
      <c r="D2837" s="124"/>
      <c r="E2837" s="124"/>
      <c r="F2837" s="124"/>
      <c r="G2837" s="124"/>
      <c r="H2837" s="124"/>
      <c r="I2837" s="124"/>
      <c r="J2837" s="124"/>
      <c r="K2837" s="124"/>
      <c r="L2837" s="124"/>
      <c r="M2837" s="124"/>
      <c r="N2837" s="225"/>
      <c r="O2837" s="124"/>
      <c r="P2837" s="124"/>
      <c r="Q2837" s="124"/>
    </row>
    <row r="2838" spans="1:17" ht="19.5">
      <c r="A2838" s="124"/>
      <c r="B2838" s="295"/>
      <c r="C2838" s="297"/>
      <c r="D2838" s="297"/>
      <c r="E2838" s="130"/>
      <c r="F2838" s="130"/>
      <c r="G2838" s="130"/>
      <c r="H2838" s="124"/>
      <c r="I2838" s="124"/>
      <c r="J2838" s="124"/>
      <c r="K2838" s="124"/>
      <c r="L2838" s="124"/>
      <c r="M2838" s="124"/>
      <c r="N2838" s="225"/>
      <c r="O2838" s="124"/>
      <c r="P2838" s="124"/>
      <c r="Q2838" s="124"/>
    </row>
    <row r="2839" spans="1:17" ht="19.5">
      <c r="A2839" s="124"/>
      <c r="B2839" s="295"/>
      <c r="C2839" s="298"/>
      <c r="D2839" s="298"/>
      <c r="E2839" s="130"/>
      <c r="F2839" s="298"/>
      <c r="G2839" s="130"/>
      <c r="H2839" s="124"/>
      <c r="I2839" s="124"/>
      <c r="J2839" s="124"/>
      <c r="K2839" s="124"/>
      <c r="L2839" s="124"/>
      <c r="M2839" s="124"/>
      <c r="N2839" s="225"/>
      <c r="O2839" s="124"/>
      <c r="P2839" s="124"/>
      <c r="Q2839" s="124"/>
    </row>
    <row r="2840" spans="1:17" ht="19.5">
      <c r="A2840" s="124"/>
      <c r="B2840" s="295"/>
      <c r="C2840" s="130"/>
      <c r="D2840" s="130"/>
      <c r="E2840" s="130"/>
      <c r="F2840" s="130"/>
      <c r="G2840" s="130"/>
      <c r="H2840" s="124"/>
      <c r="I2840" s="124"/>
      <c r="J2840" s="124"/>
      <c r="K2840" s="124"/>
      <c r="L2840" s="124"/>
      <c r="M2840" s="124"/>
      <c r="N2840" s="225"/>
      <c r="O2840" s="124"/>
      <c r="P2840" s="124"/>
      <c r="Q2840" s="124"/>
    </row>
    <row r="2841" spans="1:17">
      <c r="A2841" s="124"/>
      <c r="B2841" s="124"/>
      <c r="C2841" s="124"/>
      <c r="D2841" s="124"/>
      <c r="E2841" s="124"/>
      <c r="F2841" s="124"/>
      <c r="G2841" s="124"/>
      <c r="H2841" s="124"/>
      <c r="I2841" s="124"/>
      <c r="J2841" s="124"/>
      <c r="K2841" s="124"/>
      <c r="L2841" s="124"/>
      <c r="M2841" s="124"/>
      <c r="N2841" s="225"/>
      <c r="O2841" s="124"/>
      <c r="P2841" s="124"/>
      <c r="Q2841" s="124"/>
    </row>
    <row r="2842" spans="1:17" ht="18.75">
      <c r="A2842" s="124"/>
      <c r="B2842" s="124"/>
      <c r="C2842" s="299"/>
      <c r="D2842" s="299"/>
      <c r="E2842" s="124"/>
      <c r="F2842" s="124"/>
      <c r="G2842" s="124"/>
      <c r="H2842" s="124"/>
      <c r="I2842" s="124"/>
      <c r="J2842" s="124"/>
      <c r="K2842" s="124"/>
      <c r="L2842" s="124"/>
      <c r="M2842" s="124"/>
      <c r="N2842" s="225"/>
      <c r="O2842" s="124"/>
      <c r="P2842" s="124"/>
      <c r="Q2842" s="124"/>
    </row>
    <row r="2843" spans="1:17">
      <c r="A2843" s="124"/>
      <c r="B2843" s="124"/>
      <c r="C2843" s="124"/>
      <c r="D2843" s="124"/>
      <c r="E2843" s="124"/>
      <c r="F2843" s="124"/>
      <c r="G2843" s="124"/>
      <c r="H2843" s="124"/>
      <c r="I2843" s="124"/>
      <c r="J2843" s="124"/>
      <c r="K2843" s="124"/>
      <c r="L2843" s="124"/>
      <c r="M2843" s="124"/>
      <c r="N2843" s="225"/>
      <c r="O2843" s="124"/>
      <c r="P2843" s="124"/>
      <c r="Q2843" s="124"/>
    </row>
    <row r="2844" spans="1:17">
      <c r="A2844" s="124"/>
      <c r="B2844" s="124"/>
      <c r="C2844" s="124"/>
      <c r="D2844" s="124"/>
      <c r="E2844" s="124"/>
      <c r="F2844" s="124"/>
      <c r="G2844" s="124"/>
      <c r="H2844" s="124"/>
      <c r="I2844" s="124"/>
      <c r="J2844" s="124"/>
      <c r="K2844" s="124"/>
      <c r="L2844" s="124"/>
      <c r="M2844" s="124"/>
      <c r="N2844" s="225"/>
      <c r="O2844" s="124"/>
      <c r="P2844" s="124"/>
      <c r="Q2844" s="124"/>
    </row>
    <row r="2845" spans="1:17">
      <c r="A2845" s="124"/>
      <c r="B2845" s="124"/>
      <c r="C2845" s="124"/>
      <c r="D2845" s="124"/>
      <c r="E2845" s="124"/>
      <c r="F2845" s="124"/>
      <c r="G2845" s="124"/>
      <c r="H2845" s="124"/>
      <c r="I2845" s="124"/>
      <c r="J2845" s="124"/>
      <c r="K2845" s="124"/>
      <c r="L2845" s="124"/>
      <c r="M2845" s="124"/>
      <c r="N2845" s="225"/>
      <c r="O2845" s="124"/>
      <c r="P2845" s="124"/>
      <c r="Q2845" s="124"/>
    </row>
    <row r="2846" spans="1:17">
      <c r="A2846" s="124"/>
      <c r="B2846" s="124"/>
      <c r="C2846" s="300"/>
      <c r="D2846" s="300"/>
      <c r="E2846" s="124"/>
      <c r="F2846" s="300"/>
      <c r="G2846" s="124"/>
      <c r="H2846" s="124"/>
      <c r="I2846" s="124"/>
      <c r="J2846" s="124"/>
      <c r="K2846" s="124"/>
      <c r="L2846" s="124"/>
      <c r="M2846" s="124"/>
      <c r="N2846" s="225"/>
      <c r="O2846" s="124"/>
      <c r="P2846" s="124"/>
      <c r="Q2846" s="124"/>
    </row>
    <row r="2847" spans="1:17">
      <c r="A2847" s="124"/>
      <c r="B2847" s="124"/>
      <c r="C2847" s="124"/>
      <c r="D2847" s="124"/>
      <c r="E2847" s="124"/>
      <c r="F2847" s="124"/>
      <c r="G2847" s="124"/>
      <c r="H2847" s="124"/>
      <c r="I2847" s="124"/>
      <c r="J2847" s="124"/>
      <c r="K2847" s="124"/>
      <c r="L2847" s="124"/>
      <c r="M2847" s="124"/>
      <c r="N2847" s="225"/>
      <c r="O2847" s="124"/>
      <c r="P2847" s="124"/>
      <c r="Q2847" s="124"/>
    </row>
    <row r="2848" spans="1:17">
      <c r="A2848" s="124"/>
      <c r="B2848" s="124"/>
      <c r="C2848" s="124"/>
      <c r="D2848" s="124"/>
      <c r="E2848" s="124"/>
      <c r="F2848" s="124"/>
      <c r="G2848" s="124"/>
      <c r="H2848" s="124"/>
      <c r="I2848" s="124"/>
      <c r="J2848" s="124"/>
      <c r="K2848" s="124"/>
      <c r="L2848" s="124"/>
      <c r="M2848" s="124"/>
      <c r="N2848" s="225"/>
      <c r="O2848" s="124"/>
      <c r="P2848" s="124"/>
      <c r="Q2848" s="124"/>
    </row>
    <row r="2849" spans="1:17">
      <c r="A2849" s="124"/>
      <c r="B2849" s="124"/>
      <c r="C2849" s="124"/>
      <c r="D2849" s="124"/>
      <c r="E2849" s="124"/>
      <c r="F2849" s="124"/>
      <c r="G2849" s="124"/>
      <c r="H2849" s="124"/>
      <c r="I2849" s="124"/>
      <c r="J2849" s="124"/>
      <c r="K2849" s="124"/>
      <c r="L2849" s="124"/>
      <c r="M2849" s="124"/>
      <c r="N2849" s="225"/>
      <c r="O2849" s="124"/>
      <c r="P2849" s="124"/>
      <c r="Q2849" s="124"/>
    </row>
    <row r="2850" spans="1:17">
      <c r="A2850" s="124"/>
      <c r="B2850" s="124"/>
      <c r="C2850" s="124"/>
      <c r="D2850" s="124"/>
      <c r="E2850" s="124"/>
      <c r="F2850" s="124"/>
      <c r="G2850" s="124"/>
      <c r="H2850" s="124"/>
      <c r="I2850" s="124"/>
      <c r="J2850" s="124"/>
      <c r="K2850" s="124"/>
      <c r="L2850" s="124"/>
      <c r="M2850" s="124"/>
      <c r="N2850" s="225"/>
      <c r="O2850" s="124"/>
      <c r="P2850" s="124"/>
      <c r="Q2850" s="124"/>
    </row>
    <row r="2851" spans="1:17">
      <c r="A2851" s="124"/>
      <c r="B2851" s="124"/>
      <c r="C2851" s="124"/>
      <c r="D2851" s="124"/>
      <c r="E2851" s="124"/>
      <c r="F2851" s="124"/>
      <c r="G2851" s="124"/>
      <c r="H2851" s="124"/>
      <c r="I2851" s="124"/>
      <c r="J2851" s="124"/>
      <c r="K2851" s="124"/>
      <c r="L2851" s="124"/>
      <c r="M2851" s="124"/>
      <c r="N2851" s="225"/>
      <c r="O2851" s="124"/>
      <c r="P2851" s="124"/>
      <c r="Q2851" s="124"/>
    </row>
    <row r="2852" spans="1:17">
      <c r="A2852" s="124"/>
      <c r="B2852" s="124"/>
      <c r="C2852" s="124"/>
      <c r="D2852" s="124"/>
      <c r="E2852" s="124"/>
      <c r="F2852" s="124"/>
      <c r="G2852" s="124"/>
      <c r="H2852" s="124"/>
      <c r="I2852" s="124"/>
      <c r="J2852" s="124"/>
      <c r="K2852" s="124"/>
      <c r="L2852" s="124"/>
      <c r="M2852" s="124"/>
      <c r="N2852" s="225"/>
      <c r="O2852" s="124"/>
      <c r="P2852" s="124"/>
      <c r="Q2852" s="124"/>
    </row>
    <row r="2853" spans="1:17">
      <c r="A2853" s="124"/>
      <c r="B2853" s="124"/>
      <c r="C2853" s="124"/>
      <c r="D2853" s="124"/>
      <c r="E2853" s="124"/>
      <c r="F2853" s="124"/>
      <c r="G2853" s="124"/>
      <c r="H2853" s="124"/>
      <c r="I2853" s="124"/>
      <c r="J2853" s="124"/>
      <c r="K2853" s="124"/>
      <c r="L2853" s="124"/>
      <c r="M2853" s="124"/>
      <c r="N2853" s="225"/>
      <c r="O2853" s="124"/>
      <c r="P2853" s="124"/>
      <c r="Q2853" s="124"/>
    </row>
    <row r="2854" spans="1:17">
      <c r="A2854" s="124"/>
      <c r="B2854" s="124"/>
      <c r="C2854" s="124"/>
      <c r="D2854" s="124"/>
      <c r="E2854" s="124"/>
      <c r="F2854" s="124"/>
      <c r="G2854" s="124"/>
      <c r="H2854" s="124"/>
      <c r="I2854" s="124"/>
      <c r="J2854" s="124"/>
      <c r="K2854" s="124"/>
      <c r="L2854" s="124"/>
      <c r="M2854" s="124"/>
      <c r="N2854" s="225"/>
      <c r="O2854" s="124"/>
      <c r="P2854" s="124"/>
      <c r="Q2854" s="124"/>
    </row>
    <row r="2855" spans="1:17">
      <c r="A2855" s="124"/>
      <c r="B2855" s="124"/>
      <c r="C2855" s="124"/>
      <c r="D2855" s="124"/>
      <c r="E2855" s="124"/>
      <c r="F2855" s="124"/>
      <c r="G2855" s="124"/>
      <c r="H2855" s="124"/>
      <c r="I2855" s="124"/>
      <c r="J2855" s="124"/>
      <c r="K2855" s="124"/>
      <c r="L2855" s="124"/>
      <c r="M2855" s="124"/>
      <c r="N2855" s="225"/>
      <c r="O2855" s="124"/>
      <c r="P2855" s="124"/>
      <c r="Q2855" s="124"/>
    </row>
    <row r="2856" spans="1:17">
      <c r="A2856" s="124"/>
      <c r="B2856" s="124"/>
      <c r="C2856" s="124"/>
      <c r="D2856" s="124"/>
      <c r="E2856" s="124"/>
      <c r="F2856" s="124"/>
      <c r="G2856" s="124"/>
      <c r="H2856" s="124"/>
      <c r="I2856" s="124"/>
      <c r="J2856" s="124"/>
      <c r="K2856" s="124"/>
      <c r="L2856" s="124"/>
      <c r="M2856" s="124"/>
      <c r="N2856" s="225"/>
      <c r="O2856" s="124"/>
      <c r="P2856" s="124"/>
      <c r="Q2856" s="124"/>
    </row>
    <row r="2857" spans="1:17">
      <c r="A2857" s="124"/>
      <c r="B2857" s="124"/>
      <c r="C2857" s="124"/>
      <c r="D2857" s="124"/>
      <c r="E2857" s="124"/>
      <c r="F2857" s="124"/>
      <c r="G2857" s="124"/>
      <c r="H2857" s="124"/>
      <c r="I2857" s="124"/>
      <c r="J2857" s="124"/>
      <c r="K2857" s="124"/>
      <c r="L2857" s="124"/>
      <c r="M2857" s="124"/>
      <c r="N2857" s="225"/>
      <c r="O2857" s="124"/>
      <c r="P2857" s="124"/>
      <c r="Q2857" s="124"/>
    </row>
    <row r="2858" spans="1:17">
      <c r="A2858" s="124"/>
      <c r="B2858" s="124"/>
      <c r="C2858" s="124"/>
      <c r="D2858" s="124"/>
      <c r="E2858" s="124"/>
      <c r="F2858" s="124"/>
      <c r="G2858" s="124"/>
      <c r="H2858" s="124"/>
      <c r="I2858" s="124"/>
      <c r="J2858" s="124"/>
      <c r="K2858" s="124"/>
      <c r="L2858" s="124"/>
      <c r="M2858" s="124"/>
      <c r="N2858" s="225"/>
      <c r="O2858" s="124"/>
      <c r="P2858" s="124"/>
      <c r="Q2858" s="124"/>
    </row>
    <row r="2859" spans="1:17">
      <c r="A2859" s="124"/>
      <c r="B2859" s="124"/>
      <c r="C2859" s="124"/>
      <c r="D2859" s="124"/>
      <c r="E2859" s="124"/>
      <c r="F2859" s="124"/>
      <c r="G2859" s="124"/>
      <c r="H2859" s="124"/>
      <c r="I2859" s="124"/>
      <c r="J2859" s="124"/>
      <c r="K2859" s="124"/>
      <c r="L2859" s="124"/>
      <c r="M2859" s="124"/>
      <c r="N2859" s="225"/>
      <c r="O2859" s="124"/>
      <c r="P2859" s="124"/>
      <c r="Q2859" s="124"/>
    </row>
    <row r="2860" spans="1:17">
      <c r="A2860" s="124"/>
      <c r="B2860" s="124"/>
      <c r="C2860" s="124"/>
      <c r="D2860" s="124"/>
      <c r="E2860" s="124"/>
      <c r="F2860" s="124"/>
      <c r="G2860" s="124"/>
      <c r="H2860" s="124"/>
      <c r="I2860" s="124"/>
      <c r="J2860" s="124"/>
      <c r="K2860" s="124"/>
      <c r="L2860" s="124"/>
      <c r="M2860" s="124"/>
      <c r="N2860" s="225"/>
      <c r="O2860" s="124"/>
      <c r="P2860" s="124"/>
      <c r="Q2860" s="124"/>
    </row>
    <row r="2861" spans="1:17">
      <c r="A2861" s="124"/>
      <c r="B2861" s="124"/>
      <c r="C2861" s="124"/>
      <c r="D2861" s="124"/>
      <c r="E2861" s="124"/>
      <c r="F2861" s="124"/>
      <c r="G2861" s="124"/>
      <c r="H2861" s="124"/>
      <c r="I2861" s="124"/>
      <c r="J2861" s="124"/>
      <c r="K2861" s="124"/>
      <c r="L2861" s="124"/>
      <c r="M2861" s="124"/>
      <c r="N2861" s="225"/>
      <c r="O2861" s="124"/>
      <c r="P2861" s="124"/>
      <c r="Q2861" s="124"/>
    </row>
    <row r="2862" spans="1:17">
      <c r="A2862" s="124"/>
      <c r="B2862" s="124"/>
      <c r="C2862" s="124"/>
      <c r="D2862" s="124"/>
      <c r="E2862" s="124"/>
      <c r="F2862" s="124"/>
      <c r="G2862" s="124"/>
      <c r="H2862" s="124"/>
      <c r="I2862" s="124"/>
      <c r="J2862" s="124"/>
      <c r="K2862" s="124"/>
      <c r="L2862" s="124"/>
      <c r="M2862" s="124"/>
      <c r="N2862" s="225"/>
      <c r="O2862" s="124"/>
      <c r="P2862" s="124"/>
      <c r="Q2862" s="124"/>
    </row>
    <row r="2863" spans="1:17">
      <c r="A2863" s="124"/>
      <c r="B2863" s="124"/>
      <c r="C2863" s="124"/>
      <c r="D2863" s="124"/>
      <c r="E2863" s="124"/>
      <c r="F2863" s="124"/>
      <c r="G2863" s="124"/>
      <c r="H2863" s="124"/>
      <c r="I2863" s="124"/>
      <c r="J2863" s="124"/>
      <c r="K2863" s="124"/>
      <c r="L2863" s="124"/>
      <c r="M2863" s="124"/>
      <c r="N2863" s="225"/>
      <c r="O2863" s="124"/>
      <c r="P2863" s="124"/>
      <c r="Q2863" s="124"/>
    </row>
    <row r="2864" spans="1:17">
      <c r="A2864" s="124"/>
      <c r="B2864" s="124"/>
      <c r="C2864" s="124"/>
      <c r="D2864" s="124"/>
      <c r="E2864" s="124"/>
      <c r="F2864" s="124"/>
      <c r="G2864" s="124"/>
      <c r="H2864" s="124"/>
      <c r="I2864" s="124"/>
      <c r="J2864" s="124"/>
      <c r="K2864" s="124"/>
      <c r="L2864" s="124"/>
      <c r="M2864" s="124"/>
      <c r="N2864" s="225"/>
      <c r="O2864" s="124"/>
      <c r="P2864" s="124"/>
      <c r="Q2864" s="124"/>
    </row>
    <row r="2865" spans="1:17">
      <c r="A2865" s="124"/>
      <c r="B2865" s="124"/>
      <c r="C2865" s="124"/>
      <c r="D2865" s="124"/>
      <c r="E2865" s="124"/>
      <c r="F2865" s="124"/>
      <c r="G2865" s="124"/>
      <c r="H2865" s="124"/>
      <c r="I2865" s="124"/>
      <c r="J2865" s="124"/>
      <c r="K2865" s="124"/>
      <c r="L2865" s="124"/>
      <c r="M2865" s="124"/>
      <c r="N2865" s="225"/>
      <c r="O2865" s="124"/>
      <c r="P2865" s="124"/>
      <c r="Q2865" s="124"/>
    </row>
    <row r="2866" spans="1:17">
      <c r="A2866" s="124"/>
      <c r="B2866" s="124"/>
      <c r="C2866" s="124"/>
      <c r="D2866" s="124"/>
      <c r="E2866" s="124"/>
      <c r="F2866" s="124"/>
      <c r="G2866" s="124"/>
      <c r="H2866" s="124"/>
      <c r="I2866" s="124"/>
      <c r="J2866" s="124"/>
      <c r="K2866" s="124"/>
      <c r="L2866" s="124"/>
      <c r="M2866" s="124"/>
      <c r="N2866" s="225"/>
      <c r="O2866" s="124"/>
      <c r="P2866" s="124"/>
      <c r="Q2866" s="124"/>
    </row>
    <row r="2867" spans="1:17">
      <c r="A2867" s="124"/>
      <c r="B2867" s="124"/>
      <c r="C2867" s="124"/>
      <c r="D2867" s="124"/>
      <c r="E2867" s="124"/>
      <c r="F2867" s="124"/>
      <c r="G2867" s="124"/>
      <c r="H2867" s="124"/>
      <c r="I2867" s="124"/>
      <c r="J2867" s="124"/>
      <c r="K2867" s="124"/>
      <c r="L2867" s="124"/>
      <c r="M2867" s="124"/>
      <c r="N2867" s="225"/>
      <c r="O2867" s="124"/>
      <c r="P2867" s="124"/>
      <c r="Q2867" s="124"/>
    </row>
    <row r="2868" spans="1:17">
      <c r="A2868" s="124"/>
      <c r="B2868" s="124"/>
      <c r="C2868" s="124"/>
      <c r="D2868" s="124"/>
      <c r="E2868" s="124"/>
      <c r="F2868" s="124"/>
      <c r="G2868" s="124"/>
      <c r="H2868" s="124"/>
      <c r="I2868" s="124"/>
      <c r="J2868" s="124"/>
      <c r="K2868" s="124"/>
      <c r="L2868" s="124"/>
      <c r="M2868" s="124"/>
      <c r="N2868" s="225"/>
      <c r="O2868" s="124"/>
      <c r="P2868" s="124"/>
      <c r="Q2868" s="124"/>
    </row>
    <row r="2869" spans="1:17">
      <c r="A2869" s="124"/>
      <c r="B2869" s="124"/>
      <c r="C2869" s="124"/>
      <c r="D2869" s="124"/>
      <c r="E2869" s="124"/>
      <c r="F2869" s="124"/>
      <c r="G2869" s="124"/>
      <c r="H2869" s="124"/>
      <c r="I2869" s="124"/>
      <c r="J2869" s="124"/>
      <c r="K2869" s="124"/>
      <c r="L2869" s="124"/>
      <c r="M2869" s="124"/>
      <c r="N2869" s="225"/>
      <c r="O2869" s="124"/>
      <c r="P2869" s="124"/>
      <c r="Q2869" s="124"/>
    </row>
    <row r="2870" spans="1:17">
      <c r="A2870" s="124"/>
      <c r="B2870" s="124"/>
      <c r="C2870" s="124"/>
      <c r="D2870" s="124"/>
      <c r="E2870" s="124"/>
      <c r="F2870" s="124"/>
      <c r="G2870" s="124"/>
      <c r="H2870" s="124"/>
      <c r="I2870" s="124"/>
      <c r="J2870" s="124"/>
      <c r="K2870" s="124"/>
      <c r="L2870" s="124"/>
      <c r="M2870" s="124"/>
      <c r="N2870" s="225"/>
      <c r="O2870" s="124"/>
      <c r="P2870" s="124"/>
      <c r="Q2870" s="124"/>
    </row>
    <row r="2871" spans="1:17">
      <c r="A2871" s="124"/>
      <c r="B2871" s="124"/>
      <c r="C2871" s="124"/>
      <c r="D2871" s="124"/>
      <c r="E2871" s="124"/>
      <c r="F2871" s="124"/>
      <c r="G2871" s="124"/>
      <c r="H2871" s="124"/>
      <c r="I2871" s="124"/>
      <c r="J2871" s="124"/>
      <c r="K2871" s="124"/>
      <c r="L2871" s="124"/>
      <c r="M2871" s="124"/>
      <c r="N2871" s="225"/>
      <c r="O2871" s="124"/>
      <c r="P2871" s="124"/>
      <c r="Q2871" s="124"/>
    </row>
    <row r="2872" spans="1:17">
      <c r="A2872" s="124"/>
      <c r="B2872" s="124"/>
      <c r="C2872" s="124"/>
      <c r="D2872" s="124"/>
      <c r="E2872" s="124"/>
      <c r="F2872" s="124"/>
      <c r="G2872" s="124"/>
      <c r="H2872" s="124"/>
      <c r="I2872" s="124"/>
      <c r="J2872" s="124"/>
      <c r="K2872" s="124"/>
      <c r="L2872" s="124"/>
      <c r="M2872" s="124"/>
      <c r="N2872" s="225"/>
      <c r="O2872" s="124"/>
      <c r="P2872" s="124"/>
      <c r="Q2872" s="124"/>
    </row>
    <row r="2873" spans="1:17">
      <c r="A2873" s="124"/>
      <c r="B2873" s="124"/>
      <c r="C2873" s="124"/>
      <c r="D2873" s="124"/>
      <c r="E2873" s="124"/>
      <c r="F2873" s="124"/>
      <c r="G2873" s="124"/>
      <c r="H2873" s="124"/>
      <c r="I2873" s="124"/>
      <c r="J2873" s="124"/>
      <c r="K2873" s="124"/>
      <c r="L2873" s="124"/>
      <c r="M2873" s="124"/>
      <c r="N2873" s="225"/>
      <c r="O2873" s="124"/>
      <c r="P2873" s="124"/>
      <c r="Q2873" s="124"/>
    </row>
    <row r="2874" spans="1:17">
      <c r="A2874" s="124"/>
      <c r="B2874" s="124"/>
      <c r="C2874" s="124"/>
      <c r="D2874" s="124"/>
      <c r="E2874" s="124"/>
      <c r="F2874" s="124"/>
      <c r="G2874" s="124"/>
      <c r="H2874" s="124"/>
      <c r="I2874" s="124"/>
      <c r="J2874" s="124"/>
      <c r="K2874" s="124"/>
      <c r="L2874" s="124"/>
      <c r="M2874" s="124"/>
      <c r="N2874" s="225"/>
      <c r="O2874" s="124"/>
      <c r="P2874" s="124"/>
      <c r="Q2874" s="124"/>
    </row>
    <row r="2875" spans="1:17">
      <c r="A2875" s="124"/>
      <c r="B2875" s="124"/>
      <c r="C2875" s="124"/>
      <c r="D2875" s="124"/>
      <c r="E2875" s="124"/>
      <c r="F2875" s="124"/>
      <c r="G2875" s="124"/>
      <c r="H2875" s="124"/>
      <c r="I2875" s="124"/>
      <c r="J2875" s="124"/>
      <c r="K2875" s="124"/>
      <c r="L2875" s="124"/>
      <c r="M2875" s="124"/>
      <c r="N2875" s="225"/>
      <c r="O2875" s="124"/>
      <c r="P2875" s="124"/>
      <c r="Q2875" s="124"/>
    </row>
    <row r="2876" spans="1:17">
      <c r="A2876" s="124"/>
      <c r="B2876" s="124"/>
      <c r="C2876" s="124"/>
      <c r="D2876" s="124"/>
      <c r="E2876" s="124"/>
      <c r="F2876" s="124"/>
      <c r="G2876" s="124"/>
      <c r="H2876" s="124"/>
      <c r="I2876" s="124"/>
      <c r="J2876" s="124"/>
      <c r="K2876" s="124"/>
      <c r="L2876" s="124"/>
      <c r="M2876" s="124"/>
      <c r="N2876" s="225"/>
      <c r="O2876" s="124"/>
      <c r="P2876" s="124"/>
      <c r="Q2876" s="124"/>
    </row>
    <row r="2877" spans="1:17">
      <c r="A2877" s="124"/>
      <c r="B2877" s="124"/>
      <c r="C2877" s="124"/>
      <c r="D2877" s="124"/>
      <c r="E2877" s="124"/>
      <c r="F2877" s="124"/>
      <c r="G2877" s="124"/>
      <c r="H2877" s="124"/>
      <c r="I2877" s="124"/>
      <c r="J2877" s="124"/>
      <c r="K2877" s="124"/>
      <c r="L2877" s="124"/>
      <c r="M2877" s="124"/>
      <c r="N2877" s="225"/>
      <c r="O2877" s="124"/>
      <c r="P2877" s="124"/>
      <c r="Q2877" s="124"/>
    </row>
    <row r="2878" spans="1:17">
      <c r="A2878" s="124"/>
      <c r="B2878" s="124"/>
      <c r="C2878" s="124"/>
      <c r="D2878" s="124"/>
      <c r="E2878" s="124"/>
      <c r="F2878" s="124"/>
      <c r="G2878" s="124"/>
      <c r="H2878" s="124"/>
      <c r="I2878" s="124"/>
      <c r="J2878" s="124"/>
      <c r="K2878" s="124"/>
      <c r="L2878" s="124"/>
      <c r="M2878" s="124"/>
      <c r="N2878" s="225"/>
      <c r="O2878" s="124"/>
      <c r="P2878" s="124"/>
      <c r="Q2878" s="124"/>
    </row>
    <row r="2879" spans="1:17">
      <c r="A2879" s="124"/>
      <c r="B2879" s="124"/>
      <c r="C2879" s="124"/>
      <c r="D2879" s="124"/>
      <c r="E2879" s="124"/>
      <c r="F2879" s="124"/>
      <c r="G2879" s="124"/>
      <c r="H2879" s="124"/>
      <c r="I2879" s="124"/>
      <c r="J2879" s="124"/>
      <c r="K2879" s="124"/>
      <c r="L2879" s="124"/>
      <c r="M2879" s="124"/>
      <c r="N2879" s="225"/>
      <c r="O2879" s="124"/>
      <c r="P2879" s="124"/>
      <c r="Q2879" s="124"/>
    </row>
    <row r="2880" spans="1:17">
      <c r="A2880" s="124"/>
      <c r="B2880" s="124"/>
      <c r="C2880" s="124"/>
      <c r="D2880" s="124"/>
      <c r="E2880" s="124"/>
      <c r="F2880" s="124"/>
      <c r="G2880" s="124"/>
      <c r="H2880" s="124"/>
      <c r="I2880" s="124"/>
      <c r="J2880" s="124"/>
      <c r="K2880" s="124"/>
      <c r="L2880" s="124"/>
      <c r="M2880" s="124"/>
      <c r="N2880" s="225"/>
      <c r="O2880" s="124"/>
      <c r="P2880" s="124"/>
      <c r="Q2880" s="124"/>
    </row>
    <row r="2881" spans="1:17">
      <c r="A2881" s="124"/>
      <c r="B2881" s="124"/>
      <c r="C2881" s="124"/>
      <c r="D2881" s="124"/>
      <c r="E2881" s="124"/>
      <c r="F2881" s="124"/>
      <c r="G2881" s="124"/>
      <c r="H2881" s="124"/>
      <c r="I2881" s="124"/>
      <c r="J2881" s="124"/>
      <c r="K2881" s="124"/>
      <c r="L2881" s="124"/>
      <c r="M2881" s="124"/>
      <c r="N2881" s="225"/>
      <c r="O2881" s="124"/>
      <c r="P2881" s="124"/>
      <c r="Q2881" s="124"/>
    </row>
    <row r="2882" spans="1:17">
      <c r="A2882" s="124"/>
      <c r="B2882" s="124"/>
      <c r="C2882" s="124"/>
      <c r="D2882" s="124"/>
      <c r="E2882" s="124"/>
      <c r="F2882" s="124"/>
      <c r="G2882" s="124"/>
      <c r="H2882" s="124"/>
      <c r="I2882" s="124"/>
      <c r="J2882" s="124"/>
      <c r="K2882" s="124"/>
      <c r="L2882" s="124"/>
      <c r="M2882" s="124"/>
      <c r="N2882" s="225"/>
      <c r="O2882" s="124"/>
      <c r="P2882" s="124"/>
      <c r="Q2882" s="124"/>
    </row>
    <row r="2883" spans="1:17">
      <c r="A2883" s="124"/>
      <c r="B2883" s="124"/>
      <c r="C2883" s="124"/>
      <c r="D2883" s="124"/>
      <c r="E2883" s="124"/>
      <c r="F2883" s="124"/>
      <c r="G2883" s="124"/>
      <c r="H2883" s="124"/>
      <c r="I2883" s="124"/>
      <c r="J2883" s="124"/>
      <c r="K2883" s="124"/>
      <c r="L2883" s="124"/>
      <c r="M2883" s="124"/>
      <c r="N2883" s="225"/>
      <c r="O2883" s="124"/>
      <c r="P2883" s="124"/>
      <c r="Q2883" s="124"/>
    </row>
    <row r="2884" spans="1:17">
      <c r="A2884" s="124"/>
      <c r="B2884" s="124"/>
      <c r="C2884" s="124"/>
      <c r="D2884" s="124"/>
      <c r="E2884" s="124"/>
      <c r="F2884" s="124"/>
      <c r="G2884" s="124"/>
      <c r="H2884" s="124"/>
      <c r="I2884" s="124"/>
      <c r="J2884" s="124"/>
      <c r="K2884" s="124"/>
      <c r="L2884" s="124"/>
      <c r="M2884" s="124"/>
      <c r="N2884" s="225"/>
      <c r="O2884" s="124"/>
      <c r="P2884" s="124"/>
      <c r="Q2884" s="124"/>
    </row>
    <row r="2885" spans="1:17">
      <c r="A2885" s="124"/>
      <c r="B2885" s="124"/>
      <c r="C2885" s="124"/>
      <c r="D2885" s="124"/>
      <c r="E2885" s="124"/>
      <c r="F2885" s="124"/>
      <c r="G2885" s="124"/>
      <c r="H2885" s="124"/>
      <c r="I2885" s="124"/>
      <c r="J2885" s="124"/>
      <c r="K2885" s="124"/>
      <c r="L2885" s="124"/>
      <c r="M2885" s="124"/>
      <c r="N2885" s="225"/>
      <c r="O2885" s="124"/>
      <c r="P2885" s="124"/>
      <c r="Q2885" s="124"/>
    </row>
    <row r="2886" spans="1:17">
      <c r="A2886" s="124"/>
      <c r="B2886" s="124"/>
      <c r="C2886" s="124"/>
      <c r="D2886" s="124"/>
      <c r="E2886" s="124"/>
      <c r="F2886" s="124"/>
      <c r="G2886" s="124"/>
      <c r="H2886" s="124"/>
      <c r="I2886" s="124"/>
      <c r="J2886" s="124"/>
      <c r="K2886" s="124"/>
      <c r="L2886" s="124"/>
      <c r="M2886" s="124"/>
      <c r="N2886" s="225"/>
      <c r="O2886" s="124"/>
      <c r="P2886" s="124"/>
      <c r="Q2886" s="124"/>
    </row>
    <row r="2887" spans="1:17">
      <c r="A2887" s="124"/>
      <c r="B2887" s="124"/>
      <c r="C2887" s="124"/>
      <c r="D2887" s="124"/>
      <c r="E2887" s="124"/>
      <c r="F2887" s="124"/>
      <c r="G2887" s="124"/>
      <c r="H2887" s="124"/>
      <c r="I2887" s="124"/>
      <c r="J2887" s="124"/>
      <c r="K2887" s="124"/>
      <c r="L2887" s="124"/>
      <c r="M2887" s="124"/>
      <c r="N2887" s="225"/>
      <c r="O2887" s="124"/>
      <c r="P2887" s="124"/>
      <c r="Q2887" s="124"/>
    </row>
    <row r="2888" spans="1:17">
      <c r="A2888" s="124"/>
      <c r="B2888" s="124"/>
      <c r="C2888" s="124"/>
      <c r="D2888" s="124"/>
      <c r="E2888" s="124"/>
      <c r="F2888" s="124"/>
      <c r="G2888" s="124"/>
      <c r="H2888" s="124"/>
      <c r="I2888" s="124"/>
      <c r="J2888" s="124"/>
      <c r="K2888" s="124"/>
      <c r="L2888" s="124"/>
      <c r="M2888" s="124"/>
      <c r="N2888" s="225"/>
      <c r="O2888" s="124"/>
      <c r="P2888" s="124"/>
      <c r="Q2888" s="124"/>
    </row>
    <row r="2889" spans="1:17">
      <c r="A2889" s="124"/>
      <c r="B2889" s="124"/>
      <c r="C2889" s="124"/>
      <c r="D2889" s="124"/>
      <c r="E2889" s="124"/>
      <c r="F2889" s="124"/>
      <c r="G2889" s="124"/>
      <c r="H2889" s="124"/>
      <c r="I2889" s="124"/>
      <c r="J2889" s="124"/>
      <c r="K2889" s="124"/>
      <c r="L2889" s="124"/>
      <c r="M2889" s="124"/>
      <c r="N2889" s="225"/>
      <c r="O2889" s="124"/>
      <c r="P2889" s="124"/>
      <c r="Q2889" s="124"/>
    </row>
    <row r="2890" spans="1:17">
      <c r="A2890" s="124"/>
      <c r="B2890" s="124"/>
      <c r="C2890" s="124"/>
      <c r="D2890" s="124"/>
      <c r="E2890" s="124"/>
      <c r="F2890" s="124"/>
      <c r="G2890" s="124"/>
      <c r="H2890" s="124"/>
      <c r="I2890" s="124"/>
      <c r="J2890" s="124"/>
      <c r="K2890" s="124"/>
      <c r="L2890" s="124"/>
      <c r="M2890" s="124"/>
      <c r="N2890" s="225"/>
      <c r="O2890" s="124"/>
      <c r="P2890" s="124"/>
      <c r="Q2890" s="124"/>
    </row>
    <row r="2891" spans="1:17">
      <c r="A2891" s="124"/>
      <c r="B2891" s="124"/>
      <c r="C2891" s="124"/>
      <c r="D2891" s="124"/>
      <c r="E2891" s="124"/>
      <c r="F2891" s="124"/>
      <c r="G2891" s="124"/>
      <c r="H2891" s="124"/>
      <c r="I2891" s="124"/>
      <c r="J2891" s="124"/>
      <c r="K2891" s="124"/>
      <c r="L2891" s="124"/>
      <c r="M2891" s="124"/>
      <c r="N2891" s="225"/>
      <c r="O2891" s="124"/>
      <c r="P2891" s="124"/>
      <c r="Q2891" s="124"/>
    </row>
    <row r="2892" spans="1:17">
      <c r="A2892" s="124"/>
      <c r="B2892" s="124"/>
      <c r="C2892" s="124"/>
      <c r="D2892" s="124"/>
      <c r="E2892" s="124"/>
      <c r="F2892" s="124"/>
      <c r="G2892" s="124"/>
      <c r="H2892" s="124"/>
      <c r="I2892" s="124"/>
      <c r="J2892" s="124"/>
      <c r="K2892" s="124"/>
      <c r="L2892" s="124"/>
      <c r="M2892" s="124"/>
      <c r="N2892" s="225"/>
      <c r="O2892" s="124"/>
      <c r="P2892" s="124"/>
      <c r="Q2892" s="124"/>
    </row>
    <row r="2893" spans="1:17">
      <c r="A2893" s="124"/>
      <c r="B2893" s="124"/>
      <c r="C2893" s="124"/>
      <c r="D2893" s="124"/>
      <c r="E2893" s="124"/>
      <c r="F2893" s="124"/>
      <c r="G2893" s="124"/>
      <c r="H2893" s="124"/>
      <c r="I2893" s="124"/>
      <c r="J2893" s="124"/>
      <c r="K2893" s="124"/>
      <c r="L2893" s="124"/>
      <c r="M2893" s="124"/>
      <c r="N2893" s="225"/>
      <c r="O2893" s="124"/>
      <c r="P2893" s="124"/>
      <c r="Q2893" s="124"/>
    </row>
    <row r="2894" spans="1:17">
      <c r="A2894" s="124"/>
      <c r="B2894" s="124"/>
      <c r="C2894" s="124"/>
      <c r="D2894" s="124"/>
      <c r="E2894" s="124"/>
      <c r="F2894" s="124"/>
      <c r="G2894" s="124"/>
      <c r="H2894" s="124"/>
      <c r="I2894" s="124"/>
      <c r="J2894" s="124"/>
      <c r="K2894" s="124"/>
      <c r="L2894" s="124"/>
      <c r="M2894" s="124"/>
      <c r="N2894" s="225"/>
      <c r="O2894" s="124"/>
      <c r="P2894" s="124"/>
      <c r="Q2894" s="124"/>
    </row>
    <row r="2895" spans="1:17">
      <c r="A2895" s="124"/>
      <c r="B2895" s="124"/>
      <c r="C2895" s="124"/>
      <c r="D2895" s="124"/>
      <c r="E2895" s="124"/>
      <c r="F2895" s="124"/>
      <c r="G2895" s="124"/>
      <c r="H2895" s="124"/>
      <c r="I2895" s="124"/>
      <c r="J2895" s="124"/>
      <c r="K2895" s="124"/>
      <c r="L2895" s="124"/>
      <c r="M2895" s="124"/>
      <c r="N2895" s="225"/>
      <c r="O2895" s="124"/>
      <c r="P2895" s="124"/>
      <c r="Q2895" s="124"/>
    </row>
    <row r="2896" spans="1:17">
      <c r="A2896" s="124"/>
      <c r="B2896" s="124"/>
      <c r="C2896" s="124"/>
      <c r="D2896" s="124"/>
      <c r="E2896" s="124"/>
      <c r="F2896" s="124"/>
      <c r="G2896" s="124"/>
      <c r="H2896" s="124"/>
      <c r="I2896" s="124"/>
      <c r="J2896" s="124"/>
      <c r="K2896" s="124"/>
      <c r="L2896" s="124"/>
      <c r="M2896" s="124"/>
      <c r="N2896" s="225"/>
      <c r="O2896" s="124"/>
      <c r="P2896" s="124"/>
      <c r="Q2896" s="124"/>
    </row>
    <row r="2897" spans="1:17">
      <c r="A2897" s="124"/>
      <c r="B2897" s="124"/>
      <c r="C2897" s="124"/>
      <c r="D2897" s="124"/>
      <c r="E2897" s="124"/>
      <c r="F2897" s="124"/>
      <c r="G2897" s="124"/>
      <c r="H2897" s="124"/>
      <c r="I2897" s="124"/>
      <c r="J2897" s="124"/>
      <c r="K2897" s="124"/>
      <c r="L2897" s="124"/>
      <c r="M2897" s="124"/>
      <c r="N2897" s="225"/>
      <c r="O2897" s="124"/>
      <c r="P2897" s="124"/>
      <c r="Q2897" s="124"/>
    </row>
    <row r="2898" spans="1:17">
      <c r="A2898" s="124"/>
      <c r="B2898" s="124"/>
      <c r="C2898" s="124"/>
      <c r="D2898" s="124"/>
      <c r="E2898" s="124"/>
      <c r="F2898" s="124"/>
      <c r="G2898" s="124"/>
      <c r="H2898" s="124"/>
      <c r="I2898" s="124"/>
      <c r="J2898" s="124"/>
      <c r="K2898" s="124"/>
      <c r="L2898" s="124"/>
      <c r="M2898" s="124"/>
      <c r="N2898" s="225"/>
      <c r="O2898" s="124"/>
      <c r="P2898" s="124"/>
      <c r="Q2898" s="124"/>
    </row>
    <row r="2899" spans="1:17">
      <c r="A2899" s="124"/>
      <c r="B2899" s="124"/>
      <c r="C2899" s="124"/>
      <c r="D2899" s="124"/>
      <c r="E2899" s="124"/>
      <c r="F2899" s="124"/>
      <c r="G2899" s="124"/>
      <c r="H2899" s="124"/>
      <c r="I2899" s="124"/>
      <c r="J2899" s="124"/>
      <c r="K2899" s="124"/>
      <c r="L2899" s="124"/>
      <c r="M2899" s="124"/>
      <c r="N2899" s="225"/>
      <c r="O2899" s="124"/>
      <c r="P2899" s="124"/>
      <c r="Q2899" s="124"/>
    </row>
    <row r="2900" spans="1:17">
      <c r="A2900" s="124"/>
      <c r="B2900" s="124"/>
      <c r="C2900" s="124"/>
      <c r="D2900" s="124"/>
      <c r="E2900" s="124"/>
      <c r="F2900" s="124"/>
      <c r="G2900" s="124"/>
      <c r="H2900" s="124"/>
      <c r="I2900" s="124"/>
      <c r="J2900" s="124"/>
      <c r="K2900" s="124"/>
      <c r="L2900" s="124"/>
      <c r="M2900" s="124"/>
      <c r="N2900" s="225"/>
      <c r="O2900" s="124"/>
      <c r="P2900" s="124"/>
      <c r="Q2900" s="124"/>
    </row>
    <row r="2901" spans="1:17">
      <c r="A2901" s="124"/>
      <c r="B2901" s="124"/>
      <c r="C2901" s="124"/>
      <c r="D2901" s="124"/>
      <c r="E2901" s="124"/>
      <c r="F2901" s="124"/>
      <c r="G2901" s="124"/>
      <c r="H2901" s="124"/>
      <c r="I2901" s="124"/>
      <c r="J2901" s="124"/>
      <c r="K2901" s="124"/>
      <c r="L2901" s="124"/>
      <c r="M2901" s="124"/>
      <c r="N2901" s="225"/>
      <c r="O2901" s="124"/>
      <c r="P2901" s="124"/>
      <c r="Q2901" s="124"/>
    </row>
    <row r="2902" spans="1:17">
      <c r="A2902" s="124"/>
      <c r="B2902" s="124"/>
      <c r="C2902" s="124"/>
      <c r="D2902" s="124"/>
      <c r="E2902" s="124"/>
      <c r="F2902" s="124"/>
      <c r="G2902" s="124"/>
      <c r="H2902" s="124"/>
      <c r="I2902" s="124"/>
      <c r="J2902" s="124"/>
      <c r="K2902" s="124"/>
      <c r="L2902" s="124"/>
      <c r="M2902" s="124"/>
      <c r="N2902" s="225"/>
      <c r="O2902" s="124"/>
      <c r="P2902" s="124"/>
      <c r="Q2902" s="124"/>
    </row>
    <row r="2903" spans="1:17">
      <c r="A2903" s="124"/>
      <c r="B2903" s="124"/>
      <c r="C2903" s="124"/>
      <c r="D2903" s="124"/>
      <c r="E2903" s="124"/>
      <c r="F2903" s="124"/>
      <c r="G2903" s="124"/>
      <c r="H2903" s="124"/>
      <c r="I2903" s="124"/>
      <c r="J2903" s="124"/>
      <c r="K2903" s="124"/>
      <c r="L2903" s="124"/>
      <c r="M2903" s="124"/>
      <c r="N2903" s="225"/>
      <c r="O2903" s="124"/>
      <c r="P2903" s="124"/>
      <c r="Q2903" s="124"/>
    </row>
    <row r="2904" spans="1:17">
      <c r="A2904" s="124"/>
      <c r="B2904" s="124"/>
      <c r="C2904" s="124"/>
      <c r="D2904" s="124"/>
      <c r="E2904" s="124"/>
      <c r="F2904" s="124"/>
      <c r="G2904" s="124"/>
      <c r="H2904" s="124"/>
      <c r="I2904" s="124"/>
      <c r="J2904" s="124"/>
      <c r="K2904" s="124"/>
      <c r="L2904" s="124"/>
      <c r="M2904" s="124"/>
      <c r="N2904" s="225"/>
      <c r="O2904" s="124"/>
      <c r="P2904" s="124"/>
      <c r="Q2904" s="124"/>
    </row>
    <row r="2905" spans="1:17">
      <c r="A2905" s="124"/>
      <c r="B2905" s="124"/>
      <c r="C2905" s="124"/>
      <c r="D2905" s="124"/>
      <c r="E2905" s="124"/>
      <c r="F2905" s="124"/>
      <c r="G2905" s="124"/>
      <c r="H2905" s="124"/>
      <c r="I2905" s="124"/>
      <c r="J2905" s="124"/>
      <c r="K2905" s="124"/>
      <c r="L2905" s="124"/>
      <c r="M2905" s="124"/>
      <c r="N2905" s="225"/>
      <c r="O2905" s="124"/>
      <c r="P2905" s="124"/>
      <c r="Q2905" s="124"/>
    </row>
    <row r="2906" spans="1:17">
      <c r="A2906" s="124"/>
      <c r="B2906" s="124"/>
      <c r="C2906" s="124"/>
      <c r="D2906" s="124"/>
      <c r="E2906" s="124"/>
      <c r="F2906" s="124"/>
      <c r="G2906" s="124"/>
      <c r="H2906" s="124"/>
      <c r="I2906" s="124"/>
      <c r="J2906" s="124"/>
      <c r="K2906" s="124"/>
      <c r="L2906" s="124"/>
      <c r="M2906" s="124"/>
      <c r="N2906" s="225"/>
      <c r="O2906" s="124"/>
      <c r="P2906" s="124"/>
      <c r="Q2906" s="124"/>
    </row>
    <row r="2907" spans="1:17">
      <c r="A2907" s="124"/>
      <c r="B2907" s="124"/>
      <c r="C2907" s="124"/>
      <c r="D2907" s="124"/>
      <c r="E2907" s="124"/>
      <c r="F2907" s="124"/>
      <c r="G2907" s="124"/>
      <c r="H2907" s="124"/>
      <c r="I2907" s="124"/>
      <c r="J2907" s="124"/>
      <c r="K2907" s="124"/>
      <c r="L2907" s="124"/>
      <c r="M2907" s="124"/>
      <c r="N2907" s="225"/>
      <c r="O2907" s="124"/>
      <c r="P2907" s="124"/>
      <c r="Q2907" s="124"/>
    </row>
    <row r="2908" spans="1:17">
      <c r="A2908" s="124"/>
      <c r="B2908" s="124"/>
      <c r="C2908" s="124"/>
      <c r="D2908" s="124"/>
      <c r="E2908" s="124"/>
      <c r="F2908" s="124"/>
      <c r="G2908" s="124"/>
      <c r="H2908" s="124"/>
      <c r="I2908" s="124"/>
      <c r="J2908" s="124"/>
      <c r="K2908" s="124"/>
      <c r="L2908" s="124"/>
      <c r="M2908" s="124"/>
      <c r="N2908" s="225"/>
      <c r="O2908" s="124"/>
      <c r="P2908" s="124"/>
      <c r="Q2908" s="124"/>
    </row>
    <row r="2909" spans="1:17">
      <c r="A2909" s="124"/>
      <c r="B2909" s="124"/>
      <c r="C2909" s="124"/>
      <c r="D2909" s="124"/>
      <c r="E2909" s="124"/>
      <c r="F2909" s="124"/>
      <c r="G2909" s="124"/>
      <c r="H2909" s="124"/>
      <c r="I2909" s="124"/>
      <c r="J2909" s="124"/>
      <c r="K2909" s="124"/>
      <c r="L2909" s="124"/>
      <c r="M2909" s="124"/>
      <c r="N2909" s="225"/>
      <c r="O2909" s="124"/>
      <c r="P2909" s="124"/>
      <c r="Q2909" s="124"/>
    </row>
    <row r="2910" spans="1:17">
      <c r="A2910" s="124"/>
      <c r="B2910" s="124"/>
      <c r="C2910" s="124"/>
      <c r="D2910" s="124"/>
      <c r="E2910" s="124"/>
      <c r="F2910" s="124"/>
      <c r="G2910" s="124"/>
      <c r="H2910" s="124"/>
      <c r="I2910" s="124"/>
      <c r="J2910" s="124"/>
      <c r="K2910" s="124"/>
      <c r="L2910" s="124"/>
      <c r="M2910" s="124"/>
      <c r="N2910" s="225"/>
      <c r="O2910" s="124"/>
      <c r="P2910" s="124"/>
      <c r="Q2910" s="124"/>
    </row>
    <row r="2911" spans="1:17">
      <c r="A2911" s="124"/>
      <c r="B2911" s="124"/>
      <c r="C2911" s="124"/>
      <c r="D2911" s="124"/>
      <c r="E2911" s="124"/>
      <c r="F2911" s="124"/>
      <c r="G2911" s="124"/>
      <c r="H2911" s="124"/>
      <c r="I2911" s="124"/>
      <c r="J2911" s="124"/>
      <c r="K2911" s="124"/>
      <c r="L2911" s="124"/>
      <c r="M2911" s="124"/>
      <c r="N2911" s="225"/>
      <c r="O2911" s="124"/>
      <c r="P2911" s="124"/>
      <c r="Q2911" s="124"/>
    </row>
    <row r="2912" spans="1:17">
      <c r="A2912" s="124"/>
      <c r="B2912" s="124"/>
      <c r="C2912" s="124"/>
      <c r="D2912" s="124"/>
      <c r="E2912" s="124"/>
      <c r="F2912" s="124"/>
      <c r="G2912" s="124"/>
      <c r="H2912" s="124"/>
      <c r="I2912" s="124"/>
      <c r="J2912" s="124"/>
      <c r="K2912" s="124"/>
      <c r="L2912" s="124"/>
      <c r="M2912" s="124"/>
      <c r="N2912" s="225"/>
      <c r="O2912" s="124"/>
      <c r="P2912" s="124"/>
      <c r="Q2912" s="124"/>
    </row>
    <row r="2913" spans="1:17">
      <c r="A2913" s="124"/>
      <c r="B2913" s="124"/>
      <c r="C2913" s="124"/>
      <c r="D2913" s="124"/>
      <c r="E2913" s="124"/>
      <c r="F2913" s="124"/>
      <c r="G2913" s="124"/>
      <c r="H2913" s="124"/>
      <c r="I2913" s="124"/>
      <c r="J2913" s="124"/>
      <c r="K2913" s="124"/>
      <c r="L2913" s="124"/>
      <c r="M2913" s="124"/>
      <c r="N2913" s="225"/>
      <c r="O2913" s="124"/>
      <c r="P2913" s="124"/>
      <c r="Q2913" s="124"/>
    </row>
    <row r="2914" spans="1:17">
      <c r="A2914" s="124"/>
      <c r="B2914" s="124"/>
      <c r="C2914" s="124"/>
      <c r="D2914" s="124"/>
      <c r="E2914" s="124"/>
      <c r="F2914" s="124"/>
      <c r="G2914" s="124"/>
      <c r="H2914" s="124"/>
      <c r="I2914" s="124"/>
      <c r="J2914" s="124"/>
      <c r="K2914" s="124"/>
      <c r="L2914" s="124"/>
      <c r="M2914" s="124"/>
      <c r="N2914" s="225"/>
      <c r="O2914" s="124"/>
      <c r="P2914" s="124"/>
      <c r="Q2914" s="124"/>
    </row>
    <row r="2915" spans="1:17">
      <c r="A2915" s="124"/>
      <c r="B2915" s="124"/>
      <c r="C2915" s="124"/>
      <c r="D2915" s="124"/>
      <c r="E2915" s="124"/>
      <c r="F2915" s="124"/>
      <c r="G2915" s="124"/>
      <c r="H2915" s="124"/>
      <c r="I2915" s="124"/>
      <c r="J2915" s="124"/>
      <c r="K2915" s="124"/>
      <c r="L2915" s="124"/>
      <c r="M2915" s="124"/>
      <c r="N2915" s="225"/>
      <c r="O2915" s="124"/>
      <c r="P2915" s="124"/>
      <c r="Q2915" s="124"/>
    </row>
    <row r="2916" spans="1:17">
      <c r="A2916" s="124"/>
      <c r="B2916" s="124"/>
      <c r="C2916" s="124"/>
      <c r="D2916" s="124"/>
      <c r="E2916" s="124"/>
      <c r="F2916" s="124"/>
      <c r="G2916" s="124"/>
      <c r="H2916" s="124"/>
      <c r="I2916" s="124"/>
      <c r="J2916" s="124"/>
      <c r="K2916" s="124"/>
      <c r="L2916" s="124"/>
      <c r="M2916" s="124"/>
      <c r="N2916" s="225"/>
      <c r="O2916" s="124"/>
      <c r="P2916" s="124"/>
      <c r="Q2916" s="124"/>
    </row>
    <row r="2917" spans="1:17">
      <c r="A2917" s="124"/>
      <c r="B2917" s="124"/>
      <c r="C2917" s="124"/>
      <c r="D2917" s="124"/>
      <c r="E2917" s="124"/>
      <c r="F2917" s="124"/>
      <c r="G2917" s="124"/>
      <c r="H2917" s="124"/>
      <c r="I2917" s="124"/>
      <c r="J2917" s="124"/>
      <c r="K2917" s="124"/>
      <c r="L2917" s="124"/>
      <c r="M2917" s="124"/>
      <c r="N2917" s="225"/>
      <c r="O2917" s="124"/>
      <c r="P2917" s="124"/>
      <c r="Q2917" s="124"/>
    </row>
    <row r="2918" spans="1:17">
      <c r="A2918" s="124"/>
      <c r="B2918" s="124"/>
      <c r="C2918" s="124"/>
      <c r="D2918" s="124"/>
      <c r="E2918" s="124"/>
      <c r="F2918" s="124"/>
      <c r="G2918" s="124"/>
      <c r="H2918" s="124"/>
      <c r="I2918" s="124"/>
      <c r="J2918" s="124"/>
      <c r="K2918" s="124"/>
      <c r="L2918" s="124"/>
      <c r="M2918" s="124"/>
      <c r="N2918" s="225"/>
      <c r="O2918" s="124"/>
      <c r="P2918" s="124"/>
      <c r="Q2918" s="124"/>
    </row>
    <row r="2919" spans="1:17">
      <c r="A2919" s="124"/>
      <c r="B2919" s="124"/>
      <c r="C2919" s="124"/>
      <c r="D2919" s="124"/>
      <c r="E2919" s="124"/>
      <c r="F2919" s="124"/>
      <c r="G2919" s="124"/>
      <c r="H2919" s="124"/>
      <c r="I2919" s="124"/>
      <c r="J2919" s="124"/>
      <c r="K2919" s="124"/>
      <c r="L2919" s="124"/>
      <c r="M2919" s="124"/>
      <c r="N2919" s="225"/>
      <c r="O2919" s="124"/>
      <c r="P2919" s="124"/>
      <c r="Q2919" s="124"/>
    </row>
    <row r="2920" spans="1:17">
      <c r="A2920" s="124"/>
      <c r="B2920" s="124"/>
      <c r="C2920" s="124"/>
      <c r="D2920" s="124"/>
      <c r="E2920" s="124"/>
      <c r="F2920" s="124"/>
      <c r="G2920" s="124"/>
      <c r="H2920" s="124"/>
      <c r="I2920" s="124"/>
      <c r="J2920" s="124"/>
      <c r="K2920" s="124"/>
      <c r="L2920" s="124"/>
      <c r="M2920" s="124"/>
      <c r="N2920" s="225"/>
      <c r="O2920" s="124"/>
      <c r="P2920" s="124"/>
      <c r="Q2920" s="124"/>
    </row>
    <row r="2921" spans="1:17">
      <c r="A2921" s="124"/>
      <c r="B2921" s="124"/>
      <c r="C2921" s="124"/>
      <c r="D2921" s="124"/>
      <c r="E2921" s="124"/>
      <c r="F2921" s="124"/>
      <c r="G2921" s="124"/>
      <c r="H2921" s="124"/>
      <c r="I2921" s="124"/>
      <c r="J2921" s="124"/>
      <c r="K2921" s="124"/>
      <c r="L2921" s="124"/>
      <c r="M2921" s="124"/>
      <c r="N2921" s="225"/>
      <c r="O2921" s="124"/>
      <c r="P2921" s="124"/>
      <c r="Q2921" s="124"/>
    </row>
    <row r="2922" spans="1:17">
      <c r="A2922" s="124"/>
      <c r="B2922" s="124"/>
      <c r="C2922" s="124"/>
      <c r="D2922" s="124"/>
      <c r="E2922" s="124"/>
      <c r="F2922" s="124"/>
      <c r="G2922" s="124"/>
      <c r="H2922" s="124"/>
      <c r="I2922" s="124"/>
      <c r="J2922" s="124"/>
      <c r="K2922" s="124"/>
      <c r="L2922" s="124"/>
      <c r="M2922" s="124"/>
      <c r="N2922" s="225"/>
      <c r="O2922" s="124"/>
      <c r="P2922" s="124"/>
      <c r="Q2922" s="124"/>
    </row>
    <row r="2923" spans="1:17">
      <c r="A2923" s="124"/>
      <c r="B2923" s="124"/>
      <c r="C2923" s="124"/>
      <c r="D2923" s="124"/>
      <c r="E2923" s="124"/>
      <c r="F2923" s="124"/>
      <c r="G2923" s="124"/>
      <c r="H2923" s="124"/>
      <c r="I2923" s="124"/>
      <c r="J2923" s="124"/>
      <c r="K2923" s="124"/>
      <c r="L2923" s="124"/>
      <c r="M2923" s="124"/>
      <c r="N2923" s="225"/>
      <c r="O2923" s="124"/>
      <c r="P2923" s="124"/>
      <c r="Q2923" s="124"/>
    </row>
    <row r="2924" spans="1:17">
      <c r="A2924" s="124"/>
      <c r="B2924" s="124"/>
      <c r="C2924" s="124"/>
      <c r="D2924" s="124"/>
      <c r="E2924" s="124"/>
      <c r="F2924" s="124"/>
      <c r="G2924" s="124"/>
      <c r="H2924" s="124"/>
      <c r="I2924" s="124"/>
      <c r="J2924" s="124"/>
      <c r="K2924" s="124"/>
      <c r="L2924" s="124"/>
      <c r="M2924" s="124"/>
      <c r="N2924" s="225"/>
      <c r="O2924" s="124"/>
      <c r="P2924" s="124"/>
      <c r="Q2924" s="124"/>
    </row>
    <row r="2925" spans="1:17">
      <c r="A2925" s="124"/>
      <c r="B2925" s="124"/>
      <c r="C2925" s="124"/>
      <c r="D2925" s="124"/>
      <c r="E2925" s="124"/>
      <c r="F2925" s="124"/>
      <c r="G2925" s="124"/>
      <c r="H2925" s="124"/>
      <c r="I2925" s="124"/>
      <c r="J2925" s="124"/>
      <c r="K2925" s="124"/>
      <c r="L2925" s="124"/>
      <c r="M2925" s="124"/>
      <c r="N2925" s="225"/>
      <c r="O2925" s="124"/>
      <c r="P2925" s="124"/>
      <c r="Q2925" s="124"/>
    </row>
    <row r="2926" spans="1:17">
      <c r="A2926" s="124"/>
      <c r="B2926" s="124"/>
      <c r="C2926" s="124"/>
      <c r="D2926" s="124"/>
      <c r="E2926" s="124"/>
      <c r="F2926" s="124"/>
      <c r="G2926" s="124"/>
      <c r="H2926" s="124"/>
      <c r="I2926" s="124"/>
      <c r="J2926" s="124"/>
      <c r="K2926" s="124"/>
      <c r="L2926" s="124"/>
      <c r="M2926" s="124"/>
      <c r="N2926" s="225"/>
      <c r="O2926" s="124"/>
      <c r="P2926" s="124"/>
      <c r="Q2926" s="124"/>
    </row>
    <row r="2927" spans="1:17">
      <c r="A2927" s="124"/>
      <c r="B2927" s="124"/>
      <c r="C2927" s="124"/>
      <c r="D2927" s="124"/>
      <c r="E2927" s="124"/>
      <c r="F2927" s="124"/>
      <c r="G2927" s="124"/>
      <c r="H2927" s="124"/>
      <c r="I2927" s="124"/>
      <c r="J2927" s="124"/>
      <c r="K2927" s="124"/>
      <c r="L2927" s="124"/>
      <c r="M2927" s="124"/>
      <c r="N2927" s="225"/>
      <c r="O2927" s="124"/>
      <c r="P2927" s="124"/>
      <c r="Q2927" s="124"/>
    </row>
    <row r="2928" spans="1:17">
      <c r="A2928" s="124"/>
      <c r="B2928" s="124"/>
      <c r="C2928" s="124"/>
      <c r="D2928" s="124"/>
      <c r="E2928" s="124"/>
      <c r="F2928" s="124"/>
      <c r="G2928" s="124"/>
      <c r="H2928" s="124"/>
      <c r="I2928" s="124"/>
      <c r="J2928" s="124"/>
      <c r="K2928" s="124"/>
      <c r="L2928" s="124"/>
      <c r="M2928" s="124"/>
      <c r="N2928" s="225"/>
      <c r="O2928" s="124"/>
      <c r="P2928" s="124"/>
      <c r="Q2928" s="124"/>
    </row>
    <row r="2929" spans="1:17">
      <c r="A2929" s="124"/>
      <c r="B2929" s="124"/>
      <c r="C2929" s="124"/>
      <c r="D2929" s="124"/>
      <c r="E2929" s="124"/>
      <c r="F2929" s="124"/>
      <c r="G2929" s="124"/>
      <c r="H2929" s="124"/>
      <c r="I2929" s="124"/>
      <c r="J2929" s="124"/>
      <c r="K2929" s="124"/>
      <c r="L2929" s="124"/>
      <c r="M2929" s="124"/>
      <c r="N2929" s="225"/>
      <c r="O2929" s="124"/>
      <c r="P2929" s="124"/>
      <c r="Q2929" s="124"/>
    </row>
    <row r="2930" spans="1:17">
      <c r="A2930" s="124"/>
      <c r="B2930" s="124"/>
      <c r="C2930" s="124"/>
      <c r="D2930" s="124"/>
      <c r="E2930" s="124"/>
      <c r="F2930" s="124"/>
      <c r="G2930" s="124"/>
      <c r="H2930" s="124"/>
      <c r="I2930" s="124"/>
      <c r="J2930" s="124"/>
      <c r="K2930" s="124"/>
      <c r="L2930" s="124"/>
      <c r="M2930" s="124"/>
      <c r="N2930" s="225"/>
      <c r="O2930" s="124"/>
      <c r="P2930" s="124"/>
      <c r="Q2930" s="124"/>
    </row>
    <row r="2931" spans="1:17">
      <c r="A2931" s="124"/>
      <c r="B2931" s="124"/>
      <c r="C2931" s="124"/>
      <c r="D2931" s="124"/>
      <c r="E2931" s="124"/>
      <c r="F2931" s="124"/>
      <c r="G2931" s="124"/>
      <c r="H2931" s="124"/>
      <c r="I2931" s="124"/>
      <c r="J2931" s="124"/>
      <c r="K2931" s="124"/>
      <c r="L2931" s="124"/>
      <c r="M2931" s="124"/>
      <c r="N2931" s="225"/>
      <c r="O2931" s="124"/>
      <c r="P2931" s="124"/>
      <c r="Q2931" s="124"/>
    </row>
    <row r="2932" spans="1:17">
      <c r="A2932" s="124"/>
      <c r="B2932" s="124"/>
      <c r="C2932" s="124"/>
      <c r="D2932" s="124"/>
      <c r="E2932" s="124"/>
      <c r="F2932" s="124"/>
      <c r="G2932" s="124"/>
      <c r="H2932" s="124"/>
      <c r="I2932" s="124"/>
      <c r="J2932" s="124"/>
      <c r="K2932" s="124"/>
      <c r="L2932" s="124"/>
      <c r="M2932" s="124"/>
      <c r="N2932" s="225"/>
      <c r="O2932" s="124"/>
      <c r="P2932" s="124"/>
      <c r="Q2932" s="124"/>
    </row>
    <row r="2933" spans="1:17">
      <c r="A2933" s="124"/>
      <c r="B2933" s="124"/>
      <c r="C2933" s="124"/>
      <c r="D2933" s="124"/>
      <c r="E2933" s="124"/>
      <c r="F2933" s="124"/>
      <c r="G2933" s="124"/>
      <c r="H2933" s="124"/>
      <c r="I2933" s="124"/>
      <c r="J2933" s="124"/>
      <c r="K2933" s="124"/>
      <c r="L2933" s="124"/>
      <c r="M2933" s="124"/>
      <c r="N2933" s="225"/>
      <c r="O2933" s="124"/>
      <c r="P2933" s="124"/>
      <c r="Q2933" s="124"/>
    </row>
    <row r="2934" spans="1:17">
      <c r="A2934" s="124"/>
      <c r="B2934" s="124"/>
      <c r="C2934" s="124"/>
      <c r="D2934" s="124"/>
      <c r="E2934" s="124"/>
      <c r="F2934" s="124"/>
      <c r="G2934" s="124"/>
      <c r="H2934" s="124"/>
      <c r="I2934" s="124"/>
      <c r="J2934" s="124"/>
      <c r="K2934" s="124"/>
      <c r="L2934" s="124"/>
      <c r="M2934" s="124"/>
      <c r="N2934" s="225"/>
      <c r="O2934" s="124"/>
      <c r="P2934" s="124"/>
      <c r="Q2934" s="124"/>
    </row>
    <row r="2935" spans="1:17">
      <c r="A2935" s="124"/>
      <c r="B2935" s="124"/>
      <c r="C2935" s="124"/>
      <c r="D2935" s="124"/>
      <c r="E2935" s="124"/>
      <c r="F2935" s="124"/>
      <c r="G2935" s="124"/>
      <c r="H2935" s="124"/>
      <c r="I2935" s="124"/>
      <c r="J2935" s="124"/>
      <c r="K2935" s="124"/>
      <c r="L2935" s="124"/>
      <c r="M2935" s="124"/>
      <c r="N2935" s="225"/>
      <c r="O2935" s="124"/>
      <c r="P2935" s="124"/>
      <c r="Q2935" s="124"/>
    </row>
    <row r="2936" spans="1:17">
      <c r="A2936" s="124"/>
      <c r="B2936" s="124"/>
      <c r="C2936" s="124"/>
      <c r="D2936" s="124"/>
      <c r="E2936" s="124"/>
      <c r="F2936" s="124"/>
      <c r="G2936" s="124"/>
      <c r="H2936" s="124"/>
      <c r="I2936" s="124"/>
      <c r="J2936" s="124"/>
      <c r="K2936" s="124"/>
      <c r="L2936" s="124"/>
      <c r="M2936" s="124"/>
      <c r="N2936" s="225"/>
      <c r="O2936" s="124"/>
      <c r="P2936" s="124"/>
      <c r="Q2936" s="124"/>
    </row>
    <row r="2937" spans="1:17">
      <c r="A2937" s="124"/>
      <c r="B2937" s="124"/>
      <c r="C2937" s="124"/>
      <c r="D2937" s="124"/>
      <c r="E2937" s="124"/>
      <c r="F2937" s="124"/>
      <c r="G2937" s="124"/>
      <c r="H2937" s="124"/>
      <c r="I2937" s="124"/>
      <c r="J2937" s="124"/>
      <c r="K2937" s="124"/>
      <c r="L2937" s="124"/>
      <c r="M2937" s="124"/>
      <c r="N2937" s="225"/>
      <c r="O2937" s="124"/>
      <c r="P2937" s="124"/>
      <c r="Q2937" s="124"/>
    </row>
    <row r="2938" spans="1:17">
      <c r="A2938" s="124"/>
      <c r="B2938" s="124"/>
      <c r="C2938" s="124"/>
      <c r="D2938" s="124"/>
      <c r="E2938" s="124"/>
      <c r="F2938" s="124"/>
      <c r="G2938" s="124"/>
      <c r="H2938" s="124"/>
      <c r="I2938" s="124"/>
      <c r="J2938" s="124"/>
      <c r="K2938" s="124"/>
      <c r="L2938" s="124"/>
      <c r="M2938" s="124"/>
      <c r="N2938" s="225"/>
      <c r="O2938" s="124"/>
      <c r="P2938" s="124"/>
      <c r="Q2938" s="124"/>
    </row>
    <row r="2939" spans="1:17">
      <c r="A2939" s="124"/>
      <c r="B2939" s="124"/>
      <c r="C2939" s="124"/>
      <c r="D2939" s="124"/>
      <c r="E2939" s="124"/>
      <c r="F2939" s="124"/>
      <c r="G2939" s="124"/>
      <c r="H2939" s="124"/>
      <c r="I2939" s="124"/>
      <c r="J2939" s="124"/>
      <c r="K2939" s="124"/>
      <c r="L2939" s="124"/>
      <c r="M2939" s="124"/>
      <c r="N2939" s="225"/>
      <c r="O2939" s="124"/>
      <c r="P2939" s="124"/>
      <c r="Q2939" s="124"/>
    </row>
    <row r="2940" spans="1:17">
      <c r="A2940" s="124"/>
      <c r="B2940" s="124"/>
      <c r="C2940" s="124"/>
      <c r="D2940" s="124"/>
      <c r="E2940" s="124"/>
      <c r="F2940" s="124"/>
      <c r="G2940" s="124"/>
      <c r="H2940" s="124"/>
      <c r="I2940" s="124"/>
      <c r="J2940" s="124"/>
      <c r="K2940" s="124"/>
      <c r="L2940" s="124"/>
      <c r="M2940" s="124"/>
      <c r="N2940" s="225"/>
      <c r="O2940" s="124"/>
      <c r="P2940" s="124"/>
      <c r="Q2940" s="124"/>
    </row>
    <row r="2941" spans="1:17">
      <c r="A2941" s="124"/>
      <c r="B2941" s="124"/>
      <c r="C2941" s="124"/>
      <c r="D2941" s="124"/>
      <c r="E2941" s="124"/>
      <c r="F2941" s="124"/>
      <c r="G2941" s="124"/>
      <c r="H2941" s="124"/>
      <c r="I2941" s="124"/>
      <c r="J2941" s="124"/>
      <c r="K2941" s="124"/>
      <c r="L2941" s="124"/>
      <c r="M2941" s="124"/>
      <c r="N2941" s="225"/>
      <c r="O2941" s="124"/>
      <c r="P2941" s="124"/>
      <c r="Q2941" s="124"/>
    </row>
    <row r="2942" spans="1:17">
      <c r="A2942" s="124"/>
      <c r="B2942" s="124"/>
      <c r="C2942" s="124"/>
      <c r="D2942" s="124"/>
      <c r="E2942" s="124"/>
      <c r="F2942" s="124"/>
      <c r="G2942" s="124"/>
      <c r="H2942" s="124"/>
      <c r="I2942" s="124"/>
      <c r="J2942" s="124"/>
      <c r="K2942" s="124"/>
      <c r="L2942" s="124"/>
      <c r="M2942" s="124"/>
      <c r="N2942" s="225"/>
      <c r="O2942" s="124"/>
      <c r="P2942" s="124"/>
      <c r="Q2942" s="124"/>
    </row>
    <row r="2943" spans="1:17">
      <c r="A2943" s="124"/>
      <c r="B2943" s="124"/>
      <c r="C2943" s="124"/>
      <c r="D2943" s="124"/>
      <c r="E2943" s="124"/>
      <c r="F2943" s="124"/>
      <c r="G2943" s="124"/>
      <c r="H2943" s="124"/>
      <c r="I2943" s="124"/>
      <c r="J2943" s="124"/>
      <c r="K2943" s="124"/>
      <c r="L2943" s="124"/>
      <c r="M2943" s="124"/>
      <c r="N2943" s="225"/>
      <c r="O2943" s="124"/>
      <c r="P2943" s="124"/>
      <c r="Q2943" s="124"/>
    </row>
    <row r="2944" spans="1:17">
      <c r="A2944" s="124"/>
      <c r="B2944" s="124"/>
      <c r="C2944" s="124"/>
      <c r="D2944" s="124"/>
      <c r="E2944" s="124"/>
      <c r="F2944" s="124"/>
      <c r="G2944" s="124"/>
      <c r="H2944" s="124"/>
      <c r="I2944" s="124"/>
      <c r="J2944" s="124"/>
      <c r="K2944" s="124"/>
      <c r="L2944" s="124"/>
      <c r="M2944" s="124"/>
      <c r="N2944" s="225"/>
      <c r="O2944" s="124"/>
      <c r="P2944" s="124"/>
      <c r="Q2944" s="124"/>
    </row>
    <row r="2945" spans="1:17">
      <c r="A2945" s="124"/>
      <c r="B2945" s="124"/>
      <c r="C2945" s="124"/>
      <c r="D2945" s="124"/>
      <c r="E2945" s="124"/>
      <c r="F2945" s="124"/>
      <c r="G2945" s="124"/>
      <c r="H2945" s="124"/>
      <c r="I2945" s="124"/>
      <c r="J2945" s="124"/>
      <c r="K2945" s="124"/>
      <c r="L2945" s="124"/>
      <c r="M2945" s="124"/>
      <c r="N2945" s="225"/>
      <c r="O2945" s="124"/>
      <c r="P2945" s="124"/>
      <c r="Q2945" s="124"/>
    </row>
    <row r="2946" spans="1:17">
      <c r="A2946" s="124"/>
      <c r="B2946" s="124"/>
      <c r="C2946" s="124"/>
      <c r="D2946" s="124"/>
      <c r="E2946" s="124"/>
      <c r="F2946" s="124"/>
      <c r="G2946" s="124"/>
      <c r="H2946" s="124"/>
      <c r="I2946" s="124"/>
      <c r="J2946" s="124"/>
      <c r="K2946" s="124"/>
      <c r="L2946" s="124"/>
      <c r="M2946" s="124"/>
      <c r="N2946" s="225"/>
      <c r="O2946" s="124"/>
      <c r="P2946" s="124"/>
      <c r="Q2946" s="124"/>
    </row>
    <row r="2947" spans="1:17">
      <c r="A2947" s="124"/>
      <c r="B2947" s="124"/>
      <c r="C2947" s="124"/>
      <c r="D2947" s="124"/>
      <c r="E2947" s="124"/>
      <c r="F2947" s="124"/>
      <c r="G2947" s="124"/>
      <c r="H2947" s="124"/>
      <c r="I2947" s="124"/>
      <c r="J2947" s="124"/>
      <c r="K2947" s="124"/>
      <c r="L2947" s="124"/>
      <c r="M2947" s="124"/>
      <c r="N2947" s="225"/>
      <c r="O2947" s="124"/>
      <c r="P2947" s="124"/>
      <c r="Q2947" s="124"/>
    </row>
    <row r="2948" spans="1:17">
      <c r="A2948" s="124"/>
      <c r="B2948" s="124"/>
      <c r="C2948" s="124"/>
      <c r="D2948" s="124"/>
      <c r="E2948" s="124"/>
      <c r="F2948" s="124"/>
      <c r="G2948" s="124"/>
      <c r="H2948" s="124"/>
      <c r="I2948" s="124"/>
      <c r="J2948" s="124"/>
      <c r="K2948" s="124"/>
      <c r="L2948" s="124"/>
      <c r="M2948" s="124"/>
      <c r="N2948" s="225"/>
      <c r="O2948" s="124"/>
      <c r="P2948" s="124"/>
      <c r="Q2948" s="124"/>
    </row>
    <row r="2949" spans="1:17">
      <c r="A2949" s="124"/>
      <c r="B2949" s="124"/>
      <c r="C2949" s="124"/>
      <c r="D2949" s="124"/>
      <c r="E2949" s="124"/>
      <c r="F2949" s="124"/>
      <c r="G2949" s="124"/>
      <c r="H2949" s="124"/>
      <c r="I2949" s="124"/>
      <c r="J2949" s="124"/>
      <c r="K2949" s="124"/>
      <c r="L2949" s="124"/>
      <c r="M2949" s="124"/>
      <c r="N2949" s="225"/>
      <c r="O2949" s="124"/>
      <c r="P2949" s="124"/>
      <c r="Q2949" s="124"/>
    </row>
    <row r="2950" spans="1:17">
      <c r="A2950" s="124"/>
      <c r="B2950" s="124"/>
      <c r="C2950" s="124"/>
      <c r="D2950" s="124"/>
      <c r="E2950" s="124"/>
      <c r="F2950" s="124"/>
      <c r="G2950" s="124"/>
      <c r="H2950" s="124"/>
      <c r="I2950" s="124"/>
      <c r="J2950" s="124"/>
      <c r="K2950" s="124"/>
      <c r="L2950" s="124"/>
      <c r="M2950" s="124"/>
      <c r="N2950" s="225"/>
      <c r="O2950" s="124"/>
      <c r="P2950" s="124"/>
      <c r="Q2950" s="124"/>
    </row>
    <row r="2951" spans="1:17">
      <c r="A2951" s="124"/>
      <c r="B2951" s="124"/>
      <c r="C2951" s="124"/>
      <c r="D2951" s="124"/>
      <c r="E2951" s="124"/>
      <c r="F2951" s="124"/>
      <c r="G2951" s="124"/>
      <c r="H2951" s="124"/>
      <c r="I2951" s="124"/>
      <c r="J2951" s="124"/>
      <c r="K2951" s="124"/>
      <c r="L2951" s="124"/>
      <c r="M2951" s="124"/>
      <c r="N2951" s="225"/>
      <c r="O2951" s="124"/>
      <c r="P2951" s="124"/>
      <c r="Q2951" s="124"/>
    </row>
    <row r="2952" spans="1:17">
      <c r="A2952" s="124"/>
      <c r="B2952" s="124"/>
      <c r="C2952" s="124"/>
      <c r="D2952" s="124"/>
      <c r="E2952" s="124"/>
      <c r="F2952" s="124"/>
      <c r="G2952" s="124"/>
      <c r="H2952" s="124"/>
      <c r="I2952" s="124"/>
      <c r="J2952" s="124"/>
      <c r="K2952" s="124"/>
      <c r="L2952" s="124"/>
      <c r="M2952" s="124"/>
      <c r="N2952" s="225"/>
      <c r="O2952" s="124"/>
      <c r="P2952" s="124"/>
      <c r="Q2952" s="124"/>
    </row>
    <row r="2953" spans="1:17">
      <c r="A2953" s="124"/>
      <c r="B2953" s="124"/>
      <c r="C2953" s="124"/>
      <c r="D2953" s="124"/>
      <c r="E2953" s="124"/>
      <c r="F2953" s="124"/>
      <c r="G2953" s="124"/>
      <c r="H2953" s="124"/>
      <c r="I2953" s="124"/>
      <c r="J2953" s="124"/>
      <c r="K2953" s="124"/>
      <c r="L2953" s="124"/>
      <c r="M2953" s="124"/>
      <c r="N2953" s="225"/>
      <c r="O2953" s="124"/>
      <c r="P2953" s="124"/>
      <c r="Q2953" s="124"/>
    </row>
    <row r="2954" spans="1:17">
      <c r="A2954" s="124"/>
      <c r="B2954" s="124"/>
      <c r="C2954" s="124"/>
      <c r="D2954" s="124"/>
      <c r="E2954" s="124"/>
      <c r="F2954" s="124"/>
      <c r="G2954" s="124"/>
      <c r="H2954" s="124"/>
      <c r="I2954" s="124"/>
      <c r="J2954" s="124"/>
      <c r="K2954" s="124"/>
      <c r="L2954" s="124"/>
      <c r="M2954" s="124"/>
      <c r="N2954" s="225"/>
      <c r="O2954" s="124"/>
      <c r="P2954" s="124"/>
      <c r="Q2954" s="124"/>
    </row>
    <row r="2955" spans="1:17">
      <c r="A2955" s="124"/>
      <c r="B2955" s="124"/>
      <c r="C2955" s="124"/>
      <c r="D2955" s="124"/>
      <c r="E2955" s="124"/>
      <c r="F2955" s="124"/>
      <c r="G2955" s="124"/>
      <c r="H2955" s="124"/>
      <c r="I2955" s="124"/>
      <c r="J2955" s="124"/>
      <c r="K2955" s="124"/>
      <c r="L2955" s="124"/>
      <c r="M2955" s="124"/>
      <c r="N2955" s="225"/>
      <c r="O2955" s="124"/>
      <c r="P2955" s="124"/>
      <c r="Q2955" s="124"/>
    </row>
    <row r="2956" spans="1:17">
      <c r="A2956" s="124"/>
      <c r="B2956" s="124"/>
      <c r="C2956" s="124"/>
      <c r="D2956" s="124"/>
      <c r="E2956" s="124"/>
      <c r="F2956" s="124"/>
      <c r="G2956" s="124"/>
      <c r="H2956" s="124"/>
      <c r="I2956" s="124"/>
      <c r="J2956" s="124"/>
      <c r="K2956" s="124"/>
      <c r="L2956" s="124"/>
      <c r="M2956" s="124"/>
      <c r="N2956" s="225"/>
      <c r="O2956" s="124"/>
      <c r="P2956" s="124"/>
      <c r="Q2956" s="124"/>
    </row>
    <row r="2957" spans="1:17">
      <c r="A2957" s="124"/>
      <c r="B2957" s="124"/>
      <c r="C2957" s="124"/>
      <c r="D2957" s="124"/>
      <c r="E2957" s="124"/>
      <c r="F2957" s="124"/>
      <c r="G2957" s="124"/>
      <c r="H2957" s="124"/>
      <c r="I2957" s="124"/>
      <c r="J2957" s="124"/>
      <c r="K2957" s="124"/>
      <c r="L2957" s="124"/>
      <c r="M2957" s="124"/>
      <c r="N2957" s="225"/>
      <c r="O2957" s="124"/>
      <c r="P2957" s="124"/>
      <c r="Q2957" s="124"/>
    </row>
    <row r="2958" spans="1:17">
      <c r="A2958" s="124"/>
      <c r="B2958" s="124"/>
      <c r="C2958" s="124"/>
      <c r="D2958" s="124"/>
      <c r="E2958" s="124"/>
      <c r="F2958" s="124"/>
      <c r="G2958" s="124"/>
      <c r="H2958" s="124"/>
      <c r="I2958" s="124"/>
      <c r="J2958" s="124"/>
      <c r="K2958" s="124"/>
      <c r="L2958" s="124"/>
      <c r="M2958" s="124"/>
      <c r="N2958" s="225"/>
      <c r="O2958" s="124"/>
      <c r="P2958" s="124"/>
      <c r="Q2958" s="124"/>
    </row>
    <row r="2959" spans="1:17">
      <c r="A2959" s="124"/>
      <c r="B2959" s="124"/>
      <c r="C2959" s="124"/>
      <c r="D2959" s="124"/>
      <c r="E2959" s="124"/>
      <c r="F2959" s="124"/>
      <c r="G2959" s="124"/>
      <c r="H2959" s="124"/>
      <c r="I2959" s="124"/>
      <c r="J2959" s="124"/>
      <c r="K2959" s="124"/>
      <c r="L2959" s="124"/>
      <c r="M2959" s="124"/>
      <c r="N2959" s="225"/>
      <c r="O2959" s="124"/>
      <c r="P2959" s="124"/>
      <c r="Q2959" s="124"/>
    </row>
    <row r="2960" spans="1:17">
      <c r="A2960" s="124"/>
      <c r="B2960" s="124"/>
      <c r="C2960" s="124"/>
      <c r="D2960" s="124"/>
      <c r="E2960" s="124"/>
      <c r="F2960" s="124"/>
      <c r="G2960" s="124"/>
      <c r="H2960" s="124"/>
      <c r="I2960" s="124"/>
      <c r="J2960" s="124"/>
      <c r="K2960" s="124"/>
      <c r="L2960" s="124"/>
      <c r="M2960" s="124"/>
      <c r="N2960" s="225"/>
      <c r="O2960" s="124"/>
      <c r="P2960" s="124"/>
      <c r="Q2960" s="124"/>
    </row>
    <row r="2961" spans="1:17">
      <c r="A2961" s="124"/>
      <c r="B2961" s="124"/>
      <c r="C2961" s="124"/>
      <c r="D2961" s="124"/>
      <c r="E2961" s="124"/>
      <c r="F2961" s="124"/>
      <c r="G2961" s="124"/>
      <c r="H2961" s="124"/>
      <c r="I2961" s="124"/>
      <c r="J2961" s="124"/>
      <c r="K2961" s="124"/>
      <c r="L2961" s="124"/>
      <c r="M2961" s="124"/>
      <c r="N2961" s="225"/>
      <c r="O2961" s="124"/>
      <c r="P2961" s="124"/>
      <c r="Q2961" s="124"/>
    </row>
    <row r="2962" spans="1:17">
      <c r="A2962" s="124"/>
      <c r="B2962" s="124"/>
      <c r="C2962" s="124"/>
      <c r="D2962" s="124"/>
      <c r="E2962" s="124"/>
      <c r="F2962" s="124"/>
      <c r="G2962" s="124"/>
      <c r="H2962" s="124"/>
      <c r="I2962" s="124"/>
      <c r="J2962" s="124"/>
      <c r="K2962" s="124"/>
      <c r="L2962" s="124"/>
      <c r="M2962" s="124"/>
      <c r="N2962" s="225"/>
      <c r="O2962" s="124"/>
      <c r="P2962" s="124"/>
      <c r="Q2962" s="124"/>
    </row>
    <row r="2963" spans="1:17">
      <c r="A2963" s="124"/>
      <c r="B2963" s="124"/>
      <c r="C2963" s="124"/>
      <c r="D2963" s="124"/>
      <c r="E2963" s="124"/>
      <c r="F2963" s="124"/>
      <c r="G2963" s="124"/>
      <c r="H2963" s="124"/>
      <c r="I2963" s="124"/>
      <c r="J2963" s="124"/>
      <c r="K2963" s="124"/>
      <c r="L2963" s="124"/>
      <c r="M2963" s="124"/>
      <c r="N2963" s="225"/>
      <c r="O2963" s="124"/>
      <c r="P2963" s="124"/>
      <c r="Q2963" s="124"/>
    </row>
    <row r="2964" spans="1:17">
      <c r="A2964" s="124"/>
      <c r="B2964" s="124"/>
      <c r="C2964" s="124"/>
      <c r="D2964" s="124"/>
      <c r="E2964" s="124"/>
      <c r="F2964" s="124"/>
      <c r="G2964" s="124"/>
      <c r="H2964" s="124"/>
      <c r="I2964" s="124"/>
      <c r="J2964" s="124"/>
      <c r="K2964" s="124"/>
      <c r="L2964" s="124"/>
      <c r="M2964" s="124"/>
      <c r="N2964" s="225"/>
      <c r="O2964" s="124"/>
      <c r="P2964" s="124"/>
      <c r="Q2964" s="124"/>
    </row>
    <row r="2965" spans="1:17">
      <c r="A2965" s="124"/>
      <c r="B2965" s="124"/>
      <c r="C2965" s="124"/>
      <c r="D2965" s="124"/>
      <c r="E2965" s="124"/>
      <c r="F2965" s="124"/>
      <c r="G2965" s="124"/>
      <c r="H2965" s="124"/>
      <c r="I2965" s="124"/>
      <c r="J2965" s="124"/>
      <c r="K2965" s="124"/>
      <c r="L2965" s="124"/>
      <c r="M2965" s="124"/>
      <c r="N2965" s="225"/>
      <c r="O2965" s="124"/>
      <c r="P2965" s="124"/>
      <c r="Q2965" s="124"/>
    </row>
    <row r="2966" spans="1:17">
      <c r="A2966" s="124"/>
      <c r="B2966" s="124"/>
      <c r="C2966" s="124"/>
      <c r="D2966" s="124"/>
      <c r="E2966" s="124"/>
      <c r="F2966" s="124"/>
      <c r="G2966" s="124"/>
      <c r="H2966" s="124"/>
      <c r="I2966" s="124"/>
      <c r="J2966" s="124"/>
      <c r="K2966" s="124"/>
      <c r="L2966" s="124"/>
      <c r="M2966" s="124"/>
      <c r="N2966" s="225"/>
      <c r="O2966" s="124"/>
      <c r="P2966" s="124"/>
      <c r="Q2966" s="124"/>
    </row>
    <row r="2967" spans="1:17">
      <c r="A2967" s="124"/>
      <c r="B2967" s="124"/>
      <c r="C2967" s="124"/>
      <c r="D2967" s="124"/>
      <c r="E2967" s="124"/>
      <c r="F2967" s="124"/>
      <c r="G2967" s="124"/>
      <c r="H2967" s="124"/>
      <c r="I2967" s="124"/>
      <c r="J2967" s="124"/>
      <c r="K2967" s="124"/>
      <c r="L2967" s="124"/>
      <c r="M2967" s="124"/>
      <c r="N2967" s="225"/>
      <c r="O2967" s="124"/>
      <c r="P2967" s="124"/>
      <c r="Q2967" s="124"/>
    </row>
    <row r="2968" spans="1:17">
      <c r="A2968" s="124"/>
      <c r="B2968" s="124"/>
      <c r="C2968" s="124"/>
      <c r="D2968" s="124"/>
      <c r="E2968" s="124"/>
      <c r="F2968" s="124"/>
      <c r="G2968" s="124"/>
      <c r="H2968" s="124"/>
      <c r="I2968" s="124"/>
      <c r="J2968" s="124"/>
      <c r="K2968" s="124"/>
      <c r="L2968" s="124"/>
      <c r="M2968" s="124"/>
      <c r="N2968" s="225"/>
      <c r="O2968" s="124"/>
      <c r="P2968" s="124"/>
      <c r="Q2968" s="124"/>
    </row>
    <row r="2969" spans="1:17">
      <c r="A2969" s="124"/>
      <c r="B2969" s="124"/>
      <c r="C2969" s="124"/>
      <c r="D2969" s="124"/>
      <c r="E2969" s="124"/>
      <c r="F2969" s="124"/>
      <c r="G2969" s="124"/>
      <c r="H2969" s="124"/>
      <c r="I2969" s="124"/>
      <c r="J2969" s="124"/>
      <c r="K2969" s="124"/>
      <c r="L2969" s="124"/>
      <c r="M2969" s="124"/>
      <c r="N2969" s="225"/>
      <c r="O2969" s="124"/>
      <c r="P2969" s="124"/>
      <c r="Q2969" s="124"/>
    </row>
    <row r="2970" spans="1:17">
      <c r="A2970" s="124"/>
      <c r="B2970" s="124"/>
      <c r="C2970" s="124"/>
      <c r="D2970" s="124"/>
      <c r="E2970" s="124"/>
      <c r="F2970" s="124"/>
      <c r="G2970" s="124"/>
      <c r="H2970" s="124"/>
      <c r="I2970" s="124"/>
      <c r="J2970" s="124"/>
      <c r="K2970" s="124"/>
      <c r="L2970" s="124"/>
      <c r="M2970" s="124"/>
      <c r="N2970" s="225"/>
      <c r="O2970" s="124"/>
      <c r="P2970" s="124"/>
      <c r="Q2970" s="124"/>
    </row>
    <row r="2971" spans="1:17">
      <c r="A2971" s="124"/>
      <c r="B2971" s="124"/>
      <c r="C2971" s="124"/>
      <c r="D2971" s="124"/>
      <c r="E2971" s="124"/>
      <c r="F2971" s="124"/>
      <c r="G2971" s="124"/>
      <c r="H2971" s="124"/>
      <c r="I2971" s="124"/>
      <c r="J2971" s="124"/>
      <c r="K2971" s="124"/>
      <c r="L2971" s="124"/>
      <c r="M2971" s="124"/>
      <c r="N2971" s="225"/>
      <c r="O2971" s="124"/>
      <c r="P2971" s="124"/>
      <c r="Q2971" s="124"/>
    </row>
    <row r="2972" spans="1:17">
      <c r="A2972" s="124"/>
      <c r="B2972" s="124"/>
      <c r="C2972" s="124"/>
      <c r="D2972" s="124"/>
      <c r="E2972" s="124"/>
      <c r="F2972" s="124"/>
      <c r="G2972" s="124"/>
      <c r="H2972" s="124"/>
      <c r="I2972" s="124"/>
      <c r="J2972" s="124"/>
      <c r="K2972" s="124"/>
      <c r="L2972" s="124"/>
      <c r="M2972" s="124"/>
      <c r="N2972" s="225"/>
      <c r="O2972" s="124"/>
      <c r="P2972" s="124"/>
      <c r="Q2972" s="124"/>
    </row>
    <row r="2973" spans="1:17">
      <c r="A2973" s="124"/>
      <c r="B2973" s="124"/>
      <c r="C2973" s="124"/>
      <c r="D2973" s="124"/>
      <c r="E2973" s="124"/>
      <c r="F2973" s="124"/>
      <c r="G2973" s="124"/>
      <c r="H2973" s="124"/>
      <c r="I2973" s="124"/>
      <c r="J2973" s="124"/>
      <c r="K2973" s="124"/>
      <c r="L2973" s="124"/>
      <c r="M2973" s="124"/>
      <c r="N2973" s="225"/>
      <c r="O2973" s="124"/>
      <c r="P2973" s="124"/>
      <c r="Q2973" s="124"/>
    </row>
    <row r="2974" spans="1:17">
      <c r="A2974" s="124"/>
      <c r="B2974" s="124"/>
      <c r="C2974" s="124"/>
      <c r="D2974" s="124"/>
      <c r="E2974" s="124"/>
      <c r="F2974" s="124"/>
      <c r="G2974" s="124"/>
      <c r="H2974" s="124"/>
      <c r="I2974" s="124"/>
      <c r="J2974" s="124"/>
      <c r="K2974" s="124"/>
      <c r="L2974" s="124"/>
      <c r="M2974" s="124"/>
      <c r="N2974" s="225"/>
      <c r="O2974" s="124"/>
      <c r="P2974" s="124"/>
      <c r="Q2974" s="124"/>
    </row>
    <row r="2975" spans="1:17">
      <c r="A2975" s="124"/>
      <c r="B2975" s="124"/>
      <c r="C2975" s="124"/>
      <c r="D2975" s="124"/>
      <c r="E2975" s="124"/>
      <c r="F2975" s="124"/>
      <c r="G2975" s="124"/>
      <c r="H2975" s="124"/>
      <c r="I2975" s="124"/>
      <c r="J2975" s="124"/>
      <c r="K2975" s="124"/>
      <c r="L2975" s="124"/>
      <c r="M2975" s="124"/>
      <c r="N2975" s="225"/>
      <c r="O2975" s="124"/>
      <c r="P2975" s="124"/>
      <c r="Q2975" s="124"/>
    </row>
    <row r="2976" spans="1:17">
      <c r="A2976" s="124"/>
      <c r="B2976" s="124"/>
      <c r="C2976" s="124"/>
      <c r="D2976" s="124"/>
      <c r="E2976" s="124"/>
      <c r="F2976" s="124"/>
      <c r="G2976" s="124"/>
      <c r="H2976" s="124"/>
      <c r="I2976" s="124"/>
      <c r="J2976" s="124"/>
      <c r="K2976" s="124"/>
      <c r="L2976" s="124"/>
      <c r="M2976" s="124"/>
      <c r="N2976" s="225"/>
      <c r="O2976" s="124"/>
      <c r="P2976" s="124"/>
      <c r="Q2976" s="124"/>
    </row>
    <row r="2977" spans="1:17">
      <c r="A2977" s="124"/>
      <c r="B2977" s="124"/>
      <c r="C2977" s="124"/>
      <c r="D2977" s="124"/>
      <c r="E2977" s="124"/>
      <c r="F2977" s="124"/>
      <c r="G2977" s="124"/>
      <c r="H2977" s="124"/>
      <c r="I2977" s="124"/>
      <c r="J2977" s="124"/>
      <c r="K2977" s="124"/>
      <c r="L2977" s="124"/>
      <c r="M2977" s="124"/>
      <c r="N2977" s="225"/>
      <c r="O2977" s="124"/>
      <c r="P2977" s="124"/>
      <c r="Q2977" s="124"/>
    </row>
    <row r="2978" spans="1:17">
      <c r="A2978" s="124"/>
      <c r="B2978" s="124"/>
      <c r="C2978" s="124"/>
      <c r="D2978" s="124"/>
      <c r="E2978" s="124"/>
      <c r="F2978" s="124"/>
      <c r="G2978" s="124"/>
      <c r="H2978" s="124"/>
      <c r="I2978" s="124"/>
      <c r="J2978" s="124"/>
      <c r="K2978" s="124"/>
      <c r="L2978" s="124"/>
      <c r="M2978" s="124"/>
      <c r="N2978" s="225"/>
      <c r="O2978" s="124"/>
      <c r="P2978" s="124"/>
      <c r="Q2978" s="124"/>
    </row>
    <row r="2979" spans="1:17">
      <c r="A2979" s="124"/>
      <c r="B2979" s="124"/>
      <c r="C2979" s="124"/>
      <c r="D2979" s="124"/>
      <c r="E2979" s="124"/>
      <c r="F2979" s="124"/>
      <c r="G2979" s="124"/>
      <c r="H2979" s="124"/>
      <c r="I2979" s="124"/>
      <c r="J2979" s="124"/>
      <c r="K2979" s="124"/>
      <c r="L2979" s="124"/>
      <c r="M2979" s="124"/>
      <c r="N2979" s="225"/>
      <c r="O2979" s="124"/>
      <c r="P2979" s="124"/>
      <c r="Q2979" s="124"/>
    </row>
    <row r="2980" spans="1:17">
      <c r="A2980" s="124"/>
      <c r="B2980" s="124"/>
      <c r="C2980" s="124"/>
      <c r="D2980" s="124"/>
      <c r="E2980" s="124"/>
      <c r="F2980" s="124"/>
      <c r="G2980" s="124"/>
      <c r="H2980" s="124"/>
      <c r="I2980" s="124"/>
      <c r="J2980" s="124"/>
      <c r="K2980" s="124"/>
      <c r="L2980" s="124"/>
      <c r="M2980" s="124"/>
      <c r="N2980" s="225"/>
      <c r="O2980" s="124"/>
      <c r="P2980" s="124"/>
      <c r="Q2980" s="124"/>
    </row>
    <row r="2981" spans="1:17">
      <c r="A2981" s="124"/>
      <c r="B2981" s="124"/>
      <c r="C2981" s="124"/>
      <c r="D2981" s="124"/>
      <c r="E2981" s="124"/>
      <c r="F2981" s="124"/>
      <c r="G2981" s="124"/>
      <c r="H2981" s="124"/>
      <c r="I2981" s="124"/>
      <c r="J2981" s="124"/>
      <c r="K2981" s="124"/>
      <c r="L2981" s="124"/>
      <c r="M2981" s="124"/>
      <c r="N2981" s="225"/>
      <c r="O2981" s="124"/>
      <c r="P2981" s="124"/>
      <c r="Q2981" s="124"/>
    </row>
    <row r="2982" spans="1:17">
      <c r="A2982" s="124"/>
      <c r="B2982" s="124"/>
      <c r="C2982" s="124"/>
      <c r="D2982" s="124"/>
      <c r="E2982" s="124"/>
      <c r="F2982" s="124"/>
      <c r="G2982" s="124"/>
      <c r="H2982" s="124"/>
      <c r="I2982" s="124"/>
      <c r="J2982" s="124"/>
      <c r="K2982" s="124"/>
      <c r="L2982" s="124"/>
      <c r="M2982" s="124"/>
      <c r="N2982" s="225"/>
      <c r="O2982" s="124"/>
      <c r="P2982" s="124"/>
      <c r="Q2982" s="124"/>
    </row>
    <row r="2983" spans="1:17">
      <c r="A2983" s="124"/>
      <c r="B2983" s="124"/>
      <c r="C2983" s="124"/>
      <c r="D2983" s="124"/>
      <c r="E2983" s="124"/>
      <c r="F2983" s="124"/>
      <c r="G2983" s="124"/>
      <c r="H2983" s="124"/>
      <c r="I2983" s="124"/>
      <c r="J2983" s="124"/>
      <c r="K2983" s="124"/>
      <c r="L2983" s="124"/>
      <c r="M2983" s="124"/>
      <c r="N2983" s="225"/>
      <c r="O2983" s="124"/>
      <c r="P2983" s="124"/>
      <c r="Q2983" s="124"/>
    </row>
    <row r="2984" spans="1:17">
      <c r="A2984" s="124"/>
      <c r="B2984" s="124"/>
      <c r="C2984" s="124"/>
      <c r="D2984" s="124"/>
      <c r="E2984" s="124"/>
      <c r="F2984" s="124"/>
      <c r="G2984" s="124"/>
      <c r="H2984" s="124"/>
      <c r="I2984" s="124"/>
      <c r="J2984" s="124"/>
      <c r="K2984" s="124"/>
      <c r="L2984" s="124"/>
      <c r="M2984" s="124"/>
      <c r="N2984" s="225"/>
      <c r="O2984" s="124"/>
      <c r="P2984" s="124"/>
      <c r="Q2984" s="124"/>
    </row>
    <row r="2985" spans="1:17">
      <c r="A2985" s="124"/>
      <c r="B2985" s="124"/>
      <c r="C2985" s="124"/>
      <c r="D2985" s="124"/>
      <c r="E2985" s="124"/>
      <c r="F2985" s="124"/>
      <c r="G2985" s="124"/>
      <c r="H2985" s="124"/>
      <c r="I2985" s="124"/>
      <c r="J2985" s="124"/>
      <c r="K2985" s="124"/>
      <c r="L2985" s="124"/>
      <c r="M2985" s="124"/>
      <c r="N2985" s="225"/>
      <c r="O2985" s="124"/>
      <c r="P2985" s="124"/>
      <c r="Q2985" s="124"/>
    </row>
    <row r="2986" spans="1:17">
      <c r="A2986" s="124"/>
      <c r="B2986" s="124"/>
      <c r="C2986" s="124"/>
      <c r="D2986" s="124"/>
      <c r="E2986" s="124"/>
      <c r="F2986" s="124"/>
      <c r="G2986" s="124"/>
      <c r="H2986" s="124"/>
      <c r="I2986" s="124"/>
      <c r="J2986" s="124"/>
      <c r="K2986" s="124"/>
      <c r="L2986" s="124"/>
      <c r="M2986" s="124"/>
      <c r="N2986" s="225"/>
      <c r="O2986" s="124"/>
      <c r="P2986" s="124"/>
      <c r="Q2986" s="124"/>
    </row>
    <row r="2987" spans="1:17">
      <c r="A2987" s="124"/>
      <c r="B2987" s="124"/>
      <c r="C2987" s="124"/>
      <c r="D2987" s="124"/>
      <c r="E2987" s="124"/>
      <c r="F2987" s="124"/>
      <c r="G2987" s="124"/>
      <c r="H2987" s="124"/>
      <c r="I2987" s="124"/>
      <c r="J2987" s="124"/>
      <c r="K2987" s="124"/>
      <c r="L2987" s="124"/>
      <c r="M2987" s="124"/>
      <c r="N2987" s="225"/>
      <c r="O2987" s="124"/>
      <c r="P2987" s="124"/>
      <c r="Q2987" s="124"/>
    </row>
    <row r="2988" spans="1:17">
      <c r="A2988" s="124"/>
      <c r="B2988" s="124"/>
      <c r="C2988" s="124"/>
      <c r="D2988" s="124"/>
      <c r="E2988" s="124"/>
      <c r="F2988" s="124"/>
      <c r="G2988" s="124"/>
      <c r="H2988" s="124"/>
      <c r="I2988" s="124"/>
      <c r="J2988" s="124"/>
      <c r="K2988" s="124"/>
      <c r="L2988" s="124"/>
      <c r="M2988" s="124"/>
      <c r="N2988" s="225"/>
      <c r="O2988" s="124"/>
      <c r="P2988" s="124"/>
      <c r="Q2988" s="124"/>
    </row>
    <row r="2989" spans="1:17">
      <c r="A2989" s="124"/>
      <c r="B2989" s="124"/>
      <c r="C2989" s="124"/>
      <c r="D2989" s="124"/>
      <c r="E2989" s="124"/>
      <c r="F2989" s="124"/>
      <c r="G2989" s="124"/>
      <c r="H2989" s="124"/>
      <c r="I2989" s="124"/>
      <c r="J2989" s="124"/>
      <c r="K2989" s="124"/>
      <c r="L2989" s="124"/>
      <c r="M2989" s="124"/>
      <c r="N2989" s="225"/>
      <c r="O2989" s="124"/>
      <c r="P2989" s="124"/>
      <c r="Q2989" s="124"/>
    </row>
    <row r="2990" spans="1:17">
      <c r="A2990" s="124"/>
      <c r="B2990" s="124"/>
      <c r="C2990" s="124"/>
      <c r="D2990" s="124"/>
      <c r="E2990" s="124"/>
      <c r="F2990" s="124"/>
      <c r="G2990" s="124"/>
      <c r="H2990" s="124"/>
      <c r="I2990" s="124"/>
      <c r="J2990" s="124"/>
      <c r="K2990" s="124"/>
      <c r="L2990" s="124"/>
      <c r="M2990" s="124"/>
      <c r="N2990" s="225"/>
      <c r="O2990" s="124"/>
      <c r="P2990" s="124"/>
      <c r="Q2990" s="124"/>
    </row>
    <row r="2991" spans="1:17">
      <c r="A2991" s="124"/>
      <c r="B2991" s="124"/>
      <c r="C2991" s="124"/>
      <c r="D2991" s="124"/>
      <c r="E2991" s="124"/>
      <c r="F2991" s="124"/>
      <c r="G2991" s="124"/>
      <c r="H2991" s="124"/>
      <c r="I2991" s="124"/>
      <c r="J2991" s="124"/>
      <c r="K2991" s="124"/>
      <c r="L2991" s="124"/>
      <c r="M2991" s="124"/>
      <c r="N2991" s="225"/>
      <c r="O2991" s="124"/>
      <c r="P2991" s="124"/>
      <c r="Q2991" s="124"/>
    </row>
    <row r="2992" spans="1:17">
      <c r="A2992" s="124"/>
      <c r="B2992" s="124"/>
      <c r="C2992" s="124"/>
      <c r="D2992" s="124"/>
      <c r="E2992" s="124"/>
      <c r="F2992" s="124"/>
      <c r="G2992" s="124"/>
      <c r="H2992" s="124"/>
      <c r="I2992" s="124"/>
      <c r="J2992" s="124"/>
      <c r="K2992" s="124"/>
      <c r="L2992" s="124"/>
      <c r="M2992" s="124"/>
      <c r="N2992" s="225"/>
      <c r="O2992" s="124"/>
      <c r="P2992" s="124"/>
      <c r="Q2992" s="124"/>
    </row>
    <row r="2993" spans="1:17">
      <c r="A2993" s="124"/>
      <c r="B2993" s="124"/>
      <c r="C2993" s="124"/>
      <c r="D2993" s="124"/>
      <c r="E2993" s="124"/>
      <c r="F2993" s="124"/>
      <c r="G2993" s="124"/>
      <c r="H2993" s="124"/>
      <c r="I2993" s="124"/>
      <c r="J2993" s="124"/>
      <c r="K2993" s="124"/>
      <c r="L2993" s="124"/>
      <c r="M2993" s="124"/>
      <c r="N2993" s="225"/>
      <c r="O2993" s="124"/>
      <c r="P2993" s="124"/>
      <c r="Q2993" s="124"/>
    </row>
    <row r="2994" spans="1:17">
      <c r="A2994" s="124"/>
      <c r="B2994" s="124"/>
      <c r="C2994" s="124"/>
      <c r="D2994" s="124"/>
      <c r="E2994" s="124"/>
      <c r="F2994" s="124"/>
      <c r="G2994" s="124"/>
      <c r="H2994" s="124"/>
      <c r="I2994" s="124"/>
      <c r="J2994" s="124"/>
      <c r="K2994" s="124"/>
      <c r="L2994" s="124"/>
      <c r="M2994" s="124"/>
      <c r="N2994" s="225"/>
      <c r="O2994" s="124"/>
      <c r="P2994" s="124"/>
      <c r="Q2994" s="124"/>
    </row>
    <row r="2995" spans="1:17">
      <c r="A2995" s="124"/>
      <c r="B2995" s="124"/>
      <c r="C2995" s="124"/>
      <c r="D2995" s="124"/>
      <c r="E2995" s="124"/>
      <c r="F2995" s="124"/>
      <c r="G2995" s="124"/>
      <c r="H2995" s="124"/>
      <c r="I2995" s="124"/>
      <c r="J2995" s="124"/>
      <c r="K2995" s="124"/>
      <c r="L2995" s="124"/>
      <c r="M2995" s="124"/>
      <c r="N2995" s="225"/>
      <c r="O2995" s="124"/>
      <c r="P2995" s="124"/>
      <c r="Q2995" s="124"/>
    </row>
    <row r="2996" spans="1:17">
      <c r="A2996" s="124"/>
      <c r="B2996" s="124"/>
      <c r="C2996" s="124"/>
      <c r="D2996" s="124"/>
      <c r="E2996" s="124"/>
      <c r="F2996" s="124"/>
      <c r="G2996" s="124"/>
      <c r="H2996" s="124"/>
      <c r="I2996" s="124"/>
      <c r="J2996" s="124"/>
      <c r="K2996" s="124"/>
      <c r="L2996" s="124"/>
      <c r="M2996" s="124"/>
      <c r="N2996" s="225"/>
      <c r="O2996" s="124"/>
      <c r="P2996" s="124"/>
      <c r="Q2996" s="124"/>
    </row>
    <row r="2997" spans="1:17">
      <c r="A2997" s="124"/>
      <c r="B2997" s="124"/>
      <c r="C2997" s="124"/>
      <c r="D2997" s="124"/>
      <c r="E2997" s="124"/>
      <c r="F2997" s="124"/>
      <c r="G2997" s="124"/>
      <c r="H2997" s="124"/>
      <c r="I2997" s="124"/>
      <c r="J2997" s="124"/>
      <c r="K2997" s="124"/>
      <c r="L2997" s="124"/>
      <c r="M2997" s="124"/>
      <c r="N2997" s="225"/>
      <c r="O2997" s="124"/>
      <c r="P2997" s="124"/>
      <c r="Q2997" s="124"/>
    </row>
    <row r="2998" spans="1:17">
      <c r="A2998" s="124"/>
      <c r="B2998" s="124"/>
      <c r="C2998" s="124"/>
      <c r="D2998" s="124"/>
      <c r="E2998" s="124"/>
      <c r="F2998" s="124"/>
      <c r="G2998" s="124"/>
      <c r="H2998" s="124"/>
      <c r="I2998" s="124"/>
      <c r="J2998" s="124"/>
      <c r="K2998" s="124"/>
      <c r="L2998" s="124"/>
      <c r="M2998" s="124"/>
      <c r="N2998" s="225"/>
      <c r="O2998" s="124"/>
      <c r="P2998" s="124"/>
      <c r="Q2998" s="124"/>
    </row>
    <row r="2999" spans="1:17">
      <c r="A2999" s="124"/>
      <c r="B2999" s="124"/>
      <c r="C2999" s="124"/>
      <c r="D2999" s="124"/>
      <c r="E2999" s="124"/>
      <c r="F2999" s="124"/>
      <c r="G2999" s="124"/>
      <c r="H2999" s="124"/>
      <c r="I2999" s="124"/>
      <c r="J2999" s="124"/>
      <c r="K2999" s="124"/>
      <c r="L2999" s="124"/>
      <c r="M2999" s="124"/>
      <c r="N2999" s="225"/>
      <c r="O2999" s="124"/>
      <c r="P2999" s="124"/>
      <c r="Q2999" s="124"/>
    </row>
    <row r="3000" spans="1:17">
      <c r="A3000" s="124"/>
      <c r="B3000" s="124"/>
      <c r="C3000" s="124"/>
      <c r="D3000" s="124"/>
      <c r="E3000" s="124"/>
      <c r="F3000" s="124"/>
      <c r="G3000" s="124"/>
      <c r="H3000" s="124"/>
      <c r="I3000" s="124"/>
      <c r="J3000" s="124"/>
      <c r="K3000" s="124"/>
      <c r="L3000" s="124"/>
      <c r="M3000" s="124"/>
      <c r="N3000" s="225"/>
      <c r="O3000" s="124"/>
      <c r="P3000" s="124"/>
      <c r="Q3000" s="124"/>
    </row>
    <row r="3001" spans="1:17">
      <c r="A3001" s="124"/>
      <c r="B3001" s="124"/>
      <c r="C3001" s="124"/>
      <c r="D3001" s="124"/>
      <c r="E3001" s="124"/>
      <c r="F3001" s="124"/>
      <c r="G3001" s="124"/>
      <c r="H3001" s="124"/>
      <c r="I3001" s="124"/>
      <c r="J3001" s="124"/>
      <c r="K3001" s="124"/>
      <c r="L3001" s="124"/>
      <c r="M3001" s="124"/>
      <c r="N3001" s="225"/>
      <c r="O3001" s="124"/>
      <c r="P3001" s="124"/>
      <c r="Q3001" s="124"/>
    </row>
    <row r="3002" spans="1:17">
      <c r="A3002" s="124"/>
      <c r="B3002" s="124"/>
      <c r="C3002" s="124"/>
      <c r="D3002" s="124"/>
      <c r="E3002" s="124"/>
      <c r="F3002" s="124"/>
      <c r="G3002" s="124"/>
      <c r="H3002" s="124"/>
      <c r="I3002" s="124"/>
      <c r="J3002" s="124"/>
      <c r="K3002" s="124"/>
      <c r="L3002" s="124"/>
      <c r="M3002" s="124"/>
      <c r="N3002" s="225"/>
      <c r="O3002" s="124"/>
      <c r="P3002" s="124"/>
      <c r="Q3002" s="124"/>
    </row>
    <row r="3003" spans="1:17">
      <c r="A3003" s="124"/>
      <c r="B3003" s="124"/>
      <c r="C3003" s="124"/>
      <c r="D3003" s="124"/>
      <c r="E3003" s="124"/>
      <c r="F3003" s="124"/>
      <c r="G3003" s="124"/>
      <c r="H3003" s="124"/>
      <c r="I3003" s="124"/>
      <c r="J3003" s="124"/>
      <c r="K3003" s="124"/>
      <c r="L3003" s="124"/>
      <c r="M3003" s="124"/>
      <c r="N3003" s="225"/>
      <c r="O3003" s="124"/>
      <c r="P3003" s="124"/>
      <c r="Q3003" s="124"/>
    </row>
    <row r="3004" spans="1:17">
      <c r="A3004" s="124"/>
      <c r="B3004" s="124"/>
      <c r="C3004" s="124"/>
      <c r="D3004" s="124"/>
      <c r="E3004" s="124"/>
      <c r="F3004" s="124"/>
      <c r="G3004" s="124"/>
      <c r="H3004" s="124"/>
      <c r="I3004" s="124"/>
      <c r="J3004" s="124"/>
      <c r="K3004" s="124"/>
      <c r="L3004" s="124"/>
      <c r="M3004" s="124"/>
      <c r="N3004" s="225"/>
      <c r="O3004" s="124"/>
      <c r="P3004" s="124"/>
      <c r="Q3004" s="124"/>
    </row>
    <row r="3005" spans="1:17">
      <c r="A3005" s="124"/>
      <c r="B3005" s="124"/>
      <c r="C3005" s="124"/>
      <c r="D3005" s="124"/>
      <c r="E3005" s="124"/>
      <c r="F3005" s="124"/>
      <c r="G3005" s="124"/>
      <c r="H3005" s="124"/>
      <c r="I3005" s="124"/>
      <c r="J3005" s="124"/>
      <c r="K3005" s="124"/>
      <c r="L3005" s="124"/>
      <c r="M3005" s="124"/>
      <c r="N3005" s="225"/>
      <c r="O3005" s="124"/>
      <c r="P3005" s="124"/>
      <c r="Q3005" s="124"/>
    </row>
    <row r="3006" spans="1:17">
      <c r="A3006" s="124"/>
      <c r="B3006" s="124"/>
      <c r="C3006" s="124"/>
      <c r="D3006" s="124"/>
      <c r="E3006" s="124"/>
      <c r="F3006" s="124"/>
      <c r="G3006" s="124"/>
      <c r="H3006" s="124"/>
      <c r="I3006" s="124"/>
      <c r="J3006" s="124"/>
      <c r="K3006" s="124"/>
      <c r="L3006" s="124"/>
      <c r="M3006" s="124"/>
      <c r="N3006" s="225"/>
      <c r="O3006" s="124"/>
      <c r="P3006" s="124"/>
      <c r="Q3006" s="124"/>
    </row>
    <row r="3007" spans="1:17">
      <c r="A3007" s="124"/>
      <c r="B3007" s="124"/>
      <c r="C3007" s="124"/>
      <c r="D3007" s="124"/>
      <c r="E3007" s="124"/>
      <c r="F3007" s="124"/>
      <c r="G3007" s="124"/>
      <c r="H3007" s="124"/>
      <c r="I3007" s="124"/>
      <c r="J3007" s="124"/>
      <c r="K3007" s="124"/>
      <c r="L3007" s="124"/>
      <c r="M3007" s="124"/>
      <c r="N3007" s="225"/>
      <c r="O3007" s="124"/>
      <c r="P3007" s="124"/>
      <c r="Q3007" s="124"/>
    </row>
    <row r="3008" spans="1:17">
      <c r="A3008" s="124"/>
      <c r="B3008" s="124"/>
      <c r="C3008" s="124"/>
      <c r="D3008" s="124"/>
      <c r="E3008" s="124"/>
      <c r="F3008" s="124"/>
      <c r="G3008" s="124"/>
      <c r="H3008" s="124"/>
      <c r="I3008" s="124"/>
      <c r="J3008" s="124"/>
      <c r="K3008" s="124"/>
      <c r="L3008" s="124"/>
      <c r="M3008" s="124"/>
      <c r="N3008" s="225"/>
      <c r="O3008" s="124"/>
      <c r="P3008" s="124"/>
      <c r="Q3008" s="124"/>
    </row>
    <row r="3009" spans="1:17">
      <c r="A3009" s="124"/>
      <c r="B3009" s="124"/>
      <c r="C3009" s="124"/>
      <c r="D3009" s="124"/>
      <c r="E3009" s="124"/>
      <c r="F3009" s="124"/>
      <c r="G3009" s="124"/>
      <c r="H3009" s="124"/>
      <c r="I3009" s="124"/>
      <c r="J3009" s="124"/>
      <c r="K3009" s="124"/>
      <c r="L3009" s="124"/>
      <c r="M3009" s="124"/>
      <c r="N3009" s="225"/>
      <c r="O3009" s="124"/>
      <c r="P3009" s="124"/>
      <c r="Q3009" s="124"/>
    </row>
    <row r="3010" spans="1:17">
      <c r="A3010" s="124"/>
      <c r="B3010" s="124"/>
      <c r="C3010" s="124"/>
      <c r="D3010" s="124"/>
      <c r="E3010" s="124"/>
      <c r="F3010" s="124"/>
      <c r="G3010" s="124"/>
      <c r="H3010" s="124"/>
      <c r="I3010" s="124"/>
      <c r="J3010" s="124"/>
      <c r="K3010" s="124"/>
      <c r="L3010" s="124"/>
      <c r="M3010" s="124"/>
      <c r="N3010" s="225"/>
      <c r="O3010" s="124"/>
      <c r="P3010" s="124"/>
      <c r="Q3010" s="124"/>
    </row>
    <row r="3011" spans="1:17">
      <c r="A3011" s="124"/>
      <c r="B3011" s="124"/>
      <c r="C3011" s="124"/>
      <c r="D3011" s="124"/>
      <c r="E3011" s="124"/>
      <c r="F3011" s="124"/>
      <c r="G3011" s="124"/>
      <c r="H3011" s="124"/>
      <c r="I3011" s="124"/>
      <c r="J3011" s="124"/>
      <c r="K3011" s="124"/>
      <c r="L3011" s="124"/>
      <c r="M3011" s="124"/>
      <c r="N3011" s="225"/>
      <c r="O3011" s="124"/>
      <c r="P3011" s="124"/>
      <c r="Q3011" s="124"/>
    </row>
    <row r="3012" spans="1:17">
      <c r="A3012" s="124"/>
      <c r="B3012" s="124"/>
      <c r="C3012" s="124"/>
      <c r="D3012" s="124"/>
      <c r="E3012" s="124"/>
      <c r="F3012" s="124"/>
      <c r="G3012" s="124"/>
      <c r="H3012" s="124"/>
      <c r="I3012" s="124"/>
      <c r="J3012" s="124"/>
      <c r="K3012" s="124"/>
      <c r="L3012" s="124"/>
      <c r="M3012" s="124"/>
      <c r="N3012" s="225"/>
      <c r="O3012" s="124"/>
      <c r="P3012" s="124"/>
      <c r="Q3012" s="124"/>
    </row>
    <row r="3013" spans="1:17">
      <c r="A3013" s="124"/>
      <c r="B3013" s="124"/>
      <c r="C3013" s="124"/>
      <c r="D3013" s="124"/>
      <c r="E3013" s="124"/>
      <c r="F3013" s="124"/>
      <c r="G3013" s="124"/>
      <c r="H3013" s="124"/>
      <c r="I3013" s="124"/>
      <c r="J3013" s="124"/>
      <c r="K3013" s="124"/>
      <c r="L3013" s="124"/>
      <c r="M3013" s="124"/>
      <c r="N3013" s="225"/>
      <c r="O3013" s="124"/>
      <c r="P3013" s="124"/>
      <c r="Q3013" s="124"/>
    </row>
    <row r="3014" spans="1:17">
      <c r="A3014" s="124"/>
      <c r="B3014" s="124"/>
      <c r="C3014" s="124"/>
      <c r="D3014" s="124"/>
      <c r="E3014" s="124"/>
      <c r="F3014" s="124"/>
      <c r="G3014" s="124"/>
      <c r="H3014" s="124"/>
      <c r="I3014" s="124"/>
      <c r="J3014" s="124"/>
      <c r="K3014" s="124"/>
      <c r="L3014" s="124"/>
      <c r="M3014" s="124"/>
      <c r="N3014" s="225"/>
      <c r="O3014" s="124"/>
      <c r="P3014" s="124"/>
      <c r="Q3014" s="124"/>
    </row>
    <row r="3015" spans="1:17">
      <c r="A3015" s="124"/>
      <c r="B3015" s="124"/>
      <c r="C3015" s="124"/>
      <c r="D3015" s="124"/>
      <c r="E3015" s="124"/>
      <c r="F3015" s="124"/>
      <c r="G3015" s="124"/>
      <c r="H3015" s="124"/>
      <c r="I3015" s="124"/>
      <c r="J3015" s="124"/>
      <c r="K3015" s="124"/>
      <c r="L3015" s="124"/>
      <c r="M3015" s="124"/>
      <c r="N3015" s="225"/>
      <c r="O3015" s="124"/>
      <c r="P3015" s="124"/>
      <c r="Q3015" s="124"/>
    </row>
    <row r="3016" spans="1:17">
      <c r="A3016" s="124"/>
      <c r="B3016" s="124"/>
      <c r="C3016" s="124"/>
      <c r="D3016" s="124"/>
      <c r="E3016" s="124"/>
      <c r="F3016" s="124"/>
      <c r="G3016" s="124"/>
      <c r="H3016" s="124"/>
      <c r="I3016" s="124"/>
      <c r="J3016" s="124"/>
      <c r="K3016" s="124"/>
      <c r="L3016" s="124"/>
      <c r="M3016" s="124"/>
      <c r="N3016" s="225"/>
      <c r="O3016" s="124"/>
      <c r="P3016" s="124"/>
      <c r="Q3016" s="124"/>
    </row>
    <row r="3017" spans="1:17">
      <c r="A3017" s="124"/>
      <c r="B3017" s="124"/>
      <c r="C3017" s="124"/>
      <c r="D3017" s="124"/>
      <c r="E3017" s="124"/>
      <c r="F3017" s="124"/>
      <c r="G3017" s="124"/>
      <c r="H3017" s="124"/>
      <c r="I3017" s="124"/>
      <c r="J3017" s="124"/>
      <c r="K3017" s="124"/>
      <c r="L3017" s="124"/>
      <c r="M3017" s="124"/>
      <c r="N3017" s="225"/>
      <c r="O3017" s="124"/>
      <c r="P3017" s="124"/>
      <c r="Q3017" s="124"/>
    </row>
    <row r="3018" spans="1:17">
      <c r="A3018" s="124"/>
      <c r="B3018" s="124"/>
      <c r="C3018" s="124"/>
      <c r="D3018" s="124"/>
      <c r="E3018" s="124"/>
      <c r="F3018" s="124"/>
      <c r="G3018" s="124"/>
      <c r="H3018" s="124"/>
      <c r="I3018" s="124"/>
      <c r="J3018" s="124"/>
      <c r="K3018" s="124"/>
      <c r="L3018" s="124"/>
      <c r="M3018" s="124"/>
      <c r="N3018" s="225"/>
      <c r="O3018" s="124"/>
      <c r="P3018" s="124"/>
      <c r="Q3018" s="124"/>
    </row>
    <row r="3019" spans="1:17">
      <c r="A3019" s="124"/>
      <c r="B3019" s="124"/>
      <c r="C3019" s="124"/>
      <c r="D3019" s="124"/>
      <c r="E3019" s="124"/>
      <c r="F3019" s="124"/>
      <c r="G3019" s="124"/>
      <c r="H3019" s="124"/>
      <c r="I3019" s="124"/>
      <c r="J3019" s="124"/>
      <c r="K3019" s="124"/>
      <c r="L3019" s="124"/>
      <c r="M3019" s="124"/>
      <c r="N3019" s="225"/>
      <c r="O3019" s="124"/>
      <c r="P3019" s="124"/>
      <c r="Q3019" s="124"/>
    </row>
    <row r="3020" spans="1:17">
      <c r="A3020" s="124"/>
      <c r="B3020" s="124"/>
      <c r="C3020" s="124"/>
      <c r="D3020" s="124"/>
      <c r="E3020" s="124"/>
      <c r="F3020" s="124"/>
      <c r="G3020" s="124"/>
      <c r="H3020" s="124"/>
      <c r="I3020" s="124"/>
      <c r="J3020" s="124"/>
      <c r="K3020" s="124"/>
      <c r="L3020" s="124"/>
      <c r="M3020" s="124"/>
      <c r="N3020" s="225"/>
      <c r="O3020" s="124"/>
      <c r="P3020" s="124"/>
      <c r="Q3020" s="124"/>
    </row>
    <row r="3021" spans="1:17">
      <c r="A3021" s="124"/>
      <c r="B3021" s="124"/>
      <c r="C3021" s="124"/>
      <c r="D3021" s="124"/>
      <c r="E3021" s="124"/>
      <c r="F3021" s="124"/>
      <c r="G3021" s="124"/>
      <c r="H3021" s="124"/>
      <c r="I3021" s="124"/>
      <c r="J3021" s="124"/>
      <c r="K3021" s="124"/>
      <c r="L3021" s="124"/>
      <c r="M3021" s="124"/>
      <c r="N3021" s="225"/>
      <c r="O3021" s="124"/>
      <c r="P3021" s="124"/>
      <c r="Q3021" s="124"/>
    </row>
    <row r="3022" spans="1:17">
      <c r="A3022" s="124"/>
      <c r="B3022" s="124"/>
      <c r="C3022" s="124"/>
      <c r="D3022" s="124"/>
      <c r="E3022" s="124"/>
      <c r="F3022" s="124"/>
      <c r="G3022" s="124"/>
      <c r="H3022" s="124"/>
      <c r="I3022" s="124"/>
      <c r="J3022" s="124"/>
      <c r="K3022" s="124"/>
      <c r="L3022" s="124"/>
      <c r="M3022" s="124"/>
      <c r="N3022" s="225"/>
      <c r="O3022" s="124"/>
      <c r="P3022" s="124"/>
      <c r="Q3022" s="124"/>
    </row>
    <row r="3023" spans="1:17">
      <c r="A3023" s="124"/>
      <c r="B3023" s="124"/>
      <c r="C3023" s="124"/>
      <c r="D3023" s="124"/>
      <c r="E3023" s="124"/>
      <c r="F3023" s="124"/>
      <c r="G3023" s="124"/>
      <c r="H3023" s="124"/>
      <c r="I3023" s="124"/>
      <c r="J3023" s="124"/>
      <c r="K3023" s="124"/>
      <c r="L3023" s="124"/>
      <c r="M3023" s="124"/>
      <c r="N3023" s="225"/>
      <c r="O3023" s="124"/>
      <c r="P3023" s="124"/>
      <c r="Q3023" s="124"/>
    </row>
    <row r="3024" spans="1:17">
      <c r="A3024" s="124"/>
      <c r="B3024" s="124"/>
      <c r="C3024" s="124"/>
      <c r="D3024" s="124"/>
      <c r="E3024" s="124"/>
      <c r="F3024" s="124"/>
      <c r="G3024" s="124"/>
      <c r="H3024" s="124"/>
      <c r="I3024" s="124"/>
      <c r="J3024" s="124"/>
      <c r="K3024" s="124"/>
      <c r="L3024" s="124"/>
      <c r="M3024" s="124"/>
      <c r="N3024" s="225"/>
      <c r="O3024" s="124"/>
      <c r="P3024" s="124"/>
      <c r="Q3024" s="124"/>
    </row>
    <row r="3025" spans="1:17">
      <c r="A3025" s="124"/>
      <c r="B3025" s="124"/>
      <c r="C3025" s="124"/>
      <c r="D3025" s="124"/>
      <c r="E3025" s="124"/>
      <c r="F3025" s="124"/>
      <c r="G3025" s="124"/>
      <c r="H3025" s="124"/>
      <c r="I3025" s="124"/>
      <c r="J3025" s="124"/>
      <c r="K3025" s="124"/>
      <c r="L3025" s="124"/>
      <c r="M3025" s="124"/>
      <c r="N3025" s="225"/>
      <c r="O3025" s="124"/>
      <c r="P3025" s="124"/>
      <c r="Q3025" s="124"/>
    </row>
    <row r="3026" spans="1:17">
      <c r="A3026" s="124"/>
      <c r="B3026" s="124"/>
      <c r="C3026" s="124"/>
      <c r="D3026" s="124"/>
      <c r="E3026" s="124"/>
      <c r="F3026" s="124"/>
      <c r="G3026" s="124"/>
      <c r="H3026" s="124"/>
      <c r="I3026" s="124"/>
      <c r="J3026" s="124"/>
      <c r="K3026" s="124"/>
      <c r="L3026" s="124"/>
      <c r="M3026" s="124"/>
      <c r="N3026" s="225"/>
      <c r="O3026" s="124"/>
      <c r="P3026" s="124"/>
      <c r="Q3026" s="124"/>
    </row>
    <row r="3027" spans="1:17">
      <c r="A3027" s="124"/>
      <c r="B3027" s="124"/>
      <c r="C3027" s="124"/>
      <c r="D3027" s="124"/>
      <c r="E3027" s="124"/>
      <c r="F3027" s="124"/>
      <c r="G3027" s="124"/>
      <c r="H3027" s="124"/>
      <c r="I3027" s="124"/>
      <c r="J3027" s="124"/>
      <c r="K3027" s="124"/>
      <c r="L3027" s="124"/>
      <c r="M3027" s="124"/>
      <c r="N3027" s="225"/>
      <c r="O3027" s="124"/>
      <c r="P3027" s="124"/>
      <c r="Q3027" s="124"/>
    </row>
    <row r="3028" spans="1:17">
      <c r="A3028" s="124"/>
      <c r="B3028" s="124"/>
      <c r="C3028" s="124"/>
      <c r="D3028" s="124"/>
      <c r="E3028" s="124"/>
      <c r="F3028" s="124"/>
      <c r="G3028" s="124"/>
      <c r="H3028" s="124"/>
      <c r="I3028" s="124"/>
      <c r="J3028" s="124"/>
      <c r="K3028" s="124"/>
      <c r="L3028" s="124"/>
      <c r="M3028" s="124"/>
      <c r="N3028" s="225"/>
      <c r="O3028" s="124"/>
      <c r="P3028" s="124"/>
      <c r="Q3028" s="124"/>
    </row>
    <row r="3029" spans="1:17">
      <c r="A3029" s="124"/>
      <c r="B3029" s="124"/>
      <c r="C3029" s="124"/>
      <c r="D3029" s="124"/>
      <c r="E3029" s="124"/>
      <c r="F3029" s="124"/>
      <c r="G3029" s="124"/>
      <c r="H3029" s="124"/>
      <c r="I3029" s="124"/>
      <c r="J3029" s="124"/>
      <c r="K3029" s="124"/>
      <c r="L3029" s="124"/>
      <c r="M3029" s="124"/>
      <c r="N3029" s="225"/>
      <c r="O3029" s="124"/>
      <c r="P3029" s="124"/>
      <c r="Q3029" s="124"/>
    </row>
    <row r="3030" spans="1:17">
      <c r="A3030" s="124"/>
      <c r="B3030" s="124"/>
      <c r="C3030" s="124"/>
      <c r="D3030" s="124"/>
      <c r="E3030" s="124"/>
      <c r="F3030" s="124"/>
      <c r="G3030" s="124"/>
      <c r="H3030" s="124"/>
      <c r="I3030" s="124"/>
      <c r="J3030" s="124"/>
      <c r="K3030" s="124"/>
      <c r="L3030" s="124"/>
      <c r="M3030" s="124"/>
      <c r="N3030" s="225"/>
      <c r="O3030" s="124"/>
      <c r="P3030" s="124"/>
      <c r="Q3030" s="124"/>
    </row>
    <row r="3031" spans="1:17">
      <c r="A3031" s="124"/>
      <c r="B3031" s="124"/>
      <c r="C3031" s="124"/>
      <c r="D3031" s="124"/>
      <c r="E3031" s="124"/>
      <c r="F3031" s="124"/>
      <c r="G3031" s="124"/>
      <c r="H3031" s="124"/>
      <c r="I3031" s="124"/>
      <c r="J3031" s="124"/>
      <c r="K3031" s="124"/>
      <c r="L3031" s="124"/>
      <c r="M3031" s="124"/>
      <c r="N3031" s="225"/>
      <c r="O3031" s="124"/>
      <c r="P3031" s="124"/>
      <c r="Q3031" s="124"/>
    </row>
    <row r="3032" spans="1:17">
      <c r="A3032" s="124"/>
      <c r="B3032" s="124"/>
      <c r="C3032" s="124"/>
      <c r="D3032" s="124"/>
      <c r="E3032" s="124"/>
      <c r="F3032" s="124"/>
      <c r="G3032" s="124"/>
      <c r="H3032" s="124"/>
      <c r="I3032" s="124"/>
      <c r="J3032" s="124"/>
      <c r="K3032" s="124"/>
      <c r="L3032" s="124"/>
      <c r="M3032" s="124"/>
      <c r="N3032" s="225"/>
      <c r="O3032" s="124"/>
      <c r="P3032" s="124"/>
      <c r="Q3032" s="124"/>
    </row>
    <row r="3033" spans="1:17">
      <c r="A3033" s="124"/>
      <c r="B3033" s="124"/>
      <c r="C3033" s="124"/>
      <c r="D3033" s="124"/>
      <c r="E3033" s="124"/>
      <c r="F3033" s="124"/>
      <c r="G3033" s="124"/>
      <c r="H3033" s="124"/>
      <c r="I3033" s="124"/>
      <c r="J3033" s="124"/>
      <c r="K3033" s="124"/>
      <c r="L3033" s="124"/>
      <c r="M3033" s="124"/>
      <c r="N3033" s="225"/>
      <c r="O3033" s="124"/>
      <c r="P3033" s="124"/>
      <c r="Q3033" s="124"/>
    </row>
    <row r="3034" spans="1:17">
      <c r="A3034" s="124"/>
      <c r="B3034" s="124"/>
      <c r="C3034" s="124"/>
      <c r="D3034" s="124"/>
      <c r="E3034" s="124"/>
      <c r="F3034" s="124"/>
      <c r="G3034" s="124"/>
      <c r="H3034" s="124"/>
      <c r="I3034" s="124"/>
      <c r="J3034" s="124"/>
      <c r="K3034" s="124"/>
      <c r="L3034" s="124"/>
      <c r="M3034" s="124"/>
      <c r="N3034" s="225"/>
      <c r="O3034" s="124"/>
      <c r="P3034" s="124"/>
      <c r="Q3034" s="124"/>
    </row>
    <row r="3035" spans="1:17">
      <c r="A3035" s="124"/>
      <c r="B3035" s="124"/>
      <c r="C3035" s="124"/>
      <c r="D3035" s="124"/>
      <c r="E3035" s="124"/>
      <c r="F3035" s="124"/>
      <c r="G3035" s="124"/>
      <c r="H3035" s="124"/>
      <c r="I3035" s="124"/>
      <c r="J3035" s="124"/>
      <c r="K3035" s="124"/>
      <c r="L3035" s="124"/>
      <c r="M3035" s="124"/>
      <c r="N3035" s="225"/>
      <c r="O3035" s="124"/>
      <c r="P3035" s="124"/>
      <c r="Q3035" s="124"/>
    </row>
    <row r="3036" spans="1:17">
      <c r="A3036" s="124"/>
      <c r="B3036" s="124"/>
      <c r="C3036" s="124"/>
      <c r="D3036" s="124"/>
      <c r="E3036" s="124"/>
      <c r="F3036" s="124"/>
      <c r="G3036" s="124"/>
      <c r="H3036" s="124"/>
      <c r="I3036" s="124"/>
      <c r="J3036" s="124"/>
      <c r="K3036" s="124"/>
      <c r="L3036" s="124"/>
      <c r="M3036" s="124"/>
      <c r="N3036" s="225"/>
      <c r="O3036" s="124"/>
      <c r="P3036" s="124"/>
      <c r="Q3036" s="124"/>
    </row>
    <row r="3037" spans="1:17">
      <c r="A3037" s="124"/>
      <c r="B3037" s="124"/>
      <c r="C3037" s="124"/>
      <c r="D3037" s="124"/>
      <c r="E3037" s="124"/>
      <c r="F3037" s="124"/>
      <c r="G3037" s="124"/>
      <c r="H3037" s="124"/>
      <c r="I3037" s="124"/>
      <c r="J3037" s="124"/>
      <c r="K3037" s="124"/>
      <c r="L3037" s="124"/>
      <c r="M3037" s="124"/>
      <c r="N3037" s="225"/>
      <c r="O3037" s="124"/>
      <c r="P3037" s="124"/>
      <c r="Q3037" s="124"/>
    </row>
    <row r="3038" spans="1:17">
      <c r="A3038" s="124"/>
      <c r="B3038" s="124"/>
      <c r="C3038" s="124"/>
      <c r="D3038" s="124"/>
      <c r="E3038" s="124"/>
      <c r="F3038" s="124"/>
      <c r="G3038" s="124"/>
      <c r="H3038" s="124"/>
      <c r="I3038" s="124"/>
      <c r="J3038" s="124"/>
      <c r="K3038" s="124"/>
      <c r="L3038" s="124"/>
      <c r="M3038" s="124"/>
      <c r="N3038" s="225"/>
      <c r="O3038" s="124"/>
      <c r="P3038" s="124"/>
      <c r="Q3038" s="124"/>
    </row>
    <row r="3039" spans="1:17">
      <c r="A3039" s="124"/>
      <c r="B3039" s="124"/>
      <c r="C3039" s="124"/>
      <c r="D3039" s="124"/>
      <c r="E3039" s="124"/>
      <c r="F3039" s="124"/>
      <c r="G3039" s="124"/>
      <c r="H3039" s="124"/>
      <c r="I3039" s="124"/>
      <c r="J3039" s="124"/>
      <c r="K3039" s="124"/>
      <c r="L3039" s="124"/>
      <c r="M3039" s="124"/>
      <c r="N3039" s="225"/>
      <c r="O3039" s="124"/>
      <c r="P3039" s="124"/>
      <c r="Q3039" s="124"/>
    </row>
    <row r="3040" spans="1:17">
      <c r="A3040" s="124"/>
      <c r="B3040" s="124"/>
      <c r="C3040" s="124"/>
      <c r="D3040" s="124"/>
      <c r="E3040" s="124"/>
      <c r="F3040" s="124"/>
      <c r="G3040" s="124"/>
      <c r="H3040" s="124"/>
      <c r="I3040" s="124"/>
      <c r="J3040" s="124"/>
      <c r="K3040" s="124"/>
      <c r="L3040" s="124"/>
      <c r="M3040" s="124"/>
      <c r="N3040" s="225"/>
      <c r="O3040" s="124"/>
      <c r="P3040" s="124"/>
      <c r="Q3040" s="124"/>
    </row>
    <row r="3041" spans="1:17">
      <c r="A3041" s="124"/>
      <c r="B3041" s="124"/>
      <c r="C3041" s="124"/>
      <c r="D3041" s="124"/>
      <c r="E3041" s="124"/>
      <c r="F3041" s="124"/>
      <c r="G3041" s="124"/>
      <c r="H3041" s="124"/>
      <c r="I3041" s="124"/>
      <c r="J3041" s="124"/>
      <c r="K3041" s="124"/>
      <c r="L3041" s="124"/>
      <c r="M3041" s="124"/>
      <c r="N3041" s="225"/>
      <c r="O3041" s="124"/>
      <c r="P3041" s="124"/>
      <c r="Q3041" s="124"/>
    </row>
    <row r="3042" spans="1:17">
      <c r="A3042" s="124"/>
      <c r="B3042" s="124"/>
      <c r="C3042" s="124"/>
      <c r="D3042" s="124"/>
      <c r="E3042" s="124"/>
      <c r="F3042" s="124"/>
      <c r="G3042" s="124"/>
      <c r="H3042" s="124"/>
      <c r="I3042" s="124"/>
      <c r="J3042" s="124"/>
      <c r="K3042" s="124"/>
      <c r="L3042" s="124"/>
      <c r="M3042" s="124"/>
      <c r="N3042" s="225"/>
      <c r="O3042" s="124"/>
      <c r="P3042" s="124"/>
      <c r="Q3042" s="124"/>
    </row>
    <row r="3043" spans="1:17">
      <c r="A3043" s="124"/>
      <c r="B3043" s="124"/>
      <c r="C3043" s="124"/>
      <c r="D3043" s="124"/>
      <c r="E3043" s="124"/>
      <c r="F3043" s="124"/>
      <c r="G3043" s="124"/>
      <c r="H3043" s="124"/>
      <c r="I3043" s="124"/>
      <c r="J3043" s="124"/>
      <c r="K3043" s="124"/>
      <c r="L3043" s="124"/>
      <c r="M3043" s="124"/>
      <c r="N3043" s="225"/>
      <c r="O3043" s="124"/>
      <c r="P3043" s="124"/>
      <c r="Q3043" s="124"/>
    </row>
    <row r="3044" spans="1:17">
      <c r="A3044" s="124"/>
      <c r="B3044" s="124"/>
      <c r="C3044" s="124"/>
      <c r="D3044" s="124"/>
      <c r="E3044" s="124"/>
      <c r="F3044" s="124"/>
      <c r="G3044" s="124"/>
      <c r="H3044" s="124"/>
      <c r="I3044" s="124"/>
      <c r="J3044" s="124"/>
      <c r="K3044" s="124"/>
      <c r="L3044" s="124"/>
      <c r="M3044" s="124"/>
      <c r="N3044" s="225"/>
      <c r="O3044" s="124"/>
      <c r="P3044" s="124"/>
      <c r="Q3044" s="124"/>
    </row>
    <row r="3045" spans="1:17">
      <c r="A3045" s="124"/>
      <c r="B3045" s="124"/>
      <c r="C3045" s="124"/>
      <c r="D3045" s="124"/>
      <c r="E3045" s="124"/>
      <c r="F3045" s="124"/>
      <c r="G3045" s="124"/>
      <c r="H3045" s="124"/>
      <c r="I3045" s="124"/>
      <c r="J3045" s="124"/>
      <c r="K3045" s="124"/>
      <c r="L3045" s="124"/>
      <c r="M3045" s="124"/>
      <c r="N3045" s="225"/>
      <c r="O3045" s="124"/>
      <c r="P3045" s="124"/>
      <c r="Q3045" s="124"/>
    </row>
    <row r="3046" spans="1:17">
      <c r="A3046" s="124"/>
      <c r="B3046" s="124"/>
      <c r="C3046" s="124"/>
      <c r="D3046" s="124"/>
      <c r="E3046" s="124"/>
      <c r="F3046" s="124"/>
      <c r="G3046" s="124"/>
      <c r="H3046" s="124"/>
      <c r="I3046" s="124"/>
      <c r="J3046" s="124"/>
      <c r="K3046" s="124"/>
      <c r="L3046" s="124"/>
      <c r="M3046" s="124"/>
      <c r="N3046" s="225"/>
      <c r="O3046" s="124"/>
      <c r="P3046" s="124"/>
      <c r="Q3046" s="124"/>
    </row>
    <row r="3047" spans="1:17">
      <c r="A3047" s="124"/>
      <c r="B3047" s="124"/>
      <c r="C3047" s="124"/>
      <c r="D3047" s="124"/>
      <c r="E3047" s="124"/>
      <c r="F3047" s="124"/>
      <c r="G3047" s="124"/>
      <c r="H3047" s="124"/>
      <c r="I3047" s="124"/>
      <c r="J3047" s="124"/>
      <c r="K3047" s="124"/>
      <c r="L3047" s="124"/>
      <c r="M3047" s="124"/>
      <c r="N3047" s="225"/>
      <c r="O3047" s="124"/>
      <c r="P3047" s="124"/>
      <c r="Q3047" s="124"/>
    </row>
    <row r="3048" spans="1:17">
      <c r="A3048" s="124"/>
      <c r="B3048" s="124"/>
      <c r="C3048" s="124"/>
      <c r="D3048" s="124"/>
      <c r="E3048" s="124"/>
      <c r="F3048" s="124"/>
      <c r="G3048" s="124"/>
      <c r="H3048" s="124"/>
      <c r="I3048" s="124"/>
      <c r="J3048" s="124"/>
      <c r="K3048" s="124"/>
      <c r="L3048" s="124"/>
      <c r="M3048" s="124"/>
      <c r="N3048" s="225"/>
      <c r="O3048" s="124"/>
      <c r="P3048" s="124"/>
      <c r="Q3048" s="124"/>
    </row>
    <row r="3049" spans="1:17">
      <c r="A3049" s="124"/>
      <c r="B3049" s="124"/>
      <c r="C3049" s="124"/>
      <c r="D3049" s="124"/>
      <c r="E3049" s="124"/>
      <c r="F3049" s="124"/>
      <c r="G3049" s="124"/>
      <c r="H3049" s="124"/>
      <c r="I3049" s="124"/>
      <c r="J3049" s="124"/>
      <c r="K3049" s="124"/>
      <c r="L3049" s="124"/>
      <c r="M3049" s="124"/>
      <c r="N3049" s="225"/>
      <c r="O3049" s="124"/>
      <c r="P3049" s="124"/>
      <c r="Q3049" s="124"/>
    </row>
    <row r="3050" spans="1:17">
      <c r="A3050" s="124"/>
      <c r="B3050" s="124"/>
      <c r="C3050" s="124"/>
      <c r="D3050" s="124"/>
      <c r="E3050" s="124"/>
      <c r="F3050" s="124"/>
      <c r="G3050" s="124"/>
      <c r="H3050" s="124"/>
      <c r="I3050" s="124"/>
      <c r="J3050" s="124"/>
      <c r="K3050" s="124"/>
      <c r="L3050" s="124"/>
      <c r="M3050" s="124"/>
      <c r="N3050" s="225"/>
      <c r="O3050" s="124"/>
      <c r="P3050" s="124"/>
      <c r="Q3050" s="124"/>
    </row>
    <row r="3051" spans="1:17">
      <c r="A3051" s="124"/>
      <c r="B3051" s="124"/>
      <c r="C3051" s="124"/>
      <c r="D3051" s="124"/>
      <c r="E3051" s="124"/>
      <c r="F3051" s="124"/>
      <c r="G3051" s="124"/>
      <c r="H3051" s="124"/>
      <c r="I3051" s="124"/>
      <c r="J3051" s="124"/>
      <c r="K3051" s="124"/>
      <c r="L3051" s="124"/>
      <c r="M3051" s="124"/>
      <c r="N3051" s="225"/>
      <c r="O3051" s="124"/>
      <c r="P3051" s="124"/>
      <c r="Q3051" s="124"/>
    </row>
    <row r="3052" spans="1:17">
      <c r="A3052" s="124"/>
      <c r="B3052" s="124"/>
      <c r="C3052" s="124"/>
      <c r="D3052" s="124"/>
      <c r="E3052" s="124"/>
      <c r="F3052" s="124"/>
      <c r="G3052" s="124"/>
      <c r="H3052" s="124"/>
      <c r="I3052" s="124"/>
      <c r="J3052" s="124"/>
      <c r="K3052" s="124"/>
      <c r="L3052" s="124"/>
      <c r="M3052" s="124"/>
      <c r="N3052" s="225"/>
      <c r="O3052" s="124"/>
      <c r="P3052" s="124"/>
      <c r="Q3052" s="124"/>
    </row>
    <row r="3053" spans="1:17">
      <c r="A3053" s="124"/>
      <c r="B3053" s="124"/>
      <c r="C3053" s="124"/>
      <c r="D3053" s="124"/>
      <c r="E3053" s="124"/>
      <c r="F3053" s="124"/>
      <c r="G3053" s="124"/>
      <c r="H3053" s="124"/>
      <c r="I3053" s="124"/>
      <c r="J3053" s="124"/>
      <c r="K3053" s="124"/>
      <c r="L3053" s="124"/>
      <c r="M3053" s="124"/>
      <c r="N3053" s="225"/>
      <c r="O3053" s="124"/>
      <c r="P3053" s="124"/>
      <c r="Q3053" s="124"/>
    </row>
    <row r="3054" spans="1:17">
      <c r="A3054" s="124"/>
      <c r="B3054" s="124"/>
      <c r="C3054" s="124"/>
      <c r="D3054" s="124"/>
      <c r="E3054" s="124"/>
      <c r="F3054" s="124"/>
      <c r="G3054" s="124"/>
      <c r="H3054" s="124"/>
      <c r="I3054" s="124"/>
      <c r="J3054" s="124"/>
      <c r="K3054" s="124"/>
      <c r="L3054" s="124"/>
      <c r="M3054" s="124"/>
      <c r="N3054" s="225"/>
      <c r="O3054" s="124"/>
      <c r="P3054" s="124"/>
      <c r="Q3054" s="124"/>
    </row>
    <row r="3055" spans="1:17">
      <c r="A3055" s="124"/>
      <c r="B3055" s="124"/>
      <c r="C3055" s="124"/>
      <c r="D3055" s="124"/>
      <c r="E3055" s="124"/>
      <c r="F3055" s="124"/>
      <c r="G3055" s="124"/>
      <c r="H3055" s="124"/>
      <c r="I3055" s="124"/>
      <c r="J3055" s="124"/>
      <c r="K3055" s="124"/>
      <c r="L3055" s="124"/>
      <c r="M3055" s="124"/>
      <c r="N3055" s="225"/>
      <c r="O3055" s="124"/>
      <c r="P3055" s="124"/>
      <c r="Q3055" s="124"/>
    </row>
    <row r="3056" spans="1:17">
      <c r="A3056" s="124"/>
      <c r="B3056" s="124"/>
      <c r="C3056" s="124"/>
      <c r="D3056" s="124"/>
      <c r="E3056" s="124"/>
      <c r="F3056" s="124"/>
      <c r="G3056" s="124"/>
      <c r="H3056" s="124"/>
      <c r="I3056" s="124"/>
      <c r="J3056" s="124"/>
      <c r="K3056" s="124"/>
      <c r="L3056" s="124"/>
      <c r="M3056" s="124"/>
      <c r="N3056" s="225"/>
      <c r="O3056" s="124"/>
      <c r="P3056" s="124"/>
      <c r="Q3056" s="124"/>
    </row>
    <row r="3057" spans="1:17">
      <c r="A3057" s="124"/>
      <c r="B3057" s="124"/>
      <c r="C3057" s="124"/>
      <c r="D3057" s="124"/>
      <c r="E3057" s="124"/>
      <c r="F3057" s="124"/>
      <c r="G3057" s="124"/>
      <c r="H3057" s="124"/>
      <c r="I3057" s="124"/>
      <c r="J3057" s="124"/>
      <c r="K3057" s="124"/>
      <c r="L3057" s="124"/>
      <c r="M3057" s="124"/>
      <c r="N3057" s="225"/>
      <c r="O3057" s="124"/>
      <c r="P3057" s="124"/>
      <c r="Q3057" s="124"/>
    </row>
    <row r="3058" spans="1:17">
      <c r="A3058" s="124"/>
      <c r="B3058" s="124"/>
      <c r="C3058" s="124"/>
      <c r="D3058" s="124"/>
      <c r="E3058" s="124"/>
      <c r="F3058" s="124"/>
      <c r="G3058" s="124"/>
      <c r="H3058" s="124"/>
      <c r="I3058" s="124"/>
      <c r="J3058" s="124"/>
      <c r="K3058" s="124"/>
      <c r="L3058" s="124"/>
      <c r="M3058" s="124"/>
      <c r="N3058" s="225"/>
      <c r="O3058" s="124"/>
      <c r="P3058" s="124"/>
      <c r="Q3058" s="124"/>
    </row>
    <row r="3059" spans="1:17">
      <c r="A3059" s="124"/>
      <c r="B3059" s="124"/>
      <c r="C3059" s="124"/>
      <c r="D3059" s="124"/>
      <c r="E3059" s="124"/>
      <c r="F3059" s="124"/>
      <c r="G3059" s="124"/>
      <c r="H3059" s="124"/>
      <c r="I3059" s="124"/>
      <c r="J3059" s="124"/>
      <c r="K3059" s="124"/>
      <c r="L3059" s="124"/>
      <c r="M3059" s="124"/>
      <c r="N3059" s="225"/>
      <c r="O3059" s="124"/>
      <c r="P3059" s="124"/>
      <c r="Q3059" s="124"/>
    </row>
    <row r="3060" spans="1:17">
      <c r="A3060" s="124"/>
      <c r="B3060" s="124"/>
      <c r="C3060" s="124"/>
      <c r="D3060" s="124"/>
      <c r="E3060" s="124"/>
      <c r="F3060" s="124"/>
      <c r="G3060" s="124"/>
      <c r="H3060" s="124"/>
      <c r="I3060" s="124"/>
      <c r="J3060" s="124"/>
      <c r="K3060" s="124"/>
      <c r="L3060" s="124"/>
      <c r="M3060" s="124"/>
      <c r="N3060" s="225"/>
      <c r="O3060" s="124"/>
      <c r="P3060" s="124"/>
      <c r="Q3060" s="124"/>
    </row>
    <row r="3061" spans="1:17">
      <c r="A3061" s="124"/>
      <c r="B3061" s="124"/>
      <c r="C3061" s="124"/>
      <c r="D3061" s="124"/>
      <c r="E3061" s="124"/>
      <c r="F3061" s="124"/>
      <c r="G3061" s="124"/>
      <c r="H3061" s="124"/>
      <c r="I3061" s="124"/>
      <c r="J3061" s="124"/>
      <c r="K3061" s="124"/>
      <c r="L3061" s="124"/>
      <c r="M3061" s="124"/>
      <c r="N3061" s="225"/>
      <c r="O3061" s="124"/>
      <c r="P3061" s="124"/>
      <c r="Q3061" s="124"/>
    </row>
    <row r="3062" spans="1:17">
      <c r="A3062" s="124"/>
      <c r="B3062" s="124"/>
      <c r="C3062" s="124"/>
      <c r="D3062" s="124"/>
      <c r="E3062" s="124"/>
      <c r="F3062" s="124"/>
      <c r="G3062" s="124"/>
      <c r="H3062" s="124"/>
      <c r="I3062" s="124"/>
      <c r="J3062" s="124"/>
      <c r="K3062" s="124"/>
      <c r="L3062" s="124"/>
      <c r="M3062" s="124"/>
      <c r="N3062" s="225"/>
      <c r="O3062" s="124"/>
      <c r="P3062" s="124"/>
      <c r="Q3062" s="124"/>
    </row>
    <row r="3063" spans="1:17">
      <c r="A3063" s="124"/>
      <c r="B3063" s="124"/>
      <c r="C3063" s="124"/>
      <c r="D3063" s="124"/>
      <c r="E3063" s="124"/>
      <c r="F3063" s="124"/>
      <c r="G3063" s="124"/>
      <c r="H3063" s="124"/>
      <c r="I3063" s="124"/>
      <c r="J3063" s="124"/>
      <c r="K3063" s="124"/>
      <c r="L3063" s="124"/>
      <c r="M3063" s="124"/>
      <c r="N3063" s="225"/>
      <c r="O3063" s="124"/>
      <c r="P3063" s="124"/>
      <c r="Q3063" s="124"/>
    </row>
  </sheetData>
  <mergeCells count="46">
    <mergeCell ref="W2808:W2809"/>
    <mergeCell ref="U2739:V2739"/>
    <mergeCell ref="C2767:R2767"/>
    <mergeCell ref="O2768:P2768"/>
    <mergeCell ref="Q2768:R2768"/>
    <mergeCell ref="B2792:I2792"/>
    <mergeCell ref="D2794:E2794"/>
    <mergeCell ref="F2794:G2794"/>
    <mergeCell ref="H2794:I2794"/>
    <mergeCell ref="K2794:L2794"/>
    <mergeCell ref="A2739:A2740"/>
    <mergeCell ref="B2739:B2740"/>
    <mergeCell ref="C2739:E2739"/>
    <mergeCell ref="O2739:P2739"/>
    <mergeCell ref="Q2739:R2739"/>
    <mergeCell ref="S2739:T2739"/>
    <mergeCell ref="H1784:J1784"/>
    <mergeCell ref="M1784:N1784"/>
    <mergeCell ref="O1784:Q1784"/>
    <mergeCell ref="R1784:T1784"/>
    <mergeCell ref="U1784:W1784"/>
    <mergeCell ref="C2738:P2738"/>
    <mergeCell ref="Q2738:V2738"/>
    <mergeCell ref="R3:S3"/>
    <mergeCell ref="T3:T4"/>
    <mergeCell ref="U3:V3"/>
    <mergeCell ref="W3:W4"/>
    <mergeCell ref="O1084:P1084"/>
    <mergeCell ref="R1084:S1084"/>
    <mergeCell ref="U1084:V1084"/>
    <mergeCell ref="I3:I4"/>
    <mergeCell ref="J3:K3"/>
    <mergeCell ref="L3:M3"/>
    <mergeCell ref="N3:N4"/>
    <mergeCell ref="O3:P3"/>
    <mergeCell ref="Q3:Q4"/>
    <mergeCell ref="A1:W1"/>
    <mergeCell ref="A2:C2"/>
    <mergeCell ref="O2:Q2"/>
    <mergeCell ref="U2:W2"/>
    <mergeCell ref="A3:A4"/>
    <mergeCell ref="B3:B4"/>
    <mergeCell ref="C3:C4"/>
    <mergeCell ref="E3:E4"/>
    <mergeCell ref="F3:F4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214"/>
  <sheetViews>
    <sheetView tabSelected="1" workbookViewId="0">
      <selection activeCell="D13" sqref="D13"/>
    </sheetView>
  </sheetViews>
  <sheetFormatPr defaultRowHeight="15"/>
  <cols>
    <col min="1" max="1" width="5.5703125" customWidth="1"/>
    <col min="2" max="2" width="11.42578125" customWidth="1"/>
    <col min="3" max="3" width="10.7109375" hidden="1" customWidth="1"/>
    <col min="4" max="4" width="11.7109375" customWidth="1"/>
    <col min="5" max="5" width="32" customWidth="1"/>
    <col min="6" max="6" width="9.42578125" customWidth="1"/>
    <col min="7" max="7" width="8.28515625" customWidth="1"/>
    <col min="8" max="8" width="9.42578125" customWidth="1"/>
    <col min="9" max="9" width="13.85546875" hidden="1" customWidth="1"/>
    <col min="10" max="10" width="14" hidden="1" customWidth="1"/>
    <col min="11" max="11" width="7" customWidth="1"/>
    <col min="12" max="12" width="9.28515625" customWidth="1"/>
    <col min="13" max="13" width="10.140625" style="438" customWidth="1"/>
    <col min="14" max="14" width="10.5703125" style="438" customWidth="1"/>
    <col min="15" max="15" width="11.140625" style="301" customWidth="1"/>
    <col min="16" max="16" width="7.140625" customWidth="1"/>
    <col min="17" max="17" width="7.85546875" customWidth="1"/>
    <col min="18" max="18" width="24.28515625" customWidth="1"/>
    <col min="19" max="19" width="19.85546875" customWidth="1"/>
    <col min="20" max="21" width="7.140625" customWidth="1"/>
    <col min="22" max="22" width="22.85546875" customWidth="1"/>
    <col min="23" max="23" width="7.140625" customWidth="1"/>
    <col min="24" max="24" width="7.42578125" customWidth="1"/>
    <col min="25" max="25" width="23.5703125" customWidth="1"/>
  </cols>
  <sheetData>
    <row r="1" spans="1:25" ht="18.75">
      <c r="A1" s="1" t="s">
        <v>3706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.75">
      <c r="A2" s="2" t="s">
        <v>1</v>
      </c>
      <c r="B2" s="2"/>
      <c r="C2" s="2"/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303"/>
      <c r="S2" s="6"/>
      <c r="T2" s="6"/>
      <c r="U2" s="6"/>
      <c r="V2" s="6"/>
      <c r="W2" s="6"/>
      <c r="X2" s="6"/>
      <c r="Y2" s="303" t="s">
        <v>2</v>
      </c>
    </row>
    <row r="3" spans="1:25" ht="16.5">
      <c r="A3" s="7" t="s">
        <v>3</v>
      </c>
      <c r="B3" s="7" t="s">
        <v>4</v>
      </c>
      <c r="C3" s="7" t="s">
        <v>3707</v>
      </c>
      <c r="D3" s="7" t="s">
        <v>5</v>
      </c>
      <c r="E3" s="7" t="s">
        <v>3708</v>
      </c>
      <c r="F3" s="7" t="s">
        <v>3709</v>
      </c>
      <c r="G3" s="9" t="s">
        <v>8</v>
      </c>
      <c r="H3" s="9"/>
      <c r="I3" s="7" t="s">
        <v>3710</v>
      </c>
      <c r="J3" s="7" t="s">
        <v>3710</v>
      </c>
      <c r="K3" s="11" t="s">
        <v>10</v>
      </c>
      <c r="L3" s="12"/>
      <c r="M3" s="13" t="s">
        <v>11</v>
      </c>
      <c r="N3" s="14"/>
      <c r="O3" s="10" t="s">
        <v>12</v>
      </c>
      <c r="P3" s="11" t="s">
        <v>3711</v>
      </c>
      <c r="Q3" s="12"/>
      <c r="R3" s="16" t="s">
        <v>14</v>
      </c>
      <c r="S3" s="16" t="s">
        <v>14</v>
      </c>
      <c r="T3" s="11" t="s">
        <v>3712</v>
      </c>
      <c r="U3" s="15"/>
      <c r="V3" s="16" t="s">
        <v>14</v>
      </c>
      <c r="W3" s="11" t="s">
        <v>3713</v>
      </c>
      <c r="X3" s="15"/>
      <c r="Y3" s="16" t="s">
        <v>14</v>
      </c>
    </row>
    <row r="4" spans="1:25" ht="18.75">
      <c r="A4" s="17"/>
      <c r="B4" s="17"/>
      <c r="C4" s="17"/>
      <c r="D4" s="17"/>
      <c r="E4" s="17"/>
      <c r="F4" s="17"/>
      <c r="G4" s="18" t="s">
        <v>17</v>
      </c>
      <c r="H4" s="18" t="s">
        <v>18</v>
      </c>
      <c r="I4" s="17"/>
      <c r="J4" s="17"/>
      <c r="K4" s="20" t="s">
        <v>17</v>
      </c>
      <c r="L4" s="20" t="s">
        <v>18</v>
      </c>
      <c r="M4" s="20" t="s">
        <v>17</v>
      </c>
      <c r="N4" s="20" t="s">
        <v>18</v>
      </c>
      <c r="O4" s="19"/>
      <c r="P4" s="23" t="s">
        <v>17</v>
      </c>
      <c r="Q4" s="23" t="s">
        <v>18</v>
      </c>
      <c r="R4" s="22"/>
      <c r="S4" s="22"/>
      <c r="T4" s="23" t="s">
        <v>17</v>
      </c>
      <c r="U4" s="23" t="s">
        <v>18</v>
      </c>
      <c r="V4" s="22"/>
      <c r="W4" s="23" t="s">
        <v>19</v>
      </c>
      <c r="X4" s="23" t="s">
        <v>18</v>
      </c>
      <c r="Y4" s="22"/>
    </row>
    <row r="5" spans="1:25" ht="19.5">
      <c r="A5" s="304">
        <v>1</v>
      </c>
      <c r="B5" s="304">
        <v>2</v>
      </c>
      <c r="C5" s="304">
        <v>3</v>
      </c>
      <c r="D5" s="304">
        <v>3</v>
      </c>
      <c r="E5" s="304">
        <v>4</v>
      </c>
      <c r="F5" s="304">
        <v>5</v>
      </c>
      <c r="G5" s="24">
        <v>6</v>
      </c>
      <c r="H5" s="24">
        <v>7</v>
      </c>
      <c r="I5" s="24">
        <v>8</v>
      </c>
      <c r="J5" s="305">
        <v>6</v>
      </c>
      <c r="K5" s="305">
        <v>8</v>
      </c>
      <c r="L5" s="305">
        <v>9</v>
      </c>
      <c r="M5" s="305">
        <v>10</v>
      </c>
      <c r="N5" s="305">
        <v>11</v>
      </c>
      <c r="O5" s="305">
        <v>12</v>
      </c>
      <c r="P5" s="305">
        <v>12</v>
      </c>
      <c r="Q5" s="305">
        <v>13</v>
      </c>
      <c r="R5" s="305">
        <v>14</v>
      </c>
      <c r="S5" s="305">
        <v>12</v>
      </c>
      <c r="T5" s="305">
        <v>12</v>
      </c>
      <c r="U5" s="305">
        <v>13</v>
      </c>
      <c r="V5" s="305">
        <v>14</v>
      </c>
      <c r="W5" s="305">
        <v>15</v>
      </c>
      <c r="X5" s="305">
        <v>16</v>
      </c>
      <c r="Y5" s="305">
        <v>17</v>
      </c>
    </row>
    <row r="6" spans="1:25" ht="18.75">
      <c r="A6" s="181">
        <v>1</v>
      </c>
      <c r="B6" s="306" t="s">
        <v>2560</v>
      </c>
      <c r="C6" s="306"/>
      <c r="D6" s="307" t="s">
        <v>2586</v>
      </c>
      <c r="E6" s="307" t="s">
        <v>3714</v>
      </c>
      <c r="F6" s="181">
        <v>49</v>
      </c>
      <c r="G6" s="238">
        <f>[1]Sheet1!N7</f>
        <v>2.2599999999999998</v>
      </c>
      <c r="H6" s="238">
        <f>[1]Sheet1!M7</f>
        <v>2.6</v>
      </c>
      <c r="I6" s="308">
        <f>ROUND(F6*55/100*50*0.0015,1)</f>
        <v>2</v>
      </c>
      <c r="J6" s="308">
        <f>K6+L6</f>
        <v>1.7999999999999998</v>
      </c>
      <c r="K6" s="308">
        <f>ROUND(I6*1/3.1,1)</f>
        <v>0.6</v>
      </c>
      <c r="L6" s="308">
        <f>ROUND(I6*2/3.25,1)</f>
        <v>1.2</v>
      </c>
      <c r="M6" s="308">
        <v>0</v>
      </c>
      <c r="N6" s="308">
        <v>0</v>
      </c>
      <c r="O6" s="308">
        <f>M6+N6</f>
        <v>0</v>
      </c>
      <c r="P6" s="34">
        <f t="shared" ref="P6:Q29" si="0">M6*1/3</f>
        <v>0</v>
      </c>
      <c r="Q6" s="34">
        <f t="shared" si="0"/>
        <v>0</v>
      </c>
      <c r="R6" s="33"/>
      <c r="S6" s="33"/>
      <c r="T6" s="33">
        <f t="shared" ref="T6:U29" si="1">M6*1/3</f>
        <v>0</v>
      </c>
      <c r="U6" s="309">
        <f t="shared" si="1"/>
        <v>0</v>
      </c>
      <c r="V6" s="185"/>
      <c r="W6" s="185">
        <f t="shared" ref="W6:X29" si="2">M6*1/3</f>
        <v>0</v>
      </c>
      <c r="X6" s="185">
        <f t="shared" si="2"/>
        <v>0</v>
      </c>
      <c r="Y6" s="185"/>
    </row>
    <row r="7" spans="1:25" ht="18.75">
      <c r="A7" s="181">
        <v>2</v>
      </c>
      <c r="B7" s="306" t="s">
        <v>2560</v>
      </c>
      <c r="C7" s="306"/>
      <c r="D7" s="307"/>
      <c r="E7" s="307" t="s">
        <v>3715</v>
      </c>
      <c r="F7" s="181">
        <v>70</v>
      </c>
      <c r="G7" s="238">
        <f>[1]Sheet1!N8</f>
        <v>4.0599999999999996</v>
      </c>
      <c r="H7" s="238">
        <f>[1]Sheet1!M8</f>
        <v>4.0599999999999996</v>
      </c>
      <c r="I7" s="308">
        <f t="shared" ref="I7:I29" si="3">ROUND(F7*55/100*50*0.0015,1)</f>
        <v>2.9</v>
      </c>
      <c r="J7" s="308">
        <f t="shared" ref="J7:J29" si="4">K7+L7</f>
        <v>2.7</v>
      </c>
      <c r="K7" s="308">
        <f t="shared" ref="K7:K29" si="5">ROUND(I7*1/3.1,1)</f>
        <v>0.9</v>
      </c>
      <c r="L7" s="308">
        <f t="shared" ref="L7:L29" si="6">ROUND(I7*2/3.25,1)</f>
        <v>1.8</v>
      </c>
      <c r="M7" s="308">
        <v>0</v>
      </c>
      <c r="N7" s="308">
        <v>0</v>
      </c>
      <c r="O7" s="308">
        <f t="shared" ref="O7:O30" si="7">M7+N7</f>
        <v>0</v>
      </c>
      <c r="P7" s="34">
        <f t="shared" si="0"/>
        <v>0</v>
      </c>
      <c r="Q7" s="34">
        <f t="shared" si="0"/>
        <v>0</v>
      </c>
      <c r="R7" s="33"/>
      <c r="S7" s="33"/>
      <c r="T7" s="33">
        <f t="shared" si="1"/>
        <v>0</v>
      </c>
      <c r="U7" s="309">
        <f t="shared" si="1"/>
        <v>0</v>
      </c>
      <c r="V7" s="185"/>
      <c r="W7" s="185">
        <f t="shared" si="2"/>
        <v>0</v>
      </c>
      <c r="X7" s="185">
        <f t="shared" si="2"/>
        <v>0</v>
      </c>
      <c r="Y7" s="185"/>
    </row>
    <row r="8" spans="1:25" ht="18.75">
      <c r="A8" s="181">
        <v>3</v>
      </c>
      <c r="B8" s="306" t="s">
        <v>2560</v>
      </c>
      <c r="C8" s="306"/>
      <c r="D8" s="307" t="s">
        <v>2589</v>
      </c>
      <c r="E8" s="307" t="s">
        <v>3716</v>
      </c>
      <c r="F8" s="181">
        <v>53</v>
      </c>
      <c r="G8" s="238"/>
      <c r="H8" s="238"/>
      <c r="I8" s="308">
        <f t="shared" si="3"/>
        <v>2.2000000000000002</v>
      </c>
      <c r="J8" s="308">
        <f t="shared" si="4"/>
        <v>2.0999999999999996</v>
      </c>
      <c r="K8" s="308">
        <f t="shared" si="5"/>
        <v>0.7</v>
      </c>
      <c r="L8" s="308">
        <f t="shared" si="6"/>
        <v>1.4</v>
      </c>
      <c r="M8" s="308">
        <f t="shared" ref="M8:N29" si="8">K8-G8</f>
        <v>0.7</v>
      </c>
      <c r="N8" s="308">
        <f t="shared" si="8"/>
        <v>1.4</v>
      </c>
      <c r="O8" s="308">
        <f t="shared" si="7"/>
        <v>2.0999999999999996</v>
      </c>
      <c r="P8" s="34">
        <f t="shared" si="0"/>
        <v>0.23333333333333331</v>
      </c>
      <c r="Q8" s="34">
        <f t="shared" si="0"/>
        <v>0.46666666666666662</v>
      </c>
      <c r="R8" s="33"/>
      <c r="S8" s="33"/>
      <c r="T8" s="33">
        <f t="shared" si="1"/>
        <v>0.23333333333333331</v>
      </c>
      <c r="U8" s="309">
        <f t="shared" si="1"/>
        <v>0.46666666666666662</v>
      </c>
      <c r="V8" s="185"/>
      <c r="W8" s="185">
        <f t="shared" si="2"/>
        <v>0.23333333333333331</v>
      </c>
      <c r="X8" s="185">
        <f t="shared" si="2"/>
        <v>0.46666666666666662</v>
      </c>
      <c r="Y8" s="185"/>
    </row>
    <row r="9" spans="1:25" ht="18.75">
      <c r="A9" s="181">
        <v>4</v>
      </c>
      <c r="B9" s="306" t="s">
        <v>2560</v>
      </c>
      <c r="C9" s="306"/>
      <c r="D9" s="307" t="s">
        <v>2563</v>
      </c>
      <c r="E9" s="307" t="s">
        <v>3717</v>
      </c>
      <c r="F9" s="181">
        <v>69</v>
      </c>
      <c r="G9" s="238">
        <f>[1]Sheet1!N10</f>
        <v>6.16</v>
      </c>
      <c r="H9" s="238">
        <f>[1]Sheet1!M10</f>
        <v>6.17</v>
      </c>
      <c r="I9" s="308">
        <f t="shared" si="3"/>
        <v>2.8</v>
      </c>
      <c r="J9" s="308">
        <f t="shared" si="4"/>
        <v>2.6</v>
      </c>
      <c r="K9" s="308">
        <f t="shared" si="5"/>
        <v>0.9</v>
      </c>
      <c r="L9" s="308">
        <f t="shared" si="6"/>
        <v>1.7</v>
      </c>
      <c r="M9" s="308">
        <v>0</v>
      </c>
      <c r="N9" s="308">
        <v>0</v>
      </c>
      <c r="O9" s="308">
        <f t="shared" si="7"/>
        <v>0</v>
      </c>
      <c r="P9" s="34">
        <f t="shared" si="0"/>
        <v>0</v>
      </c>
      <c r="Q9" s="34">
        <f t="shared" si="0"/>
        <v>0</v>
      </c>
      <c r="R9" s="33"/>
      <c r="S9" s="33"/>
      <c r="T9" s="33">
        <f t="shared" si="1"/>
        <v>0</v>
      </c>
      <c r="U9" s="309">
        <f t="shared" si="1"/>
        <v>0</v>
      </c>
      <c r="V9" s="185"/>
      <c r="W9" s="185">
        <f t="shared" si="2"/>
        <v>0</v>
      </c>
      <c r="X9" s="185">
        <f t="shared" si="2"/>
        <v>0</v>
      </c>
      <c r="Y9" s="185"/>
    </row>
    <row r="10" spans="1:25" ht="18.75">
      <c r="A10" s="181">
        <v>5</v>
      </c>
      <c r="B10" s="306" t="s">
        <v>2560</v>
      </c>
      <c r="C10" s="306"/>
      <c r="D10" s="307" t="s">
        <v>2585</v>
      </c>
      <c r="E10" s="307" t="s">
        <v>3718</v>
      </c>
      <c r="F10" s="181">
        <v>17</v>
      </c>
      <c r="G10" s="238">
        <f>[1]Sheet1!N11</f>
        <v>0.27</v>
      </c>
      <c r="H10" s="238">
        <f>[1]Sheet1!M11</f>
        <v>0.27</v>
      </c>
      <c r="I10" s="308">
        <f t="shared" si="3"/>
        <v>0.7</v>
      </c>
      <c r="J10" s="308">
        <f t="shared" si="4"/>
        <v>0.60000000000000009</v>
      </c>
      <c r="K10" s="308">
        <f t="shared" si="5"/>
        <v>0.2</v>
      </c>
      <c r="L10" s="308">
        <f t="shared" si="6"/>
        <v>0.4</v>
      </c>
      <c r="M10" s="308">
        <v>0</v>
      </c>
      <c r="N10" s="308">
        <f t="shared" si="8"/>
        <v>0.13</v>
      </c>
      <c r="O10" s="308">
        <f t="shared" si="7"/>
        <v>0.13</v>
      </c>
      <c r="P10" s="34">
        <f t="shared" si="0"/>
        <v>0</v>
      </c>
      <c r="Q10" s="34">
        <f t="shared" si="0"/>
        <v>4.3333333333333335E-2</v>
      </c>
      <c r="R10" s="33"/>
      <c r="S10" s="33"/>
      <c r="T10" s="33">
        <f t="shared" si="1"/>
        <v>0</v>
      </c>
      <c r="U10" s="309">
        <f t="shared" si="1"/>
        <v>4.3333333333333335E-2</v>
      </c>
      <c r="V10" s="185"/>
      <c r="W10" s="185">
        <f t="shared" si="2"/>
        <v>0</v>
      </c>
      <c r="X10" s="185">
        <f t="shared" si="2"/>
        <v>4.3333333333333335E-2</v>
      </c>
      <c r="Y10" s="185"/>
    </row>
    <row r="11" spans="1:25" ht="18.75">
      <c r="A11" s="181">
        <v>6</v>
      </c>
      <c r="B11" s="306" t="s">
        <v>2560</v>
      </c>
      <c r="C11" s="306"/>
      <c r="D11" s="307" t="s">
        <v>3719</v>
      </c>
      <c r="E11" s="307" t="s">
        <v>3720</v>
      </c>
      <c r="F11" s="181">
        <v>44</v>
      </c>
      <c r="G11" s="238"/>
      <c r="H11" s="238"/>
      <c r="I11" s="308">
        <f t="shared" si="3"/>
        <v>1.8</v>
      </c>
      <c r="J11" s="308">
        <f t="shared" si="4"/>
        <v>1.7000000000000002</v>
      </c>
      <c r="K11" s="308">
        <f t="shared" si="5"/>
        <v>0.6</v>
      </c>
      <c r="L11" s="308">
        <f t="shared" si="6"/>
        <v>1.1000000000000001</v>
      </c>
      <c r="M11" s="308">
        <f t="shared" si="8"/>
        <v>0.6</v>
      </c>
      <c r="N11" s="308">
        <f t="shared" si="8"/>
        <v>1.1000000000000001</v>
      </c>
      <c r="O11" s="308">
        <f t="shared" si="7"/>
        <v>1.7000000000000002</v>
      </c>
      <c r="P11" s="34">
        <f t="shared" si="0"/>
        <v>0.19999999999999998</v>
      </c>
      <c r="Q11" s="34">
        <f t="shared" si="0"/>
        <v>0.3666666666666667</v>
      </c>
      <c r="R11" s="33"/>
      <c r="S11" s="33"/>
      <c r="T11" s="33">
        <f t="shared" si="1"/>
        <v>0.19999999999999998</v>
      </c>
      <c r="U11" s="309">
        <f t="shared" si="1"/>
        <v>0.3666666666666667</v>
      </c>
      <c r="V11" s="185"/>
      <c r="W11" s="185">
        <f t="shared" si="2"/>
        <v>0.19999999999999998</v>
      </c>
      <c r="X11" s="185">
        <f t="shared" si="2"/>
        <v>0.3666666666666667</v>
      </c>
      <c r="Y11" s="185"/>
    </row>
    <row r="12" spans="1:25" ht="18.75">
      <c r="A12" s="181">
        <v>7</v>
      </c>
      <c r="B12" s="306" t="s">
        <v>2560</v>
      </c>
      <c r="C12" s="306"/>
      <c r="D12" s="307" t="s">
        <v>3721</v>
      </c>
      <c r="E12" s="307" t="s">
        <v>3722</v>
      </c>
      <c r="F12" s="181">
        <v>41</v>
      </c>
      <c r="G12" s="238"/>
      <c r="H12" s="238"/>
      <c r="I12" s="308">
        <f t="shared" si="3"/>
        <v>1.7</v>
      </c>
      <c r="J12" s="308">
        <f t="shared" si="4"/>
        <v>1.5</v>
      </c>
      <c r="K12" s="308">
        <f t="shared" si="5"/>
        <v>0.5</v>
      </c>
      <c r="L12" s="308">
        <f t="shared" si="6"/>
        <v>1</v>
      </c>
      <c r="M12" s="308">
        <f t="shared" si="8"/>
        <v>0.5</v>
      </c>
      <c r="N12" s="308">
        <f t="shared" si="8"/>
        <v>1</v>
      </c>
      <c r="O12" s="308">
        <f t="shared" si="7"/>
        <v>1.5</v>
      </c>
      <c r="P12" s="34">
        <f t="shared" si="0"/>
        <v>0.16666666666666666</v>
      </c>
      <c r="Q12" s="34">
        <f t="shared" si="0"/>
        <v>0.33333333333333331</v>
      </c>
      <c r="R12" s="33"/>
      <c r="S12" s="33"/>
      <c r="T12" s="33">
        <f t="shared" si="1"/>
        <v>0.16666666666666666</v>
      </c>
      <c r="U12" s="309">
        <f t="shared" si="1"/>
        <v>0.33333333333333331</v>
      </c>
      <c r="V12" s="185"/>
      <c r="W12" s="185">
        <f t="shared" si="2"/>
        <v>0.16666666666666666</v>
      </c>
      <c r="X12" s="185">
        <f t="shared" si="2"/>
        <v>0.33333333333333331</v>
      </c>
      <c r="Y12" s="185"/>
    </row>
    <row r="13" spans="1:25" ht="37.5">
      <c r="A13" s="181">
        <v>8</v>
      </c>
      <c r="B13" s="306" t="s">
        <v>2560</v>
      </c>
      <c r="C13" s="306"/>
      <c r="D13" s="307"/>
      <c r="E13" s="310" t="s">
        <v>3723</v>
      </c>
      <c r="F13" s="181">
        <v>95</v>
      </c>
      <c r="G13" s="238"/>
      <c r="H13" s="238"/>
      <c r="I13" s="308">
        <f t="shared" si="3"/>
        <v>3.9</v>
      </c>
      <c r="J13" s="308">
        <f t="shared" si="4"/>
        <v>3.7</v>
      </c>
      <c r="K13" s="308">
        <f t="shared" si="5"/>
        <v>1.3</v>
      </c>
      <c r="L13" s="308">
        <f t="shared" si="6"/>
        <v>2.4</v>
      </c>
      <c r="M13" s="308">
        <f t="shared" si="8"/>
        <v>1.3</v>
      </c>
      <c r="N13" s="308">
        <f t="shared" si="8"/>
        <v>2.4</v>
      </c>
      <c r="O13" s="308">
        <f t="shared" si="7"/>
        <v>3.7</v>
      </c>
      <c r="P13" s="34">
        <f t="shared" si="0"/>
        <v>0.43333333333333335</v>
      </c>
      <c r="Q13" s="34">
        <f t="shared" si="0"/>
        <v>0.79999999999999993</v>
      </c>
      <c r="R13" s="33"/>
      <c r="S13" s="33"/>
      <c r="T13" s="33">
        <f t="shared" si="1"/>
        <v>0.43333333333333335</v>
      </c>
      <c r="U13" s="309">
        <f t="shared" si="1"/>
        <v>0.79999999999999993</v>
      </c>
      <c r="V13" s="185"/>
      <c r="W13" s="185">
        <f t="shared" si="2"/>
        <v>0.43333333333333335</v>
      </c>
      <c r="X13" s="185">
        <f t="shared" si="2"/>
        <v>0.79999999999999993</v>
      </c>
      <c r="Y13" s="185"/>
    </row>
    <row r="14" spans="1:25" ht="37.5">
      <c r="A14" s="181">
        <v>9</v>
      </c>
      <c r="B14" s="306" t="s">
        <v>2560</v>
      </c>
      <c r="C14" s="306"/>
      <c r="D14" s="307"/>
      <c r="E14" s="310" t="s">
        <v>3724</v>
      </c>
      <c r="F14" s="181">
        <v>52</v>
      </c>
      <c r="G14" s="238"/>
      <c r="H14" s="238"/>
      <c r="I14" s="308">
        <f t="shared" si="3"/>
        <v>2.1</v>
      </c>
      <c r="J14" s="308">
        <f t="shared" si="4"/>
        <v>2</v>
      </c>
      <c r="K14" s="308">
        <f t="shared" si="5"/>
        <v>0.7</v>
      </c>
      <c r="L14" s="308">
        <f t="shared" si="6"/>
        <v>1.3</v>
      </c>
      <c r="M14" s="308">
        <f t="shared" si="8"/>
        <v>0.7</v>
      </c>
      <c r="N14" s="308">
        <f t="shared" si="8"/>
        <v>1.3</v>
      </c>
      <c r="O14" s="308">
        <f t="shared" si="7"/>
        <v>2</v>
      </c>
      <c r="P14" s="34">
        <f t="shared" si="0"/>
        <v>0.23333333333333331</v>
      </c>
      <c r="Q14" s="34">
        <f t="shared" si="0"/>
        <v>0.43333333333333335</v>
      </c>
      <c r="R14" s="33"/>
      <c r="S14" s="33"/>
      <c r="T14" s="33">
        <f t="shared" si="1"/>
        <v>0.23333333333333331</v>
      </c>
      <c r="U14" s="309">
        <f t="shared" si="1"/>
        <v>0.43333333333333335</v>
      </c>
      <c r="V14" s="185"/>
      <c r="W14" s="185">
        <f t="shared" si="2"/>
        <v>0.23333333333333331</v>
      </c>
      <c r="X14" s="185">
        <f t="shared" si="2"/>
        <v>0.43333333333333335</v>
      </c>
      <c r="Y14" s="185"/>
    </row>
    <row r="15" spans="1:25" ht="18.75">
      <c r="A15" s="181">
        <v>10</v>
      </c>
      <c r="B15" s="306" t="s">
        <v>2560</v>
      </c>
      <c r="C15" s="306"/>
      <c r="D15" s="311"/>
      <c r="E15" s="312" t="s">
        <v>2594</v>
      </c>
      <c r="F15" s="313">
        <v>282</v>
      </c>
      <c r="G15" s="238"/>
      <c r="H15" s="238"/>
      <c r="I15" s="308">
        <f t="shared" si="3"/>
        <v>11.6</v>
      </c>
      <c r="J15" s="308">
        <f t="shared" si="4"/>
        <v>10.8</v>
      </c>
      <c r="K15" s="308">
        <f t="shared" si="5"/>
        <v>3.7</v>
      </c>
      <c r="L15" s="308">
        <f t="shared" si="6"/>
        <v>7.1</v>
      </c>
      <c r="M15" s="308">
        <f t="shared" si="8"/>
        <v>3.7</v>
      </c>
      <c r="N15" s="308">
        <f t="shared" si="8"/>
        <v>7.1</v>
      </c>
      <c r="O15" s="308">
        <f t="shared" si="7"/>
        <v>10.8</v>
      </c>
      <c r="P15" s="34">
        <f t="shared" si="0"/>
        <v>1.2333333333333334</v>
      </c>
      <c r="Q15" s="34">
        <f t="shared" si="0"/>
        <v>2.3666666666666667</v>
      </c>
      <c r="R15" s="33"/>
      <c r="S15" s="33"/>
      <c r="T15" s="33">
        <f t="shared" si="1"/>
        <v>1.2333333333333334</v>
      </c>
      <c r="U15" s="309">
        <f t="shared" si="1"/>
        <v>2.3666666666666667</v>
      </c>
      <c r="V15" s="185"/>
      <c r="W15" s="185">
        <f t="shared" si="2"/>
        <v>1.2333333333333334</v>
      </c>
      <c r="X15" s="185">
        <f t="shared" si="2"/>
        <v>2.3666666666666667</v>
      </c>
      <c r="Y15" s="185"/>
    </row>
    <row r="16" spans="1:25" ht="18.75">
      <c r="A16" s="181">
        <v>11</v>
      </c>
      <c r="B16" s="306" t="s">
        <v>2560</v>
      </c>
      <c r="C16" s="306"/>
      <c r="D16" s="311"/>
      <c r="E16" s="310" t="s">
        <v>3725</v>
      </c>
      <c r="F16" s="181">
        <v>318</v>
      </c>
      <c r="G16" s="238">
        <f>[1]Sheet1!N17</f>
        <v>2.44</v>
      </c>
      <c r="H16" s="238">
        <f>[1]Sheet1!M17</f>
        <v>3.95</v>
      </c>
      <c r="I16" s="308">
        <f t="shared" si="3"/>
        <v>13.1</v>
      </c>
      <c r="J16" s="308">
        <f t="shared" si="4"/>
        <v>12.3</v>
      </c>
      <c r="K16" s="308">
        <f t="shared" si="5"/>
        <v>4.2</v>
      </c>
      <c r="L16" s="308">
        <f t="shared" si="6"/>
        <v>8.1</v>
      </c>
      <c r="M16" s="308">
        <f t="shared" si="8"/>
        <v>1.7600000000000002</v>
      </c>
      <c r="N16" s="308">
        <f t="shared" si="8"/>
        <v>4.1499999999999995</v>
      </c>
      <c r="O16" s="308">
        <f t="shared" si="7"/>
        <v>5.91</v>
      </c>
      <c r="P16" s="34">
        <f t="shared" si="0"/>
        <v>0.58666666666666678</v>
      </c>
      <c r="Q16" s="34">
        <f t="shared" si="0"/>
        <v>1.3833333333333331</v>
      </c>
      <c r="R16" s="33"/>
      <c r="S16" s="33"/>
      <c r="T16" s="33">
        <f t="shared" si="1"/>
        <v>0.58666666666666678</v>
      </c>
      <c r="U16" s="309">
        <f t="shared" si="1"/>
        <v>1.3833333333333331</v>
      </c>
      <c r="V16" s="185"/>
      <c r="W16" s="185">
        <f t="shared" si="2"/>
        <v>0.58666666666666678</v>
      </c>
      <c r="X16" s="185">
        <f t="shared" si="2"/>
        <v>1.3833333333333331</v>
      </c>
      <c r="Y16" s="185"/>
    </row>
    <row r="17" spans="1:25" ht="18.75">
      <c r="A17" s="181">
        <v>12</v>
      </c>
      <c r="B17" s="306" t="s">
        <v>2560</v>
      </c>
      <c r="C17" s="306"/>
      <c r="D17" s="311"/>
      <c r="E17" s="310" t="s">
        <v>3726</v>
      </c>
      <c r="F17" s="181">
        <v>206</v>
      </c>
      <c r="G17" s="238">
        <f>[1]Sheet1!N18</f>
        <v>1.75</v>
      </c>
      <c r="H17" s="238">
        <f>[1]Sheet1!M18</f>
        <v>4.5999999999999996</v>
      </c>
      <c r="I17" s="308">
        <f t="shared" si="3"/>
        <v>8.5</v>
      </c>
      <c r="J17" s="308">
        <f t="shared" si="4"/>
        <v>7.9</v>
      </c>
      <c r="K17" s="308">
        <f t="shared" si="5"/>
        <v>2.7</v>
      </c>
      <c r="L17" s="308">
        <f t="shared" si="6"/>
        <v>5.2</v>
      </c>
      <c r="M17" s="308">
        <f t="shared" si="8"/>
        <v>0.95000000000000018</v>
      </c>
      <c r="N17" s="308">
        <f t="shared" si="8"/>
        <v>0.60000000000000053</v>
      </c>
      <c r="O17" s="308">
        <f t="shared" si="7"/>
        <v>1.5500000000000007</v>
      </c>
      <c r="P17" s="34">
        <f t="shared" si="0"/>
        <v>0.31666666666666671</v>
      </c>
      <c r="Q17" s="34">
        <f t="shared" si="0"/>
        <v>0.20000000000000018</v>
      </c>
      <c r="R17" s="33"/>
      <c r="S17" s="33"/>
      <c r="T17" s="33">
        <f t="shared" si="1"/>
        <v>0.31666666666666671</v>
      </c>
      <c r="U17" s="309">
        <f t="shared" si="1"/>
        <v>0.20000000000000018</v>
      </c>
      <c r="V17" s="185"/>
      <c r="W17" s="185">
        <f t="shared" si="2"/>
        <v>0.31666666666666671</v>
      </c>
      <c r="X17" s="185">
        <f t="shared" si="2"/>
        <v>0.20000000000000018</v>
      </c>
      <c r="Y17" s="185"/>
    </row>
    <row r="18" spans="1:25" ht="18.75">
      <c r="A18" s="181">
        <v>13</v>
      </c>
      <c r="B18" s="306" t="s">
        <v>2560</v>
      </c>
      <c r="C18" s="306"/>
      <c r="D18" s="311"/>
      <c r="E18" s="310" t="s">
        <v>3727</v>
      </c>
      <c r="F18" s="181">
        <v>207</v>
      </c>
      <c r="G18" s="238">
        <f>[1]Sheet1!N19</f>
        <v>14.89</v>
      </c>
      <c r="H18" s="238">
        <f>[1]Sheet1!M19</f>
        <v>29.74</v>
      </c>
      <c r="I18" s="308">
        <f t="shared" si="3"/>
        <v>8.5</v>
      </c>
      <c r="J18" s="308">
        <f t="shared" si="4"/>
        <v>7.9</v>
      </c>
      <c r="K18" s="308">
        <f t="shared" si="5"/>
        <v>2.7</v>
      </c>
      <c r="L18" s="308">
        <f t="shared" si="6"/>
        <v>5.2</v>
      </c>
      <c r="M18" s="308">
        <v>0</v>
      </c>
      <c r="N18" s="308">
        <v>0</v>
      </c>
      <c r="O18" s="308">
        <f t="shared" si="7"/>
        <v>0</v>
      </c>
      <c r="P18" s="34">
        <f t="shared" si="0"/>
        <v>0</v>
      </c>
      <c r="Q18" s="34">
        <f t="shared" si="0"/>
        <v>0</v>
      </c>
      <c r="R18" s="33"/>
      <c r="S18" s="33"/>
      <c r="T18" s="33">
        <f t="shared" si="1"/>
        <v>0</v>
      </c>
      <c r="U18" s="309">
        <f t="shared" si="1"/>
        <v>0</v>
      </c>
      <c r="V18" s="185"/>
      <c r="W18" s="185">
        <f t="shared" si="2"/>
        <v>0</v>
      </c>
      <c r="X18" s="185">
        <f t="shared" si="2"/>
        <v>0</v>
      </c>
      <c r="Y18" s="185"/>
    </row>
    <row r="19" spans="1:25" ht="18.75">
      <c r="A19" s="181">
        <v>14</v>
      </c>
      <c r="B19" s="306" t="s">
        <v>2560</v>
      </c>
      <c r="C19" s="306"/>
      <c r="D19" s="311"/>
      <c r="E19" s="310" t="s">
        <v>3728</v>
      </c>
      <c r="F19" s="181">
        <v>210</v>
      </c>
      <c r="G19" s="238">
        <f>[1]Sheet1!N20</f>
        <v>15.03</v>
      </c>
      <c r="H19" s="238">
        <f>[1]Sheet1!M20</f>
        <v>30.97</v>
      </c>
      <c r="I19" s="308">
        <f t="shared" si="3"/>
        <v>8.6999999999999993</v>
      </c>
      <c r="J19" s="308">
        <f t="shared" si="4"/>
        <v>8.1999999999999993</v>
      </c>
      <c r="K19" s="308">
        <f t="shared" si="5"/>
        <v>2.8</v>
      </c>
      <c r="L19" s="308">
        <f t="shared" si="6"/>
        <v>5.4</v>
      </c>
      <c r="M19" s="308">
        <v>0</v>
      </c>
      <c r="N19" s="308">
        <v>0</v>
      </c>
      <c r="O19" s="308">
        <f t="shared" si="7"/>
        <v>0</v>
      </c>
      <c r="P19" s="34">
        <f t="shared" si="0"/>
        <v>0</v>
      </c>
      <c r="Q19" s="34">
        <f t="shared" si="0"/>
        <v>0</v>
      </c>
      <c r="R19" s="33"/>
      <c r="S19" s="33"/>
      <c r="T19" s="33">
        <f t="shared" si="1"/>
        <v>0</v>
      </c>
      <c r="U19" s="309">
        <f t="shared" si="1"/>
        <v>0</v>
      </c>
      <c r="V19" s="185"/>
      <c r="W19" s="185">
        <f t="shared" si="2"/>
        <v>0</v>
      </c>
      <c r="X19" s="185">
        <f t="shared" si="2"/>
        <v>0</v>
      </c>
      <c r="Y19" s="185"/>
    </row>
    <row r="20" spans="1:25" ht="18.75">
      <c r="A20" s="181">
        <v>15</v>
      </c>
      <c r="B20" s="306" t="s">
        <v>2560</v>
      </c>
      <c r="C20" s="306"/>
      <c r="D20" s="311"/>
      <c r="E20" s="310" t="s">
        <v>3729</v>
      </c>
      <c r="F20" s="181">
        <v>15</v>
      </c>
      <c r="G20" s="238">
        <f>[1]Sheet1!N21</f>
        <v>1.25</v>
      </c>
      <c r="H20" s="238">
        <f>[1]Sheet1!M21</f>
        <v>1.48</v>
      </c>
      <c r="I20" s="308">
        <f t="shared" si="3"/>
        <v>0.6</v>
      </c>
      <c r="J20" s="308">
        <f t="shared" si="4"/>
        <v>0.60000000000000009</v>
      </c>
      <c r="K20" s="308">
        <f t="shared" si="5"/>
        <v>0.2</v>
      </c>
      <c r="L20" s="308">
        <f t="shared" si="6"/>
        <v>0.4</v>
      </c>
      <c r="M20" s="308">
        <v>0</v>
      </c>
      <c r="N20" s="308">
        <v>0</v>
      </c>
      <c r="O20" s="308">
        <f t="shared" si="7"/>
        <v>0</v>
      </c>
      <c r="P20" s="34">
        <f t="shared" si="0"/>
        <v>0</v>
      </c>
      <c r="Q20" s="34">
        <f t="shared" si="0"/>
        <v>0</v>
      </c>
      <c r="R20" s="33"/>
      <c r="S20" s="33"/>
      <c r="T20" s="33">
        <f t="shared" si="1"/>
        <v>0</v>
      </c>
      <c r="U20" s="309">
        <f t="shared" si="1"/>
        <v>0</v>
      </c>
      <c r="V20" s="185"/>
      <c r="W20" s="185">
        <f t="shared" si="2"/>
        <v>0</v>
      </c>
      <c r="X20" s="185">
        <f t="shared" si="2"/>
        <v>0</v>
      </c>
      <c r="Y20" s="185"/>
    </row>
    <row r="21" spans="1:25" ht="18.75">
      <c r="A21" s="181">
        <v>16</v>
      </c>
      <c r="B21" s="306" t="s">
        <v>2560</v>
      </c>
      <c r="C21" s="306"/>
      <c r="D21" s="311"/>
      <c r="E21" s="310" t="s">
        <v>3730</v>
      </c>
      <c r="F21" s="181">
        <v>10</v>
      </c>
      <c r="G21" s="238">
        <f>[1]Sheet1!N22</f>
        <v>1.25</v>
      </c>
      <c r="H21" s="238">
        <f>[1]Sheet1!M22</f>
        <v>2.11</v>
      </c>
      <c r="I21" s="308">
        <f t="shared" si="3"/>
        <v>0.4</v>
      </c>
      <c r="J21" s="308">
        <f t="shared" si="4"/>
        <v>0.30000000000000004</v>
      </c>
      <c r="K21" s="308">
        <f t="shared" si="5"/>
        <v>0.1</v>
      </c>
      <c r="L21" s="308">
        <f t="shared" si="6"/>
        <v>0.2</v>
      </c>
      <c r="M21" s="308">
        <v>0</v>
      </c>
      <c r="N21" s="308">
        <v>0</v>
      </c>
      <c r="O21" s="308">
        <f t="shared" si="7"/>
        <v>0</v>
      </c>
      <c r="P21" s="34">
        <f t="shared" si="0"/>
        <v>0</v>
      </c>
      <c r="Q21" s="34">
        <f t="shared" si="0"/>
        <v>0</v>
      </c>
      <c r="R21" s="33"/>
      <c r="S21" s="33"/>
      <c r="T21" s="33">
        <f t="shared" si="1"/>
        <v>0</v>
      </c>
      <c r="U21" s="309">
        <f t="shared" si="1"/>
        <v>0</v>
      </c>
      <c r="V21" s="185"/>
      <c r="W21" s="185">
        <f t="shared" si="2"/>
        <v>0</v>
      </c>
      <c r="X21" s="185">
        <f t="shared" si="2"/>
        <v>0</v>
      </c>
      <c r="Y21" s="185"/>
    </row>
    <row r="22" spans="1:25" ht="18.75">
      <c r="A22" s="181">
        <v>17</v>
      </c>
      <c r="B22" s="306" t="s">
        <v>2560</v>
      </c>
      <c r="C22" s="306"/>
      <c r="D22" s="311"/>
      <c r="E22" s="310" t="s">
        <v>3731</v>
      </c>
      <c r="F22" s="181">
        <v>69</v>
      </c>
      <c r="G22" s="238"/>
      <c r="H22" s="238"/>
      <c r="I22" s="308">
        <f t="shared" si="3"/>
        <v>2.8</v>
      </c>
      <c r="J22" s="308">
        <f t="shared" si="4"/>
        <v>2.6</v>
      </c>
      <c r="K22" s="308">
        <f t="shared" si="5"/>
        <v>0.9</v>
      </c>
      <c r="L22" s="308">
        <f t="shared" si="6"/>
        <v>1.7</v>
      </c>
      <c r="M22" s="308">
        <f t="shared" si="8"/>
        <v>0.9</v>
      </c>
      <c r="N22" s="308">
        <f t="shared" si="8"/>
        <v>1.7</v>
      </c>
      <c r="O22" s="308">
        <f t="shared" si="7"/>
        <v>2.6</v>
      </c>
      <c r="P22" s="34">
        <f t="shared" si="0"/>
        <v>0.3</v>
      </c>
      <c r="Q22" s="34">
        <f t="shared" si="0"/>
        <v>0.56666666666666665</v>
      </c>
      <c r="R22" s="33"/>
      <c r="S22" s="33"/>
      <c r="T22" s="33">
        <f t="shared" si="1"/>
        <v>0.3</v>
      </c>
      <c r="U22" s="309">
        <f t="shared" si="1"/>
        <v>0.56666666666666665</v>
      </c>
      <c r="V22" s="185"/>
      <c r="W22" s="185">
        <f t="shared" si="2"/>
        <v>0.3</v>
      </c>
      <c r="X22" s="185">
        <f t="shared" si="2"/>
        <v>0.56666666666666665</v>
      </c>
      <c r="Y22" s="185"/>
    </row>
    <row r="23" spans="1:25" ht="18.75">
      <c r="A23" s="181">
        <v>18</v>
      </c>
      <c r="B23" s="306" t="s">
        <v>2560</v>
      </c>
      <c r="C23" s="306"/>
      <c r="D23" s="314" t="s">
        <v>94</v>
      </c>
      <c r="E23" s="315" t="s">
        <v>3732</v>
      </c>
      <c r="F23" s="181"/>
      <c r="G23" s="238"/>
      <c r="H23" s="238"/>
      <c r="I23" s="308">
        <f t="shared" si="3"/>
        <v>0</v>
      </c>
      <c r="J23" s="308">
        <f t="shared" si="4"/>
        <v>0</v>
      </c>
      <c r="K23" s="308">
        <f t="shared" si="5"/>
        <v>0</v>
      </c>
      <c r="L23" s="308">
        <f t="shared" si="6"/>
        <v>0</v>
      </c>
      <c r="M23" s="308">
        <f t="shared" si="8"/>
        <v>0</v>
      </c>
      <c r="N23" s="308">
        <f t="shared" si="8"/>
        <v>0</v>
      </c>
      <c r="O23" s="308">
        <f t="shared" si="7"/>
        <v>0</v>
      </c>
      <c r="P23" s="34">
        <f t="shared" si="0"/>
        <v>0</v>
      </c>
      <c r="Q23" s="34">
        <f t="shared" si="0"/>
        <v>0</v>
      </c>
      <c r="R23" s="33"/>
      <c r="S23" s="33"/>
      <c r="T23" s="33">
        <f t="shared" si="1"/>
        <v>0</v>
      </c>
      <c r="U23" s="309">
        <f t="shared" si="1"/>
        <v>0</v>
      </c>
      <c r="V23" s="185"/>
      <c r="W23" s="185">
        <f t="shared" si="2"/>
        <v>0</v>
      </c>
      <c r="X23" s="185">
        <f t="shared" si="2"/>
        <v>0</v>
      </c>
      <c r="Y23" s="185"/>
    </row>
    <row r="24" spans="1:25" ht="39">
      <c r="A24" s="181">
        <v>19</v>
      </c>
      <c r="B24" s="306" t="s">
        <v>2560</v>
      </c>
      <c r="C24" s="306"/>
      <c r="D24" s="314"/>
      <c r="E24" s="316" t="s">
        <v>3733</v>
      </c>
      <c r="F24" s="181"/>
      <c r="G24" s="238"/>
      <c r="H24" s="238"/>
      <c r="I24" s="308">
        <f t="shared" si="3"/>
        <v>0</v>
      </c>
      <c r="J24" s="308">
        <f t="shared" si="4"/>
        <v>0</v>
      </c>
      <c r="K24" s="308">
        <f t="shared" si="5"/>
        <v>0</v>
      </c>
      <c r="L24" s="308">
        <f t="shared" si="6"/>
        <v>0</v>
      </c>
      <c r="M24" s="308">
        <f t="shared" si="8"/>
        <v>0</v>
      </c>
      <c r="N24" s="308">
        <f t="shared" si="8"/>
        <v>0</v>
      </c>
      <c r="O24" s="308">
        <f t="shared" si="7"/>
        <v>0</v>
      </c>
      <c r="P24" s="34">
        <f t="shared" si="0"/>
        <v>0</v>
      </c>
      <c r="Q24" s="34">
        <f t="shared" si="0"/>
        <v>0</v>
      </c>
      <c r="R24" s="33"/>
      <c r="S24" s="33"/>
      <c r="T24" s="33">
        <f t="shared" si="1"/>
        <v>0</v>
      </c>
      <c r="U24" s="309">
        <f t="shared" si="1"/>
        <v>0</v>
      </c>
      <c r="V24" s="185"/>
      <c r="W24" s="185">
        <f t="shared" si="2"/>
        <v>0</v>
      </c>
      <c r="X24" s="185">
        <f t="shared" si="2"/>
        <v>0</v>
      </c>
      <c r="Y24" s="185"/>
    </row>
    <row r="25" spans="1:25" ht="19.5">
      <c r="A25" s="181">
        <v>20</v>
      </c>
      <c r="B25" s="306" t="s">
        <v>2560</v>
      </c>
      <c r="C25" s="306"/>
      <c r="D25" s="314"/>
      <c r="E25" s="316" t="s">
        <v>3734</v>
      </c>
      <c r="F25" s="181"/>
      <c r="G25" s="238"/>
      <c r="H25" s="238"/>
      <c r="I25" s="308">
        <f t="shared" si="3"/>
        <v>0</v>
      </c>
      <c r="J25" s="308">
        <f t="shared" si="4"/>
        <v>0</v>
      </c>
      <c r="K25" s="308">
        <f t="shared" si="5"/>
        <v>0</v>
      </c>
      <c r="L25" s="308">
        <f t="shared" si="6"/>
        <v>0</v>
      </c>
      <c r="M25" s="308">
        <f t="shared" si="8"/>
        <v>0</v>
      </c>
      <c r="N25" s="308">
        <f t="shared" si="8"/>
        <v>0</v>
      </c>
      <c r="O25" s="308">
        <f t="shared" si="7"/>
        <v>0</v>
      </c>
      <c r="P25" s="34">
        <f t="shared" si="0"/>
        <v>0</v>
      </c>
      <c r="Q25" s="34">
        <f t="shared" si="0"/>
        <v>0</v>
      </c>
      <c r="R25" s="33"/>
      <c r="S25" s="33"/>
      <c r="T25" s="33">
        <f t="shared" si="1"/>
        <v>0</v>
      </c>
      <c r="U25" s="309">
        <f t="shared" si="1"/>
        <v>0</v>
      </c>
      <c r="V25" s="185"/>
      <c r="W25" s="185">
        <f t="shared" si="2"/>
        <v>0</v>
      </c>
      <c r="X25" s="185">
        <f t="shared" si="2"/>
        <v>0</v>
      </c>
      <c r="Y25" s="185"/>
    </row>
    <row r="26" spans="1:25" ht="39">
      <c r="A26" s="181">
        <v>21</v>
      </c>
      <c r="B26" s="306" t="s">
        <v>2560</v>
      </c>
      <c r="C26" s="306"/>
      <c r="D26" s="314"/>
      <c r="E26" s="316" t="s">
        <v>3735</v>
      </c>
      <c r="F26" s="181"/>
      <c r="G26" s="238"/>
      <c r="H26" s="238"/>
      <c r="I26" s="308">
        <f t="shared" si="3"/>
        <v>0</v>
      </c>
      <c r="J26" s="308">
        <f t="shared" si="4"/>
        <v>0</v>
      </c>
      <c r="K26" s="308">
        <f t="shared" si="5"/>
        <v>0</v>
      </c>
      <c r="L26" s="308">
        <f t="shared" si="6"/>
        <v>0</v>
      </c>
      <c r="M26" s="308">
        <f t="shared" si="8"/>
        <v>0</v>
      </c>
      <c r="N26" s="308">
        <f t="shared" si="8"/>
        <v>0</v>
      </c>
      <c r="O26" s="308">
        <f t="shared" si="7"/>
        <v>0</v>
      </c>
      <c r="P26" s="34">
        <f t="shared" si="0"/>
        <v>0</v>
      </c>
      <c r="Q26" s="34">
        <f t="shared" si="0"/>
        <v>0</v>
      </c>
      <c r="R26" s="33"/>
      <c r="S26" s="33"/>
      <c r="T26" s="33">
        <f t="shared" si="1"/>
        <v>0</v>
      </c>
      <c r="U26" s="309">
        <f t="shared" si="1"/>
        <v>0</v>
      </c>
      <c r="V26" s="185"/>
      <c r="W26" s="185">
        <f t="shared" si="2"/>
        <v>0</v>
      </c>
      <c r="X26" s="185">
        <f t="shared" si="2"/>
        <v>0</v>
      </c>
      <c r="Y26" s="185"/>
    </row>
    <row r="27" spans="1:25" ht="39">
      <c r="A27" s="181">
        <v>22</v>
      </c>
      <c r="B27" s="306" t="s">
        <v>2560</v>
      </c>
      <c r="C27" s="306"/>
      <c r="D27" s="314"/>
      <c r="E27" s="316" t="s">
        <v>3736</v>
      </c>
      <c r="F27" s="181"/>
      <c r="G27" s="238"/>
      <c r="H27" s="238"/>
      <c r="I27" s="308">
        <f t="shared" si="3"/>
        <v>0</v>
      </c>
      <c r="J27" s="308">
        <f t="shared" si="4"/>
        <v>0</v>
      </c>
      <c r="K27" s="308">
        <f t="shared" si="5"/>
        <v>0</v>
      </c>
      <c r="L27" s="308">
        <f t="shared" si="6"/>
        <v>0</v>
      </c>
      <c r="M27" s="308">
        <f t="shared" si="8"/>
        <v>0</v>
      </c>
      <c r="N27" s="308">
        <f t="shared" si="8"/>
        <v>0</v>
      </c>
      <c r="O27" s="308">
        <f t="shared" si="7"/>
        <v>0</v>
      </c>
      <c r="P27" s="34">
        <f t="shared" si="0"/>
        <v>0</v>
      </c>
      <c r="Q27" s="34">
        <f t="shared" si="0"/>
        <v>0</v>
      </c>
      <c r="R27" s="33"/>
      <c r="S27" s="33"/>
      <c r="T27" s="33">
        <f t="shared" si="1"/>
        <v>0</v>
      </c>
      <c r="U27" s="309">
        <f t="shared" si="1"/>
        <v>0</v>
      </c>
      <c r="V27" s="185"/>
      <c r="W27" s="185">
        <f t="shared" si="2"/>
        <v>0</v>
      </c>
      <c r="X27" s="185">
        <f t="shared" si="2"/>
        <v>0</v>
      </c>
      <c r="Y27" s="185"/>
    </row>
    <row r="28" spans="1:25" ht="19.5">
      <c r="A28" s="181">
        <v>23</v>
      </c>
      <c r="B28" s="306" t="s">
        <v>2560</v>
      </c>
      <c r="C28" s="306"/>
      <c r="D28" s="314"/>
      <c r="E28" s="316" t="s">
        <v>3737</v>
      </c>
      <c r="F28" s="181"/>
      <c r="G28" s="238"/>
      <c r="H28" s="238"/>
      <c r="I28" s="308">
        <f t="shared" si="3"/>
        <v>0</v>
      </c>
      <c r="J28" s="308">
        <f t="shared" si="4"/>
        <v>0</v>
      </c>
      <c r="K28" s="308">
        <f t="shared" si="5"/>
        <v>0</v>
      </c>
      <c r="L28" s="308">
        <f t="shared" si="6"/>
        <v>0</v>
      </c>
      <c r="M28" s="308">
        <f t="shared" si="8"/>
        <v>0</v>
      </c>
      <c r="N28" s="308">
        <f t="shared" si="8"/>
        <v>0</v>
      </c>
      <c r="O28" s="308">
        <f t="shared" si="7"/>
        <v>0</v>
      </c>
      <c r="P28" s="34">
        <f t="shared" si="0"/>
        <v>0</v>
      </c>
      <c r="Q28" s="34">
        <f t="shared" si="0"/>
        <v>0</v>
      </c>
      <c r="R28" s="33"/>
      <c r="S28" s="33"/>
      <c r="T28" s="33">
        <f t="shared" si="1"/>
        <v>0</v>
      </c>
      <c r="U28" s="309">
        <f t="shared" si="1"/>
        <v>0</v>
      </c>
      <c r="V28" s="185"/>
      <c r="W28" s="185">
        <f t="shared" si="2"/>
        <v>0</v>
      </c>
      <c r="X28" s="185">
        <f t="shared" si="2"/>
        <v>0</v>
      </c>
      <c r="Y28" s="185"/>
    </row>
    <row r="29" spans="1:25" ht="39">
      <c r="A29" s="181">
        <v>24</v>
      </c>
      <c r="B29" s="306" t="s">
        <v>2560</v>
      </c>
      <c r="C29" s="306"/>
      <c r="D29" s="314"/>
      <c r="E29" s="316" t="s">
        <v>3738</v>
      </c>
      <c r="F29" s="181"/>
      <c r="G29" s="238"/>
      <c r="H29" s="238"/>
      <c r="I29" s="308">
        <f t="shared" si="3"/>
        <v>0</v>
      </c>
      <c r="J29" s="308">
        <f t="shared" si="4"/>
        <v>0</v>
      </c>
      <c r="K29" s="308">
        <f t="shared" si="5"/>
        <v>0</v>
      </c>
      <c r="L29" s="308">
        <f t="shared" si="6"/>
        <v>0</v>
      </c>
      <c r="M29" s="308">
        <f t="shared" si="8"/>
        <v>0</v>
      </c>
      <c r="N29" s="308">
        <f t="shared" si="8"/>
        <v>0</v>
      </c>
      <c r="O29" s="308">
        <f t="shared" si="7"/>
        <v>0</v>
      </c>
      <c r="P29" s="34">
        <f t="shared" si="0"/>
        <v>0</v>
      </c>
      <c r="Q29" s="34">
        <f t="shared" si="0"/>
        <v>0</v>
      </c>
      <c r="R29" s="33"/>
      <c r="S29" s="33"/>
      <c r="T29" s="33">
        <f t="shared" si="1"/>
        <v>0</v>
      </c>
      <c r="U29" s="309">
        <f t="shared" si="1"/>
        <v>0</v>
      </c>
      <c r="V29" s="185"/>
      <c r="W29" s="185">
        <f t="shared" si="2"/>
        <v>0</v>
      </c>
      <c r="X29" s="185">
        <f t="shared" si="2"/>
        <v>0</v>
      </c>
      <c r="Y29" s="185"/>
    </row>
    <row r="30" spans="1:25" ht="20.25">
      <c r="A30" s="317"/>
      <c r="B30" s="318"/>
      <c r="C30" s="318"/>
      <c r="D30" s="319"/>
      <c r="E30" s="320" t="s">
        <v>225</v>
      </c>
      <c r="F30" s="321"/>
      <c r="G30" s="322"/>
      <c r="H30" s="322"/>
      <c r="I30" s="322">
        <f>SUM(I6:I29)</f>
        <v>74.3</v>
      </c>
      <c r="J30" s="322"/>
      <c r="K30" s="322">
        <f t="shared" ref="K30:Q30" si="9">SUM(K6:K29)</f>
        <v>23.7</v>
      </c>
      <c r="L30" s="322">
        <f t="shared" si="9"/>
        <v>45.600000000000009</v>
      </c>
      <c r="M30" s="322">
        <f t="shared" si="9"/>
        <v>11.110000000000001</v>
      </c>
      <c r="N30" s="322">
        <f t="shared" si="9"/>
        <v>20.88</v>
      </c>
      <c r="O30" s="308">
        <f t="shared" si="7"/>
        <v>31.990000000000002</v>
      </c>
      <c r="P30" s="322">
        <f t="shared" si="9"/>
        <v>3.7033333333333336</v>
      </c>
      <c r="Q30" s="322">
        <f t="shared" si="9"/>
        <v>6.96</v>
      </c>
      <c r="R30" s="322"/>
      <c r="S30" s="322"/>
      <c r="T30" s="322">
        <f>SUM(T6:T29)</f>
        <v>3.7033333333333336</v>
      </c>
      <c r="U30" s="322">
        <f>SUM(U6:U29)</f>
        <v>6.96</v>
      </c>
      <c r="V30" s="322"/>
      <c r="W30" s="322">
        <f>SUM(W6:W29)</f>
        <v>3.7033333333333336</v>
      </c>
      <c r="X30" s="322">
        <f>SUM(X6:X29)</f>
        <v>6.96</v>
      </c>
      <c r="Y30" s="322"/>
    </row>
    <row r="31" spans="1:25">
      <c r="A31" s="44"/>
      <c r="B31" s="323"/>
      <c r="C31" s="323"/>
      <c r="D31" s="323"/>
      <c r="E31" s="323"/>
      <c r="F31" s="44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</row>
    <row r="32" spans="1:25">
      <c r="A32" s="44"/>
      <c r="B32" s="323"/>
      <c r="C32" s="323"/>
      <c r="D32" s="323"/>
      <c r="E32" s="323"/>
      <c r="F32" s="44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</row>
    <row r="33" spans="1:25">
      <c r="A33" s="44"/>
      <c r="B33" s="323"/>
      <c r="C33" s="323"/>
      <c r="D33" s="323"/>
      <c r="E33" s="323"/>
      <c r="F33" s="44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</row>
    <row r="34" spans="1:25">
      <c r="A34" s="44"/>
      <c r="B34" s="323"/>
      <c r="C34" s="323"/>
      <c r="D34" s="323"/>
      <c r="E34" s="323"/>
      <c r="F34" s="44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</row>
    <row r="35" spans="1:25">
      <c r="A35" s="44"/>
      <c r="B35" s="323"/>
      <c r="C35" s="323"/>
      <c r="D35" s="323"/>
      <c r="E35" s="323"/>
      <c r="F35" s="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</row>
    <row r="36" spans="1:25">
      <c r="A36" s="44"/>
      <c r="B36" s="323"/>
      <c r="C36" s="323"/>
      <c r="D36" s="323"/>
      <c r="E36" s="323"/>
      <c r="F36" s="44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</row>
    <row r="37" spans="1:25">
      <c r="A37" s="44"/>
      <c r="B37" s="323"/>
      <c r="C37" s="323"/>
      <c r="D37" s="323"/>
      <c r="E37" s="323"/>
      <c r="F37" s="44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</row>
    <row r="38" spans="1:25">
      <c r="A38" s="44"/>
      <c r="B38" s="323"/>
      <c r="C38" s="323"/>
      <c r="D38" s="323"/>
      <c r="E38" s="323"/>
      <c r="F38" s="44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</row>
    <row r="39" spans="1:25">
      <c r="A39" s="44"/>
      <c r="B39" s="323"/>
      <c r="C39" s="323"/>
      <c r="D39" s="323"/>
      <c r="E39" s="323"/>
      <c r="F39" s="44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</row>
    <row r="40" spans="1:25">
      <c r="A40" s="44"/>
      <c r="B40" s="323"/>
      <c r="C40" s="323"/>
      <c r="D40" s="323"/>
      <c r="E40" s="323"/>
      <c r="F40" s="44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</row>
    <row r="41" spans="1:25">
      <c r="A41" s="44"/>
      <c r="B41" s="323"/>
      <c r="C41" s="323"/>
      <c r="D41" s="323"/>
      <c r="E41" s="323"/>
      <c r="F41" s="44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</row>
    <row r="42" spans="1:25">
      <c r="A42" s="44"/>
      <c r="B42" s="323"/>
      <c r="C42" s="323"/>
      <c r="D42" s="323"/>
      <c r="E42" s="323"/>
      <c r="F42" s="44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</row>
    <row r="43" spans="1:25">
      <c r="A43" s="44"/>
      <c r="B43" s="323"/>
      <c r="C43" s="323"/>
      <c r="D43" s="323"/>
      <c r="E43" s="323"/>
      <c r="F43" s="44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</row>
    <row r="44" spans="1:25">
      <c r="A44" s="44"/>
      <c r="B44" s="323"/>
      <c r="C44" s="323"/>
      <c r="D44" s="323"/>
      <c r="E44" s="323"/>
      <c r="F44" s="44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</row>
    <row r="45" spans="1:25">
      <c r="A45" s="44"/>
      <c r="B45" s="323"/>
      <c r="C45" s="323"/>
      <c r="D45" s="323"/>
      <c r="E45" s="323"/>
      <c r="F45" s="44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</row>
    <row r="46" spans="1:25">
      <c r="A46" s="44"/>
      <c r="B46" s="323"/>
      <c r="C46" s="323"/>
      <c r="D46" s="323"/>
      <c r="E46" s="323"/>
      <c r="F46" s="44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</row>
    <row r="47" spans="1:25">
      <c r="A47" s="44"/>
      <c r="B47" s="323"/>
      <c r="C47" s="323"/>
      <c r="D47" s="323"/>
      <c r="E47" s="323"/>
      <c r="F47" s="44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</row>
    <row r="48" spans="1:25">
      <c r="A48" s="44"/>
      <c r="B48" s="323"/>
      <c r="C48" s="323"/>
      <c r="D48" s="323"/>
      <c r="E48" s="323"/>
      <c r="F48" s="44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</row>
    <row r="49" spans="1:25">
      <c r="A49" s="44"/>
      <c r="B49" s="323"/>
      <c r="C49" s="323"/>
      <c r="D49" s="323"/>
      <c r="E49" s="323"/>
      <c r="F49" s="44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</row>
    <row r="50" spans="1:25">
      <c r="A50" s="44"/>
      <c r="B50" s="323"/>
      <c r="C50" s="323"/>
      <c r="D50" s="323"/>
      <c r="E50" s="323"/>
      <c r="F50" s="44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</row>
    <row r="51" spans="1:25">
      <c r="A51" s="44"/>
      <c r="B51" s="323"/>
      <c r="C51" s="323"/>
      <c r="D51" s="323"/>
      <c r="E51" s="323"/>
      <c r="F51" s="44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</row>
    <row r="52" spans="1:25">
      <c r="A52" s="44"/>
      <c r="B52" s="323"/>
      <c r="C52" s="323"/>
      <c r="D52" s="323"/>
      <c r="E52" s="323"/>
      <c r="F52" s="44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</row>
    <row r="53" spans="1:25">
      <c r="A53" s="44"/>
      <c r="B53" s="323"/>
      <c r="C53" s="323"/>
      <c r="D53" s="323"/>
      <c r="E53" s="323"/>
      <c r="F53" s="44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</row>
    <row r="54" spans="1:25">
      <c r="A54" s="44"/>
      <c r="B54" s="323"/>
      <c r="C54" s="323"/>
      <c r="D54" s="323"/>
      <c r="E54" s="323"/>
      <c r="F54" s="44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</row>
    <row r="55" spans="1:25">
      <c r="A55" s="44"/>
      <c r="B55" s="323"/>
      <c r="C55" s="323"/>
      <c r="D55" s="323"/>
      <c r="E55" s="323"/>
      <c r="F55" s="44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</row>
    <row r="56" spans="1:25">
      <c r="A56" s="44"/>
      <c r="B56" s="323"/>
      <c r="C56" s="323"/>
      <c r="D56" s="323"/>
      <c r="E56" s="323"/>
      <c r="F56" s="44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</row>
    <row r="57" spans="1:25">
      <c r="A57" s="44"/>
      <c r="B57" s="323"/>
      <c r="C57" s="323"/>
      <c r="D57" s="323"/>
      <c r="E57" s="323"/>
      <c r="F57" s="44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</row>
    <row r="58" spans="1:25">
      <c r="A58" s="44"/>
      <c r="B58" s="323"/>
      <c r="C58" s="323"/>
      <c r="D58" s="323"/>
      <c r="E58" s="323"/>
      <c r="F58" s="44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</row>
    <row r="59" spans="1:25">
      <c r="A59" s="44"/>
      <c r="B59" s="323"/>
      <c r="C59" s="323"/>
      <c r="D59" s="323"/>
      <c r="E59" s="323"/>
      <c r="F59" s="44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</row>
    <row r="60" spans="1:25" ht="18.75">
      <c r="A60" s="181">
        <v>1</v>
      </c>
      <c r="B60" s="306" t="s">
        <v>1772</v>
      </c>
      <c r="C60" s="306" t="s">
        <v>1773</v>
      </c>
      <c r="D60" s="307" t="s">
        <v>1773</v>
      </c>
      <c r="E60" s="307" t="s">
        <v>3739</v>
      </c>
      <c r="F60" s="26">
        <v>283</v>
      </c>
      <c r="G60" s="238">
        <f>[1]Sheet1!O7/100</f>
        <v>6.3704999999999998</v>
      </c>
      <c r="H60" s="238">
        <f>[1]Sheet1!P7/100</f>
        <v>6.6770000000000005</v>
      </c>
      <c r="I60" s="308">
        <f t="shared" ref="I60:I117" si="10">ROUND(F60*55/100*50*0.0015,1)</f>
        <v>11.7</v>
      </c>
      <c r="J60" s="308">
        <f t="shared" ref="J60:J117" si="11">K60+L60</f>
        <v>11</v>
      </c>
      <c r="K60" s="308">
        <f t="shared" ref="K60:K117" si="12">ROUND(I60*1/3.1,1)</f>
        <v>3.8</v>
      </c>
      <c r="L60" s="308">
        <f t="shared" ref="L60:L117" si="13">ROUND(I60*2/3.25,1)</f>
        <v>7.2</v>
      </c>
      <c r="M60" s="308">
        <v>0</v>
      </c>
      <c r="N60" s="308">
        <f t="shared" ref="N60:N117" si="14">L60-H60</f>
        <v>0.52299999999999969</v>
      </c>
      <c r="O60" s="308">
        <f t="shared" ref="O60:O118" si="15">M60+N60</f>
        <v>0.52299999999999969</v>
      </c>
      <c r="P60" s="34">
        <f t="shared" ref="P60:Q91" si="16">M60*1/3</f>
        <v>0</v>
      </c>
      <c r="Q60" s="34">
        <f t="shared" si="16"/>
        <v>0.17433333333333323</v>
      </c>
      <c r="R60" s="33"/>
      <c r="S60" s="33"/>
      <c r="T60" s="33">
        <f t="shared" ref="T60:U91" si="17">M60*1/3</f>
        <v>0</v>
      </c>
      <c r="U60" s="309">
        <f t="shared" si="17"/>
        <v>0.17433333333333323</v>
      </c>
      <c r="V60" s="185"/>
      <c r="W60" s="185">
        <f t="shared" ref="W60:X91" si="18">M60*1/3</f>
        <v>0</v>
      </c>
      <c r="X60" s="185">
        <f t="shared" si="18"/>
        <v>0.17433333333333323</v>
      </c>
      <c r="Y60" s="185"/>
    </row>
    <row r="61" spans="1:25" ht="18.75">
      <c r="A61" s="181">
        <v>2</v>
      </c>
      <c r="B61" s="306" t="s">
        <v>1772</v>
      </c>
      <c r="C61" s="306" t="s">
        <v>1773</v>
      </c>
      <c r="D61" s="307" t="s">
        <v>1778</v>
      </c>
      <c r="E61" s="307" t="s">
        <v>3740</v>
      </c>
      <c r="F61" s="26">
        <v>81</v>
      </c>
      <c r="G61" s="238">
        <f>[1]Sheet1!O8/100</f>
        <v>1.7450000000000001</v>
      </c>
      <c r="H61" s="238">
        <f>[1]Sheet1!P8/100</f>
        <v>0.61049999999999993</v>
      </c>
      <c r="I61" s="308">
        <f t="shared" si="10"/>
        <v>3.3</v>
      </c>
      <c r="J61" s="308">
        <f t="shared" si="11"/>
        <v>3.1</v>
      </c>
      <c r="K61" s="308">
        <f t="shared" si="12"/>
        <v>1.1000000000000001</v>
      </c>
      <c r="L61" s="308">
        <f t="shared" si="13"/>
        <v>2</v>
      </c>
      <c r="M61" s="308">
        <v>0</v>
      </c>
      <c r="N61" s="308">
        <f t="shared" si="14"/>
        <v>1.3895</v>
      </c>
      <c r="O61" s="308">
        <f t="shared" si="15"/>
        <v>1.3895</v>
      </c>
      <c r="P61" s="34">
        <f t="shared" si="16"/>
        <v>0</v>
      </c>
      <c r="Q61" s="34">
        <f t="shared" si="16"/>
        <v>0.46316666666666667</v>
      </c>
      <c r="R61" s="33"/>
      <c r="S61" s="33"/>
      <c r="T61" s="33">
        <f t="shared" si="17"/>
        <v>0</v>
      </c>
      <c r="U61" s="309">
        <f t="shared" si="17"/>
        <v>0.46316666666666667</v>
      </c>
      <c r="V61" s="185"/>
      <c r="W61" s="185">
        <f t="shared" si="18"/>
        <v>0</v>
      </c>
      <c r="X61" s="185">
        <f t="shared" si="18"/>
        <v>0.46316666666666667</v>
      </c>
      <c r="Y61" s="185"/>
    </row>
    <row r="62" spans="1:25" ht="18.75">
      <c r="A62" s="181">
        <v>3</v>
      </c>
      <c r="B62" s="306" t="s">
        <v>1772</v>
      </c>
      <c r="C62" s="306" t="s">
        <v>1789</v>
      </c>
      <c r="D62" s="307" t="s">
        <v>1789</v>
      </c>
      <c r="E62" s="307" t="s">
        <v>3741</v>
      </c>
      <c r="F62" s="26">
        <v>143</v>
      </c>
      <c r="G62" s="238">
        <f>[1]Sheet1!O9/100</f>
        <v>3.6444999999999999</v>
      </c>
      <c r="H62" s="238">
        <f>[1]Sheet1!P9/100</f>
        <v>1.8935</v>
      </c>
      <c r="I62" s="308">
        <f t="shared" si="10"/>
        <v>5.9</v>
      </c>
      <c r="J62" s="308">
        <f t="shared" si="11"/>
        <v>5.5</v>
      </c>
      <c r="K62" s="308">
        <f t="shared" si="12"/>
        <v>1.9</v>
      </c>
      <c r="L62" s="308">
        <f t="shared" si="13"/>
        <v>3.6</v>
      </c>
      <c r="M62" s="308">
        <v>0</v>
      </c>
      <c r="N62" s="308">
        <f t="shared" si="14"/>
        <v>1.7065000000000001</v>
      </c>
      <c r="O62" s="308">
        <f t="shared" si="15"/>
        <v>1.7065000000000001</v>
      </c>
      <c r="P62" s="34">
        <f t="shared" si="16"/>
        <v>0</v>
      </c>
      <c r="Q62" s="34">
        <f t="shared" si="16"/>
        <v>0.56883333333333341</v>
      </c>
      <c r="R62" s="33"/>
      <c r="S62" s="33"/>
      <c r="T62" s="33">
        <f t="shared" si="17"/>
        <v>0</v>
      </c>
      <c r="U62" s="309">
        <f t="shared" si="17"/>
        <v>0.56883333333333341</v>
      </c>
      <c r="V62" s="185"/>
      <c r="W62" s="185">
        <f t="shared" si="18"/>
        <v>0</v>
      </c>
      <c r="X62" s="185">
        <f t="shared" si="18"/>
        <v>0.56883333333333341</v>
      </c>
      <c r="Y62" s="185"/>
    </row>
    <row r="63" spans="1:25" ht="18.75">
      <c r="A63" s="181">
        <v>4</v>
      </c>
      <c r="B63" s="306" t="s">
        <v>1772</v>
      </c>
      <c r="C63" s="306" t="s">
        <v>1789</v>
      </c>
      <c r="D63" s="307" t="s">
        <v>1792</v>
      </c>
      <c r="E63" s="307" t="s">
        <v>3742</v>
      </c>
      <c r="F63" s="26">
        <v>136</v>
      </c>
      <c r="G63" s="238">
        <f>[1]Sheet1!O10/100</f>
        <v>7.7720000000000002</v>
      </c>
      <c r="H63" s="238"/>
      <c r="I63" s="308">
        <f t="shared" si="10"/>
        <v>5.6</v>
      </c>
      <c r="J63" s="308">
        <f t="shared" si="11"/>
        <v>5.2</v>
      </c>
      <c r="K63" s="308">
        <f t="shared" si="12"/>
        <v>1.8</v>
      </c>
      <c r="L63" s="308">
        <f t="shared" si="13"/>
        <v>3.4</v>
      </c>
      <c r="M63" s="308">
        <v>0</v>
      </c>
      <c r="N63" s="308">
        <f t="shared" si="14"/>
        <v>3.4</v>
      </c>
      <c r="O63" s="308">
        <f t="shared" si="15"/>
        <v>3.4</v>
      </c>
      <c r="P63" s="34">
        <f t="shared" si="16"/>
        <v>0</v>
      </c>
      <c r="Q63" s="34">
        <f t="shared" si="16"/>
        <v>1.1333333333333333</v>
      </c>
      <c r="R63" s="33"/>
      <c r="S63" s="33"/>
      <c r="T63" s="33">
        <f t="shared" si="17"/>
        <v>0</v>
      </c>
      <c r="U63" s="309">
        <f t="shared" si="17"/>
        <v>1.1333333333333333</v>
      </c>
      <c r="V63" s="185"/>
      <c r="W63" s="185">
        <f t="shared" si="18"/>
        <v>0</v>
      </c>
      <c r="X63" s="185">
        <f t="shared" si="18"/>
        <v>1.1333333333333333</v>
      </c>
      <c r="Y63" s="185"/>
    </row>
    <row r="64" spans="1:25" ht="18.75">
      <c r="A64" s="181">
        <v>5</v>
      </c>
      <c r="B64" s="306" t="s">
        <v>1772</v>
      </c>
      <c r="C64" s="306" t="s">
        <v>1789</v>
      </c>
      <c r="D64" s="307" t="s">
        <v>360</v>
      </c>
      <c r="E64" s="307" t="s">
        <v>3743</v>
      </c>
      <c r="F64" s="26">
        <v>91</v>
      </c>
      <c r="G64" s="238">
        <f>[1]Sheet1!O11/100</f>
        <v>3.6719999999999997</v>
      </c>
      <c r="H64" s="238">
        <f>[1]Sheet1!P11/100</f>
        <v>1.5630000000000002</v>
      </c>
      <c r="I64" s="308">
        <f t="shared" si="10"/>
        <v>3.8</v>
      </c>
      <c r="J64" s="308">
        <f t="shared" si="11"/>
        <v>3.5</v>
      </c>
      <c r="K64" s="308">
        <f t="shared" si="12"/>
        <v>1.2</v>
      </c>
      <c r="L64" s="308">
        <f t="shared" si="13"/>
        <v>2.2999999999999998</v>
      </c>
      <c r="M64" s="308">
        <v>0</v>
      </c>
      <c r="N64" s="308">
        <f t="shared" si="14"/>
        <v>0.73699999999999966</v>
      </c>
      <c r="O64" s="308">
        <f t="shared" si="15"/>
        <v>0.73699999999999966</v>
      </c>
      <c r="P64" s="34">
        <f t="shared" si="16"/>
        <v>0</v>
      </c>
      <c r="Q64" s="34">
        <f t="shared" si="16"/>
        <v>0.24566666666666656</v>
      </c>
      <c r="R64" s="33"/>
      <c r="S64" s="33"/>
      <c r="T64" s="33">
        <f t="shared" si="17"/>
        <v>0</v>
      </c>
      <c r="U64" s="309">
        <f t="shared" si="17"/>
        <v>0.24566666666666656</v>
      </c>
      <c r="V64" s="185"/>
      <c r="W64" s="185">
        <f t="shared" si="18"/>
        <v>0</v>
      </c>
      <c r="X64" s="185">
        <f t="shared" si="18"/>
        <v>0.24566666666666656</v>
      </c>
      <c r="Y64" s="185"/>
    </row>
    <row r="65" spans="1:25" ht="18.75">
      <c r="A65" s="181">
        <v>6</v>
      </c>
      <c r="B65" s="306" t="s">
        <v>1772</v>
      </c>
      <c r="C65" s="306" t="s">
        <v>1797</v>
      </c>
      <c r="D65" s="307" t="s">
        <v>1797</v>
      </c>
      <c r="E65" s="307" t="s">
        <v>3744</v>
      </c>
      <c r="F65" s="26">
        <v>311</v>
      </c>
      <c r="G65" s="238">
        <f>[1]Sheet1!O12/100</f>
        <v>1.5640000000000001</v>
      </c>
      <c r="H65" s="238">
        <f>[1]Sheet1!P12/100</f>
        <v>2.1265000000000001</v>
      </c>
      <c r="I65" s="308">
        <f t="shared" si="10"/>
        <v>12.8</v>
      </c>
      <c r="J65" s="308">
        <f t="shared" si="11"/>
        <v>12</v>
      </c>
      <c r="K65" s="308">
        <f t="shared" si="12"/>
        <v>4.0999999999999996</v>
      </c>
      <c r="L65" s="308">
        <f t="shared" si="13"/>
        <v>7.9</v>
      </c>
      <c r="M65" s="308">
        <f t="shared" ref="M65:M117" si="19">K65-G65</f>
        <v>2.5359999999999996</v>
      </c>
      <c r="N65" s="308">
        <f t="shared" si="14"/>
        <v>5.7735000000000003</v>
      </c>
      <c r="O65" s="308">
        <f t="shared" si="15"/>
        <v>8.3094999999999999</v>
      </c>
      <c r="P65" s="34">
        <f t="shared" si="16"/>
        <v>0.84533333333333316</v>
      </c>
      <c r="Q65" s="34">
        <f t="shared" si="16"/>
        <v>1.9245000000000001</v>
      </c>
      <c r="R65" s="33"/>
      <c r="S65" s="33"/>
      <c r="T65" s="33">
        <f t="shared" si="17"/>
        <v>0.84533333333333316</v>
      </c>
      <c r="U65" s="309">
        <f t="shared" si="17"/>
        <v>1.9245000000000001</v>
      </c>
      <c r="V65" s="185"/>
      <c r="W65" s="185">
        <f t="shared" si="18"/>
        <v>0.84533333333333316</v>
      </c>
      <c r="X65" s="185">
        <f t="shared" si="18"/>
        <v>1.9245000000000001</v>
      </c>
      <c r="Y65" s="185"/>
    </row>
    <row r="66" spans="1:25" ht="18.75">
      <c r="A66" s="181">
        <v>7</v>
      </c>
      <c r="B66" s="306" t="s">
        <v>1772</v>
      </c>
      <c r="C66" s="306" t="s">
        <v>1808</v>
      </c>
      <c r="D66" s="307" t="s">
        <v>1806</v>
      </c>
      <c r="E66" s="307" t="s">
        <v>3745</v>
      </c>
      <c r="F66" s="26">
        <v>66</v>
      </c>
      <c r="G66" s="238">
        <f>[1]Sheet1!O13/100</f>
        <v>1.3765000000000001</v>
      </c>
      <c r="H66" s="238"/>
      <c r="I66" s="308">
        <f t="shared" si="10"/>
        <v>2.7</v>
      </c>
      <c r="J66" s="308">
        <f t="shared" si="11"/>
        <v>2.6</v>
      </c>
      <c r="K66" s="308">
        <f t="shared" si="12"/>
        <v>0.9</v>
      </c>
      <c r="L66" s="308">
        <f t="shared" si="13"/>
        <v>1.7</v>
      </c>
      <c r="M66" s="308">
        <v>0</v>
      </c>
      <c r="N66" s="308">
        <f t="shared" si="14"/>
        <v>1.7</v>
      </c>
      <c r="O66" s="308">
        <f t="shared" si="15"/>
        <v>1.7</v>
      </c>
      <c r="P66" s="34">
        <f t="shared" si="16"/>
        <v>0</v>
      </c>
      <c r="Q66" s="34">
        <f t="shared" si="16"/>
        <v>0.56666666666666665</v>
      </c>
      <c r="R66" s="33"/>
      <c r="S66" s="33"/>
      <c r="T66" s="33">
        <f t="shared" si="17"/>
        <v>0</v>
      </c>
      <c r="U66" s="309">
        <f t="shared" si="17"/>
        <v>0.56666666666666665</v>
      </c>
      <c r="V66" s="185"/>
      <c r="W66" s="185">
        <f t="shared" si="18"/>
        <v>0</v>
      </c>
      <c r="X66" s="185">
        <f t="shared" si="18"/>
        <v>0.56666666666666665</v>
      </c>
      <c r="Y66" s="185"/>
    </row>
    <row r="67" spans="1:25" ht="18.75">
      <c r="A67" s="181">
        <v>8</v>
      </c>
      <c r="B67" s="306" t="s">
        <v>1772</v>
      </c>
      <c r="C67" s="306" t="s">
        <v>1811</v>
      </c>
      <c r="D67" s="307" t="s">
        <v>1814</v>
      </c>
      <c r="E67" s="307" t="s">
        <v>3746</v>
      </c>
      <c r="F67" s="26">
        <v>82</v>
      </c>
      <c r="G67" s="238"/>
      <c r="H67" s="238"/>
      <c r="I67" s="308">
        <f t="shared" si="10"/>
        <v>3.4</v>
      </c>
      <c r="J67" s="308">
        <f t="shared" si="11"/>
        <v>3.2</v>
      </c>
      <c r="K67" s="308">
        <f t="shared" si="12"/>
        <v>1.1000000000000001</v>
      </c>
      <c r="L67" s="308">
        <f t="shared" si="13"/>
        <v>2.1</v>
      </c>
      <c r="M67" s="308">
        <f t="shared" si="19"/>
        <v>1.1000000000000001</v>
      </c>
      <c r="N67" s="308">
        <f t="shared" si="14"/>
        <v>2.1</v>
      </c>
      <c r="O67" s="308">
        <f t="shared" si="15"/>
        <v>3.2</v>
      </c>
      <c r="P67" s="34">
        <f t="shared" si="16"/>
        <v>0.3666666666666667</v>
      </c>
      <c r="Q67" s="34">
        <f t="shared" si="16"/>
        <v>0.70000000000000007</v>
      </c>
      <c r="R67" s="33"/>
      <c r="S67" s="33"/>
      <c r="T67" s="33">
        <f t="shared" si="17"/>
        <v>0.3666666666666667</v>
      </c>
      <c r="U67" s="309">
        <f t="shared" si="17"/>
        <v>0.70000000000000007</v>
      </c>
      <c r="V67" s="185"/>
      <c r="W67" s="185">
        <f t="shared" si="18"/>
        <v>0.3666666666666667</v>
      </c>
      <c r="X67" s="185">
        <f t="shared" si="18"/>
        <v>0.70000000000000007</v>
      </c>
      <c r="Y67" s="185"/>
    </row>
    <row r="68" spans="1:25" ht="18.75">
      <c r="A68" s="181">
        <v>9</v>
      </c>
      <c r="B68" s="306" t="s">
        <v>1772</v>
      </c>
      <c r="C68" s="306" t="s">
        <v>1811</v>
      </c>
      <c r="D68" s="307" t="s">
        <v>728</v>
      </c>
      <c r="E68" s="307" t="s">
        <v>3747</v>
      </c>
      <c r="F68" s="26">
        <v>101</v>
      </c>
      <c r="G68" s="238">
        <f>[1]Sheet1!O15/100</f>
        <v>0.23449999999999999</v>
      </c>
      <c r="H68" s="238">
        <f>[1]Sheet1!P15/100</f>
        <v>2.5555000000000003</v>
      </c>
      <c r="I68" s="308">
        <f t="shared" si="10"/>
        <v>4.2</v>
      </c>
      <c r="J68" s="308">
        <f t="shared" si="11"/>
        <v>4</v>
      </c>
      <c r="K68" s="308">
        <f t="shared" si="12"/>
        <v>1.4</v>
      </c>
      <c r="L68" s="308">
        <f t="shared" si="13"/>
        <v>2.6</v>
      </c>
      <c r="M68" s="308">
        <f t="shared" si="19"/>
        <v>1.1655</v>
      </c>
      <c r="N68" s="308">
        <f t="shared" si="14"/>
        <v>4.4499999999999762E-2</v>
      </c>
      <c r="O68" s="308">
        <f t="shared" si="15"/>
        <v>1.2099999999999997</v>
      </c>
      <c r="P68" s="34">
        <f t="shared" si="16"/>
        <v>0.38850000000000001</v>
      </c>
      <c r="Q68" s="34">
        <f t="shared" si="16"/>
        <v>1.4833333333333254E-2</v>
      </c>
      <c r="R68" s="33"/>
      <c r="S68" s="33"/>
      <c r="T68" s="33">
        <f t="shared" si="17"/>
        <v>0.38850000000000001</v>
      </c>
      <c r="U68" s="309">
        <f t="shared" si="17"/>
        <v>1.4833333333333254E-2</v>
      </c>
      <c r="V68" s="185"/>
      <c r="W68" s="185">
        <f t="shared" si="18"/>
        <v>0.38850000000000001</v>
      </c>
      <c r="X68" s="185">
        <f t="shared" si="18"/>
        <v>1.4833333333333254E-2</v>
      </c>
      <c r="Y68" s="185"/>
    </row>
    <row r="69" spans="1:25" ht="18.75">
      <c r="A69" s="181">
        <v>10</v>
      </c>
      <c r="B69" s="306" t="s">
        <v>1772</v>
      </c>
      <c r="C69" s="306" t="s">
        <v>1811</v>
      </c>
      <c r="D69" s="307" t="s">
        <v>813</v>
      </c>
      <c r="E69" s="307" t="s">
        <v>3748</v>
      </c>
      <c r="F69" s="26">
        <v>118</v>
      </c>
      <c r="G69" s="238">
        <f>[1]Sheet1!O16/100</f>
        <v>0.42349999999999999</v>
      </c>
      <c r="H69" s="238">
        <f>[1]Sheet1!P16/100</f>
        <v>0.80700000000000005</v>
      </c>
      <c r="I69" s="308">
        <f t="shared" si="10"/>
        <v>4.9000000000000004</v>
      </c>
      <c r="J69" s="308">
        <f t="shared" si="11"/>
        <v>4.5999999999999996</v>
      </c>
      <c r="K69" s="308">
        <f t="shared" si="12"/>
        <v>1.6</v>
      </c>
      <c r="L69" s="308">
        <f t="shared" si="13"/>
        <v>3</v>
      </c>
      <c r="M69" s="308">
        <f t="shared" si="19"/>
        <v>1.1765000000000001</v>
      </c>
      <c r="N69" s="308">
        <f t="shared" si="14"/>
        <v>2.1930000000000001</v>
      </c>
      <c r="O69" s="308">
        <f t="shared" si="15"/>
        <v>3.3695000000000004</v>
      </c>
      <c r="P69" s="34">
        <f t="shared" si="16"/>
        <v>0.39216666666666672</v>
      </c>
      <c r="Q69" s="34">
        <f t="shared" si="16"/>
        <v>0.73099999999999998</v>
      </c>
      <c r="R69" s="33"/>
      <c r="S69" s="33"/>
      <c r="T69" s="33">
        <f t="shared" si="17"/>
        <v>0.39216666666666672</v>
      </c>
      <c r="U69" s="309">
        <f t="shared" si="17"/>
        <v>0.73099999999999998</v>
      </c>
      <c r="V69" s="185"/>
      <c r="W69" s="185">
        <f t="shared" si="18"/>
        <v>0.39216666666666672</v>
      </c>
      <c r="X69" s="185">
        <f t="shared" si="18"/>
        <v>0.73099999999999998</v>
      </c>
      <c r="Y69" s="185"/>
    </row>
    <row r="70" spans="1:25" ht="18.75">
      <c r="A70" s="181">
        <v>11</v>
      </c>
      <c r="B70" s="306" t="s">
        <v>1772</v>
      </c>
      <c r="C70" s="306" t="s">
        <v>1837</v>
      </c>
      <c r="D70" s="307" t="s">
        <v>1823</v>
      </c>
      <c r="E70" s="307" t="s">
        <v>3749</v>
      </c>
      <c r="F70" s="26">
        <v>106</v>
      </c>
      <c r="G70" s="238">
        <f>[1]Sheet1!O17/100</f>
        <v>0.86199999999999999</v>
      </c>
      <c r="H70" s="238">
        <f>[1]Sheet1!P17/100</f>
        <v>8.660499999999999</v>
      </c>
      <c r="I70" s="308">
        <f t="shared" si="10"/>
        <v>4.4000000000000004</v>
      </c>
      <c r="J70" s="308">
        <f t="shared" si="11"/>
        <v>4.0999999999999996</v>
      </c>
      <c r="K70" s="308">
        <f t="shared" si="12"/>
        <v>1.4</v>
      </c>
      <c r="L70" s="308">
        <f t="shared" si="13"/>
        <v>2.7</v>
      </c>
      <c r="M70" s="308">
        <f t="shared" si="19"/>
        <v>0.53799999999999992</v>
      </c>
      <c r="N70" s="308">
        <v>0</v>
      </c>
      <c r="O70" s="308">
        <f t="shared" si="15"/>
        <v>0.53799999999999992</v>
      </c>
      <c r="P70" s="34">
        <f t="shared" si="16"/>
        <v>0.17933333333333332</v>
      </c>
      <c r="Q70" s="34">
        <f t="shared" si="16"/>
        <v>0</v>
      </c>
      <c r="R70" s="33"/>
      <c r="S70" s="33"/>
      <c r="T70" s="33">
        <f t="shared" si="17"/>
        <v>0.17933333333333332</v>
      </c>
      <c r="U70" s="309">
        <f t="shared" si="17"/>
        <v>0</v>
      </c>
      <c r="V70" s="185"/>
      <c r="W70" s="185">
        <f t="shared" si="18"/>
        <v>0.17933333333333332</v>
      </c>
      <c r="X70" s="185">
        <f t="shared" si="18"/>
        <v>0</v>
      </c>
      <c r="Y70" s="185"/>
    </row>
    <row r="71" spans="1:25" ht="18.75">
      <c r="A71" s="181">
        <v>12</v>
      </c>
      <c r="B71" s="306" t="s">
        <v>1772</v>
      </c>
      <c r="C71" s="306" t="s">
        <v>1837</v>
      </c>
      <c r="D71" s="307"/>
      <c r="E71" s="307" t="s">
        <v>3750</v>
      </c>
      <c r="F71" s="26">
        <v>81</v>
      </c>
      <c r="G71" s="238">
        <f>[1]Sheet1!O18/100</f>
        <v>2.1924999999999999</v>
      </c>
      <c r="H71" s="238">
        <f>[1]Sheet1!P18/100</f>
        <v>0.33950000000000002</v>
      </c>
      <c r="I71" s="308">
        <f t="shared" si="10"/>
        <v>3.3</v>
      </c>
      <c r="J71" s="308">
        <f t="shared" si="11"/>
        <v>3.1</v>
      </c>
      <c r="K71" s="308">
        <f t="shared" si="12"/>
        <v>1.1000000000000001</v>
      </c>
      <c r="L71" s="308">
        <f t="shared" si="13"/>
        <v>2</v>
      </c>
      <c r="M71" s="308">
        <v>0</v>
      </c>
      <c r="N71" s="308">
        <f t="shared" si="14"/>
        <v>1.6604999999999999</v>
      </c>
      <c r="O71" s="308">
        <f t="shared" si="15"/>
        <v>1.6604999999999999</v>
      </c>
      <c r="P71" s="34">
        <f t="shared" si="16"/>
        <v>0</v>
      </c>
      <c r="Q71" s="34">
        <f t="shared" si="16"/>
        <v>0.55349999999999999</v>
      </c>
      <c r="R71" s="33"/>
      <c r="S71" s="33"/>
      <c r="T71" s="33">
        <f t="shared" si="17"/>
        <v>0</v>
      </c>
      <c r="U71" s="309">
        <f t="shared" si="17"/>
        <v>0.55349999999999999</v>
      </c>
      <c r="V71" s="185"/>
      <c r="W71" s="185">
        <f t="shared" si="18"/>
        <v>0</v>
      </c>
      <c r="X71" s="185">
        <f t="shared" si="18"/>
        <v>0.55349999999999999</v>
      </c>
      <c r="Y71" s="185"/>
    </row>
    <row r="72" spans="1:25" ht="18.75">
      <c r="A72" s="181">
        <v>13</v>
      </c>
      <c r="B72" s="306" t="s">
        <v>1772</v>
      </c>
      <c r="C72" s="306" t="s">
        <v>1837</v>
      </c>
      <c r="D72" s="307" t="s">
        <v>3751</v>
      </c>
      <c r="E72" s="307" t="s">
        <v>3752</v>
      </c>
      <c r="F72" s="26">
        <v>55</v>
      </c>
      <c r="G72" s="238">
        <f>[1]Sheet1!O19/100</f>
        <v>1.6500000000000001E-2</v>
      </c>
      <c r="H72" s="238"/>
      <c r="I72" s="308">
        <f t="shared" si="10"/>
        <v>2.2999999999999998</v>
      </c>
      <c r="J72" s="308">
        <f t="shared" si="11"/>
        <v>2.2000000000000002</v>
      </c>
      <c r="K72" s="308">
        <f t="shared" si="12"/>
        <v>0.7</v>
      </c>
      <c r="L72" s="308">
        <v>1.5</v>
      </c>
      <c r="M72" s="308">
        <f t="shared" si="19"/>
        <v>0.6835</v>
      </c>
      <c r="N72" s="308">
        <f t="shared" si="14"/>
        <v>1.5</v>
      </c>
      <c r="O72" s="308">
        <f t="shared" si="15"/>
        <v>2.1835</v>
      </c>
      <c r="P72" s="34">
        <f t="shared" si="16"/>
        <v>0.22783333333333333</v>
      </c>
      <c r="Q72" s="34">
        <f t="shared" si="16"/>
        <v>0.5</v>
      </c>
      <c r="R72" s="33"/>
      <c r="S72" s="33"/>
      <c r="T72" s="33">
        <f t="shared" si="17"/>
        <v>0.22783333333333333</v>
      </c>
      <c r="U72" s="309">
        <f t="shared" si="17"/>
        <v>0.5</v>
      </c>
      <c r="V72" s="185"/>
      <c r="W72" s="185">
        <f t="shared" si="18"/>
        <v>0.22783333333333333</v>
      </c>
      <c r="X72" s="185">
        <f t="shared" si="18"/>
        <v>0.5</v>
      </c>
      <c r="Y72" s="185"/>
    </row>
    <row r="73" spans="1:25" ht="18.75">
      <c r="A73" s="181">
        <v>14</v>
      </c>
      <c r="B73" s="306" t="s">
        <v>1772</v>
      </c>
      <c r="C73" s="306" t="s">
        <v>1837</v>
      </c>
      <c r="D73" s="307" t="s">
        <v>1828</v>
      </c>
      <c r="E73" s="307" t="s">
        <v>3753</v>
      </c>
      <c r="F73" s="26">
        <v>104</v>
      </c>
      <c r="G73" s="238"/>
      <c r="H73" s="238"/>
      <c r="I73" s="308">
        <f t="shared" si="10"/>
        <v>4.3</v>
      </c>
      <c r="J73" s="308">
        <f t="shared" si="11"/>
        <v>4</v>
      </c>
      <c r="K73" s="308">
        <f t="shared" si="12"/>
        <v>1.4</v>
      </c>
      <c r="L73" s="308">
        <f t="shared" si="13"/>
        <v>2.6</v>
      </c>
      <c r="M73" s="308">
        <f t="shared" si="19"/>
        <v>1.4</v>
      </c>
      <c r="N73" s="308">
        <f t="shared" si="14"/>
        <v>2.6</v>
      </c>
      <c r="O73" s="308">
        <f t="shared" si="15"/>
        <v>4</v>
      </c>
      <c r="P73" s="34">
        <f t="shared" si="16"/>
        <v>0.46666666666666662</v>
      </c>
      <c r="Q73" s="34">
        <f t="shared" si="16"/>
        <v>0.8666666666666667</v>
      </c>
      <c r="R73" s="33"/>
      <c r="S73" s="33"/>
      <c r="T73" s="33">
        <f t="shared" si="17"/>
        <v>0.46666666666666662</v>
      </c>
      <c r="U73" s="309">
        <f t="shared" si="17"/>
        <v>0.8666666666666667</v>
      </c>
      <c r="V73" s="185"/>
      <c r="W73" s="185">
        <f t="shared" si="18"/>
        <v>0.46666666666666662</v>
      </c>
      <c r="X73" s="185">
        <f t="shared" si="18"/>
        <v>0.8666666666666667</v>
      </c>
      <c r="Y73" s="185"/>
    </row>
    <row r="74" spans="1:25" ht="18.75">
      <c r="A74" s="181">
        <v>15</v>
      </c>
      <c r="B74" s="306" t="s">
        <v>1772</v>
      </c>
      <c r="C74" s="306" t="s">
        <v>1837</v>
      </c>
      <c r="D74" s="307" t="s">
        <v>1831</v>
      </c>
      <c r="E74" s="307" t="s">
        <v>3754</v>
      </c>
      <c r="F74" s="26">
        <v>33</v>
      </c>
      <c r="G74" s="238">
        <f>[1]Sheet1!O21/100</f>
        <v>8.9499999999999996E-2</v>
      </c>
      <c r="H74" s="238"/>
      <c r="I74" s="308">
        <f t="shared" si="10"/>
        <v>1.4</v>
      </c>
      <c r="J74" s="308">
        <f t="shared" si="11"/>
        <v>1.4</v>
      </c>
      <c r="K74" s="308">
        <f t="shared" si="12"/>
        <v>0.5</v>
      </c>
      <c r="L74" s="308">
        <f t="shared" si="13"/>
        <v>0.9</v>
      </c>
      <c r="M74" s="308">
        <f t="shared" si="19"/>
        <v>0.41049999999999998</v>
      </c>
      <c r="N74" s="308">
        <f t="shared" si="14"/>
        <v>0.9</v>
      </c>
      <c r="O74" s="308">
        <f t="shared" si="15"/>
        <v>1.3105</v>
      </c>
      <c r="P74" s="34">
        <f t="shared" si="16"/>
        <v>0.13683333333333333</v>
      </c>
      <c r="Q74" s="34">
        <f t="shared" si="16"/>
        <v>0.3</v>
      </c>
      <c r="R74" s="33"/>
      <c r="S74" s="33"/>
      <c r="T74" s="33">
        <f t="shared" si="17"/>
        <v>0.13683333333333333</v>
      </c>
      <c r="U74" s="309">
        <f t="shared" si="17"/>
        <v>0.3</v>
      </c>
      <c r="V74" s="185"/>
      <c r="W74" s="185">
        <f t="shared" si="18"/>
        <v>0.13683333333333333</v>
      </c>
      <c r="X74" s="185">
        <f t="shared" si="18"/>
        <v>0.3</v>
      </c>
      <c r="Y74" s="185"/>
    </row>
    <row r="75" spans="1:25" ht="18.75">
      <c r="A75" s="181">
        <v>16</v>
      </c>
      <c r="B75" s="306" t="s">
        <v>1772</v>
      </c>
      <c r="C75" s="306" t="s">
        <v>1789</v>
      </c>
      <c r="D75" s="307" t="s">
        <v>1794</v>
      </c>
      <c r="E75" s="307" t="s">
        <v>3755</v>
      </c>
      <c r="F75" s="26">
        <v>58</v>
      </c>
      <c r="G75" s="238">
        <f>[1]Sheet1!O22/100</f>
        <v>2.09</v>
      </c>
      <c r="H75" s="238"/>
      <c r="I75" s="308">
        <f t="shared" si="10"/>
        <v>2.4</v>
      </c>
      <c r="J75" s="308">
        <f t="shared" si="11"/>
        <v>2.2999999999999998</v>
      </c>
      <c r="K75" s="308">
        <f t="shared" si="12"/>
        <v>0.8</v>
      </c>
      <c r="L75" s="308">
        <f t="shared" si="13"/>
        <v>1.5</v>
      </c>
      <c r="M75" s="308">
        <v>0</v>
      </c>
      <c r="N75" s="308">
        <f t="shared" si="14"/>
        <v>1.5</v>
      </c>
      <c r="O75" s="308">
        <f t="shared" si="15"/>
        <v>1.5</v>
      </c>
      <c r="P75" s="34">
        <f t="shared" si="16"/>
        <v>0</v>
      </c>
      <c r="Q75" s="34">
        <f t="shared" si="16"/>
        <v>0.5</v>
      </c>
      <c r="R75" s="33"/>
      <c r="S75" s="33"/>
      <c r="T75" s="33">
        <f t="shared" si="17"/>
        <v>0</v>
      </c>
      <c r="U75" s="309">
        <f t="shared" si="17"/>
        <v>0.5</v>
      </c>
      <c r="V75" s="185"/>
      <c r="W75" s="185">
        <f t="shared" si="18"/>
        <v>0</v>
      </c>
      <c r="X75" s="185">
        <f t="shared" si="18"/>
        <v>0.5</v>
      </c>
      <c r="Y75" s="185"/>
    </row>
    <row r="76" spans="1:25" ht="18.75">
      <c r="A76" s="181">
        <v>17</v>
      </c>
      <c r="B76" s="306" t="s">
        <v>1772</v>
      </c>
      <c r="C76" s="306" t="s">
        <v>1773</v>
      </c>
      <c r="D76" s="307" t="s">
        <v>1782</v>
      </c>
      <c r="E76" s="307" t="s">
        <v>3756</v>
      </c>
      <c r="F76" s="26">
        <v>60</v>
      </c>
      <c r="G76" s="238"/>
      <c r="H76" s="238"/>
      <c r="I76" s="308">
        <f t="shared" si="10"/>
        <v>2.5</v>
      </c>
      <c r="J76" s="308">
        <f t="shared" si="11"/>
        <v>2.2999999999999998</v>
      </c>
      <c r="K76" s="308">
        <f t="shared" si="12"/>
        <v>0.8</v>
      </c>
      <c r="L76" s="308">
        <f t="shared" si="13"/>
        <v>1.5</v>
      </c>
      <c r="M76" s="308">
        <f t="shared" si="19"/>
        <v>0.8</v>
      </c>
      <c r="N76" s="308">
        <f t="shared" si="14"/>
        <v>1.5</v>
      </c>
      <c r="O76" s="308">
        <f t="shared" si="15"/>
        <v>2.2999999999999998</v>
      </c>
      <c r="P76" s="34">
        <f t="shared" si="16"/>
        <v>0.26666666666666666</v>
      </c>
      <c r="Q76" s="34">
        <f t="shared" si="16"/>
        <v>0.5</v>
      </c>
      <c r="R76" s="33"/>
      <c r="S76" s="33"/>
      <c r="T76" s="33">
        <f t="shared" si="17"/>
        <v>0.26666666666666666</v>
      </c>
      <c r="U76" s="309">
        <f t="shared" si="17"/>
        <v>0.5</v>
      </c>
      <c r="V76" s="185"/>
      <c r="W76" s="185">
        <f t="shared" si="18"/>
        <v>0.26666666666666666</v>
      </c>
      <c r="X76" s="185">
        <f t="shared" si="18"/>
        <v>0.5</v>
      </c>
      <c r="Y76" s="185"/>
    </row>
    <row r="77" spans="1:25" ht="18.75">
      <c r="A77" s="181">
        <v>18</v>
      </c>
      <c r="B77" s="306" t="s">
        <v>1772</v>
      </c>
      <c r="C77" s="306" t="s">
        <v>1811</v>
      </c>
      <c r="D77" s="307" t="s">
        <v>1811</v>
      </c>
      <c r="E77" s="307" t="s">
        <v>3757</v>
      </c>
      <c r="F77" s="26">
        <v>51</v>
      </c>
      <c r="G77" s="238">
        <f>[1]Sheet1!O24/100</f>
        <v>4.5999999999999999E-2</v>
      </c>
      <c r="H77" s="238"/>
      <c r="I77" s="308">
        <f t="shared" si="10"/>
        <v>2.1</v>
      </c>
      <c r="J77" s="308">
        <f t="shared" si="11"/>
        <v>2</v>
      </c>
      <c r="K77" s="308">
        <f t="shared" si="12"/>
        <v>0.7</v>
      </c>
      <c r="L77" s="308">
        <f t="shared" si="13"/>
        <v>1.3</v>
      </c>
      <c r="M77" s="308">
        <f t="shared" si="19"/>
        <v>0.65399999999999991</v>
      </c>
      <c r="N77" s="308">
        <f t="shared" si="14"/>
        <v>1.3</v>
      </c>
      <c r="O77" s="308">
        <f t="shared" si="15"/>
        <v>1.954</v>
      </c>
      <c r="P77" s="34">
        <f t="shared" si="16"/>
        <v>0.21799999999999997</v>
      </c>
      <c r="Q77" s="34">
        <f t="shared" si="16"/>
        <v>0.43333333333333335</v>
      </c>
      <c r="R77" s="33"/>
      <c r="S77" s="33"/>
      <c r="T77" s="33">
        <f t="shared" si="17"/>
        <v>0.21799999999999997</v>
      </c>
      <c r="U77" s="309">
        <f t="shared" si="17"/>
        <v>0.43333333333333335</v>
      </c>
      <c r="V77" s="185"/>
      <c r="W77" s="185">
        <f t="shared" si="18"/>
        <v>0.21799999999999997</v>
      </c>
      <c r="X77" s="185">
        <f t="shared" si="18"/>
        <v>0.43333333333333335</v>
      </c>
      <c r="Y77" s="185"/>
    </row>
    <row r="78" spans="1:25" ht="18.75">
      <c r="A78" s="181">
        <v>19</v>
      </c>
      <c r="B78" s="306" t="s">
        <v>1772</v>
      </c>
      <c r="C78" s="306" t="s">
        <v>1837</v>
      </c>
      <c r="D78" s="307" t="s">
        <v>1821</v>
      </c>
      <c r="E78" s="307" t="s">
        <v>3758</v>
      </c>
      <c r="F78" s="26">
        <v>59</v>
      </c>
      <c r="G78" s="238"/>
      <c r="H78" s="238"/>
      <c r="I78" s="308">
        <f t="shared" si="10"/>
        <v>2.4</v>
      </c>
      <c r="J78" s="308">
        <f t="shared" si="11"/>
        <v>2.2999999999999998</v>
      </c>
      <c r="K78" s="308">
        <f t="shared" si="12"/>
        <v>0.8</v>
      </c>
      <c r="L78" s="308">
        <f t="shared" si="13"/>
        <v>1.5</v>
      </c>
      <c r="M78" s="308">
        <f t="shared" si="19"/>
        <v>0.8</v>
      </c>
      <c r="N78" s="308">
        <f t="shared" si="14"/>
        <v>1.5</v>
      </c>
      <c r="O78" s="308">
        <f t="shared" si="15"/>
        <v>2.2999999999999998</v>
      </c>
      <c r="P78" s="34">
        <f t="shared" si="16"/>
        <v>0.26666666666666666</v>
      </c>
      <c r="Q78" s="34">
        <f t="shared" si="16"/>
        <v>0.5</v>
      </c>
      <c r="R78" s="33"/>
      <c r="S78" s="33"/>
      <c r="T78" s="33">
        <f t="shared" si="17"/>
        <v>0.26666666666666666</v>
      </c>
      <c r="U78" s="309">
        <f t="shared" si="17"/>
        <v>0.5</v>
      </c>
      <c r="V78" s="185"/>
      <c r="W78" s="185">
        <f t="shared" si="18"/>
        <v>0.26666666666666666</v>
      </c>
      <c r="X78" s="185">
        <f t="shared" si="18"/>
        <v>0.5</v>
      </c>
      <c r="Y78" s="185"/>
    </row>
    <row r="79" spans="1:25" ht="18.75">
      <c r="A79" s="181">
        <v>20</v>
      </c>
      <c r="B79" s="306" t="s">
        <v>1772</v>
      </c>
      <c r="C79" s="306" t="s">
        <v>1773</v>
      </c>
      <c r="D79" s="307" t="s">
        <v>1782</v>
      </c>
      <c r="E79" s="307" t="s">
        <v>3759</v>
      </c>
      <c r="F79" s="26">
        <v>136</v>
      </c>
      <c r="G79" s="238"/>
      <c r="H79" s="238"/>
      <c r="I79" s="308">
        <f t="shared" si="10"/>
        <v>5.6</v>
      </c>
      <c r="J79" s="308">
        <f t="shared" si="11"/>
        <v>5.2</v>
      </c>
      <c r="K79" s="308">
        <f t="shared" si="12"/>
        <v>1.8</v>
      </c>
      <c r="L79" s="308">
        <f t="shared" si="13"/>
        <v>3.4</v>
      </c>
      <c r="M79" s="308">
        <f t="shared" si="19"/>
        <v>1.8</v>
      </c>
      <c r="N79" s="308">
        <f t="shared" si="14"/>
        <v>3.4</v>
      </c>
      <c r="O79" s="308">
        <f t="shared" si="15"/>
        <v>5.2</v>
      </c>
      <c r="P79" s="34">
        <f t="shared" si="16"/>
        <v>0.6</v>
      </c>
      <c r="Q79" s="34">
        <f t="shared" si="16"/>
        <v>1.1333333333333333</v>
      </c>
      <c r="R79" s="33"/>
      <c r="S79" s="33"/>
      <c r="T79" s="33">
        <f t="shared" si="17"/>
        <v>0.6</v>
      </c>
      <c r="U79" s="309">
        <f t="shared" si="17"/>
        <v>1.1333333333333333</v>
      </c>
      <c r="V79" s="185"/>
      <c r="W79" s="185">
        <f t="shared" si="18"/>
        <v>0.6</v>
      </c>
      <c r="X79" s="185">
        <f t="shared" si="18"/>
        <v>1.1333333333333333</v>
      </c>
      <c r="Y79" s="185"/>
    </row>
    <row r="80" spans="1:25" ht="18.75">
      <c r="A80" s="181">
        <v>21</v>
      </c>
      <c r="B80" s="306" t="s">
        <v>1772</v>
      </c>
      <c r="C80" s="306" t="s">
        <v>1844</v>
      </c>
      <c r="D80" s="307" t="s">
        <v>1046</v>
      </c>
      <c r="E80" s="307" t="s">
        <v>3760</v>
      </c>
      <c r="F80" s="26">
        <v>271</v>
      </c>
      <c r="G80" s="238">
        <f>[1]Sheet1!O27/100</f>
        <v>3.2230000000000003</v>
      </c>
      <c r="H80" s="238">
        <f>[1]Sheet1!P27/100</f>
        <v>2.5724999999999998</v>
      </c>
      <c r="I80" s="308">
        <f t="shared" si="10"/>
        <v>11.2</v>
      </c>
      <c r="J80" s="308">
        <f t="shared" si="11"/>
        <v>10.5</v>
      </c>
      <c r="K80" s="308">
        <f t="shared" si="12"/>
        <v>3.6</v>
      </c>
      <c r="L80" s="308">
        <f t="shared" si="13"/>
        <v>6.9</v>
      </c>
      <c r="M80" s="308">
        <f t="shared" si="19"/>
        <v>0.37699999999999978</v>
      </c>
      <c r="N80" s="308">
        <f t="shared" si="14"/>
        <v>4.3275000000000006</v>
      </c>
      <c r="O80" s="308">
        <f t="shared" si="15"/>
        <v>4.7045000000000003</v>
      </c>
      <c r="P80" s="34">
        <f t="shared" si="16"/>
        <v>0.12566666666666659</v>
      </c>
      <c r="Q80" s="34">
        <f t="shared" si="16"/>
        <v>1.4425000000000001</v>
      </c>
      <c r="R80" s="33"/>
      <c r="S80" s="33"/>
      <c r="T80" s="33">
        <f t="shared" si="17"/>
        <v>0.12566666666666659</v>
      </c>
      <c r="U80" s="309">
        <f t="shared" si="17"/>
        <v>1.4425000000000001</v>
      </c>
      <c r="V80" s="185"/>
      <c r="W80" s="185">
        <f t="shared" si="18"/>
        <v>0.12566666666666659</v>
      </c>
      <c r="X80" s="185">
        <f t="shared" si="18"/>
        <v>1.4425000000000001</v>
      </c>
      <c r="Y80" s="185"/>
    </row>
    <row r="81" spans="1:25" ht="18.75">
      <c r="A81" s="181">
        <v>22</v>
      </c>
      <c r="B81" s="306" t="s">
        <v>1772</v>
      </c>
      <c r="C81" s="306" t="s">
        <v>1844</v>
      </c>
      <c r="D81" s="307" t="s">
        <v>1850</v>
      </c>
      <c r="E81" s="307" t="s">
        <v>3761</v>
      </c>
      <c r="F81" s="26">
        <v>110</v>
      </c>
      <c r="G81" s="238">
        <f>[1]Sheet1!O28/100</f>
        <v>3.4464999999999999</v>
      </c>
      <c r="H81" s="238">
        <f>[1]Sheet1!P28/100</f>
        <v>0.50450000000000006</v>
      </c>
      <c r="I81" s="308">
        <f t="shared" si="10"/>
        <v>4.5</v>
      </c>
      <c r="J81" s="308">
        <f t="shared" si="11"/>
        <v>4.3</v>
      </c>
      <c r="K81" s="308">
        <f t="shared" si="12"/>
        <v>1.5</v>
      </c>
      <c r="L81" s="308">
        <f t="shared" si="13"/>
        <v>2.8</v>
      </c>
      <c r="M81" s="308">
        <v>0</v>
      </c>
      <c r="N81" s="308">
        <f t="shared" si="14"/>
        <v>2.2954999999999997</v>
      </c>
      <c r="O81" s="308">
        <f t="shared" si="15"/>
        <v>2.2954999999999997</v>
      </c>
      <c r="P81" s="34">
        <f t="shared" si="16"/>
        <v>0</v>
      </c>
      <c r="Q81" s="34">
        <f t="shared" si="16"/>
        <v>0.76516666666666655</v>
      </c>
      <c r="R81" s="33"/>
      <c r="S81" s="33"/>
      <c r="T81" s="33">
        <f t="shared" si="17"/>
        <v>0</v>
      </c>
      <c r="U81" s="309">
        <f t="shared" si="17"/>
        <v>0.76516666666666655</v>
      </c>
      <c r="V81" s="185"/>
      <c r="W81" s="185">
        <f t="shared" si="18"/>
        <v>0</v>
      </c>
      <c r="X81" s="185">
        <f t="shared" si="18"/>
        <v>0.76516666666666655</v>
      </c>
      <c r="Y81" s="185"/>
    </row>
    <row r="82" spans="1:25" ht="18.75">
      <c r="A82" s="181">
        <v>23</v>
      </c>
      <c r="B82" s="306" t="s">
        <v>1772</v>
      </c>
      <c r="C82" s="306" t="s">
        <v>1862</v>
      </c>
      <c r="D82" s="307" t="s">
        <v>1858</v>
      </c>
      <c r="E82" s="307" t="s">
        <v>3762</v>
      </c>
      <c r="F82" s="26">
        <v>137</v>
      </c>
      <c r="G82" s="238">
        <f>[1]Sheet1!O29/100</f>
        <v>6.4000000000000001E-2</v>
      </c>
      <c r="H82" s="238"/>
      <c r="I82" s="308">
        <f t="shared" si="10"/>
        <v>5.7</v>
      </c>
      <c r="J82" s="308">
        <f t="shared" si="11"/>
        <v>5.3</v>
      </c>
      <c r="K82" s="308">
        <f t="shared" si="12"/>
        <v>1.8</v>
      </c>
      <c r="L82" s="308">
        <f t="shared" si="13"/>
        <v>3.5</v>
      </c>
      <c r="M82" s="308">
        <f t="shared" si="19"/>
        <v>1.736</v>
      </c>
      <c r="N82" s="308">
        <f t="shared" si="14"/>
        <v>3.5</v>
      </c>
      <c r="O82" s="308">
        <f t="shared" si="15"/>
        <v>5.2359999999999998</v>
      </c>
      <c r="P82" s="34">
        <f t="shared" si="16"/>
        <v>0.57866666666666666</v>
      </c>
      <c r="Q82" s="34">
        <f t="shared" si="16"/>
        <v>1.1666666666666667</v>
      </c>
      <c r="R82" s="33"/>
      <c r="S82" s="33"/>
      <c r="T82" s="33">
        <f t="shared" si="17"/>
        <v>0.57866666666666666</v>
      </c>
      <c r="U82" s="309">
        <f t="shared" si="17"/>
        <v>1.1666666666666667</v>
      </c>
      <c r="V82" s="185"/>
      <c r="W82" s="185">
        <f t="shared" si="18"/>
        <v>0.57866666666666666</v>
      </c>
      <c r="X82" s="185">
        <f t="shared" si="18"/>
        <v>1.1666666666666667</v>
      </c>
      <c r="Y82" s="185"/>
    </row>
    <row r="83" spans="1:25" ht="18.75">
      <c r="A83" s="181">
        <v>24</v>
      </c>
      <c r="B83" s="306" t="s">
        <v>1772</v>
      </c>
      <c r="C83" s="306" t="s">
        <v>1862</v>
      </c>
      <c r="D83" s="307" t="s">
        <v>1859</v>
      </c>
      <c r="E83" s="307" t="s">
        <v>3763</v>
      </c>
      <c r="F83" s="26">
        <v>206</v>
      </c>
      <c r="G83" s="238">
        <f>[1]Sheet1!O30/100</f>
        <v>0.98799999999999999</v>
      </c>
      <c r="H83" s="238">
        <f>[1]Sheet1!P30/100</f>
        <v>0.35399999999999998</v>
      </c>
      <c r="I83" s="308">
        <f t="shared" si="10"/>
        <v>8.5</v>
      </c>
      <c r="J83" s="308">
        <f t="shared" si="11"/>
        <v>7.9</v>
      </c>
      <c r="K83" s="308">
        <f t="shared" si="12"/>
        <v>2.7</v>
      </c>
      <c r="L83" s="308">
        <f t="shared" si="13"/>
        <v>5.2</v>
      </c>
      <c r="M83" s="308">
        <f t="shared" si="19"/>
        <v>1.7120000000000002</v>
      </c>
      <c r="N83" s="308">
        <f t="shared" si="14"/>
        <v>4.8460000000000001</v>
      </c>
      <c r="O83" s="308">
        <f t="shared" si="15"/>
        <v>6.5579999999999998</v>
      </c>
      <c r="P83" s="34">
        <f t="shared" si="16"/>
        <v>0.57066666666666677</v>
      </c>
      <c r="Q83" s="34">
        <f t="shared" si="16"/>
        <v>1.6153333333333333</v>
      </c>
      <c r="R83" s="33"/>
      <c r="S83" s="33"/>
      <c r="T83" s="33">
        <f t="shared" si="17"/>
        <v>0.57066666666666677</v>
      </c>
      <c r="U83" s="309">
        <f t="shared" si="17"/>
        <v>1.6153333333333333</v>
      </c>
      <c r="V83" s="185"/>
      <c r="W83" s="185">
        <f t="shared" si="18"/>
        <v>0.57066666666666677</v>
      </c>
      <c r="X83" s="185">
        <f t="shared" si="18"/>
        <v>1.6153333333333333</v>
      </c>
      <c r="Y83" s="185"/>
    </row>
    <row r="84" spans="1:25" ht="18.75">
      <c r="A84" s="181">
        <v>25</v>
      </c>
      <c r="B84" s="306" t="s">
        <v>1772</v>
      </c>
      <c r="C84" s="306" t="s">
        <v>1862</v>
      </c>
      <c r="D84" s="307"/>
      <c r="E84" s="307" t="s">
        <v>3764</v>
      </c>
      <c r="F84" s="26">
        <v>70</v>
      </c>
      <c r="G84" s="238">
        <f>[1]Sheet1!O31/100</f>
        <v>0.72650000000000003</v>
      </c>
      <c r="H84" s="238">
        <f>[1]Sheet1!P31/100</f>
        <v>1.7690000000000001</v>
      </c>
      <c r="I84" s="308">
        <f t="shared" si="10"/>
        <v>2.9</v>
      </c>
      <c r="J84" s="308">
        <f t="shared" si="11"/>
        <v>2.7</v>
      </c>
      <c r="K84" s="308">
        <f t="shared" si="12"/>
        <v>0.9</v>
      </c>
      <c r="L84" s="308">
        <f t="shared" si="13"/>
        <v>1.8</v>
      </c>
      <c r="M84" s="308">
        <f t="shared" si="19"/>
        <v>0.17349999999999999</v>
      </c>
      <c r="N84" s="308">
        <f t="shared" si="14"/>
        <v>3.0999999999999917E-2</v>
      </c>
      <c r="O84" s="308">
        <f t="shared" si="15"/>
        <v>0.2044999999999999</v>
      </c>
      <c r="P84" s="34">
        <f t="shared" si="16"/>
        <v>5.7833333333333327E-2</v>
      </c>
      <c r="Q84" s="34">
        <f t="shared" si="16"/>
        <v>1.0333333333333306E-2</v>
      </c>
      <c r="R84" s="33"/>
      <c r="S84" s="33"/>
      <c r="T84" s="33">
        <f t="shared" si="17"/>
        <v>5.7833333333333327E-2</v>
      </c>
      <c r="U84" s="309">
        <f t="shared" si="17"/>
        <v>1.0333333333333306E-2</v>
      </c>
      <c r="V84" s="185"/>
      <c r="W84" s="185">
        <f t="shared" si="18"/>
        <v>5.7833333333333327E-2</v>
      </c>
      <c r="X84" s="185">
        <f t="shared" si="18"/>
        <v>1.0333333333333306E-2</v>
      </c>
      <c r="Y84" s="185"/>
    </row>
    <row r="85" spans="1:25" ht="18.75">
      <c r="A85" s="181">
        <v>26</v>
      </c>
      <c r="B85" s="306" t="s">
        <v>1772</v>
      </c>
      <c r="C85" s="306" t="s">
        <v>1844</v>
      </c>
      <c r="D85" s="307" t="s">
        <v>3765</v>
      </c>
      <c r="E85" s="307" t="s">
        <v>3766</v>
      </c>
      <c r="F85" s="26">
        <v>43</v>
      </c>
      <c r="G85" s="238"/>
      <c r="H85" s="238"/>
      <c r="I85" s="308">
        <f t="shared" si="10"/>
        <v>1.8</v>
      </c>
      <c r="J85" s="308">
        <f t="shared" si="11"/>
        <v>1.7000000000000002</v>
      </c>
      <c r="K85" s="308">
        <f t="shared" si="12"/>
        <v>0.6</v>
      </c>
      <c r="L85" s="308">
        <f t="shared" si="13"/>
        <v>1.1000000000000001</v>
      </c>
      <c r="M85" s="308">
        <f t="shared" si="19"/>
        <v>0.6</v>
      </c>
      <c r="N85" s="308">
        <f t="shared" si="14"/>
        <v>1.1000000000000001</v>
      </c>
      <c r="O85" s="308">
        <f t="shared" si="15"/>
        <v>1.7000000000000002</v>
      </c>
      <c r="P85" s="34">
        <f t="shared" si="16"/>
        <v>0.19999999999999998</v>
      </c>
      <c r="Q85" s="34">
        <f t="shared" si="16"/>
        <v>0.3666666666666667</v>
      </c>
      <c r="R85" s="33"/>
      <c r="S85" s="33"/>
      <c r="T85" s="33">
        <f t="shared" si="17"/>
        <v>0.19999999999999998</v>
      </c>
      <c r="U85" s="309">
        <f t="shared" si="17"/>
        <v>0.3666666666666667</v>
      </c>
      <c r="V85" s="185"/>
      <c r="W85" s="185">
        <f t="shared" si="18"/>
        <v>0.19999999999999998</v>
      </c>
      <c r="X85" s="185">
        <f t="shared" si="18"/>
        <v>0.3666666666666667</v>
      </c>
      <c r="Y85" s="185"/>
    </row>
    <row r="86" spans="1:25" ht="18.75">
      <c r="A86" s="181">
        <v>27</v>
      </c>
      <c r="B86" s="306" t="s">
        <v>1772</v>
      </c>
      <c r="C86" s="306" t="s">
        <v>1844</v>
      </c>
      <c r="D86" s="307" t="s">
        <v>1844</v>
      </c>
      <c r="E86" s="307" t="s">
        <v>3767</v>
      </c>
      <c r="F86" s="26">
        <v>53</v>
      </c>
      <c r="G86" s="238">
        <f>[1]Sheet1!O33/100</f>
        <v>3.6375000000000002</v>
      </c>
      <c r="H86" s="238">
        <f>[1]Sheet1!P33/100</f>
        <v>0.87150000000000005</v>
      </c>
      <c r="I86" s="308">
        <f t="shared" si="10"/>
        <v>2.2000000000000002</v>
      </c>
      <c r="J86" s="308">
        <f t="shared" si="11"/>
        <v>2.0999999999999996</v>
      </c>
      <c r="K86" s="308">
        <f t="shared" si="12"/>
        <v>0.7</v>
      </c>
      <c r="L86" s="308">
        <f t="shared" si="13"/>
        <v>1.4</v>
      </c>
      <c r="M86" s="308">
        <v>0</v>
      </c>
      <c r="N86" s="308">
        <f t="shared" si="14"/>
        <v>0.52849999999999986</v>
      </c>
      <c r="O86" s="308">
        <f t="shared" si="15"/>
        <v>0.52849999999999986</v>
      </c>
      <c r="P86" s="34">
        <f t="shared" si="16"/>
        <v>0</v>
      </c>
      <c r="Q86" s="34">
        <f t="shared" si="16"/>
        <v>0.17616666666666661</v>
      </c>
      <c r="R86" s="33"/>
      <c r="S86" s="33"/>
      <c r="T86" s="33">
        <f t="shared" si="17"/>
        <v>0</v>
      </c>
      <c r="U86" s="309">
        <f t="shared" si="17"/>
        <v>0.17616666666666661</v>
      </c>
      <c r="V86" s="185"/>
      <c r="W86" s="185">
        <f t="shared" si="18"/>
        <v>0</v>
      </c>
      <c r="X86" s="185">
        <f t="shared" si="18"/>
        <v>0.17616666666666661</v>
      </c>
      <c r="Y86" s="185"/>
    </row>
    <row r="87" spans="1:25" ht="18.75">
      <c r="A87" s="181">
        <v>28</v>
      </c>
      <c r="B87" s="306" t="s">
        <v>1772</v>
      </c>
      <c r="C87" s="306" t="s">
        <v>1862</v>
      </c>
      <c r="D87" s="307" t="s">
        <v>1098</v>
      </c>
      <c r="E87" s="307" t="s">
        <v>3768</v>
      </c>
      <c r="F87" s="26">
        <v>56</v>
      </c>
      <c r="G87" s="238"/>
      <c r="H87" s="238">
        <f>[1]Sheet1!P34/100</f>
        <v>0.24600000000000002</v>
      </c>
      <c r="I87" s="308">
        <f t="shared" si="10"/>
        <v>2.2999999999999998</v>
      </c>
      <c r="J87" s="308">
        <f t="shared" si="11"/>
        <v>2.0999999999999996</v>
      </c>
      <c r="K87" s="308">
        <f t="shared" si="12"/>
        <v>0.7</v>
      </c>
      <c r="L87" s="308">
        <f t="shared" si="13"/>
        <v>1.4</v>
      </c>
      <c r="M87" s="308">
        <f t="shared" si="19"/>
        <v>0.7</v>
      </c>
      <c r="N87" s="308">
        <f t="shared" si="14"/>
        <v>1.1539999999999999</v>
      </c>
      <c r="O87" s="308">
        <f t="shared" si="15"/>
        <v>1.8539999999999999</v>
      </c>
      <c r="P87" s="34">
        <f t="shared" si="16"/>
        <v>0.23333333333333331</v>
      </c>
      <c r="Q87" s="34">
        <f t="shared" si="16"/>
        <v>0.38466666666666666</v>
      </c>
      <c r="R87" s="33"/>
      <c r="S87" s="33"/>
      <c r="T87" s="33">
        <f t="shared" si="17"/>
        <v>0.23333333333333331</v>
      </c>
      <c r="U87" s="309">
        <f t="shared" si="17"/>
        <v>0.38466666666666666</v>
      </c>
      <c r="V87" s="185"/>
      <c r="W87" s="185">
        <f t="shared" si="18"/>
        <v>0.23333333333333331</v>
      </c>
      <c r="X87" s="185">
        <f t="shared" si="18"/>
        <v>0.38466666666666666</v>
      </c>
      <c r="Y87" s="185"/>
    </row>
    <row r="88" spans="1:25" ht="18.75">
      <c r="A88" s="181">
        <v>29</v>
      </c>
      <c r="B88" s="306" t="s">
        <v>1772</v>
      </c>
      <c r="C88" s="306" t="s">
        <v>1862</v>
      </c>
      <c r="D88" s="307" t="s">
        <v>1862</v>
      </c>
      <c r="E88" s="307" t="s">
        <v>3769</v>
      </c>
      <c r="F88" s="26">
        <v>54</v>
      </c>
      <c r="G88" s="238">
        <f>[1]Sheet1!O35/100</f>
        <v>0.63049999999999995</v>
      </c>
      <c r="H88" s="238"/>
      <c r="I88" s="308">
        <f t="shared" si="10"/>
        <v>2.2000000000000002</v>
      </c>
      <c r="J88" s="308">
        <f t="shared" si="11"/>
        <v>2.0999999999999996</v>
      </c>
      <c r="K88" s="308">
        <f t="shared" si="12"/>
        <v>0.7</v>
      </c>
      <c r="L88" s="308">
        <f t="shared" si="13"/>
        <v>1.4</v>
      </c>
      <c r="M88" s="308">
        <f t="shared" si="19"/>
        <v>6.9500000000000006E-2</v>
      </c>
      <c r="N88" s="308">
        <f t="shared" si="14"/>
        <v>1.4</v>
      </c>
      <c r="O88" s="308">
        <f t="shared" si="15"/>
        <v>1.4695</v>
      </c>
      <c r="P88" s="34">
        <f t="shared" si="16"/>
        <v>2.3166666666666669E-2</v>
      </c>
      <c r="Q88" s="34">
        <f t="shared" si="16"/>
        <v>0.46666666666666662</v>
      </c>
      <c r="R88" s="33"/>
      <c r="S88" s="33"/>
      <c r="T88" s="33">
        <f t="shared" si="17"/>
        <v>2.3166666666666669E-2</v>
      </c>
      <c r="U88" s="309">
        <f t="shared" si="17"/>
        <v>0.46666666666666662</v>
      </c>
      <c r="V88" s="185"/>
      <c r="W88" s="185">
        <f t="shared" si="18"/>
        <v>2.3166666666666669E-2</v>
      </c>
      <c r="X88" s="185">
        <f t="shared" si="18"/>
        <v>0.46666666666666662</v>
      </c>
      <c r="Y88" s="185"/>
    </row>
    <row r="89" spans="1:25" ht="18.75">
      <c r="A89" s="181">
        <v>30</v>
      </c>
      <c r="B89" s="306" t="s">
        <v>1772</v>
      </c>
      <c r="C89" s="306" t="s">
        <v>1903</v>
      </c>
      <c r="D89" s="307" t="s">
        <v>3770</v>
      </c>
      <c r="E89" s="307" t="s">
        <v>3771</v>
      </c>
      <c r="F89" s="26">
        <v>96</v>
      </c>
      <c r="G89" s="238">
        <f>[1]Sheet1!O36/100</f>
        <v>1.1154999999999999</v>
      </c>
      <c r="H89" s="238">
        <f>[1]Sheet1!P36/100</f>
        <v>5.5650000000000004</v>
      </c>
      <c r="I89" s="308">
        <f t="shared" si="10"/>
        <v>4</v>
      </c>
      <c r="J89" s="308">
        <f t="shared" si="11"/>
        <v>3.8</v>
      </c>
      <c r="K89" s="308">
        <f t="shared" si="12"/>
        <v>1.3</v>
      </c>
      <c r="L89" s="308">
        <f t="shared" si="13"/>
        <v>2.5</v>
      </c>
      <c r="M89" s="308">
        <f t="shared" si="19"/>
        <v>0.18450000000000011</v>
      </c>
      <c r="N89" s="308">
        <v>0</v>
      </c>
      <c r="O89" s="308">
        <f t="shared" si="15"/>
        <v>0.18450000000000011</v>
      </c>
      <c r="P89" s="34">
        <f t="shared" si="16"/>
        <v>6.1500000000000034E-2</v>
      </c>
      <c r="Q89" s="34">
        <f t="shared" si="16"/>
        <v>0</v>
      </c>
      <c r="R89" s="33"/>
      <c r="S89" s="33"/>
      <c r="T89" s="33">
        <f t="shared" si="17"/>
        <v>6.1500000000000034E-2</v>
      </c>
      <c r="U89" s="309">
        <f t="shared" si="17"/>
        <v>0</v>
      </c>
      <c r="V89" s="185"/>
      <c r="W89" s="185">
        <f t="shared" si="18"/>
        <v>6.1500000000000034E-2</v>
      </c>
      <c r="X89" s="185">
        <f t="shared" si="18"/>
        <v>0</v>
      </c>
      <c r="Y89" s="185"/>
    </row>
    <row r="90" spans="1:25" ht="18.75">
      <c r="A90" s="181">
        <v>31</v>
      </c>
      <c r="B90" s="306" t="s">
        <v>1772</v>
      </c>
      <c r="C90" s="306" t="s">
        <v>1903</v>
      </c>
      <c r="D90" s="307" t="s">
        <v>1906</v>
      </c>
      <c r="E90" s="307" t="s">
        <v>3772</v>
      </c>
      <c r="F90" s="26">
        <v>169</v>
      </c>
      <c r="G90" s="238">
        <f>[1]Sheet1!O37/100</f>
        <v>1.8715000000000002</v>
      </c>
      <c r="H90" s="238">
        <f>[1]Sheet1!P37/100</f>
        <v>7.8E-2</v>
      </c>
      <c r="I90" s="308">
        <f t="shared" si="10"/>
        <v>7</v>
      </c>
      <c r="J90" s="308">
        <f t="shared" si="11"/>
        <v>6.6</v>
      </c>
      <c r="K90" s="308">
        <f t="shared" si="12"/>
        <v>2.2999999999999998</v>
      </c>
      <c r="L90" s="308">
        <f t="shared" si="13"/>
        <v>4.3</v>
      </c>
      <c r="M90" s="308">
        <f t="shared" si="19"/>
        <v>0.42849999999999966</v>
      </c>
      <c r="N90" s="308">
        <f t="shared" si="14"/>
        <v>4.2219999999999995</v>
      </c>
      <c r="O90" s="308">
        <f t="shared" si="15"/>
        <v>4.6504999999999992</v>
      </c>
      <c r="P90" s="34">
        <f t="shared" si="16"/>
        <v>0.14283333333333323</v>
      </c>
      <c r="Q90" s="34">
        <f t="shared" si="16"/>
        <v>1.4073333333333331</v>
      </c>
      <c r="R90" s="33"/>
      <c r="S90" s="33"/>
      <c r="T90" s="33">
        <f t="shared" si="17"/>
        <v>0.14283333333333323</v>
      </c>
      <c r="U90" s="309">
        <f t="shared" si="17"/>
        <v>1.4073333333333331</v>
      </c>
      <c r="V90" s="185"/>
      <c r="W90" s="185">
        <f t="shared" si="18"/>
        <v>0.14283333333333323</v>
      </c>
      <c r="X90" s="185">
        <f t="shared" si="18"/>
        <v>1.4073333333333331</v>
      </c>
      <c r="Y90" s="185"/>
    </row>
    <row r="91" spans="1:25" ht="18.75">
      <c r="A91" s="181">
        <v>32</v>
      </c>
      <c r="B91" s="306" t="s">
        <v>1772</v>
      </c>
      <c r="C91" s="306" t="s">
        <v>1903</v>
      </c>
      <c r="D91" s="307" t="s">
        <v>1908</v>
      </c>
      <c r="E91" s="307" t="s">
        <v>3773</v>
      </c>
      <c r="F91" s="26">
        <v>43</v>
      </c>
      <c r="G91" s="238"/>
      <c r="H91" s="238"/>
      <c r="I91" s="308">
        <f t="shared" si="10"/>
        <v>1.8</v>
      </c>
      <c r="J91" s="308">
        <f t="shared" si="11"/>
        <v>1.7000000000000002</v>
      </c>
      <c r="K91" s="308">
        <f t="shared" si="12"/>
        <v>0.6</v>
      </c>
      <c r="L91" s="308">
        <f t="shared" si="13"/>
        <v>1.1000000000000001</v>
      </c>
      <c r="M91" s="308">
        <f t="shared" si="19"/>
        <v>0.6</v>
      </c>
      <c r="N91" s="308">
        <f t="shared" si="14"/>
        <v>1.1000000000000001</v>
      </c>
      <c r="O91" s="308">
        <f t="shared" si="15"/>
        <v>1.7000000000000002</v>
      </c>
      <c r="P91" s="34">
        <f t="shared" si="16"/>
        <v>0.19999999999999998</v>
      </c>
      <c r="Q91" s="34">
        <f t="shared" si="16"/>
        <v>0.3666666666666667</v>
      </c>
      <c r="R91" s="33"/>
      <c r="S91" s="33"/>
      <c r="T91" s="33">
        <f t="shared" si="17"/>
        <v>0.19999999999999998</v>
      </c>
      <c r="U91" s="309">
        <f t="shared" si="17"/>
        <v>0.3666666666666667</v>
      </c>
      <c r="V91" s="185"/>
      <c r="W91" s="185">
        <f t="shared" si="18"/>
        <v>0.19999999999999998</v>
      </c>
      <c r="X91" s="185">
        <f t="shared" si="18"/>
        <v>0.3666666666666667</v>
      </c>
      <c r="Y91" s="185"/>
    </row>
    <row r="92" spans="1:25" ht="18.75">
      <c r="A92" s="181">
        <v>33</v>
      </c>
      <c r="B92" s="306" t="s">
        <v>1772</v>
      </c>
      <c r="C92" s="306" t="s">
        <v>1797</v>
      </c>
      <c r="D92" s="307" t="s">
        <v>1900</v>
      </c>
      <c r="E92" s="307" t="s">
        <v>3774</v>
      </c>
      <c r="F92" s="26">
        <v>233</v>
      </c>
      <c r="G92" s="238"/>
      <c r="H92" s="238"/>
      <c r="I92" s="308">
        <f t="shared" si="10"/>
        <v>9.6</v>
      </c>
      <c r="J92" s="308">
        <f t="shared" si="11"/>
        <v>9</v>
      </c>
      <c r="K92" s="308">
        <f t="shared" si="12"/>
        <v>3.1</v>
      </c>
      <c r="L92" s="308">
        <f t="shared" si="13"/>
        <v>5.9</v>
      </c>
      <c r="M92" s="308">
        <f t="shared" si="19"/>
        <v>3.1</v>
      </c>
      <c r="N92" s="308">
        <f t="shared" si="14"/>
        <v>5.9</v>
      </c>
      <c r="O92" s="308">
        <f t="shared" si="15"/>
        <v>9</v>
      </c>
      <c r="P92" s="34">
        <f t="shared" ref="P92:Q117" si="20">M92*1/3</f>
        <v>1.0333333333333334</v>
      </c>
      <c r="Q92" s="34">
        <f t="shared" si="20"/>
        <v>1.9666666666666668</v>
      </c>
      <c r="R92" s="33"/>
      <c r="S92" s="33"/>
      <c r="T92" s="33">
        <f t="shared" ref="T92:U117" si="21">M92*1/3</f>
        <v>1.0333333333333334</v>
      </c>
      <c r="U92" s="309">
        <f t="shared" si="21"/>
        <v>1.9666666666666668</v>
      </c>
      <c r="V92" s="185"/>
      <c r="W92" s="185">
        <f t="shared" ref="W92:X117" si="22">M92*1/3</f>
        <v>1.0333333333333334</v>
      </c>
      <c r="X92" s="185">
        <f t="shared" si="22"/>
        <v>1.9666666666666668</v>
      </c>
      <c r="Y92" s="185"/>
    </row>
    <row r="93" spans="1:25" ht="18.75">
      <c r="A93" s="181">
        <v>34</v>
      </c>
      <c r="B93" s="306" t="s">
        <v>1772</v>
      </c>
      <c r="C93" s="306" t="s">
        <v>1903</v>
      </c>
      <c r="D93" s="307" t="s">
        <v>3775</v>
      </c>
      <c r="E93" s="307" t="s">
        <v>3776</v>
      </c>
      <c r="F93" s="26">
        <v>81</v>
      </c>
      <c r="G93" s="238"/>
      <c r="H93" s="238"/>
      <c r="I93" s="308">
        <f t="shared" si="10"/>
        <v>3.3</v>
      </c>
      <c r="J93" s="308">
        <f t="shared" si="11"/>
        <v>3.1</v>
      </c>
      <c r="K93" s="308">
        <f t="shared" si="12"/>
        <v>1.1000000000000001</v>
      </c>
      <c r="L93" s="308">
        <f t="shared" si="13"/>
        <v>2</v>
      </c>
      <c r="M93" s="308">
        <f t="shared" si="19"/>
        <v>1.1000000000000001</v>
      </c>
      <c r="N93" s="308">
        <f t="shared" si="14"/>
        <v>2</v>
      </c>
      <c r="O93" s="308">
        <f t="shared" si="15"/>
        <v>3.1</v>
      </c>
      <c r="P93" s="34">
        <f t="shared" si="20"/>
        <v>0.3666666666666667</v>
      </c>
      <c r="Q93" s="34">
        <f t="shared" si="20"/>
        <v>0.66666666666666663</v>
      </c>
      <c r="R93" s="33"/>
      <c r="S93" s="33"/>
      <c r="T93" s="33">
        <f t="shared" si="21"/>
        <v>0.3666666666666667</v>
      </c>
      <c r="U93" s="309">
        <f t="shared" si="21"/>
        <v>0.66666666666666663</v>
      </c>
      <c r="V93" s="185"/>
      <c r="W93" s="185">
        <f t="shared" si="22"/>
        <v>0.3666666666666667</v>
      </c>
      <c r="X93" s="185">
        <f t="shared" si="22"/>
        <v>0.66666666666666663</v>
      </c>
      <c r="Y93" s="185"/>
    </row>
    <row r="94" spans="1:25" ht="18.75">
      <c r="A94" s="181">
        <v>35</v>
      </c>
      <c r="B94" s="306" t="s">
        <v>1772</v>
      </c>
      <c r="C94" s="306" t="s">
        <v>1883</v>
      </c>
      <c r="D94" s="307" t="s">
        <v>3777</v>
      </c>
      <c r="E94" s="307" t="s">
        <v>3778</v>
      </c>
      <c r="F94" s="26">
        <v>121</v>
      </c>
      <c r="G94" s="238"/>
      <c r="H94" s="238"/>
      <c r="I94" s="308">
        <f t="shared" si="10"/>
        <v>5</v>
      </c>
      <c r="J94" s="308">
        <f t="shared" si="11"/>
        <v>4.7</v>
      </c>
      <c r="K94" s="308">
        <f t="shared" si="12"/>
        <v>1.6</v>
      </c>
      <c r="L94" s="308">
        <f t="shared" si="13"/>
        <v>3.1</v>
      </c>
      <c r="M94" s="308">
        <f t="shared" si="19"/>
        <v>1.6</v>
      </c>
      <c r="N94" s="308">
        <f t="shared" si="14"/>
        <v>3.1</v>
      </c>
      <c r="O94" s="308">
        <f t="shared" si="15"/>
        <v>4.7</v>
      </c>
      <c r="P94" s="34">
        <f t="shared" si="20"/>
        <v>0.53333333333333333</v>
      </c>
      <c r="Q94" s="34">
        <f t="shared" si="20"/>
        <v>1.0333333333333334</v>
      </c>
      <c r="R94" s="33"/>
      <c r="S94" s="33"/>
      <c r="T94" s="33">
        <f t="shared" si="21"/>
        <v>0.53333333333333333</v>
      </c>
      <c r="U94" s="309">
        <f t="shared" si="21"/>
        <v>1.0333333333333334</v>
      </c>
      <c r="V94" s="185"/>
      <c r="W94" s="185">
        <f t="shared" si="22"/>
        <v>0.53333333333333333</v>
      </c>
      <c r="X94" s="185">
        <f t="shared" si="22"/>
        <v>1.0333333333333334</v>
      </c>
      <c r="Y94" s="185"/>
    </row>
    <row r="95" spans="1:25" ht="18.75">
      <c r="A95" s="181">
        <v>36</v>
      </c>
      <c r="B95" s="306" t="s">
        <v>1772</v>
      </c>
      <c r="C95" s="306" t="s">
        <v>1883</v>
      </c>
      <c r="D95" s="307" t="s">
        <v>1892</v>
      </c>
      <c r="E95" s="307" t="s">
        <v>3779</v>
      </c>
      <c r="F95" s="26">
        <v>50</v>
      </c>
      <c r="G95" s="238">
        <f>[1]Sheet1!O42/100</f>
        <v>1.1420999999999999</v>
      </c>
      <c r="H95" s="238"/>
      <c r="I95" s="308">
        <f t="shared" si="10"/>
        <v>2.1</v>
      </c>
      <c r="J95" s="308">
        <f t="shared" si="11"/>
        <v>2</v>
      </c>
      <c r="K95" s="308">
        <f t="shared" si="12"/>
        <v>0.7</v>
      </c>
      <c r="L95" s="308">
        <f t="shared" si="13"/>
        <v>1.3</v>
      </c>
      <c r="M95" s="308">
        <v>0</v>
      </c>
      <c r="N95" s="308">
        <f t="shared" si="14"/>
        <v>1.3</v>
      </c>
      <c r="O95" s="308">
        <f t="shared" si="15"/>
        <v>1.3</v>
      </c>
      <c r="P95" s="34">
        <f t="shared" si="20"/>
        <v>0</v>
      </c>
      <c r="Q95" s="34">
        <f t="shared" si="20"/>
        <v>0.43333333333333335</v>
      </c>
      <c r="R95" s="33"/>
      <c r="S95" s="33"/>
      <c r="T95" s="33">
        <f t="shared" si="21"/>
        <v>0</v>
      </c>
      <c r="U95" s="309">
        <f t="shared" si="21"/>
        <v>0.43333333333333335</v>
      </c>
      <c r="V95" s="185"/>
      <c r="W95" s="185">
        <f t="shared" si="22"/>
        <v>0</v>
      </c>
      <c r="X95" s="185">
        <f t="shared" si="22"/>
        <v>0.43333333333333335</v>
      </c>
      <c r="Y95" s="185"/>
    </row>
    <row r="96" spans="1:25" ht="18.75">
      <c r="A96" s="181">
        <v>37</v>
      </c>
      <c r="B96" s="306" t="s">
        <v>1772</v>
      </c>
      <c r="C96" s="306" t="s">
        <v>1789</v>
      </c>
      <c r="D96" s="307" t="s">
        <v>1873</v>
      </c>
      <c r="E96" s="307" t="s">
        <v>3780</v>
      </c>
      <c r="F96" s="26">
        <v>40</v>
      </c>
      <c r="G96" s="238">
        <f>[1]Sheet1!O43/100</f>
        <v>2.9314999999999998</v>
      </c>
      <c r="H96" s="238">
        <f>[1]Sheet1!P43/100</f>
        <v>2.41</v>
      </c>
      <c r="I96" s="308">
        <f t="shared" si="10"/>
        <v>1.7</v>
      </c>
      <c r="J96" s="308">
        <f t="shared" si="11"/>
        <v>1.5</v>
      </c>
      <c r="K96" s="308">
        <f t="shared" si="12"/>
        <v>0.5</v>
      </c>
      <c r="L96" s="308">
        <f t="shared" si="13"/>
        <v>1</v>
      </c>
      <c r="M96" s="308">
        <v>0</v>
      </c>
      <c r="N96" s="308">
        <v>0</v>
      </c>
      <c r="O96" s="308">
        <f t="shared" si="15"/>
        <v>0</v>
      </c>
      <c r="P96" s="34">
        <f t="shared" si="20"/>
        <v>0</v>
      </c>
      <c r="Q96" s="34">
        <f t="shared" si="20"/>
        <v>0</v>
      </c>
      <c r="R96" s="33"/>
      <c r="S96" s="33"/>
      <c r="T96" s="33">
        <f t="shared" si="21"/>
        <v>0</v>
      </c>
      <c r="U96" s="309">
        <f t="shared" si="21"/>
        <v>0</v>
      </c>
      <c r="V96" s="185"/>
      <c r="W96" s="185">
        <f t="shared" si="22"/>
        <v>0</v>
      </c>
      <c r="X96" s="185">
        <f t="shared" si="22"/>
        <v>0</v>
      </c>
      <c r="Y96" s="185"/>
    </row>
    <row r="97" spans="1:25" ht="18.75">
      <c r="A97" s="181">
        <v>38</v>
      </c>
      <c r="B97" s="306" t="s">
        <v>1772</v>
      </c>
      <c r="C97" s="306" t="s">
        <v>1916</v>
      </c>
      <c r="D97" s="307" t="s">
        <v>1875</v>
      </c>
      <c r="E97" s="307" t="s">
        <v>3781</v>
      </c>
      <c r="F97" s="26">
        <v>72</v>
      </c>
      <c r="G97" s="238">
        <f>[1]Sheet1!O44/100</f>
        <v>1.7180000000000002</v>
      </c>
      <c r="H97" s="238">
        <f>[1]Sheet1!P44/100</f>
        <v>0.30399999999999999</v>
      </c>
      <c r="I97" s="308">
        <f t="shared" si="10"/>
        <v>3</v>
      </c>
      <c r="J97" s="308">
        <f t="shared" si="11"/>
        <v>2.8</v>
      </c>
      <c r="K97" s="308">
        <f t="shared" si="12"/>
        <v>1</v>
      </c>
      <c r="L97" s="308">
        <f t="shared" si="13"/>
        <v>1.8</v>
      </c>
      <c r="M97" s="308">
        <v>0</v>
      </c>
      <c r="N97" s="308">
        <f t="shared" si="14"/>
        <v>1.496</v>
      </c>
      <c r="O97" s="308">
        <f t="shared" si="15"/>
        <v>1.496</v>
      </c>
      <c r="P97" s="34">
        <f t="shared" si="20"/>
        <v>0</v>
      </c>
      <c r="Q97" s="34">
        <f t="shared" si="20"/>
        <v>0.49866666666666665</v>
      </c>
      <c r="R97" s="33"/>
      <c r="S97" s="33"/>
      <c r="T97" s="33">
        <f t="shared" si="21"/>
        <v>0</v>
      </c>
      <c r="U97" s="309">
        <f t="shared" si="21"/>
        <v>0.49866666666666665</v>
      </c>
      <c r="V97" s="185"/>
      <c r="W97" s="185">
        <f t="shared" si="22"/>
        <v>0</v>
      </c>
      <c r="X97" s="185">
        <f t="shared" si="22"/>
        <v>0.49866666666666665</v>
      </c>
      <c r="Y97" s="185"/>
    </row>
    <row r="98" spans="1:25" ht="18.75">
      <c r="A98" s="181">
        <v>39</v>
      </c>
      <c r="B98" s="306" t="s">
        <v>1772</v>
      </c>
      <c r="C98" s="306" t="s">
        <v>1916</v>
      </c>
      <c r="D98" s="307" t="s">
        <v>1869</v>
      </c>
      <c r="E98" s="307" t="s">
        <v>3782</v>
      </c>
      <c r="F98" s="26">
        <v>44</v>
      </c>
      <c r="G98" s="238">
        <f>[1]Sheet1!O45/100</f>
        <v>0.54749999999999999</v>
      </c>
      <c r="H98" s="238"/>
      <c r="I98" s="308">
        <f t="shared" si="10"/>
        <v>1.8</v>
      </c>
      <c r="J98" s="308">
        <f t="shared" si="11"/>
        <v>1.7000000000000002</v>
      </c>
      <c r="K98" s="308">
        <f t="shared" si="12"/>
        <v>0.6</v>
      </c>
      <c r="L98" s="308">
        <f t="shared" si="13"/>
        <v>1.1000000000000001</v>
      </c>
      <c r="M98" s="308">
        <f t="shared" si="19"/>
        <v>5.2499999999999991E-2</v>
      </c>
      <c r="N98" s="308">
        <f t="shared" si="14"/>
        <v>1.1000000000000001</v>
      </c>
      <c r="O98" s="308">
        <f t="shared" si="15"/>
        <v>1.1525000000000001</v>
      </c>
      <c r="P98" s="34">
        <f t="shared" si="20"/>
        <v>1.7499999999999998E-2</v>
      </c>
      <c r="Q98" s="34">
        <f t="shared" si="20"/>
        <v>0.3666666666666667</v>
      </c>
      <c r="R98" s="33"/>
      <c r="S98" s="33"/>
      <c r="T98" s="33">
        <f t="shared" si="21"/>
        <v>1.7499999999999998E-2</v>
      </c>
      <c r="U98" s="309">
        <f t="shared" si="21"/>
        <v>0.3666666666666667</v>
      </c>
      <c r="V98" s="185"/>
      <c r="W98" s="185">
        <f t="shared" si="22"/>
        <v>1.7499999999999998E-2</v>
      </c>
      <c r="X98" s="185">
        <f t="shared" si="22"/>
        <v>0.3666666666666667</v>
      </c>
      <c r="Y98" s="185"/>
    </row>
    <row r="99" spans="1:25" ht="18.75">
      <c r="A99" s="181">
        <v>40</v>
      </c>
      <c r="B99" s="306" t="s">
        <v>1772</v>
      </c>
      <c r="C99" s="306" t="s">
        <v>1916</v>
      </c>
      <c r="D99" s="307" t="s">
        <v>1875</v>
      </c>
      <c r="E99" s="307" t="s">
        <v>3783</v>
      </c>
      <c r="F99" s="26">
        <v>170</v>
      </c>
      <c r="G99" s="238">
        <f>[1]Sheet1!O46/100</f>
        <v>1.27</v>
      </c>
      <c r="H99" s="238"/>
      <c r="I99" s="308">
        <f t="shared" si="10"/>
        <v>7</v>
      </c>
      <c r="J99" s="308">
        <f t="shared" si="11"/>
        <v>6.6</v>
      </c>
      <c r="K99" s="308">
        <f t="shared" si="12"/>
        <v>2.2999999999999998</v>
      </c>
      <c r="L99" s="308">
        <f t="shared" si="13"/>
        <v>4.3</v>
      </c>
      <c r="M99" s="308">
        <f t="shared" si="19"/>
        <v>1.0299999999999998</v>
      </c>
      <c r="N99" s="308">
        <f t="shared" si="14"/>
        <v>4.3</v>
      </c>
      <c r="O99" s="308">
        <f t="shared" si="15"/>
        <v>5.33</v>
      </c>
      <c r="P99" s="34">
        <f t="shared" si="20"/>
        <v>0.34333333333333327</v>
      </c>
      <c r="Q99" s="34">
        <f t="shared" si="20"/>
        <v>1.4333333333333333</v>
      </c>
      <c r="R99" s="33"/>
      <c r="S99" s="33"/>
      <c r="T99" s="33">
        <f t="shared" si="21"/>
        <v>0.34333333333333327</v>
      </c>
      <c r="U99" s="309">
        <f t="shared" si="21"/>
        <v>1.4333333333333333</v>
      </c>
      <c r="V99" s="185"/>
      <c r="W99" s="185">
        <f t="shared" si="22"/>
        <v>0.34333333333333327</v>
      </c>
      <c r="X99" s="185">
        <f t="shared" si="22"/>
        <v>1.4333333333333333</v>
      </c>
      <c r="Y99" s="185"/>
    </row>
    <row r="100" spans="1:25" ht="18.75">
      <c r="A100" s="181">
        <v>41</v>
      </c>
      <c r="B100" s="306" t="s">
        <v>1772</v>
      </c>
      <c r="C100" s="306" t="s">
        <v>1916</v>
      </c>
      <c r="D100" s="307" t="s">
        <v>1871</v>
      </c>
      <c r="E100" s="307" t="s">
        <v>3784</v>
      </c>
      <c r="F100" s="26">
        <v>157</v>
      </c>
      <c r="G100" s="238"/>
      <c r="H100" s="238"/>
      <c r="I100" s="308">
        <f t="shared" si="10"/>
        <v>6.5</v>
      </c>
      <c r="J100" s="308">
        <f t="shared" si="11"/>
        <v>6.1</v>
      </c>
      <c r="K100" s="308">
        <f t="shared" si="12"/>
        <v>2.1</v>
      </c>
      <c r="L100" s="308">
        <f t="shared" si="13"/>
        <v>4</v>
      </c>
      <c r="M100" s="308">
        <f t="shared" si="19"/>
        <v>2.1</v>
      </c>
      <c r="N100" s="308">
        <f t="shared" si="14"/>
        <v>4</v>
      </c>
      <c r="O100" s="308">
        <f t="shared" si="15"/>
        <v>6.1</v>
      </c>
      <c r="P100" s="34">
        <f t="shared" si="20"/>
        <v>0.70000000000000007</v>
      </c>
      <c r="Q100" s="34">
        <f t="shared" si="20"/>
        <v>1.3333333333333333</v>
      </c>
      <c r="R100" s="33"/>
      <c r="S100" s="33"/>
      <c r="T100" s="33">
        <f t="shared" si="21"/>
        <v>0.70000000000000007</v>
      </c>
      <c r="U100" s="309">
        <f t="shared" si="21"/>
        <v>1.3333333333333333</v>
      </c>
      <c r="V100" s="185"/>
      <c r="W100" s="185">
        <f t="shared" si="22"/>
        <v>0.70000000000000007</v>
      </c>
      <c r="X100" s="185">
        <f t="shared" si="22"/>
        <v>1.3333333333333333</v>
      </c>
      <c r="Y100" s="185"/>
    </row>
    <row r="101" spans="1:25" ht="18.75">
      <c r="A101" s="181">
        <v>42</v>
      </c>
      <c r="B101" s="306" t="s">
        <v>1772</v>
      </c>
      <c r="C101" s="306" t="s">
        <v>1789</v>
      </c>
      <c r="D101" s="307" t="s">
        <v>360</v>
      </c>
      <c r="E101" s="307" t="s">
        <v>3785</v>
      </c>
      <c r="F101" s="26">
        <v>132</v>
      </c>
      <c r="G101" s="238"/>
      <c r="H101" s="238"/>
      <c r="I101" s="308">
        <f t="shared" si="10"/>
        <v>5.4</v>
      </c>
      <c r="J101" s="308">
        <f t="shared" si="11"/>
        <v>5</v>
      </c>
      <c r="K101" s="308">
        <f t="shared" si="12"/>
        <v>1.7</v>
      </c>
      <c r="L101" s="308">
        <f t="shared" si="13"/>
        <v>3.3</v>
      </c>
      <c r="M101" s="308">
        <f t="shared" si="19"/>
        <v>1.7</v>
      </c>
      <c r="N101" s="308">
        <f t="shared" si="14"/>
        <v>3.3</v>
      </c>
      <c r="O101" s="308">
        <f t="shared" si="15"/>
        <v>5</v>
      </c>
      <c r="P101" s="34">
        <f t="shared" si="20"/>
        <v>0.56666666666666665</v>
      </c>
      <c r="Q101" s="34">
        <f t="shared" si="20"/>
        <v>1.0999999999999999</v>
      </c>
      <c r="R101" s="33"/>
      <c r="S101" s="33"/>
      <c r="T101" s="33">
        <f t="shared" si="21"/>
        <v>0.56666666666666665</v>
      </c>
      <c r="U101" s="309">
        <f t="shared" si="21"/>
        <v>1.0999999999999999</v>
      </c>
      <c r="V101" s="185"/>
      <c r="W101" s="185">
        <f t="shared" si="22"/>
        <v>0.56666666666666665</v>
      </c>
      <c r="X101" s="185">
        <f t="shared" si="22"/>
        <v>1.0999999999999999</v>
      </c>
      <c r="Y101" s="185"/>
    </row>
    <row r="102" spans="1:25" ht="18.75">
      <c r="A102" s="181">
        <v>43</v>
      </c>
      <c r="B102" s="306" t="s">
        <v>1772</v>
      </c>
      <c r="C102" s="306" t="s">
        <v>1924</v>
      </c>
      <c r="D102" s="307" t="s">
        <v>3786</v>
      </c>
      <c r="E102" s="307" t="s">
        <v>3787</v>
      </c>
      <c r="F102" s="26">
        <v>199</v>
      </c>
      <c r="G102" s="238">
        <f>[1]Sheet1!O49/100</f>
        <v>1.4750000000000001</v>
      </c>
      <c r="H102" s="238">
        <f>[1]Sheet1!P49/100</f>
        <v>2.6489999999999996</v>
      </c>
      <c r="I102" s="308">
        <f t="shared" si="10"/>
        <v>8.1999999999999993</v>
      </c>
      <c r="J102" s="308">
        <f t="shared" si="11"/>
        <v>7.6</v>
      </c>
      <c r="K102" s="308">
        <f t="shared" si="12"/>
        <v>2.6</v>
      </c>
      <c r="L102" s="308">
        <f t="shared" si="13"/>
        <v>5</v>
      </c>
      <c r="M102" s="308">
        <f t="shared" si="19"/>
        <v>1.125</v>
      </c>
      <c r="N102" s="308">
        <f t="shared" si="14"/>
        <v>2.3510000000000004</v>
      </c>
      <c r="O102" s="308">
        <f t="shared" si="15"/>
        <v>3.4760000000000004</v>
      </c>
      <c r="P102" s="34">
        <f t="shared" si="20"/>
        <v>0.375</v>
      </c>
      <c r="Q102" s="34">
        <f t="shared" si="20"/>
        <v>0.78366666666666684</v>
      </c>
      <c r="R102" s="33"/>
      <c r="S102" s="33"/>
      <c r="T102" s="33">
        <f t="shared" si="21"/>
        <v>0.375</v>
      </c>
      <c r="U102" s="309">
        <f t="shared" si="21"/>
        <v>0.78366666666666684</v>
      </c>
      <c r="V102" s="185"/>
      <c r="W102" s="185">
        <f t="shared" si="22"/>
        <v>0.375</v>
      </c>
      <c r="X102" s="185">
        <f t="shared" si="22"/>
        <v>0.78366666666666684</v>
      </c>
      <c r="Y102" s="185"/>
    </row>
    <row r="103" spans="1:25" ht="18.75">
      <c r="A103" s="181">
        <v>44</v>
      </c>
      <c r="B103" s="306" t="s">
        <v>1772</v>
      </c>
      <c r="C103" s="306" t="s">
        <v>1924</v>
      </c>
      <c r="D103" s="307" t="s">
        <v>1927</v>
      </c>
      <c r="E103" s="307" t="s">
        <v>3788</v>
      </c>
      <c r="F103" s="26">
        <v>50</v>
      </c>
      <c r="G103" s="238">
        <f>[1]Sheet1!O50/100</f>
        <v>0.44299999999999995</v>
      </c>
      <c r="H103" s="238">
        <f>[1]Sheet1!P50/100</f>
        <v>1.0554999999999999</v>
      </c>
      <c r="I103" s="308">
        <f t="shared" si="10"/>
        <v>2.1</v>
      </c>
      <c r="J103" s="308">
        <f t="shared" si="11"/>
        <v>2</v>
      </c>
      <c r="K103" s="308">
        <f t="shared" si="12"/>
        <v>0.7</v>
      </c>
      <c r="L103" s="308">
        <f t="shared" si="13"/>
        <v>1.3</v>
      </c>
      <c r="M103" s="308">
        <f t="shared" si="19"/>
        <v>0.25700000000000001</v>
      </c>
      <c r="N103" s="308">
        <f t="shared" si="14"/>
        <v>0.24450000000000016</v>
      </c>
      <c r="O103" s="308">
        <f t="shared" si="15"/>
        <v>0.50150000000000017</v>
      </c>
      <c r="P103" s="34">
        <f t="shared" si="20"/>
        <v>8.5666666666666669E-2</v>
      </c>
      <c r="Q103" s="34">
        <f t="shared" si="20"/>
        <v>8.1500000000000059E-2</v>
      </c>
      <c r="R103" s="33"/>
      <c r="S103" s="33"/>
      <c r="T103" s="33">
        <f t="shared" si="21"/>
        <v>8.5666666666666669E-2</v>
      </c>
      <c r="U103" s="309">
        <f t="shared" si="21"/>
        <v>8.1500000000000059E-2</v>
      </c>
      <c r="V103" s="185"/>
      <c r="W103" s="185">
        <f t="shared" si="22"/>
        <v>8.5666666666666669E-2</v>
      </c>
      <c r="X103" s="185">
        <f t="shared" si="22"/>
        <v>8.1500000000000059E-2</v>
      </c>
      <c r="Y103" s="185"/>
    </row>
    <row r="104" spans="1:25" ht="18.75">
      <c r="A104" s="181">
        <v>45</v>
      </c>
      <c r="B104" s="306" t="s">
        <v>1772</v>
      </c>
      <c r="C104" s="306" t="s">
        <v>1924</v>
      </c>
      <c r="D104" s="307" t="s">
        <v>1924</v>
      </c>
      <c r="E104" s="307" t="s">
        <v>3789</v>
      </c>
      <c r="F104" s="26">
        <v>50</v>
      </c>
      <c r="G104" s="238">
        <f>[1]Sheet1!O51/100</f>
        <v>0.23149999999999998</v>
      </c>
      <c r="H104" s="238">
        <f>[1]Sheet1!P51/100</f>
        <v>0.12300000000000001</v>
      </c>
      <c r="I104" s="308">
        <f t="shared" si="10"/>
        <v>2.1</v>
      </c>
      <c r="J104" s="308">
        <f t="shared" si="11"/>
        <v>2</v>
      </c>
      <c r="K104" s="308">
        <f t="shared" si="12"/>
        <v>0.7</v>
      </c>
      <c r="L104" s="308">
        <f t="shared" si="13"/>
        <v>1.3</v>
      </c>
      <c r="M104" s="308">
        <f t="shared" si="19"/>
        <v>0.46849999999999997</v>
      </c>
      <c r="N104" s="308">
        <f t="shared" si="14"/>
        <v>1.177</v>
      </c>
      <c r="O104" s="308">
        <f t="shared" si="15"/>
        <v>1.6455</v>
      </c>
      <c r="P104" s="34">
        <f t="shared" si="20"/>
        <v>0.15616666666666665</v>
      </c>
      <c r="Q104" s="34">
        <f t="shared" si="20"/>
        <v>0.39233333333333337</v>
      </c>
      <c r="R104" s="33"/>
      <c r="S104" s="33"/>
      <c r="T104" s="33">
        <f t="shared" si="21"/>
        <v>0.15616666666666665</v>
      </c>
      <c r="U104" s="309">
        <f t="shared" si="21"/>
        <v>0.39233333333333337</v>
      </c>
      <c r="V104" s="185"/>
      <c r="W104" s="185">
        <f t="shared" si="22"/>
        <v>0.15616666666666665</v>
      </c>
      <c r="X104" s="185">
        <f t="shared" si="22"/>
        <v>0.39233333333333337</v>
      </c>
      <c r="Y104" s="185"/>
    </row>
    <row r="105" spans="1:25" ht="18.75">
      <c r="A105" s="181">
        <v>46</v>
      </c>
      <c r="B105" s="306" t="s">
        <v>1772</v>
      </c>
      <c r="C105" s="306" t="s">
        <v>1916</v>
      </c>
      <c r="D105" s="307" t="s">
        <v>1921</v>
      </c>
      <c r="E105" s="307" t="s">
        <v>3790</v>
      </c>
      <c r="F105" s="26">
        <v>150</v>
      </c>
      <c r="G105" s="238">
        <f>[1]Sheet1!O52/100</f>
        <v>3.0905</v>
      </c>
      <c r="H105" s="238"/>
      <c r="I105" s="308">
        <f t="shared" si="10"/>
        <v>6.2</v>
      </c>
      <c r="J105" s="308">
        <f t="shared" si="11"/>
        <v>5.8</v>
      </c>
      <c r="K105" s="308">
        <f t="shared" si="12"/>
        <v>2</v>
      </c>
      <c r="L105" s="308">
        <f t="shared" si="13"/>
        <v>3.8</v>
      </c>
      <c r="M105" s="308">
        <v>0</v>
      </c>
      <c r="N105" s="308">
        <f t="shared" si="14"/>
        <v>3.8</v>
      </c>
      <c r="O105" s="308">
        <f t="shared" si="15"/>
        <v>3.8</v>
      </c>
      <c r="P105" s="34">
        <f t="shared" si="20"/>
        <v>0</v>
      </c>
      <c r="Q105" s="34">
        <f t="shared" si="20"/>
        <v>1.2666666666666666</v>
      </c>
      <c r="R105" s="33"/>
      <c r="S105" s="33"/>
      <c r="T105" s="33">
        <f t="shared" si="21"/>
        <v>0</v>
      </c>
      <c r="U105" s="309">
        <f t="shared" si="21"/>
        <v>1.2666666666666666</v>
      </c>
      <c r="V105" s="185"/>
      <c r="W105" s="185">
        <f t="shared" si="22"/>
        <v>0</v>
      </c>
      <c r="X105" s="185">
        <f t="shared" si="22"/>
        <v>1.2666666666666666</v>
      </c>
      <c r="Y105" s="185"/>
    </row>
    <row r="106" spans="1:25" ht="18.75">
      <c r="A106" s="181">
        <v>47</v>
      </c>
      <c r="B106" s="306" t="s">
        <v>1772</v>
      </c>
      <c r="C106" s="306" t="s">
        <v>1811</v>
      </c>
      <c r="D106" s="307" t="s">
        <v>1811</v>
      </c>
      <c r="E106" s="307" t="s">
        <v>3791</v>
      </c>
      <c r="F106" s="26">
        <v>248</v>
      </c>
      <c r="G106" s="238">
        <v>1.98</v>
      </c>
      <c r="H106" s="238"/>
      <c r="I106" s="308">
        <f t="shared" si="10"/>
        <v>10.199999999999999</v>
      </c>
      <c r="J106" s="308">
        <f t="shared" si="11"/>
        <v>9.6</v>
      </c>
      <c r="K106" s="308">
        <f t="shared" si="12"/>
        <v>3.3</v>
      </c>
      <c r="L106" s="308">
        <f t="shared" si="13"/>
        <v>6.3</v>
      </c>
      <c r="M106" s="308">
        <f t="shared" si="19"/>
        <v>1.3199999999999998</v>
      </c>
      <c r="N106" s="308">
        <f t="shared" si="14"/>
        <v>6.3</v>
      </c>
      <c r="O106" s="308">
        <f t="shared" si="15"/>
        <v>7.6199999999999992</v>
      </c>
      <c r="P106" s="34">
        <f t="shared" si="20"/>
        <v>0.43999999999999995</v>
      </c>
      <c r="Q106" s="34">
        <f t="shared" si="20"/>
        <v>2.1</v>
      </c>
      <c r="R106" s="33"/>
      <c r="S106" s="33"/>
      <c r="T106" s="33">
        <f t="shared" si="21"/>
        <v>0.43999999999999995</v>
      </c>
      <c r="U106" s="309">
        <f t="shared" si="21"/>
        <v>2.1</v>
      </c>
      <c r="V106" s="185"/>
      <c r="W106" s="185">
        <f t="shared" si="22"/>
        <v>0.43999999999999995</v>
      </c>
      <c r="X106" s="185">
        <f t="shared" si="22"/>
        <v>2.1</v>
      </c>
      <c r="Y106" s="185"/>
    </row>
    <row r="107" spans="1:25" ht="18.75">
      <c r="A107" s="181">
        <v>48</v>
      </c>
      <c r="B107" s="306" t="s">
        <v>1772</v>
      </c>
      <c r="C107" s="306" t="s">
        <v>1773</v>
      </c>
      <c r="D107" s="307" t="s">
        <v>1772</v>
      </c>
      <c r="E107" s="307" t="s">
        <v>3792</v>
      </c>
      <c r="F107" s="26">
        <v>296</v>
      </c>
      <c r="G107" s="238">
        <f>[1]Sheet1!O54/100</f>
        <v>0.37200000000000005</v>
      </c>
      <c r="H107" s="238"/>
      <c r="I107" s="308">
        <f t="shared" si="10"/>
        <v>12.2</v>
      </c>
      <c r="J107" s="308">
        <f t="shared" si="11"/>
        <v>11.4</v>
      </c>
      <c r="K107" s="308">
        <f t="shared" si="12"/>
        <v>3.9</v>
      </c>
      <c r="L107" s="308">
        <f t="shared" si="13"/>
        <v>7.5</v>
      </c>
      <c r="M107" s="308">
        <f t="shared" si="19"/>
        <v>3.528</v>
      </c>
      <c r="N107" s="308">
        <f t="shared" si="14"/>
        <v>7.5</v>
      </c>
      <c r="O107" s="308">
        <f t="shared" si="15"/>
        <v>11.028</v>
      </c>
      <c r="P107" s="34">
        <f t="shared" si="20"/>
        <v>1.1759999999999999</v>
      </c>
      <c r="Q107" s="34">
        <f t="shared" si="20"/>
        <v>2.5</v>
      </c>
      <c r="R107" s="33"/>
      <c r="S107" s="33"/>
      <c r="T107" s="33">
        <f t="shared" si="21"/>
        <v>1.1759999999999999</v>
      </c>
      <c r="U107" s="309">
        <f t="shared" si="21"/>
        <v>2.5</v>
      </c>
      <c r="V107" s="185"/>
      <c r="W107" s="185">
        <f t="shared" si="22"/>
        <v>1.1759999999999999</v>
      </c>
      <c r="X107" s="185">
        <f t="shared" si="22"/>
        <v>2.5</v>
      </c>
      <c r="Y107" s="185"/>
    </row>
    <row r="108" spans="1:25" ht="18.75">
      <c r="A108" s="181">
        <v>49</v>
      </c>
      <c r="B108" s="306" t="s">
        <v>1772</v>
      </c>
      <c r="C108" s="306" t="s">
        <v>1811</v>
      </c>
      <c r="D108" s="307" t="s">
        <v>1772</v>
      </c>
      <c r="E108" s="307" t="s">
        <v>3793</v>
      </c>
      <c r="F108" s="26">
        <v>175</v>
      </c>
      <c r="G108" s="238"/>
      <c r="H108" s="238"/>
      <c r="I108" s="308">
        <f t="shared" si="10"/>
        <v>7.2</v>
      </c>
      <c r="J108" s="308">
        <f t="shared" si="11"/>
        <v>6.7</v>
      </c>
      <c r="K108" s="308">
        <f t="shared" si="12"/>
        <v>2.2999999999999998</v>
      </c>
      <c r="L108" s="308">
        <f t="shared" si="13"/>
        <v>4.4000000000000004</v>
      </c>
      <c r="M108" s="308">
        <f t="shared" si="19"/>
        <v>2.2999999999999998</v>
      </c>
      <c r="N108" s="308">
        <f t="shared" si="14"/>
        <v>4.4000000000000004</v>
      </c>
      <c r="O108" s="308">
        <f t="shared" si="15"/>
        <v>6.7</v>
      </c>
      <c r="P108" s="34">
        <f t="shared" si="20"/>
        <v>0.76666666666666661</v>
      </c>
      <c r="Q108" s="34">
        <f t="shared" si="20"/>
        <v>1.4666666666666668</v>
      </c>
      <c r="R108" s="33"/>
      <c r="S108" s="33"/>
      <c r="T108" s="33">
        <f t="shared" si="21"/>
        <v>0.76666666666666661</v>
      </c>
      <c r="U108" s="309">
        <f t="shared" si="21"/>
        <v>1.4666666666666668</v>
      </c>
      <c r="V108" s="185"/>
      <c r="W108" s="185">
        <f t="shared" si="22"/>
        <v>0.76666666666666661</v>
      </c>
      <c r="X108" s="185">
        <f t="shared" si="22"/>
        <v>1.4666666666666668</v>
      </c>
      <c r="Y108" s="185"/>
    </row>
    <row r="109" spans="1:25" ht="18.75">
      <c r="A109" s="181">
        <v>50</v>
      </c>
      <c r="B109" s="306" t="s">
        <v>1772</v>
      </c>
      <c r="C109" s="306" t="s">
        <v>1883</v>
      </c>
      <c r="D109" s="307" t="s">
        <v>3794</v>
      </c>
      <c r="E109" s="307" t="s">
        <v>3795</v>
      </c>
      <c r="F109" s="26">
        <v>25</v>
      </c>
      <c r="G109" s="238">
        <f>[1]Sheet1!O56/100</f>
        <v>0.88900000000000001</v>
      </c>
      <c r="H109" s="238">
        <f>[1]Sheet1!P56/100</f>
        <v>2.17</v>
      </c>
      <c r="I109" s="308">
        <f t="shared" si="10"/>
        <v>1</v>
      </c>
      <c r="J109" s="308">
        <f t="shared" si="11"/>
        <v>0.89999999999999991</v>
      </c>
      <c r="K109" s="308">
        <f t="shared" si="12"/>
        <v>0.3</v>
      </c>
      <c r="L109" s="308">
        <f t="shared" si="13"/>
        <v>0.6</v>
      </c>
      <c r="M109" s="308">
        <v>0</v>
      </c>
      <c r="N109" s="308">
        <v>0</v>
      </c>
      <c r="O109" s="308">
        <f t="shared" si="15"/>
        <v>0</v>
      </c>
      <c r="P109" s="34">
        <f t="shared" si="20"/>
        <v>0</v>
      </c>
      <c r="Q109" s="34">
        <f t="shared" si="20"/>
        <v>0</v>
      </c>
      <c r="R109" s="33"/>
      <c r="S109" s="33"/>
      <c r="T109" s="33">
        <f t="shared" si="21"/>
        <v>0</v>
      </c>
      <c r="U109" s="309">
        <f t="shared" si="21"/>
        <v>0</v>
      </c>
      <c r="V109" s="185"/>
      <c r="W109" s="185">
        <f t="shared" si="22"/>
        <v>0</v>
      </c>
      <c r="X109" s="185">
        <f t="shared" si="22"/>
        <v>0</v>
      </c>
      <c r="Y109" s="185"/>
    </row>
    <row r="110" spans="1:25" ht="18.75">
      <c r="A110" s="181">
        <v>51</v>
      </c>
      <c r="B110" s="306" t="s">
        <v>1772</v>
      </c>
      <c r="C110" s="306" t="s">
        <v>1862</v>
      </c>
      <c r="D110" s="307" t="s">
        <v>1862</v>
      </c>
      <c r="E110" s="310" t="s">
        <v>3796</v>
      </c>
      <c r="F110" s="26">
        <v>302</v>
      </c>
      <c r="G110" s="238">
        <f>[1]Sheet1!O57/100</f>
        <v>1.6755000000000002</v>
      </c>
      <c r="H110" s="238">
        <f>[1]Sheet1!P57/100</f>
        <v>1.4455</v>
      </c>
      <c r="I110" s="308">
        <f t="shared" si="10"/>
        <v>12.5</v>
      </c>
      <c r="J110" s="308">
        <f t="shared" si="11"/>
        <v>11.7</v>
      </c>
      <c r="K110" s="308">
        <f t="shared" si="12"/>
        <v>4</v>
      </c>
      <c r="L110" s="308">
        <f t="shared" si="13"/>
        <v>7.7</v>
      </c>
      <c r="M110" s="308">
        <f t="shared" si="19"/>
        <v>2.3244999999999996</v>
      </c>
      <c r="N110" s="308">
        <f t="shared" si="14"/>
        <v>6.2545000000000002</v>
      </c>
      <c r="O110" s="308">
        <f t="shared" si="15"/>
        <v>8.5790000000000006</v>
      </c>
      <c r="P110" s="34">
        <f t="shared" si="20"/>
        <v>0.77483333333333315</v>
      </c>
      <c r="Q110" s="34">
        <f t="shared" si="20"/>
        <v>2.0848333333333335</v>
      </c>
      <c r="R110" s="33"/>
      <c r="S110" s="33"/>
      <c r="T110" s="33">
        <f t="shared" si="21"/>
        <v>0.77483333333333315</v>
      </c>
      <c r="U110" s="309">
        <f t="shared" si="21"/>
        <v>2.0848333333333335</v>
      </c>
      <c r="V110" s="185"/>
      <c r="W110" s="185">
        <f t="shared" si="22"/>
        <v>0.77483333333333315</v>
      </c>
      <c r="X110" s="185">
        <f t="shared" si="22"/>
        <v>2.0848333333333335</v>
      </c>
      <c r="Y110" s="185"/>
    </row>
    <row r="111" spans="1:25" ht="18.75">
      <c r="A111" s="181">
        <v>52</v>
      </c>
      <c r="B111" s="306" t="s">
        <v>1772</v>
      </c>
      <c r="C111" s="306" t="s">
        <v>1773</v>
      </c>
      <c r="D111" s="307" t="s">
        <v>1772</v>
      </c>
      <c r="E111" s="310" t="s">
        <v>3797</v>
      </c>
      <c r="F111" s="26">
        <v>246</v>
      </c>
      <c r="G111" s="238">
        <f>[1]Sheet1!O58/100</f>
        <v>10.695</v>
      </c>
      <c r="H111" s="238">
        <f>[1]Sheet1!P58/100</f>
        <v>16.968</v>
      </c>
      <c r="I111" s="308">
        <f t="shared" si="10"/>
        <v>10.1</v>
      </c>
      <c r="J111" s="308">
        <f t="shared" si="11"/>
        <v>9.5</v>
      </c>
      <c r="K111" s="308">
        <f t="shared" si="12"/>
        <v>3.3</v>
      </c>
      <c r="L111" s="308">
        <f t="shared" si="13"/>
        <v>6.2</v>
      </c>
      <c r="M111" s="308">
        <v>0</v>
      </c>
      <c r="N111" s="308">
        <v>0</v>
      </c>
      <c r="O111" s="308">
        <f t="shared" si="15"/>
        <v>0</v>
      </c>
      <c r="P111" s="34">
        <f t="shared" si="20"/>
        <v>0</v>
      </c>
      <c r="Q111" s="34">
        <f t="shared" si="20"/>
        <v>0</v>
      </c>
      <c r="R111" s="33"/>
      <c r="S111" s="33"/>
      <c r="T111" s="33">
        <f t="shared" si="21"/>
        <v>0</v>
      </c>
      <c r="U111" s="309">
        <f t="shared" si="21"/>
        <v>0</v>
      </c>
      <c r="V111" s="185"/>
      <c r="W111" s="185">
        <f t="shared" si="22"/>
        <v>0</v>
      </c>
      <c r="X111" s="185">
        <f t="shared" si="22"/>
        <v>0</v>
      </c>
      <c r="Y111" s="185"/>
    </row>
    <row r="112" spans="1:25" ht="18.75">
      <c r="A112" s="181">
        <v>53</v>
      </c>
      <c r="B112" s="306" t="s">
        <v>1772</v>
      </c>
      <c r="C112" s="306" t="s">
        <v>1844</v>
      </c>
      <c r="D112" s="307" t="s">
        <v>1844</v>
      </c>
      <c r="E112" s="310" t="s">
        <v>3798</v>
      </c>
      <c r="F112" s="26">
        <v>123</v>
      </c>
      <c r="G112" s="238">
        <f>[1]Sheet1!O59/100</f>
        <v>0.50850000000000006</v>
      </c>
      <c r="H112" s="238">
        <f>[1]Sheet1!P59/100</f>
        <v>2.5830000000000002</v>
      </c>
      <c r="I112" s="308">
        <f t="shared" si="10"/>
        <v>5.0999999999999996</v>
      </c>
      <c r="J112" s="308">
        <f t="shared" si="11"/>
        <v>4.7</v>
      </c>
      <c r="K112" s="308">
        <f t="shared" si="12"/>
        <v>1.6</v>
      </c>
      <c r="L112" s="308">
        <f t="shared" si="13"/>
        <v>3.1</v>
      </c>
      <c r="M112" s="308">
        <f t="shared" si="19"/>
        <v>1.0914999999999999</v>
      </c>
      <c r="N112" s="308">
        <f t="shared" si="14"/>
        <v>0.5169999999999999</v>
      </c>
      <c r="O112" s="308">
        <f t="shared" si="15"/>
        <v>1.6084999999999998</v>
      </c>
      <c r="P112" s="34">
        <f t="shared" si="20"/>
        <v>0.36383333333333329</v>
      </c>
      <c r="Q112" s="34">
        <f t="shared" si="20"/>
        <v>0.17233333333333331</v>
      </c>
      <c r="R112" s="33"/>
      <c r="S112" s="33"/>
      <c r="T112" s="33">
        <f t="shared" si="21"/>
        <v>0.36383333333333329</v>
      </c>
      <c r="U112" s="309">
        <f t="shared" si="21"/>
        <v>0.17233333333333331</v>
      </c>
      <c r="V112" s="185"/>
      <c r="W112" s="185">
        <f t="shared" si="22"/>
        <v>0.36383333333333329</v>
      </c>
      <c r="X112" s="185">
        <f t="shared" si="22"/>
        <v>0.17233333333333331</v>
      </c>
      <c r="Y112" s="185"/>
    </row>
    <row r="113" spans="1:25" ht="18.75">
      <c r="A113" s="181">
        <v>54</v>
      </c>
      <c r="B113" s="306" t="s">
        <v>1772</v>
      </c>
      <c r="C113" s="306" t="s">
        <v>1916</v>
      </c>
      <c r="D113" s="307" t="s">
        <v>1916</v>
      </c>
      <c r="E113" s="310" t="s">
        <v>3799</v>
      </c>
      <c r="F113" s="26">
        <v>166</v>
      </c>
      <c r="G113" s="238"/>
      <c r="H113" s="238"/>
      <c r="I113" s="308">
        <f t="shared" si="10"/>
        <v>6.8</v>
      </c>
      <c r="J113" s="308">
        <f t="shared" si="11"/>
        <v>6.4</v>
      </c>
      <c r="K113" s="308">
        <f t="shared" si="12"/>
        <v>2.2000000000000002</v>
      </c>
      <c r="L113" s="308">
        <f t="shared" si="13"/>
        <v>4.2</v>
      </c>
      <c r="M113" s="308">
        <f t="shared" si="19"/>
        <v>2.2000000000000002</v>
      </c>
      <c r="N113" s="308">
        <f t="shared" si="14"/>
        <v>4.2</v>
      </c>
      <c r="O113" s="308">
        <f t="shared" si="15"/>
        <v>6.4</v>
      </c>
      <c r="P113" s="34">
        <f t="shared" si="20"/>
        <v>0.73333333333333339</v>
      </c>
      <c r="Q113" s="34">
        <f t="shared" si="20"/>
        <v>1.4000000000000001</v>
      </c>
      <c r="R113" s="33"/>
      <c r="S113" s="33"/>
      <c r="T113" s="33">
        <f t="shared" si="21"/>
        <v>0.73333333333333339</v>
      </c>
      <c r="U113" s="309">
        <f t="shared" si="21"/>
        <v>1.4000000000000001</v>
      </c>
      <c r="V113" s="185"/>
      <c r="W113" s="185">
        <f t="shared" si="22"/>
        <v>0.73333333333333339</v>
      </c>
      <c r="X113" s="185">
        <f t="shared" si="22"/>
        <v>1.4000000000000001</v>
      </c>
      <c r="Y113" s="185"/>
    </row>
    <row r="114" spans="1:25" ht="18.75">
      <c r="A114" s="181">
        <v>55</v>
      </c>
      <c r="B114" s="306" t="s">
        <v>1772</v>
      </c>
      <c r="C114" s="306" t="s">
        <v>1916</v>
      </c>
      <c r="D114" s="307" t="s">
        <v>3800</v>
      </c>
      <c r="E114" s="310" t="s">
        <v>3801</v>
      </c>
      <c r="F114" s="26">
        <v>229</v>
      </c>
      <c r="G114" s="238"/>
      <c r="H114" s="238"/>
      <c r="I114" s="308">
        <f t="shared" si="10"/>
        <v>9.4</v>
      </c>
      <c r="J114" s="308">
        <f t="shared" si="11"/>
        <v>8.8000000000000007</v>
      </c>
      <c r="K114" s="308">
        <f t="shared" si="12"/>
        <v>3</v>
      </c>
      <c r="L114" s="308">
        <f t="shared" si="13"/>
        <v>5.8</v>
      </c>
      <c r="M114" s="308">
        <f t="shared" si="19"/>
        <v>3</v>
      </c>
      <c r="N114" s="308">
        <f t="shared" si="14"/>
        <v>5.8</v>
      </c>
      <c r="O114" s="308">
        <f t="shared" si="15"/>
        <v>8.8000000000000007</v>
      </c>
      <c r="P114" s="34">
        <f t="shared" si="20"/>
        <v>1</v>
      </c>
      <c r="Q114" s="34">
        <f t="shared" si="20"/>
        <v>1.9333333333333333</v>
      </c>
      <c r="R114" s="33"/>
      <c r="S114" s="33"/>
      <c r="T114" s="33">
        <f t="shared" si="21"/>
        <v>1</v>
      </c>
      <c r="U114" s="309">
        <f t="shared" si="21"/>
        <v>1.9333333333333333</v>
      </c>
      <c r="V114" s="185"/>
      <c r="W114" s="185">
        <f t="shared" si="22"/>
        <v>1</v>
      </c>
      <c r="X114" s="185">
        <f t="shared" si="22"/>
        <v>1.9333333333333333</v>
      </c>
      <c r="Y114" s="185"/>
    </row>
    <row r="115" spans="1:25" ht="18.75">
      <c r="A115" s="181">
        <v>56</v>
      </c>
      <c r="B115" s="306" t="s">
        <v>1772</v>
      </c>
      <c r="C115" s="306" t="s">
        <v>1903</v>
      </c>
      <c r="D115" s="307" t="s">
        <v>1903</v>
      </c>
      <c r="E115" s="310" t="s">
        <v>3802</v>
      </c>
      <c r="F115" s="53">
        <v>161</v>
      </c>
      <c r="G115" s="238">
        <f>[1]Sheet1!O62/100</f>
        <v>1.2615000000000001</v>
      </c>
      <c r="H115" s="238">
        <f>[1]Sheet1!P62/100</f>
        <v>2.6315</v>
      </c>
      <c r="I115" s="308">
        <f t="shared" si="10"/>
        <v>6.6</v>
      </c>
      <c r="J115" s="308">
        <f t="shared" si="11"/>
        <v>6.1999999999999993</v>
      </c>
      <c r="K115" s="308">
        <f t="shared" si="12"/>
        <v>2.1</v>
      </c>
      <c r="L115" s="308">
        <f t="shared" si="13"/>
        <v>4.0999999999999996</v>
      </c>
      <c r="M115" s="308">
        <f t="shared" si="19"/>
        <v>0.83850000000000002</v>
      </c>
      <c r="N115" s="308">
        <f t="shared" si="14"/>
        <v>1.4684999999999997</v>
      </c>
      <c r="O115" s="308">
        <f t="shared" si="15"/>
        <v>2.3069999999999995</v>
      </c>
      <c r="P115" s="34">
        <f t="shared" si="20"/>
        <v>0.27950000000000003</v>
      </c>
      <c r="Q115" s="34">
        <f t="shared" si="20"/>
        <v>0.48949999999999988</v>
      </c>
      <c r="R115" s="33"/>
      <c r="S115" s="33"/>
      <c r="T115" s="33">
        <f t="shared" si="21"/>
        <v>0.27950000000000003</v>
      </c>
      <c r="U115" s="309">
        <f t="shared" si="21"/>
        <v>0.48949999999999988</v>
      </c>
      <c r="V115" s="185"/>
      <c r="W115" s="185">
        <f t="shared" si="22"/>
        <v>0.27950000000000003</v>
      </c>
      <c r="X115" s="185">
        <f t="shared" si="22"/>
        <v>0.48949999999999988</v>
      </c>
      <c r="Y115" s="185"/>
    </row>
    <row r="116" spans="1:25" ht="37.5">
      <c r="A116" s="181">
        <v>57</v>
      </c>
      <c r="B116" s="306" t="s">
        <v>1772</v>
      </c>
      <c r="C116" s="306" t="s">
        <v>1924</v>
      </c>
      <c r="D116" s="307" t="s">
        <v>1924</v>
      </c>
      <c r="E116" s="310" t="s">
        <v>3803</v>
      </c>
      <c r="F116" s="181">
        <v>149</v>
      </c>
      <c r="G116" s="238"/>
      <c r="H116" s="238">
        <f>[1]Sheet1!P63/100</f>
        <v>2.6194999999999999</v>
      </c>
      <c r="I116" s="308">
        <f t="shared" si="10"/>
        <v>6.1</v>
      </c>
      <c r="J116" s="308">
        <f t="shared" si="11"/>
        <v>5.8</v>
      </c>
      <c r="K116" s="308">
        <f t="shared" si="12"/>
        <v>2</v>
      </c>
      <c r="L116" s="308">
        <f t="shared" si="13"/>
        <v>3.8</v>
      </c>
      <c r="M116" s="308">
        <f t="shared" si="19"/>
        <v>2</v>
      </c>
      <c r="N116" s="308">
        <f t="shared" si="14"/>
        <v>1.1804999999999999</v>
      </c>
      <c r="O116" s="308">
        <f t="shared" si="15"/>
        <v>3.1804999999999999</v>
      </c>
      <c r="P116" s="34">
        <f t="shared" si="20"/>
        <v>0.66666666666666663</v>
      </c>
      <c r="Q116" s="34">
        <f t="shared" si="20"/>
        <v>0.39349999999999996</v>
      </c>
      <c r="R116" s="33"/>
      <c r="S116" s="33"/>
      <c r="T116" s="33">
        <f t="shared" si="21"/>
        <v>0.66666666666666663</v>
      </c>
      <c r="U116" s="309">
        <f t="shared" si="21"/>
        <v>0.39349999999999996</v>
      </c>
      <c r="V116" s="185"/>
      <c r="W116" s="185">
        <f t="shared" si="22"/>
        <v>0.66666666666666663</v>
      </c>
      <c r="X116" s="185">
        <f t="shared" si="22"/>
        <v>0.39349999999999996</v>
      </c>
      <c r="Y116" s="185"/>
    </row>
    <row r="117" spans="1:25" ht="18.75">
      <c r="A117" s="181">
        <v>58</v>
      </c>
      <c r="B117" s="306" t="s">
        <v>1772</v>
      </c>
      <c r="C117" s="306" t="s">
        <v>1808</v>
      </c>
      <c r="D117" s="307" t="s">
        <v>1804</v>
      </c>
      <c r="E117" s="307" t="s">
        <v>3804</v>
      </c>
      <c r="F117" s="181">
        <v>58</v>
      </c>
      <c r="G117" s="238">
        <f>[1]Sheet1!O64/100</f>
        <v>6.1500000000000006E-2</v>
      </c>
      <c r="H117" s="238"/>
      <c r="I117" s="308">
        <f t="shared" si="10"/>
        <v>2.4</v>
      </c>
      <c r="J117" s="308">
        <f t="shared" si="11"/>
        <v>2.2999999999999998</v>
      </c>
      <c r="K117" s="308">
        <f t="shared" si="12"/>
        <v>0.8</v>
      </c>
      <c r="L117" s="308">
        <f t="shared" si="13"/>
        <v>1.5</v>
      </c>
      <c r="M117" s="308">
        <f t="shared" si="19"/>
        <v>0.73850000000000005</v>
      </c>
      <c r="N117" s="308">
        <f t="shared" si="14"/>
        <v>1.5</v>
      </c>
      <c r="O117" s="308">
        <f t="shared" si="15"/>
        <v>2.2385000000000002</v>
      </c>
      <c r="P117" s="34">
        <f t="shared" si="20"/>
        <v>0.24616666666666667</v>
      </c>
      <c r="Q117" s="34">
        <f t="shared" si="20"/>
        <v>0.5</v>
      </c>
      <c r="R117" s="33"/>
      <c r="S117" s="33"/>
      <c r="T117" s="33">
        <f t="shared" si="21"/>
        <v>0.24616666666666667</v>
      </c>
      <c r="U117" s="309">
        <f t="shared" si="21"/>
        <v>0.5</v>
      </c>
      <c r="V117" s="185"/>
      <c r="W117" s="185">
        <f t="shared" si="22"/>
        <v>0.24616666666666667</v>
      </c>
      <c r="X117" s="185">
        <f t="shared" si="22"/>
        <v>0.5</v>
      </c>
      <c r="Y117" s="185"/>
    </row>
    <row r="118" spans="1:25" ht="20.25">
      <c r="A118" s="317"/>
      <c r="B118" s="318"/>
      <c r="C118" s="318"/>
      <c r="D118" s="319"/>
      <c r="E118" s="320" t="s">
        <v>225</v>
      </c>
      <c r="F118" s="321"/>
      <c r="G118" s="322"/>
      <c r="H118" s="322"/>
      <c r="I118" s="322">
        <f>SUM(I60:I117)</f>
        <v>296.7</v>
      </c>
      <c r="J118" s="322"/>
      <c r="K118" s="322">
        <f t="shared" ref="K118:Q118" si="23">SUM(K60:K117)</f>
        <v>95.8</v>
      </c>
      <c r="L118" s="322">
        <f t="shared" si="23"/>
        <v>182.49999999999994</v>
      </c>
      <c r="M118" s="322">
        <f t="shared" si="23"/>
        <v>51.519000000000013</v>
      </c>
      <c r="N118" s="322">
        <f t="shared" si="23"/>
        <v>133.12099999999998</v>
      </c>
      <c r="O118" s="308">
        <f t="shared" si="15"/>
        <v>184.64</v>
      </c>
      <c r="P118" s="324">
        <f t="shared" si="23"/>
        <v>17.172999999999998</v>
      </c>
      <c r="Q118" s="324">
        <f t="shared" si="23"/>
        <v>44.373666666666672</v>
      </c>
      <c r="R118" s="322"/>
      <c r="S118" s="322"/>
      <c r="T118" s="322">
        <f>SUM(T60:T117)</f>
        <v>17.172999999999998</v>
      </c>
      <c r="U118" s="322">
        <f>SUM(U60:U117)</f>
        <v>44.373666666666672</v>
      </c>
      <c r="V118" s="322"/>
      <c r="W118" s="322">
        <f>SUM(W60:W117)</f>
        <v>17.172999999999998</v>
      </c>
      <c r="X118" s="322">
        <f>SUM(X60:X117)</f>
        <v>44.373666666666672</v>
      </c>
      <c r="Y118" s="322"/>
    </row>
    <row r="119" spans="1:25">
      <c r="A119" s="44"/>
      <c r="B119" s="323"/>
      <c r="C119" s="323"/>
      <c r="D119" s="323"/>
      <c r="E119" s="323"/>
      <c r="F119" s="44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</row>
    <row r="120" spans="1:25">
      <c r="A120" s="44"/>
      <c r="B120" s="323"/>
      <c r="C120" s="323"/>
      <c r="D120" s="323"/>
      <c r="E120" s="240"/>
      <c r="F120" s="48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</row>
    <row r="121" spans="1:25">
      <c r="A121" s="44"/>
      <c r="B121" s="323"/>
      <c r="C121" s="323"/>
      <c r="D121" s="323"/>
      <c r="E121" s="240"/>
      <c r="F121" s="48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</row>
    <row r="122" spans="1:25">
      <c r="A122" s="44"/>
      <c r="B122" s="323"/>
      <c r="C122" s="323"/>
      <c r="D122" s="323"/>
      <c r="E122" s="240"/>
      <c r="F122" s="48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</row>
    <row r="123" spans="1:25">
      <c r="A123" s="44"/>
      <c r="B123" s="323"/>
      <c r="C123" s="323"/>
      <c r="D123" s="323"/>
      <c r="E123" s="240"/>
      <c r="F123" s="48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</row>
    <row r="124" spans="1:25">
      <c r="A124" s="44"/>
      <c r="B124" s="323"/>
      <c r="C124" s="323"/>
      <c r="D124" s="323"/>
      <c r="E124" s="240"/>
      <c r="F124" s="48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</row>
    <row r="125" spans="1:25">
      <c r="A125" s="44"/>
      <c r="B125" s="323"/>
      <c r="C125" s="323"/>
      <c r="D125" s="323"/>
      <c r="E125" s="240"/>
      <c r="F125" s="48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</row>
    <row r="126" spans="1:25">
      <c r="A126" s="44"/>
      <c r="B126" s="323"/>
      <c r="C126" s="323"/>
      <c r="D126" s="323"/>
      <c r="E126" s="240"/>
      <c r="F126" s="48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</row>
    <row r="127" spans="1:25">
      <c r="A127" s="44"/>
      <c r="B127" s="323"/>
      <c r="C127" s="323"/>
      <c r="D127" s="323"/>
      <c r="E127" s="240"/>
      <c r="F127" s="48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</row>
    <row r="128" spans="1:25">
      <c r="A128" s="44"/>
      <c r="B128" s="323"/>
      <c r="C128" s="323"/>
      <c r="D128" s="323"/>
      <c r="E128" s="240"/>
      <c r="F128" s="48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</row>
    <row r="129" spans="1:25">
      <c r="A129" s="44"/>
      <c r="B129" s="323"/>
      <c r="C129" s="323"/>
      <c r="D129" s="323"/>
      <c r="E129" s="240"/>
      <c r="F129" s="48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</row>
    <row r="130" spans="1:25">
      <c r="A130" s="44"/>
      <c r="B130" s="323"/>
      <c r="C130" s="323"/>
      <c r="D130" s="323"/>
      <c r="E130" s="240"/>
      <c r="F130" s="48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</row>
    <row r="131" spans="1:25">
      <c r="A131" s="44"/>
      <c r="B131" s="323"/>
      <c r="C131" s="323"/>
      <c r="D131" s="323"/>
      <c r="E131" s="240"/>
      <c r="F131" s="48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</row>
    <row r="132" spans="1:25">
      <c r="A132" s="44"/>
      <c r="B132" s="323"/>
      <c r="C132" s="323"/>
      <c r="D132" s="323"/>
      <c r="E132" s="240"/>
      <c r="F132" s="48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</row>
    <row r="133" spans="1:25">
      <c r="A133" s="44"/>
      <c r="B133" s="323"/>
      <c r="C133" s="323"/>
      <c r="D133" s="323"/>
      <c r="E133" s="240"/>
      <c r="F133" s="48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</row>
    <row r="134" spans="1:25">
      <c r="A134" s="44"/>
      <c r="B134" s="323"/>
      <c r="C134" s="323"/>
      <c r="D134" s="323"/>
      <c r="E134" s="240"/>
      <c r="F134" s="48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</row>
    <row r="135" spans="1:25">
      <c r="A135" s="44"/>
      <c r="B135" s="323"/>
      <c r="C135" s="323"/>
      <c r="D135" s="323"/>
      <c r="E135" s="240"/>
      <c r="F135" s="48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</row>
    <row r="136" spans="1:25">
      <c r="A136" s="44"/>
      <c r="B136" s="323"/>
      <c r="C136" s="323"/>
      <c r="D136" s="323"/>
      <c r="E136" s="240"/>
      <c r="F136" s="48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</row>
    <row r="137" spans="1:25">
      <c r="A137" s="44"/>
      <c r="B137" s="323"/>
      <c r="C137" s="323"/>
      <c r="D137" s="323"/>
      <c r="E137" s="240"/>
      <c r="F137" s="48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</row>
    <row r="138" spans="1:25" ht="18.75">
      <c r="A138" s="181">
        <v>1</v>
      </c>
      <c r="B138" s="306" t="s">
        <v>1583</v>
      </c>
      <c r="C138" s="306"/>
      <c r="D138" s="307" t="s">
        <v>3805</v>
      </c>
      <c r="E138" s="325" t="s">
        <v>3806</v>
      </c>
      <c r="F138" s="181">
        <v>106</v>
      </c>
      <c r="G138" s="238"/>
      <c r="H138" s="238"/>
      <c r="I138" s="308">
        <f t="shared" ref="I138:I201" si="24">ROUND(F138*55/100*50*0.0015,1)</f>
        <v>4.4000000000000004</v>
      </c>
      <c r="J138" s="308">
        <f t="shared" ref="J138:J201" si="25">K138+L138</f>
        <v>4.0999999999999996</v>
      </c>
      <c r="K138" s="308">
        <f t="shared" ref="K138:K201" si="26">ROUND(I138*1/3.1,1)</f>
        <v>1.4</v>
      </c>
      <c r="L138" s="308">
        <f>ROUND(I138*2/3.3,1)</f>
        <v>2.7</v>
      </c>
      <c r="M138" s="308">
        <f t="shared" ref="M138:N201" si="27">K138-G138</f>
        <v>1.4</v>
      </c>
      <c r="N138" s="308">
        <f t="shared" si="27"/>
        <v>2.7</v>
      </c>
      <c r="O138" s="308">
        <f t="shared" ref="O138:O201" si="28">M138+N138</f>
        <v>4.0999999999999996</v>
      </c>
      <c r="P138" s="34">
        <f t="shared" ref="P138:Q201" si="29">M138*1/3</f>
        <v>0.46666666666666662</v>
      </c>
      <c r="Q138" s="34">
        <f t="shared" si="29"/>
        <v>0.9</v>
      </c>
      <c r="R138" s="33"/>
      <c r="S138" s="33"/>
      <c r="T138" s="33">
        <f t="shared" ref="T138:U201" si="30">M138*1/3</f>
        <v>0.46666666666666662</v>
      </c>
      <c r="U138" s="309">
        <f t="shared" si="30"/>
        <v>0.9</v>
      </c>
      <c r="V138" s="185"/>
      <c r="W138" s="185">
        <f t="shared" ref="W138:X201" si="31">M138*1/3</f>
        <v>0.46666666666666662</v>
      </c>
      <c r="X138" s="185">
        <f t="shared" si="31"/>
        <v>0.9</v>
      </c>
      <c r="Y138" s="185"/>
    </row>
    <row r="139" spans="1:25" ht="18.75">
      <c r="A139" s="181">
        <v>2</v>
      </c>
      <c r="B139" s="306" t="s">
        <v>1583</v>
      </c>
      <c r="C139" s="306"/>
      <c r="D139" s="307" t="s">
        <v>3807</v>
      </c>
      <c r="E139" s="325" t="s">
        <v>3808</v>
      </c>
      <c r="F139" s="181">
        <v>144</v>
      </c>
      <c r="G139" s="238"/>
      <c r="H139" s="238"/>
      <c r="I139" s="308">
        <f t="shared" si="24"/>
        <v>5.9</v>
      </c>
      <c r="J139" s="308">
        <f t="shared" si="25"/>
        <v>5.5</v>
      </c>
      <c r="K139" s="308">
        <f t="shared" si="26"/>
        <v>1.9</v>
      </c>
      <c r="L139" s="308">
        <f t="shared" ref="L139:L202" si="32">ROUND(I139*2/3.3,1)</f>
        <v>3.6</v>
      </c>
      <c r="M139" s="308">
        <f t="shared" si="27"/>
        <v>1.9</v>
      </c>
      <c r="N139" s="308">
        <f t="shared" si="27"/>
        <v>3.6</v>
      </c>
      <c r="O139" s="308">
        <f t="shared" si="28"/>
        <v>5.5</v>
      </c>
      <c r="P139" s="34">
        <f t="shared" si="29"/>
        <v>0.6333333333333333</v>
      </c>
      <c r="Q139" s="34">
        <f t="shared" si="29"/>
        <v>1.2</v>
      </c>
      <c r="R139" s="33"/>
      <c r="S139" s="33"/>
      <c r="T139" s="33">
        <f t="shared" si="30"/>
        <v>0.6333333333333333</v>
      </c>
      <c r="U139" s="309">
        <f t="shared" si="30"/>
        <v>1.2</v>
      </c>
      <c r="V139" s="185"/>
      <c r="W139" s="185">
        <f t="shared" si="31"/>
        <v>0.6333333333333333</v>
      </c>
      <c r="X139" s="185">
        <f t="shared" si="31"/>
        <v>1.2</v>
      </c>
      <c r="Y139" s="185"/>
    </row>
    <row r="140" spans="1:25" ht="18.75">
      <c r="A140" s="181">
        <v>3</v>
      </c>
      <c r="B140" s="306" t="s">
        <v>1583</v>
      </c>
      <c r="C140" s="306"/>
      <c r="D140" s="307" t="s">
        <v>3809</v>
      </c>
      <c r="E140" s="325" t="s">
        <v>3810</v>
      </c>
      <c r="F140" s="181">
        <v>35</v>
      </c>
      <c r="G140" s="238"/>
      <c r="H140" s="238"/>
      <c r="I140" s="308">
        <f t="shared" si="24"/>
        <v>1.4</v>
      </c>
      <c r="J140" s="308">
        <f t="shared" si="25"/>
        <v>1.3</v>
      </c>
      <c r="K140" s="308">
        <f t="shared" si="26"/>
        <v>0.5</v>
      </c>
      <c r="L140" s="308">
        <f t="shared" si="32"/>
        <v>0.8</v>
      </c>
      <c r="M140" s="308">
        <f t="shared" si="27"/>
        <v>0.5</v>
      </c>
      <c r="N140" s="308">
        <f t="shared" si="27"/>
        <v>0.8</v>
      </c>
      <c r="O140" s="308">
        <f t="shared" si="28"/>
        <v>1.3</v>
      </c>
      <c r="P140" s="34">
        <f t="shared" si="29"/>
        <v>0.16666666666666666</v>
      </c>
      <c r="Q140" s="34">
        <f t="shared" si="29"/>
        <v>0.26666666666666666</v>
      </c>
      <c r="R140" s="33"/>
      <c r="S140" s="33"/>
      <c r="T140" s="33">
        <f t="shared" si="30"/>
        <v>0.16666666666666666</v>
      </c>
      <c r="U140" s="309">
        <f t="shared" si="30"/>
        <v>0.26666666666666666</v>
      </c>
      <c r="V140" s="185"/>
      <c r="W140" s="185">
        <f t="shared" si="31"/>
        <v>0.16666666666666666</v>
      </c>
      <c r="X140" s="185">
        <f t="shared" si="31"/>
        <v>0.26666666666666666</v>
      </c>
      <c r="Y140" s="185"/>
    </row>
    <row r="141" spans="1:25" ht="18.75">
      <c r="A141" s="181">
        <v>4</v>
      </c>
      <c r="B141" s="306" t="s">
        <v>1583</v>
      </c>
      <c r="C141" s="306"/>
      <c r="D141" s="307" t="s">
        <v>1539</v>
      </c>
      <c r="E141" s="325" t="s">
        <v>3811</v>
      </c>
      <c r="F141" s="181">
        <v>38</v>
      </c>
      <c r="G141" s="238"/>
      <c r="H141" s="238"/>
      <c r="I141" s="308">
        <f t="shared" si="24"/>
        <v>1.6</v>
      </c>
      <c r="J141" s="308">
        <f t="shared" si="25"/>
        <v>1.5</v>
      </c>
      <c r="K141" s="308">
        <f t="shared" si="26"/>
        <v>0.5</v>
      </c>
      <c r="L141" s="308">
        <f t="shared" si="32"/>
        <v>1</v>
      </c>
      <c r="M141" s="308">
        <f t="shared" si="27"/>
        <v>0.5</v>
      </c>
      <c r="N141" s="308">
        <f t="shared" si="27"/>
        <v>1</v>
      </c>
      <c r="O141" s="308">
        <f t="shared" si="28"/>
        <v>1.5</v>
      </c>
      <c r="P141" s="34">
        <f t="shared" si="29"/>
        <v>0.16666666666666666</v>
      </c>
      <c r="Q141" s="34">
        <f t="shared" si="29"/>
        <v>0.33333333333333331</v>
      </c>
      <c r="R141" s="33"/>
      <c r="S141" s="33"/>
      <c r="T141" s="33">
        <f t="shared" si="30"/>
        <v>0.16666666666666666</v>
      </c>
      <c r="U141" s="309">
        <f t="shared" si="30"/>
        <v>0.33333333333333331</v>
      </c>
      <c r="V141" s="185"/>
      <c r="W141" s="185">
        <f t="shared" si="31"/>
        <v>0.16666666666666666</v>
      </c>
      <c r="X141" s="185">
        <f t="shared" si="31"/>
        <v>0.33333333333333331</v>
      </c>
      <c r="Y141" s="185"/>
    </row>
    <row r="142" spans="1:25" ht="18.75">
      <c r="A142" s="181">
        <v>5</v>
      </c>
      <c r="B142" s="306" t="s">
        <v>1583</v>
      </c>
      <c r="C142" s="306"/>
      <c r="D142" s="307" t="s">
        <v>3812</v>
      </c>
      <c r="E142" s="325" t="s">
        <v>3813</v>
      </c>
      <c r="F142" s="181">
        <v>71</v>
      </c>
      <c r="G142" s="238"/>
      <c r="H142" s="238"/>
      <c r="I142" s="308">
        <f t="shared" si="24"/>
        <v>2.9</v>
      </c>
      <c r="J142" s="308">
        <f t="shared" si="25"/>
        <v>2.7</v>
      </c>
      <c r="K142" s="308">
        <f t="shared" si="26"/>
        <v>0.9</v>
      </c>
      <c r="L142" s="308">
        <f t="shared" si="32"/>
        <v>1.8</v>
      </c>
      <c r="M142" s="308">
        <f t="shared" si="27"/>
        <v>0.9</v>
      </c>
      <c r="N142" s="308">
        <f t="shared" si="27"/>
        <v>1.8</v>
      </c>
      <c r="O142" s="308">
        <f t="shared" si="28"/>
        <v>2.7</v>
      </c>
      <c r="P142" s="34">
        <f t="shared" si="29"/>
        <v>0.3</v>
      </c>
      <c r="Q142" s="34">
        <f t="shared" si="29"/>
        <v>0.6</v>
      </c>
      <c r="R142" s="33"/>
      <c r="S142" s="33"/>
      <c r="T142" s="33">
        <f t="shared" si="30"/>
        <v>0.3</v>
      </c>
      <c r="U142" s="309">
        <f t="shared" si="30"/>
        <v>0.6</v>
      </c>
      <c r="V142" s="185"/>
      <c r="W142" s="185">
        <f t="shared" si="31"/>
        <v>0.3</v>
      </c>
      <c r="X142" s="185">
        <f t="shared" si="31"/>
        <v>0.6</v>
      </c>
      <c r="Y142" s="185"/>
    </row>
    <row r="143" spans="1:25" ht="18.75">
      <c r="A143" s="181">
        <v>6</v>
      </c>
      <c r="B143" s="306" t="s">
        <v>1583</v>
      </c>
      <c r="C143" s="306"/>
      <c r="D143" s="307" t="s">
        <v>3805</v>
      </c>
      <c r="E143" s="325" t="s">
        <v>3814</v>
      </c>
      <c r="F143" s="181">
        <v>75</v>
      </c>
      <c r="G143" s="238"/>
      <c r="H143" s="238"/>
      <c r="I143" s="308">
        <f t="shared" si="24"/>
        <v>3.1</v>
      </c>
      <c r="J143" s="308">
        <f t="shared" si="25"/>
        <v>2.9</v>
      </c>
      <c r="K143" s="308">
        <f t="shared" si="26"/>
        <v>1</v>
      </c>
      <c r="L143" s="308">
        <f t="shared" si="32"/>
        <v>1.9</v>
      </c>
      <c r="M143" s="308">
        <f t="shared" si="27"/>
        <v>1</v>
      </c>
      <c r="N143" s="308">
        <f t="shared" si="27"/>
        <v>1.9</v>
      </c>
      <c r="O143" s="308">
        <f t="shared" si="28"/>
        <v>2.9</v>
      </c>
      <c r="P143" s="34">
        <f t="shared" si="29"/>
        <v>0.33333333333333331</v>
      </c>
      <c r="Q143" s="34">
        <f t="shared" si="29"/>
        <v>0.6333333333333333</v>
      </c>
      <c r="R143" s="33"/>
      <c r="S143" s="33"/>
      <c r="T143" s="33">
        <f t="shared" si="30"/>
        <v>0.33333333333333331</v>
      </c>
      <c r="U143" s="309">
        <f t="shared" si="30"/>
        <v>0.6333333333333333</v>
      </c>
      <c r="V143" s="185"/>
      <c r="W143" s="185">
        <f t="shared" si="31"/>
        <v>0.33333333333333331</v>
      </c>
      <c r="X143" s="185">
        <f t="shared" si="31"/>
        <v>0.6333333333333333</v>
      </c>
      <c r="Y143" s="185"/>
    </row>
    <row r="144" spans="1:25" ht="18.75">
      <c r="A144" s="181">
        <v>7</v>
      </c>
      <c r="B144" s="306" t="s">
        <v>1583</v>
      </c>
      <c r="C144" s="306"/>
      <c r="D144" s="307" t="s">
        <v>1744</v>
      </c>
      <c r="E144" s="307" t="s">
        <v>3815</v>
      </c>
      <c r="F144" s="181">
        <v>161</v>
      </c>
      <c r="G144" s="238"/>
      <c r="H144" s="238"/>
      <c r="I144" s="308">
        <f t="shared" si="24"/>
        <v>6.6</v>
      </c>
      <c r="J144" s="308">
        <f t="shared" si="25"/>
        <v>6.1</v>
      </c>
      <c r="K144" s="308">
        <f t="shared" si="26"/>
        <v>2.1</v>
      </c>
      <c r="L144" s="308">
        <f t="shared" si="32"/>
        <v>4</v>
      </c>
      <c r="M144" s="308">
        <f t="shared" si="27"/>
        <v>2.1</v>
      </c>
      <c r="N144" s="308">
        <f t="shared" si="27"/>
        <v>4</v>
      </c>
      <c r="O144" s="308">
        <f t="shared" si="28"/>
        <v>6.1</v>
      </c>
      <c r="P144" s="34">
        <f t="shared" si="29"/>
        <v>0.70000000000000007</v>
      </c>
      <c r="Q144" s="34">
        <f t="shared" si="29"/>
        <v>1.3333333333333333</v>
      </c>
      <c r="R144" s="33"/>
      <c r="S144" s="33"/>
      <c r="T144" s="33">
        <f t="shared" si="30"/>
        <v>0.70000000000000007</v>
      </c>
      <c r="U144" s="309">
        <f t="shared" si="30"/>
        <v>1.3333333333333333</v>
      </c>
      <c r="V144" s="185"/>
      <c r="W144" s="185">
        <f t="shared" si="31"/>
        <v>0.70000000000000007</v>
      </c>
      <c r="X144" s="185">
        <f t="shared" si="31"/>
        <v>1.3333333333333333</v>
      </c>
      <c r="Y144" s="185"/>
    </row>
    <row r="145" spans="1:25" ht="18.75">
      <c r="A145" s="181">
        <v>8</v>
      </c>
      <c r="B145" s="306" t="s">
        <v>1583</v>
      </c>
      <c r="C145" s="306"/>
      <c r="D145" s="307" t="s">
        <v>1754</v>
      </c>
      <c r="E145" s="307" t="s">
        <v>3816</v>
      </c>
      <c r="F145" s="181">
        <v>327</v>
      </c>
      <c r="G145" s="238"/>
      <c r="H145" s="238"/>
      <c r="I145" s="308">
        <f t="shared" si="24"/>
        <v>13.5</v>
      </c>
      <c r="J145" s="308">
        <f t="shared" si="25"/>
        <v>12.6</v>
      </c>
      <c r="K145" s="308">
        <f t="shared" si="26"/>
        <v>4.4000000000000004</v>
      </c>
      <c r="L145" s="308">
        <f t="shared" si="32"/>
        <v>8.1999999999999993</v>
      </c>
      <c r="M145" s="308">
        <f t="shared" si="27"/>
        <v>4.4000000000000004</v>
      </c>
      <c r="N145" s="308">
        <f t="shared" si="27"/>
        <v>8.1999999999999993</v>
      </c>
      <c r="O145" s="308">
        <f t="shared" si="28"/>
        <v>12.6</v>
      </c>
      <c r="P145" s="34">
        <f t="shared" si="29"/>
        <v>1.4666666666666668</v>
      </c>
      <c r="Q145" s="34">
        <f t="shared" si="29"/>
        <v>2.7333333333333329</v>
      </c>
      <c r="R145" s="33"/>
      <c r="S145" s="33"/>
      <c r="T145" s="33">
        <f t="shared" si="30"/>
        <v>1.4666666666666668</v>
      </c>
      <c r="U145" s="309">
        <f t="shared" si="30"/>
        <v>2.7333333333333329</v>
      </c>
      <c r="V145" s="185"/>
      <c r="W145" s="185">
        <f t="shared" si="31"/>
        <v>1.4666666666666668</v>
      </c>
      <c r="X145" s="185">
        <f t="shared" si="31"/>
        <v>2.7333333333333329</v>
      </c>
      <c r="Y145" s="185"/>
    </row>
    <row r="146" spans="1:25" ht="18.75">
      <c r="A146" s="181">
        <v>9</v>
      </c>
      <c r="B146" s="306" t="s">
        <v>1583</v>
      </c>
      <c r="C146" s="306"/>
      <c r="D146" s="307" t="s">
        <v>1730</v>
      </c>
      <c r="E146" s="307" t="s">
        <v>3817</v>
      </c>
      <c r="F146" s="181">
        <v>55</v>
      </c>
      <c r="G146" s="238"/>
      <c r="H146" s="238"/>
      <c r="I146" s="308">
        <f t="shared" si="24"/>
        <v>2.2999999999999998</v>
      </c>
      <c r="J146" s="308">
        <f t="shared" si="25"/>
        <v>2.0999999999999996</v>
      </c>
      <c r="K146" s="308">
        <f t="shared" si="26"/>
        <v>0.7</v>
      </c>
      <c r="L146" s="308">
        <f t="shared" si="32"/>
        <v>1.4</v>
      </c>
      <c r="M146" s="308">
        <f t="shared" si="27"/>
        <v>0.7</v>
      </c>
      <c r="N146" s="308">
        <f t="shared" si="27"/>
        <v>1.4</v>
      </c>
      <c r="O146" s="308">
        <f t="shared" si="28"/>
        <v>2.0999999999999996</v>
      </c>
      <c r="P146" s="34">
        <f t="shared" si="29"/>
        <v>0.23333333333333331</v>
      </c>
      <c r="Q146" s="34">
        <f t="shared" si="29"/>
        <v>0.46666666666666662</v>
      </c>
      <c r="R146" s="33"/>
      <c r="S146" s="33"/>
      <c r="T146" s="33">
        <f t="shared" si="30"/>
        <v>0.23333333333333331</v>
      </c>
      <c r="U146" s="309">
        <f t="shared" si="30"/>
        <v>0.46666666666666662</v>
      </c>
      <c r="V146" s="185"/>
      <c r="W146" s="185">
        <f t="shared" si="31"/>
        <v>0.23333333333333331</v>
      </c>
      <c r="X146" s="185">
        <f t="shared" si="31"/>
        <v>0.46666666666666662</v>
      </c>
      <c r="Y146" s="185"/>
    </row>
    <row r="147" spans="1:25" ht="18.75">
      <c r="A147" s="181">
        <v>10</v>
      </c>
      <c r="B147" s="306" t="s">
        <v>1583</v>
      </c>
      <c r="C147" s="306"/>
      <c r="D147" s="307" t="s">
        <v>1756</v>
      </c>
      <c r="E147" s="307" t="s">
        <v>3818</v>
      </c>
      <c r="F147" s="181">
        <v>109</v>
      </c>
      <c r="G147" s="238"/>
      <c r="H147" s="238"/>
      <c r="I147" s="308">
        <f t="shared" si="24"/>
        <v>4.5</v>
      </c>
      <c r="J147" s="308">
        <f t="shared" si="25"/>
        <v>4.2</v>
      </c>
      <c r="K147" s="308">
        <f t="shared" si="26"/>
        <v>1.5</v>
      </c>
      <c r="L147" s="308">
        <f t="shared" si="32"/>
        <v>2.7</v>
      </c>
      <c r="M147" s="308">
        <f t="shared" si="27"/>
        <v>1.5</v>
      </c>
      <c r="N147" s="308">
        <f t="shared" si="27"/>
        <v>2.7</v>
      </c>
      <c r="O147" s="308">
        <f t="shared" si="28"/>
        <v>4.2</v>
      </c>
      <c r="P147" s="34">
        <f t="shared" si="29"/>
        <v>0.5</v>
      </c>
      <c r="Q147" s="34">
        <f t="shared" si="29"/>
        <v>0.9</v>
      </c>
      <c r="R147" s="33"/>
      <c r="S147" s="33"/>
      <c r="T147" s="33">
        <f t="shared" si="30"/>
        <v>0.5</v>
      </c>
      <c r="U147" s="309">
        <f t="shared" si="30"/>
        <v>0.9</v>
      </c>
      <c r="V147" s="185"/>
      <c r="W147" s="185">
        <f t="shared" si="31"/>
        <v>0.5</v>
      </c>
      <c r="X147" s="185">
        <f t="shared" si="31"/>
        <v>0.9</v>
      </c>
      <c r="Y147" s="185"/>
    </row>
    <row r="148" spans="1:25" ht="18.75">
      <c r="A148" s="181">
        <v>11</v>
      </c>
      <c r="B148" s="306" t="s">
        <v>1583</v>
      </c>
      <c r="C148" s="306"/>
      <c r="D148" s="307" t="s">
        <v>3819</v>
      </c>
      <c r="E148" s="307" t="s">
        <v>3820</v>
      </c>
      <c r="F148" s="181">
        <v>51</v>
      </c>
      <c r="G148" s="238"/>
      <c r="H148" s="238"/>
      <c r="I148" s="308">
        <f t="shared" si="24"/>
        <v>2.1</v>
      </c>
      <c r="J148" s="308">
        <f t="shared" si="25"/>
        <v>2</v>
      </c>
      <c r="K148" s="308">
        <f t="shared" si="26"/>
        <v>0.7</v>
      </c>
      <c r="L148" s="308">
        <f t="shared" si="32"/>
        <v>1.3</v>
      </c>
      <c r="M148" s="308">
        <f t="shared" si="27"/>
        <v>0.7</v>
      </c>
      <c r="N148" s="308">
        <f t="shared" si="27"/>
        <v>1.3</v>
      </c>
      <c r="O148" s="308">
        <f t="shared" si="28"/>
        <v>2</v>
      </c>
      <c r="P148" s="34">
        <f t="shared" si="29"/>
        <v>0.23333333333333331</v>
      </c>
      <c r="Q148" s="34">
        <f t="shared" si="29"/>
        <v>0.43333333333333335</v>
      </c>
      <c r="R148" s="33"/>
      <c r="S148" s="33"/>
      <c r="T148" s="33">
        <f t="shared" si="30"/>
        <v>0.23333333333333331</v>
      </c>
      <c r="U148" s="309">
        <f t="shared" si="30"/>
        <v>0.43333333333333335</v>
      </c>
      <c r="V148" s="185"/>
      <c r="W148" s="185">
        <f t="shared" si="31"/>
        <v>0.23333333333333331</v>
      </c>
      <c r="X148" s="185">
        <f t="shared" si="31"/>
        <v>0.43333333333333335</v>
      </c>
      <c r="Y148" s="185"/>
    </row>
    <row r="149" spans="1:25" ht="18.75">
      <c r="A149" s="181">
        <v>12</v>
      </c>
      <c r="B149" s="306" t="s">
        <v>1583</v>
      </c>
      <c r="C149" s="306"/>
      <c r="D149" s="307" t="s">
        <v>3821</v>
      </c>
      <c r="E149" s="307" t="s">
        <v>3822</v>
      </c>
      <c r="F149" s="181">
        <v>52</v>
      </c>
      <c r="G149" s="238"/>
      <c r="H149" s="238"/>
      <c r="I149" s="308">
        <f t="shared" si="24"/>
        <v>2.1</v>
      </c>
      <c r="J149" s="308">
        <f t="shared" si="25"/>
        <v>2</v>
      </c>
      <c r="K149" s="308">
        <f t="shared" si="26"/>
        <v>0.7</v>
      </c>
      <c r="L149" s="308">
        <f t="shared" si="32"/>
        <v>1.3</v>
      </c>
      <c r="M149" s="308">
        <f t="shared" si="27"/>
        <v>0.7</v>
      </c>
      <c r="N149" s="308">
        <f t="shared" si="27"/>
        <v>1.3</v>
      </c>
      <c r="O149" s="308">
        <f t="shared" si="28"/>
        <v>2</v>
      </c>
      <c r="P149" s="34">
        <f t="shared" si="29"/>
        <v>0.23333333333333331</v>
      </c>
      <c r="Q149" s="34">
        <f t="shared" si="29"/>
        <v>0.43333333333333335</v>
      </c>
      <c r="R149" s="33"/>
      <c r="S149" s="33"/>
      <c r="T149" s="33">
        <f t="shared" si="30"/>
        <v>0.23333333333333331</v>
      </c>
      <c r="U149" s="309">
        <f t="shared" si="30"/>
        <v>0.43333333333333335</v>
      </c>
      <c r="V149" s="185"/>
      <c r="W149" s="185">
        <f t="shared" si="31"/>
        <v>0.23333333333333331</v>
      </c>
      <c r="X149" s="185">
        <f t="shared" si="31"/>
        <v>0.43333333333333335</v>
      </c>
      <c r="Y149" s="185"/>
    </row>
    <row r="150" spans="1:25" ht="18.75">
      <c r="A150" s="181">
        <v>13</v>
      </c>
      <c r="B150" s="306" t="s">
        <v>1583</v>
      </c>
      <c r="C150" s="306"/>
      <c r="D150" s="307" t="s">
        <v>3823</v>
      </c>
      <c r="E150" s="307" t="s">
        <v>3824</v>
      </c>
      <c r="F150" s="181">
        <v>61</v>
      </c>
      <c r="G150" s="238"/>
      <c r="H150" s="238"/>
      <c r="I150" s="308">
        <f t="shared" si="24"/>
        <v>2.5</v>
      </c>
      <c r="J150" s="308">
        <f t="shared" si="25"/>
        <v>2.2999999999999998</v>
      </c>
      <c r="K150" s="308">
        <f t="shared" si="26"/>
        <v>0.8</v>
      </c>
      <c r="L150" s="308">
        <f t="shared" si="32"/>
        <v>1.5</v>
      </c>
      <c r="M150" s="308">
        <f t="shared" si="27"/>
        <v>0.8</v>
      </c>
      <c r="N150" s="308">
        <f t="shared" si="27"/>
        <v>1.5</v>
      </c>
      <c r="O150" s="308">
        <f t="shared" si="28"/>
        <v>2.2999999999999998</v>
      </c>
      <c r="P150" s="34">
        <f t="shared" si="29"/>
        <v>0.26666666666666666</v>
      </c>
      <c r="Q150" s="34">
        <f t="shared" si="29"/>
        <v>0.5</v>
      </c>
      <c r="R150" s="33"/>
      <c r="S150" s="33"/>
      <c r="T150" s="33">
        <f t="shared" si="30"/>
        <v>0.26666666666666666</v>
      </c>
      <c r="U150" s="309">
        <f t="shared" si="30"/>
        <v>0.5</v>
      </c>
      <c r="V150" s="185"/>
      <c r="W150" s="185">
        <f t="shared" si="31"/>
        <v>0.26666666666666666</v>
      </c>
      <c r="X150" s="185">
        <f t="shared" si="31"/>
        <v>0.5</v>
      </c>
      <c r="Y150" s="185"/>
    </row>
    <row r="151" spans="1:25" ht="18.75">
      <c r="A151" s="181">
        <v>14</v>
      </c>
      <c r="B151" s="306" t="s">
        <v>1583</v>
      </c>
      <c r="C151" s="306"/>
      <c r="D151" s="307" t="s">
        <v>1747</v>
      </c>
      <c r="E151" s="307" t="s">
        <v>3825</v>
      </c>
      <c r="F151" s="181">
        <v>33</v>
      </c>
      <c r="G151" s="238"/>
      <c r="H151" s="238"/>
      <c r="I151" s="308">
        <f t="shared" si="24"/>
        <v>1.4</v>
      </c>
      <c r="J151" s="308">
        <f t="shared" si="25"/>
        <v>1.3</v>
      </c>
      <c r="K151" s="308">
        <f t="shared" si="26"/>
        <v>0.5</v>
      </c>
      <c r="L151" s="308">
        <f t="shared" si="32"/>
        <v>0.8</v>
      </c>
      <c r="M151" s="308">
        <f t="shared" si="27"/>
        <v>0.5</v>
      </c>
      <c r="N151" s="308">
        <f t="shared" si="27"/>
        <v>0.8</v>
      </c>
      <c r="O151" s="308">
        <f t="shared" si="28"/>
        <v>1.3</v>
      </c>
      <c r="P151" s="34">
        <f t="shared" si="29"/>
        <v>0.16666666666666666</v>
      </c>
      <c r="Q151" s="34">
        <f t="shared" si="29"/>
        <v>0.26666666666666666</v>
      </c>
      <c r="R151" s="33"/>
      <c r="S151" s="33"/>
      <c r="T151" s="33">
        <f t="shared" si="30"/>
        <v>0.16666666666666666</v>
      </c>
      <c r="U151" s="309">
        <f t="shared" si="30"/>
        <v>0.26666666666666666</v>
      </c>
      <c r="V151" s="185"/>
      <c r="W151" s="185">
        <f t="shared" si="31"/>
        <v>0.16666666666666666</v>
      </c>
      <c r="X151" s="185">
        <f t="shared" si="31"/>
        <v>0.26666666666666666</v>
      </c>
      <c r="Y151" s="185"/>
    </row>
    <row r="152" spans="1:25" ht="18.75">
      <c r="A152" s="181">
        <v>15</v>
      </c>
      <c r="B152" s="306" t="s">
        <v>1583</v>
      </c>
      <c r="C152" s="306"/>
      <c r="D152" s="307" t="s">
        <v>273</v>
      </c>
      <c r="E152" s="307" t="s">
        <v>3826</v>
      </c>
      <c r="F152" s="181">
        <v>34</v>
      </c>
      <c r="G152" s="238"/>
      <c r="H152" s="238"/>
      <c r="I152" s="308">
        <f t="shared" si="24"/>
        <v>1.4</v>
      </c>
      <c r="J152" s="308">
        <f t="shared" si="25"/>
        <v>1.3</v>
      </c>
      <c r="K152" s="308">
        <f t="shared" si="26"/>
        <v>0.5</v>
      </c>
      <c r="L152" s="308">
        <f t="shared" si="32"/>
        <v>0.8</v>
      </c>
      <c r="M152" s="308">
        <f t="shared" si="27"/>
        <v>0.5</v>
      </c>
      <c r="N152" s="308">
        <f t="shared" si="27"/>
        <v>0.8</v>
      </c>
      <c r="O152" s="308">
        <f t="shared" si="28"/>
        <v>1.3</v>
      </c>
      <c r="P152" s="34">
        <f t="shared" si="29"/>
        <v>0.16666666666666666</v>
      </c>
      <c r="Q152" s="34">
        <f t="shared" si="29"/>
        <v>0.26666666666666666</v>
      </c>
      <c r="R152" s="33"/>
      <c r="S152" s="33"/>
      <c r="T152" s="33">
        <f t="shared" si="30"/>
        <v>0.16666666666666666</v>
      </c>
      <c r="U152" s="309">
        <f t="shared" si="30"/>
        <v>0.26666666666666666</v>
      </c>
      <c r="V152" s="185"/>
      <c r="W152" s="185">
        <f t="shared" si="31"/>
        <v>0.16666666666666666</v>
      </c>
      <c r="X152" s="185">
        <f t="shared" si="31"/>
        <v>0.26666666666666666</v>
      </c>
      <c r="Y152" s="185"/>
    </row>
    <row r="153" spans="1:25" ht="18.75">
      <c r="A153" s="181">
        <v>16</v>
      </c>
      <c r="B153" s="306" t="s">
        <v>1583</v>
      </c>
      <c r="C153" s="306"/>
      <c r="D153" s="307" t="s">
        <v>1732</v>
      </c>
      <c r="E153" s="307" t="s">
        <v>3827</v>
      </c>
      <c r="F153" s="181">
        <v>34</v>
      </c>
      <c r="G153" s="238"/>
      <c r="H153" s="238"/>
      <c r="I153" s="308">
        <f t="shared" si="24"/>
        <v>1.4</v>
      </c>
      <c r="J153" s="308">
        <f t="shared" si="25"/>
        <v>1.3</v>
      </c>
      <c r="K153" s="308">
        <f t="shared" si="26"/>
        <v>0.5</v>
      </c>
      <c r="L153" s="308">
        <f t="shared" si="32"/>
        <v>0.8</v>
      </c>
      <c r="M153" s="308">
        <f t="shared" si="27"/>
        <v>0.5</v>
      </c>
      <c r="N153" s="308">
        <f t="shared" si="27"/>
        <v>0.8</v>
      </c>
      <c r="O153" s="308">
        <f t="shared" si="28"/>
        <v>1.3</v>
      </c>
      <c r="P153" s="34">
        <f t="shared" si="29"/>
        <v>0.16666666666666666</v>
      </c>
      <c r="Q153" s="34">
        <f t="shared" si="29"/>
        <v>0.26666666666666666</v>
      </c>
      <c r="R153" s="33"/>
      <c r="S153" s="33"/>
      <c r="T153" s="33">
        <f t="shared" si="30"/>
        <v>0.16666666666666666</v>
      </c>
      <c r="U153" s="309">
        <f t="shared" si="30"/>
        <v>0.26666666666666666</v>
      </c>
      <c r="V153" s="185"/>
      <c r="W153" s="185">
        <f t="shared" si="31"/>
        <v>0.16666666666666666</v>
      </c>
      <c r="X153" s="185">
        <f t="shared" si="31"/>
        <v>0.26666666666666666</v>
      </c>
      <c r="Y153" s="185"/>
    </row>
    <row r="154" spans="1:25" ht="18.75">
      <c r="A154" s="181">
        <v>17</v>
      </c>
      <c r="B154" s="306" t="s">
        <v>1583</v>
      </c>
      <c r="C154" s="306"/>
      <c r="D154" s="307" t="s">
        <v>3828</v>
      </c>
      <c r="E154" s="307" t="s">
        <v>3829</v>
      </c>
      <c r="F154" s="181">
        <v>27</v>
      </c>
      <c r="G154" s="238"/>
      <c r="H154" s="238"/>
      <c r="I154" s="308">
        <f t="shared" si="24"/>
        <v>1.1000000000000001</v>
      </c>
      <c r="J154" s="308">
        <f t="shared" si="25"/>
        <v>1.1000000000000001</v>
      </c>
      <c r="K154" s="308">
        <f t="shared" si="26"/>
        <v>0.4</v>
      </c>
      <c r="L154" s="308">
        <f t="shared" si="32"/>
        <v>0.7</v>
      </c>
      <c r="M154" s="308">
        <f t="shared" si="27"/>
        <v>0.4</v>
      </c>
      <c r="N154" s="308">
        <f t="shared" si="27"/>
        <v>0.7</v>
      </c>
      <c r="O154" s="308">
        <f t="shared" si="28"/>
        <v>1.1000000000000001</v>
      </c>
      <c r="P154" s="34">
        <f t="shared" si="29"/>
        <v>0.13333333333333333</v>
      </c>
      <c r="Q154" s="34">
        <f t="shared" si="29"/>
        <v>0.23333333333333331</v>
      </c>
      <c r="R154" s="33"/>
      <c r="S154" s="33"/>
      <c r="T154" s="33">
        <f t="shared" si="30"/>
        <v>0.13333333333333333</v>
      </c>
      <c r="U154" s="309">
        <f t="shared" si="30"/>
        <v>0.23333333333333331</v>
      </c>
      <c r="V154" s="185"/>
      <c r="W154" s="185">
        <f t="shared" si="31"/>
        <v>0.13333333333333333</v>
      </c>
      <c r="X154" s="185">
        <f t="shared" si="31"/>
        <v>0.23333333333333331</v>
      </c>
      <c r="Y154" s="185"/>
    </row>
    <row r="155" spans="1:25" ht="18.75">
      <c r="A155" s="181">
        <v>18</v>
      </c>
      <c r="B155" s="306" t="s">
        <v>1583</v>
      </c>
      <c r="C155" s="306"/>
      <c r="D155" s="307" t="s">
        <v>1623</v>
      </c>
      <c r="E155" s="307" t="s">
        <v>3830</v>
      </c>
      <c r="F155" s="181">
        <v>80</v>
      </c>
      <c r="G155" s="238"/>
      <c r="H155" s="238"/>
      <c r="I155" s="308">
        <f t="shared" si="24"/>
        <v>3.3</v>
      </c>
      <c r="J155" s="308">
        <f t="shared" si="25"/>
        <v>3.1</v>
      </c>
      <c r="K155" s="308">
        <f t="shared" si="26"/>
        <v>1.1000000000000001</v>
      </c>
      <c r="L155" s="308">
        <f t="shared" si="32"/>
        <v>2</v>
      </c>
      <c r="M155" s="308">
        <f t="shared" si="27"/>
        <v>1.1000000000000001</v>
      </c>
      <c r="N155" s="308">
        <f t="shared" si="27"/>
        <v>2</v>
      </c>
      <c r="O155" s="308">
        <f t="shared" si="28"/>
        <v>3.1</v>
      </c>
      <c r="P155" s="34">
        <f t="shared" si="29"/>
        <v>0.3666666666666667</v>
      </c>
      <c r="Q155" s="34">
        <f t="shared" si="29"/>
        <v>0.66666666666666663</v>
      </c>
      <c r="R155" s="33"/>
      <c r="S155" s="33"/>
      <c r="T155" s="33">
        <f t="shared" si="30"/>
        <v>0.3666666666666667</v>
      </c>
      <c r="U155" s="309">
        <f t="shared" si="30"/>
        <v>0.66666666666666663</v>
      </c>
      <c r="V155" s="185"/>
      <c r="W155" s="185">
        <f t="shared" si="31"/>
        <v>0.3666666666666667</v>
      </c>
      <c r="X155" s="185">
        <f t="shared" si="31"/>
        <v>0.66666666666666663</v>
      </c>
      <c r="Y155" s="185"/>
    </row>
    <row r="156" spans="1:25" ht="18.75">
      <c r="A156" s="181">
        <v>19</v>
      </c>
      <c r="B156" s="306" t="s">
        <v>1583</v>
      </c>
      <c r="C156" s="306"/>
      <c r="D156" s="307" t="s">
        <v>1618</v>
      </c>
      <c r="E156" s="307" t="s">
        <v>3831</v>
      </c>
      <c r="F156" s="181">
        <v>104</v>
      </c>
      <c r="G156" s="238"/>
      <c r="H156" s="238"/>
      <c r="I156" s="308">
        <f t="shared" si="24"/>
        <v>4.3</v>
      </c>
      <c r="J156" s="308">
        <f t="shared" si="25"/>
        <v>4</v>
      </c>
      <c r="K156" s="308">
        <f t="shared" si="26"/>
        <v>1.4</v>
      </c>
      <c r="L156" s="308">
        <f t="shared" si="32"/>
        <v>2.6</v>
      </c>
      <c r="M156" s="308">
        <f t="shared" si="27"/>
        <v>1.4</v>
      </c>
      <c r="N156" s="308">
        <f t="shared" si="27"/>
        <v>2.6</v>
      </c>
      <c r="O156" s="308">
        <f t="shared" si="28"/>
        <v>4</v>
      </c>
      <c r="P156" s="34">
        <f t="shared" si="29"/>
        <v>0.46666666666666662</v>
      </c>
      <c r="Q156" s="34">
        <f t="shared" si="29"/>
        <v>0.8666666666666667</v>
      </c>
      <c r="R156" s="33"/>
      <c r="S156" s="33"/>
      <c r="T156" s="33">
        <f t="shared" si="30"/>
        <v>0.46666666666666662</v>
      </c>
      <c r="U156" s="309">
        <f t="shared" si="30"/>
        <v>0.8666666666666667</v>
      </c>
      <c r="V156" s="185"/>
      <c r="W156" s="185">
        <f t="shared" si="31"/>
        <v>0.46666666666666662</v>
      </c>
      <c r="X156" s="185">
        <f t="shared" si="31"/>
        <v>0.8666666666666667</v>
      </c>
      <c r="Y156" s="185"/>
    </row>
    <row r="157" spans="1:25" ht="18.75">
      <c r="A157" s="181">
        <v>20</v>
      </c>
      <c r="B157" s="306" t="s">
        <v>1583</v>
      </c>
      <c r="C157" s="306"/>
      <c r="D157" s="307" t="s">
        <v>1631</v>
      </c>
      <c r="E157" s="307" t="s">
        <v>3832</v>
      </c>
      <c r="F157" s="181">
        <v>109</v>
      </c>
      <c r="G157" s="238"/>
      <c r="H157" s="238"/>
      <c r="I157" s="308">
        <f t="shared" si="24"/>
        <v>4.5</v>
      </c>
      <c r="J157" s="308">
        <f t="shared" si="25"/>
        <v>4.2</v>
      </c>
      <c r="K157" s="308">
        <f t="shared" si="26"/>
        <v>1.5</v>
      </c>
      <c r="L157" s="308">
        <f t="shared" si="32"/>
        <v>2.7</v>
      </c>
      <c r="M157" s="308">
        <f t="shared" si="27"/>
        <v>1.5</v>
      </c>
      <c r="N157" s="308">
        <f t="shared" si="27"/>
        <v>2.7</v>
      </c>
      <c r="O157" s="308">
        <f t="shared" si="28"/>
        <v>4.2</v>
      </c>
      <c r="P157" s="34">
        <f t="shared" si="29"/>
        <v>0.5</v>
      </c>
      <c r="Q157" s="34">
        <f t="shared" si="29"/>
        <v>0.9</v>
      </c>
      <c r="R157" s="33"/>
      <c r="S157" s="33"/>
      <c r="T157" s="33">
        <f t="shared" si="30"/>
        <v>0.5</v>
      </c>
      <c r="U157" s="309">
        <f t="shared" si="30"/>
        <v>0.9</v>
      </c>
      <c r="V157" s="185"/>
      <c r="W157" s="185">
        <f t="shared" si="31"/>
        <v>0.5</v>
      </c>
      <c r="X157" s="185">
        <f t="shared" si="31"/>
        <v>0.9</v>
      </c>
      <c r="Y157" s="185"/>
    </row>
    <row r="158" spans="1:25" ht="18.75">
      <c r="A158" s="181">
        <v>21</v>
      </c>
      <c r="B158" s="306" t="s">
        <v>1583</v>
      </c>
      <c r="C158" s="306"/>
      <c r="D158" s="307" t="s">
        <v>1625</v>
      </c>
      <c r="E158" s="307" t="s">
        <v>3833</v>
      </c>
      <c r="F158" s="181">
        <v>30</v>
      </c>
      <c r="G158" s="238"/>
      <c r="H158" s="238"/>
      <c r="I158" s="308">
        <f t="shared" si="24"/>
        <v>1.2</v>
      </c>
      <c r="J158" s="308">
        <f t="shared" si="25"/>
        <v>1.1000000000000001</v>
      </c>
      <c r="K158" s="308">
        <f t="shared" si="26"/>
        <v>0.4</v>
      </c>
      <c r="L158" s="308">
        <f t="shared" si="32"/>
        <v>0.7</v>
      </c>
      <c r="M158" s="308">
        <f t="shared" si="27"/>
        <v>0.4</v>
      </c>
      <c r="N158" s="308">
        <f t="shared" si="27"/>
        <v>0.7</v>
      </c>
      <c r="O158" s="308">
        <f t="shared" si="28"/>
        <v>1.1000000000000001</v>
      </c>
      <c r="P158" s="34">
        <f t="shared" si="29"/>
        <v>0.13333333333333333</v>
      </c>
      <c r="Q158" s="34">
        <f t="shared" si="29"/>
        <v>0.23333333333333331</v>
      </c>
      <c r="R158" s="33"/>
      <c r="S158" s="33"/>
      <c r="T158" s="33">
        <f t="shared" si="30"/>
        <v>0.13333333333333333</v>
      </c>
      <c r="U158" s="309">
        <f t="shared" si="30"/>
        <v>0.23333333333333331</v>
      </c>
      <c r="V158" s="185"/>
      <c r="W158" s="185">
        <f t="shared" si="31"/>
        <v>0.13333333333333333</v>
      </c>
      <c r="X158" s="185">
        <f t="shared" si="31"/>
        <v>0.23333333333333331</v>
      </c>
      <c r="Y158" s="185"/>
    </row>
    <row r="159" spans="1:25" ht="18.75">
      <c r="A159" s="181">
        <v>22</v>
      </c>
      <c r="B159" s="306" t="s">
        <v>1583</v>
      </c>
      <c r="C159" s="306"/>
      <c r="D159" s="307" t="s">
        <v>3834</v>
      </c>
      <c r="E159" s="307" t="s">
        <v>3835</v>
      </c>
      <c r="F159" s="181">
        <v>290</v>
      </c>
      <c r="G159" s="238"/>
      <c r="H159" s="238"/>
      <c r="I159" s="308">
        <f t="shared" si="24"/>
        <v>12</v>
      </c>
      <c r="J159" s="308">
        <f t="shared" si="25"/>
        <v>11.2</v>
      </c>
      <c r="K159" s="308">
        <f t="shared" si="26"/>
        <v>3.9</v>
      </c>
      <c r="L159" s="308">
        <f t="shared" si="32"/>
        <v>7.3</v>
      </c>
      <c r="M159" s="308">
        <f t="shared" si="27"/>
        <v>3.9</v>
      </c>
      <c r="N159" s="308">
        <f t="shared" si="27"/>
        <v>7.3</v>
      </c>
      <c r="O159" s="308">
        <f t="shared" si="28"/>
        <v>11.2</v>
      </c>
      <c r="P159" s="34">
        <f t="shared" si="29"/>
        <v>1.3</v>
      </c>
      <c r="Q159" s="34">
        <f t="shared" si="29"/>
        <v>2.4333333333333331</v>
      </c>
      <c r="R159" s="33"/>
      <c r="S159" s="33"/>
      <c r="T159" s="33">
        <f t="shared" si="30"/>
        <v>1.3</v>
      </c>
      <c r="U159" s="309">
        <f t="shared" si="30"/>
        <v>2.4333333333333331</v>
      </c>
      <c r="V159" s="185"/>
      <c r="W159" s="185">
        <f t="shared" si="31"/>
        <v>1.3</v>
      </c>
      <c r="X159" s="185">
        <f t="shared" si="31"/>
        <v>2.4333333333333331</v>
      </c>
      <c r="Y159" s="185"/>
    </row>
    <row r="160" spans="1:25" ht="18.75">
      <c r="A160" s="181">
        <v>23</v>
      </c>
      <c r="B160" s="306" t="s">
        <v>1583</v>
      </c>
      <c r="C160" s="306"/>
      <c r="D160" s="307" t="s">
        <v>1594</v>
      </c>
      <c r="E160" s="307" t="s">
        <v>3836</v>
      </c>
      <c r="F160" s="181">
        <v>131</v>
      </c>
      <c r="G160" s="238"/>
      <c r="H160" s="238"/>
      <c r="I160" s="308">
        <f t="shared" si="24"/>
        <v>5.4</v>
      </c>
      <c r="J160" s="308">
        <f t="shared" si="25"/>
        <v>5</v>
      </c>
      <c r="K160" s="308">
        <f t="shared" si="26"/>
        <v>1.7</v>
      </c>
      <c r="L160" s="308">
        <f t="shared" si="32"/>
        <v>3.3</v>
      </c>
      <c r="M160" s="308">
        <f t="shared" si="27"/>
        <v>1.7</v>
      </c>
      <c r="N160" s="308">
        <f t="shared" si="27"/>
        <v>3.3</v>
      </c>
      <c r="O160" s="308">
        <f t="shared" si="28"/>
        <v>5</v>
      </c>
      <c r="P160" s="34">
        <f t="shared" si="29"/>
        <v>0.56666666666666665</v>
      </c>
      <c r="Q160" s="34">
        <f t="shared" si="29"/>
        <v>1.0999999999999999</v>
      </c>
      <c r="R160" s="33"/>
      <c r="S160" s="33"/>
      <c r="T160" s="33">
        <f t="shared" si="30"/>
        <v>0.56666666666666665</v>
      </c>
      <c r="U160" s="309">
        <f t="shared" si="30"/>
        <v>1.0999999999999999</v>
      </c>
      <c r="V160" s="185"/>
      <c r="W160" s="185">
        <f t="shared" si="31"/>
        <v>0.56666666666666665</v>
      </c>
      <c r="X160" s="185">
        <f t="shared" si="31"/>
        <v>1.0999999999999999</v>
      </c>
      <c r="Y160" s="185"/>
    </row>
    <row r="161" spans="1:25" ht="18.75">
      <c r="A161" s="181">
        <v>24</v>
      </c>
      <c r="B161" s="306" t="s">
        <v>1583</v>
      </c>
      <c r="C161" s="306"/>
      <c r="D161" s="307" t="s">
        <v>3837</v>
      </c>
      <c r="E161" s="307" t="s">
        <v>3838</v>
      </c>
      <c r="F161" s="181">
        <v>26</v>
      </c>
      <c r="G161" s="238"/>
      <c r="H161" s="238"/>
      <c r="I161" s="308">
        <f t="shared" si="24"/>
        <v>1.1000000000000001</v>
      </c>
      <c r="J161" s="308">
        <f t="shared" si="25"/>
        <v>1.1000000000000001</v>
      </c>
      <c r="K161" s="308">
        <f t="shared" si="26"/>
        <v>0.4</v>
      </c>
      <c r="L161" s="308">
        <f t="shared" si="32"/>
        <v>0.7</v>
      </c>
      <c r="M161" s="308">
        <f t="shared" si="27"/>
        <v>0.4</v>
      </c>
      <c r="N161" s="308">
        <f t="shared" si="27"/>
        <v>0.7</v>
      </c>
      <c r="O161" s="308">
        <f t="shared" si="28"/>
        <v>1.1000000000000001</v>
      </c>
      <c r="P161" s="34">
        <f t="shared" si="29"/>
        <v>0.13333333333333333</v>
      </c>
      <c r="Q161" s="34">
        <f t="shared" si="29"/>
        <v>0.23333333333333331</v>
      </c>
      <c r="R161" s="33"/>
      <c r="S161" s="33"/>
      <c r="T161" s="33">
        <f t="shared" si="30"/>
        <v>0.13333333333333333</v>
      </c>
      <c r="U161" s="309">
        <f t="shared" si="30"/>
        <v>0.23333333333333331</v>
      </c>
      <c r="V161" s="185"/>
      <c r="W161" s="185">
        <f t="shared" si="31"/>
        <v>0.13333333333333333</v>
      </c>
      <c r="X161" s="185">
        <f t="shared" si="31"/>
        <v>0.23333333333333331</v>
      </c>
      <c r="Y161" s="185"/>
    </row>
    <row r="162" spans="1:25" ht="18.75">
      <c r="A162" s="181">
        <v>25</v>
      </c>
      <c r="B162" s="306" t="s">
        <v>1583</v>
      </c>
      <c r="C162" s="306"/>
      <c r="D162" s="307" t="s">
        <v>1586</v>
      </c>
      <c r="E162" s="307" t="s">
        <v>3839</v>
      </c>
      <c r="F162" s="181">
        <v>102</v>
      </c>
      <c r="G162" s="238"/>
      <c r="H162" s="238"/>
      <c r="I162" s="308">
        <f t="shared" si="24"/>
        <v>4.2</v>
      </c>
      <c r="J162" s="308">
        <f t="shared" si="25"/>
        <v>3.9</v>
      </c>
      <c r="K162" s="308">
        <f t="shared" si="26"/>
        <v>1.4</v>
      </c>
      <c r="L162" s="308">
        <f t="shared" si="32"/>
        <v>2.5</v>
      </c>
      <c r="M162" s="308">
        <f t="shared" si="27"/>
        <v>1.4</v>
      </c>
      <c r="N162" s="308">
        <f t="shared" si="27"/>
        <v>2.5</v>
      </c>
      <c r="O162" s="308">
        <f t="shared" si="28"/>
        <v>3.9</v>
      </c>
      <c r="P162" s="34">
        <f t="shared" si="29"/>
        <v>0.46666666666666662</v>
      </c>
      <c r="Q162" s="34">
        <f t="shared" si="29"/>
        <v>0.83333333333333337</v>
      </c>
      <c r="R162" s="33"/>
      <c r="S162" s="33"/>
      <c r="T162" s="33">
        <f t="shared" si="30"/>
        <v>0.46666666666666662</v>
      </c>
      <c r="U162" s="309">
        <f t="shared" si="30"/>
        <v>0.83333333333333337</v>
      </c>
      <c r="V162" s="185"/>
      <c r="W162" s="185">
        <f t="shared" si="31"/>
        <v>0.46666666666666662</v>
      </c>
      <c r="X162" s="185">
        <f t="shared" si="31"/>
        <v>0.83333333333333337</v>
      </c>
      <c r="Y162" s="185"/>
    </row>
    <row r="163" spans="1:25" ht="18.75">
      <c r="A163" s="181">
        <v>26</v>
      </c>
      <c r="B163" s="306" t="s">
        <v>1583</v>
      </c>
      <c r="C163" s="306"/>
      <c r="D163" s="307" t="s">
        <v>1584</v>
      </c>
      <c r="E163" s="307" t="s">
        <v>3840</v>
      </c>
      <c r="F163" s="181">
        <v>119</v>
      </c>
      <c r="G163" s="238"/>
      <c r="H163" s="238"/>
      <c r="I163" s="308">
        <f t="shared" si="24"/>
        <v>4.9000000000000004</v>
      </c>
      <c r="J163" s="308">
        <f t="shared" si="25"/>
        <v>4.5999999999999996</v>
      </c>
      <c r="K163" s="308">
        <f t="shared" si="26"/>
        <v>1.6</v>
      </c>
      <c r="L163" s="308">
        <f t="shared" si="32"/>
        <v>3</v>
      </c>
      <c r="M163" s="308">
        <f t="shared" si="27"/>
        <v>1.6</v>
      </c>
      <c r="N163" s="308">
        <f t="shared" si="27"/>
        <v>3</v>
      </c>
      <c r="O163" s="308">
        <f t="shared" si="28"/>
        <v>4.5999999999999996</v>
      </c>
      <c r="P163" s="34">
        <f t="shared" si="29"/>
        <v>0.53333333333333333</v>
      </c>
      <c r="Q163" s="34">
        <f t="shared" si="29"/>
        <v>1</v>
      </c>
      <c r="R163" s="33"/>
      <c r="S163" s="33"/>
      <c r="T163" s="33">
        <f t="shared" si="30"/>
        <v>0.53333333333333333</v>
      </c>
      <c r="U163" s="309">
        <f t="shared" si="30"/>
        <v>1</v>
      </c>
      <c r="V163" s="185"/>
      <c r="W163" s="185">
        <f t="shared" si="31"/>
        <v>0.53333333333333333</v>
      </c>
      <c r="X163" s="185">
        <f t="shared" si="31"/>
        <v>1</v>
      </c>
      <c r="Y163" s="185"/>
    </row>
    <row r="164" spans="1:25" ht="18.75">
      <c r="A164" s="181">
        <v>27</v>
      </c>
      <c r="B164" s="306" t="s">
        <v>1583</v>
      </c>
      <c r="C164" s="306"/>
      <c r="D164" s="307" t="s">
        <v>1586</v>
      </c>
      <c r="E164" s="307" t="s">
        <v>3841</v>
      </c>
      <c r="F164" s="181">
        <v>50</v>
      </c>
      <c r="G164" s="238"/>
      <c r="H164" s="238"/>
      <c r="I164" s="308">
        <f t="shared" si="24"/>
        <v>2.1</v>
      </c>
      <c r="J164" s="308">
        <f t="shared" si="25"/>
        <v>2</v>
      </c>
      <c r="K164" s="308">
        <f t="shared" si="26"/>
        <v>0.7</v>
      </c>
      <c r="L164" s="308">
        <f t="shared" si="32"/>
        <v>1.3</v>
      </c>
      <c r="M164" s="308">
        <f t="shared" si="27"/>
        <v>0.7</v>
      </c>
      <c r="N164" s="308">
        <f t="shared" si="27"/>
        <v>1.3</v>
      </c>
      <c r="O164" s="308">
        <f t="shared" si="28"/>
        <v>2</v>
      </c>
      <c r="P164" s="34">
        <f t="shared" si="29"/>
        <v>0.23333333333333331</v>
      </c>
      <c r="Q164" s="34">
        <f t="shared" si="29"/>
        <v>0.43333333333333335</v>
      </c>
      <c r="R164" s="33"/>
      <c r="S164" s="33"/>
      <c r="T164" s="33">
        <f t="shared" si="30"/>
        <v>0.23333333333333331</v>
      </c>
      <c r="U164" s="309">
        <f t="shared" si="30"/>
        <v>0.43333333333333335</v>
      </c>
      <c r="V164" s="185"/>
      <c r="W164" s="185">
        <f t="shared" si="31"/>
        <v>0.23333333333333331</v>
      </c>
      <c r="X164" s="185">
        <f t="shared" si="31"/>
        <v>0.43333333333333335</v>
      </c>
      <c r="Y164" s="185"/>
    </row>
    <row r="165" spans="1:25" ht="18.75">
      <c r="A165" s="181">
        <v>28</v>
      </c>
      <c r="B165" s="306" t="s">
        <v>1583</v>
      </c>
      <c r="C165" s="306"/>
      <c r="D165" s="326" t="s">
        <v>3842</v>
      </c>
      <c r="E165" s="326" t="s">
        <v>3843</v>
      </c>
      <c r="F165" s="181">
        <v>102</v>
      </c>
      <c r="G165" s="238"/>
      <c r="H165" s="238"/>
      <c r="I165" s="308">
        <f t="shared" si="24"/>
        <v>4.2</v>
      </c>
      <c r="J165" s="308">
        <f t="shared" si="25"/>
        <v>3.9</v>
      </c>
      <c r="K165" s="308">
        <f t="shared" si="26"/>
        <v>1.4</v>
      </c>
      <c r="L165" s="308">
        <f t="shared" si="32"/>
        <v>2.5</v>
      </c>
      <c r="M165" s="308">
        <f t="shared" si="27"/>
        <v>1.4</v>
      </c>
      <c r="N165" s="308">
        <f t="shared" si="27"/>
        <v>2.5</v>
      </c>
      <c r="O165" s="308">
        <f t="shared" si="28"/>
        <v>3.9</v>
      </c>
      <c r="P165" s="34">
        <f t="shared" si="29"/>
        <v>0.46666666666666662</v>
      </c>
      <c r="Q165" s="34">
        <f t="shared" si="29"/>
        <v>0.83333333333333337</v>
      </c>
      <c r="R165" s="33"/>
      <c r="S165" s="33"/>
      <c r="T165" s="33">
        <f t="shared" si="30"/>
        <v>0.46666666666666662</v>
      </c>
      <c r="U165" s="309">
        <f t="shared" si="30"/>
        <v>0.83333333333333337</v>
      </c>
      <c r="V165" s="185"/>
      <c r="W165" s="185">
        <f t="shared" si="31"/>
        <v>0.46666666666666662</v>
      </c>
      <c r="X165" s="185">
        <f t="shared" si="31"/>
        <v>0.83333333333333337</v>
      </c>
      <c r="Y165" s="185"/>
    </row>
    <row r="166" spans="1:25" ht="18.75">
      <c r="A166" s="181">
        <v>29</v>
      </c>
      <c r="B166" s="306" t="s">
        <v>1583</v>
      </c>
      <c r="C166" s="306"/>
      <c r="D166" s="326" t="s">
        <v>3842</v>
      </c>
      <c r="E166" s="326" t="s">
        <v>3844</v>
      </c>
      <c r="F166" s="181">
        <v>111</v>
      </c>
      <c r="G166" s="238"/>
      <c r="H166" s="238"/>
      <c r="I166" s="308">
        <f t="shared" si="24"/>
        <v>4.5999999999999996</v>
      </c>
      <c r="J166" s="308">
        <f t="shared" si="25"/>
        <v>4.3</v>
      </c>
      <c r="K166" s="308">
        <f t="shared" si="26"/>
        <v>1.5</v>
      </c>
      <c r="L166" s="308">
        <f t="shared" si="32"/>
        <v>2.8</v>
      </c>
      <c r="M166" s="308">
        <f t="shared" si="27"/>
        <v>1.5</v>
      </c>
      <c r="N166" s="308">
        <f t="shared" si="27"/>
        <v>2.8</v>
      </c>
      <c r="O166" s="308">
        <f t="shared" si="28"/>
        <v>4.3</v>
      </c>
      <c r="P166" s="34">
        <f t="shared" si="29"/>
        <v>0.5</v>
      </c>
      <c r="Q166" s="34">
        <f t="shared" si="29"/>
        <v>0.93333333333333324</v>
      </c>
      <c r="R166" s="33"/>
      <c r="S166" s="33"/>
      <c r="T166" s="33">
        <f t="shared" si="30"/>
        <v>0.5</v>
      </c>
      <c r="U166" s="309">
        <f t="shared" si="30"/>
        <v>0.93333333333333324</v>
      </c>
      <c r="V166" s="185"/>
      <c r="W166" s="185">
        <f t="shared" si="31"/>
        <v>0.5</v>
      </c>
      <c r="X166" s="185">
        <f t="shared" si="31"/>
        <v>0.93333333333333324</v>
      </c>
      <c r="Y166" s="185"/>
    </row>
    <row r="167" spans="1:25" ht="18.75">
      <c r="A167" s="181">
        <v>30</v>
      </c>
      <c r="B167" s="306" t="s">
        <v>1583</v>
      </c>
      <c r="C167" s="306"/>
      <c r="D167" s="326" t="s">
        <v>1056</v>
      </c>
      <c r="E167" s="326" t="s">
        <v>3845</v>
      </c>
      <c r="F167" s="181">
        <v>108</v>
      </c>
      <c r="G167" s="238"/>
      <c r="H167" s="238"/>
      <c r="I167" s="308">
        <f t="shared" si="24"/>
        <v>4.5</v>
      </c>
      <c r="J167" s="308">
        <f t="shared" si="25"/>
        <v>4.2</v>
      </c>
      <c r="K167" s="308">
        <f t="shared" si="26"/>
        <v>1.5</v>
      </c>
      <c r="L167" s="308">
        <f t="shared" si="32"/>
        <v>2.7</v>
      </c>
      <c r="M167" s="308">
        <f t="shared" si="27"/>
        <v>1.5</v>
      </c>
      <c r="N167" s="308">
        <f t="shared" si="27"/>
        <v>2.7</v>
      </c>
      <c r="O167" s="308">
        <f t="shared" si="28"/>
        <v>4.2</v>
      </c>
      <c r="P167" s="34">
        <f t="shared" si="29"/>
        <v>0.5</v>
      </c>
      <c r="Q167" s="34">
        <f t="shared" si="29"/>
        <v>0.9</v>
      </c>
      <c r="R167" s="33"/>
      <c r="S167" s="33"/>
      <c r="T167" s="33">
        <f t="shared" si="30"/>
        <v>0.5</v>
      </c>
      <c r="U167" s="309">
        <f t="shared" si="30"/>
        <v>0.9</v>
      </c>
      <c r="V167" s="185"/>
      <c r="W167" s="185">
        <f t="shared" si="31"/>
        <v>0.5</v>
      </c>
      <c r="X167" s="185">
        <f t="shared" si="31"/>
        <v>0.9</v>
      </c>
      <c r="Y167" s="185"/>
    </row>
    <row r="168" spans="1:25" ht="18.75">
      <c r="A168" s="181">
        <v>31</v>
      </c>
      <c r="B168" s="306" t="s">
        <v>1583</v>
      </c>
      <c r="C168" s="306"/>
      <c r="D168" s="326" t="s">
        <v>1723</v>
      </c>
      <c r="E168" s="326" t="s">
        <v>3846</v>
      </c>
      <c r="F168" s="181">
        <v>49</v>
      </c>
      <c r="G168" s="238"/>
      <c r="H168" s="238"/>
      <c r="I168" s="308">
        <f t="shared" si="24"/>
        <v>2</v>
      </c>
      <c r="J168" s="308">
        <f t="shared" si="25"/>
        <v>1.7999999999999998</v>
      </c>
      <c r="K168" s="308">
        <f t="shared" si="26"/>
        <v>0.6</v>
      </c>
      <c r="L168" s="308">
        <f t="shared" si="32"/>
        <v>1.2</v>
      </c>
      <c r="M168" s="308">
        <f t="shared" si="27"/>
        <v>0.6</v>
      </c>
      <c r="N168" s="308">
        <f t="shared" si="27"/>
        <v>1.2</v>
      </c>
      <c r="O168" s="308">
        <f t="shared" si="28"/>
        <v>1.7999999999999998</v>
      </c>
      <c r="P168" s="34">
        <f t="shared" si="29"/>
        <v>0.19999999999999998</v>
      </c>
      <c r="Q168" s="34">
        <f t="shared" si="29"/>
        <v>0.39999999999999997</v>
      </c>
      <c r="R168" s="33"/>
      <c r="S168" s="33"/>
      <c r="T168" s="33">
        <f t="shared" si="30"/>
        <v>0.19999999999999998</v>
      </c>
      <c r="U168" s="309">
        <f t="shared" si="30"/>
        <v>0.39999999999999997</v>
      </c>
      <c r="V168" s="185"/>
      <c r="W168" s="185">
        <f t="shared" si="31"/>
        <v>0.19999999999999998</v>
      </c>
      <c r="X168" s="185">
        <f t="shared" si="31"/>
        <v>0.39999999999999997</v>
      </c>
      <c r="Y168" s="185"/>
    </row>
    <row r="169" spans="1:25" ht="18.75">
      <c r="A169" s="181">
        <v>32</v>
      </c>
      <c r="B169" s="306" t="s">
        <v>1583</v>
      </c>
      <c r="C169" s="306"/>
      <c r="D169" s="326" t="s">
        <v>1707</v>
      </c>
      <c r="E169" s="326" t="s">
        <v>3847</v>
      </c>
      <c r="F169" s="181">
        <v>181</v>
      </c>
      <c r="G169" s="238"/>
      <c r="H169" s="238"/>
      <c r="I169" s="308">
        <f t="shared" si="24"/>
        <v>7.5</v>
      </c>
      <c r="J169" s="308">
        <f t="shared" si="25"/>
        <v>6.9</v>
      </c>
      <c r="K169" s="308">
        <f t="shared" si="26"/>
        <v>2.4</v>
      </c>
      <c r="L169" s="308">
        <f t="shared" si="32"/>
        <v>4.5</v>
      </c>
      <c r="M169" s="308">
        <f t="shared" si="27"/>
        <v>2.4</v>
      </c>
      <c r="N169" s="308">
        <f t="shared" si="27"/>
        <v>4.5</v>
      </c>
      <c r="O169" s="308">
        <f t="shared" si="28"/>
        <v>6.9</v>
      </c>
      <c r="P169" s="34">
        <f t="shared" si="29"/>
        <v>0.79999999999999993</v>
      </c>
      <c r="Q169" s="34">
        <f t="shared" si="29"/>
        <v>1.5</v>
      </c>
      <c r="R169" s="33"/>
      <c r="S169" s="33"/>
      <c r="T169" s="33">
        <f t="shared" si="30"/>
        <v>0.79999999999999993</v>
      </c>
      <c r="U169" s="309">
        <f t="shared" si="30"/>
        <v>1.5</v>
      </c>
      <c r="V169" s="185"/>
      <c r="W169" s="185">
        <f t="shared" si="31"/>
        <v>0.79999999999999993</v>
      </c>
      <c r="X169" s="185">
        <f t="shared" si="31"/>
        <v>1.5</v>
      </c>
      <c r="Y169" s="185"/>
    </row>
    <row r="170" spans="1:25" ht="37.5">
      <c r="A170" s="181">
        <v>33</v>
      </c>
      <c r="B170" s="306" t="s">
        <v>1583</v>
      </c>
      <c r="C170" s="306"/>
      <c r="D170" s="326" t="s">
        <v>3848</v>
      </c>
      <c r="E170" s="326" t="s">
        <v>3849</v>
      </c>
      <c r="F170" s="181">
        <v>40</v>
      </c>
      <c r="G170" s="238"/>
      <c r="H170" s="238"/>
      <c r="I170" s="308">
        <f t="shared" si="24"/>
        <v>1.7</v>
      </c>
      <c r="J170" s="308">
        <f t="shared" si="25"/>
        <v>1.5</v>
      </c>
      <c r="K170" s="308">
        <f t="shared" si="26"/>
        <v>0.5</v>
      </c>
      <c r="L170" s="308">
        <f t="shared" si="32"/>
        <v>1</v>
      </c>
      <c r="M170" s="308">
        <f t="shared" si="27"/>
        <v>0.5</v>
      </c>
      <c r="N170" s="308">
        <f t="shared" si="27"/>
        <v>1</v>
      </c>
      <c r="O170" s="308">
        <f t="shared" si="28"/>
        <v>1.5</v>
      </c>
      <c r="P170" s="34">
        <f t="shared" si="29"/>
        <v>0.16666666666666666</v>
      </c>
      <c r="Q170" s="34">
        <f t="shared" si="29"/>
        <v>0.33333333333333331</v>
      </c>
      <c r="R170" s="33"/>
      <c r="S170" s="33"/>
      <c r="T170" s="33">
        <f t="shared" si="30"/>
        <v>0.16666666666666666</v>
      </c>
      <c r="U170" s="309">
        <f t="shared" si="30"/>
        <v>0.33333333333333331</v>
      </c>
      <c r="V170" s="185"/>
      <c r="W170" s="185">
        <f t="shared" si="31"/>
        <v>0.16666666666666666</v>
      </c>
      <c r="X170" s="185">
        <f t="shared" si="31"/>
        <v>0.33333333333333331</v>
      </c>
      <c r="Y170" s="185"/>
    </row>
    <row r="171" spans="1:25" ht="18.75">
      <c r="A171" s="181">
        <v>34</v>
      </c>
      <c r="B171" s="306" t="s">
        <v>1583</v>
      </c>
      <c r="C171" s="306"/>
      <c r="D171" s="326" t="s">
        <v>495</v>
      </c>
      <c r="E171" s="326" t="s">
        <v>3850</v>
      </c>
      <c r="F171" s="181">
        <v>29</v>
      </c>
      <c r="G171" s="238"/>
      <c r="H171" s="238"/>
      <c r="I171" s="308">
        <f t="shared" si="24"/>
        <v>1.2</v>
      </c>
      <c r="J171" s="308">
        <f t="shared" si="25"/>
        <v>1.1000000000000001</v>
      </c>
      <c r="K171" s="308">
        <f t="shared" si="26"/>
        <v>0.4</v>
      </c>
      <c r="L171" s="308">
        <f t="shared" si="32"/>
        <v>0.7</v>
      </c>
      <c r="M171" s="308">
        <f t="shared" si="27"/>
        <v>0.4</v>
      </c>
      <c r="N171" s="308">
        <f t="shared" si="27"/>
        <v>0.7</v>
      </c>
      <c r="O171" s="308">
        <f t="shared" si="28"/>
        <v>1.1000000000000001</v>
      </c>
      <c r="P171" s="34">
        <f t="shared" si="29"/>
        <v>0.13333333333333333</v>
      </c>
      <c r="Q171" s="34">
        <f t="shared" si="29"/>
        <v>0.23333333333333331</v>
      </c>
      <c r="R171" s="33"/>
      <c r="S171" s="33"/>
      <c r="T171" s="33">
        <f t="shared" si="30"/>
        <v>0.13333333333333333</v>
      </c>
      <c r="U171" s="309">
        <f t="shared" si="30"/>
        <v>0.23333333333333331</v>
      </c>
      <c r="V171" s="185"/>
      <c r="W171" s="185">
        <f t="shared" si="31"/>
        <v>0.13333333333333333</v>
      </c>
      <c r="X171" s="185">
        <f t="shared" si="31"/>
        <v>0.23333333333333331</v>
      </c>
      <c r="Y171" s="185"/>
    </row>
    <row r="172" spans="1:25" ht="18.75">
      <c r="A172" s="181">
        <v>35</v>
      </c>
      <c r="B172" s="306" t="s">
        <v>1583</v>
      </c>
      <c r="C172" s="306"/>
      <c r="D172" s="326" t="s">
        <v>337</v>
      </c>
      <c r="E172" s="326" t="s">
        <v>3851</v>
      </c>
      <c r="F172" s="181">
        <v>102</v>
      </c>
      <c r="G172" s="238"/>
      <c r="H172" s="238"/>
      <c r="I172" s="308">
        <f t="shared" si="24"/>
        <v>4.2</v>
      </c>
      <c r="J172" s="308">
        <f t="shared" si="25"/>
        <v>3.9</v>
      </c>
      <c r="K172" s="308">
        <f t="shared" si="26"/>
        <v>1.4</v>
      </c>
      <c r="L172" s="308">
        <f t="shared" si="32"/>
        <v>2.5</v>
      </c>
      <c r="M172" s="308">
        <f t="shared" si="27"/>
        <v>1.4</v>
      </c>
      <c r="N172" s="308">
        <f t="shared" si="27"/>
        <v>2.5</v>
      </c>
      <c r="O172" s="308">
        <f t="shared" si="28"/>
        <v>3.9</v>
      </c>
      <c r="P172" s="34">
        <f t="shared" si="29"/>
        <v>0.46666666666666662</v>
      </c>
      <c r="Q172" s="34">
        <f t="shared" si="29"/>
        <v>0.83333333333333337</v>
      </c>
      <c r="R172" s="33"/>
      <c r="S172" s="33"/>
      <c r="T172" s="33">
        <f t="shared" si="30"/>
        <v>0.46666666666666662</v>
      </c>
      <c r="U172" s="309">
        <f t="shared" si="30"/>
        <v>0.83333333333333337</v>
      </c>
      <c r="V172" s="185"/>
      <c r="W172" s="185">
        <f t="shared" si="31"/>
        <v>0.46666666666666662</v>
      </c>
      <c r="X172" s="185">
        <f t="shared" si="31"/>
        <v>0.83333333333333337</v>
      </c>
      <c r="Y172" s="185"/>
    </row>
    <row r="173" spans="1:25" ht="37.5">
      <c r="A173" s="181">
        <v>36</v>
      </c>
      <c r="B173" s="306" t="s">
        <v>1583</v>
      </c>
      <c r="C173" s="306"/>
      <c r="D173" s="326" t="s">
        <v>1717</v>
      </c>
      <c r="E173" s="326" t="s">
        <v>3852</v>
      </c>
      <c r="F173" s="181">
        <v>99</v>
      </c>
      <c r="G173" s="238"/>
      <c r="H173" s="238"/>
      <c r="I173" s="308">
        <f t="shared" si="24"/>
        <v>4.0999999999999996</v>
      </c>
      <c r="J173" s="308">
        <f t="shared" si="25"/>
        <v>3.8</v>
      </c>
      <c r="K173" s="308">
        <f t="shared" si="26"/>
        <v>1.3</v>
      </c>
      <c r="L173" s="308">
        <f t="shared" si="32"/>
        <v>2.5</v>
      </c>
      <c r="M173" s="308">
        <f t="shared" si="27"/>
        <v>1.3</v>
      </c>
      <c r="N173" s="308">
        <f t="shared" si="27"/>
        <v>2.5</v>
      </c>
      <c r="O173" s="308">
        <f t="shared" si="28"/>
        <v>3.8</v>
      </c>
      <c r="P173" s="34">
        <f t="shared" si="29"/>
        <v>0.43333333333333335</v>
      </c>
      <c r="Q173" s="34">
        <f t="shared" si="29"/>
        <v>0.83333333333333337</v>
      </c>
      <c r="R173" s="33"/>
      <c r="S173" s="33"/>
      <c r="T173" s="33">
        <f t="shared" si="30"/>
        <v>0.43333333333333335</v>
      </c>
      <c r="U173" s="309">
        <f t="shared" si="30"/>
        <v>0.83333333333333337</v>
      </c>
      <c r="V173" s="185"/>
      <c r="W173" s="185">
        <f t="shared" si="31"/>
        <v>0.43333333333333335</v>
      </c>
      <c r="X173" s="185">
        <f t="shared" si="31"/>
        <v>0.83333333333333337</v>
      </c>
      <c r="Y173" s="185"/>
    </row>
    <row r="174" spans="1:25" ht="18.75">
      <c r="A174" s="181">
        <v>37</v>
      </c>
      <c r="B174" s="306" t="s">
        <v>1583</v>
      </c>
      <c r="C174" s="306"/>
      <c r="D174" s="326" t="s">
        <v>1725</v>
      </c>
      <c r="E174" s="326" t="s">
        <v>3853</v>
      </c>
      <c r="F174" s="181">
        <v>62</v>
      </c>
      <c r="G174" s="238"/>
      <c r="H174" s="238"/>
      <c r="I174" s="308">
        <f t="shared" si="24"/>
        <v>2.6</v>
      </c>
      <c r="J174" s="308">
        <f t="shared" si="25"/>
        <v>2.4000000000000004</v>
      </c>
      <c r="K174" s="308">
        <f t="shared" si="26"/>
        <v>0.8</v>
      </c>
      <c r="L174" s="308">
        <f t="shared" si="32"/>
        <v>1.6</v>
      </c>
      <c r="M174" s="308">
        <f t="shared" si="27"/>
        <v>0.8</v>
      </c>
      <c r="N174" s="308">
        <f t="shared" si="27"/>
        <v>1.6</v>
      </c>
      <c r="O174" s="308">
        <f t="shared" si="28"/>
        <v>2.4000000000000004</v>
      </c>
      <c r="P174" s="34">
        <f t="shared" si="29"/>
        <v>0.26666666666666666</v>
      </c>
      <c r="Q174" s="34">
        <f t="shared" si="29"/>
        <v>0.53333333333333333</v>
      </c>
      <c r="R174" s="33"/>
      <c r="S174" s="33"/>
      <c r="T174" s="33">
        <f t="shared" si="30"/>
        <v>0.26666666666666666</v>
      </c>
      <c r="U174" s="309">
        <f t="shared" si="30"/>
        <v>0.53333333333333333</v>
      </c>
      <c r="V174" s="185"/>
      <c r="W174" s="185">
        <f t="shared" si="31"/>
        <v>0.26666666666666666</v>
      </c>
      <c r="X174" s="185">
        <f t="shared" si="31"/>
        <v>0.53333333333333333</v>
      </c>
      <c r="Y174" s="185"/>
    </row>
    <row r="175" spans="1:25" ht="18.75">
      <c r="A175" s="181">
        <v>38</v>
      </c>
      <c r="B175" s="306" t="s">
        <v>1583</v>
      </c>
      <c r="C175" s="306"/>
      <c r="D175" s="326" t="s">
        <v>441</v>
      </c>
      <c r="E175" s="326" t="s">
        <v>3854</v>
      </c>
      <c r="F175" s="181">
        <v>36</v>
      </c>
      <c r="G175" s="238"/>
      <c r="H175" s="238"/>
      <c r="I175" s="308">
        <f t="shared" si="24"/>
        <v>1.5</v>
      </c>
      <c r="J175" s="308">
        <f t="shared" si="25"/>
        <v>1.4</v>
      </c>
      <c r="K175" s="308">
        <f t="shared" si="26"/>
        <v>0.5</v>
      </c>
      <c r="L175" s="308">
        <f t="shared" si="32"/>
        <v>0.9</v>
      </c>
      <c r="M175" s="308">
        <f t="shared" si="27"/>
        <v>0.5</v>
      </c>
      <c r="N175" s="308">
        <f t="shared" si="27"/>
        <v>0.9</v>
      </c>
      <c r="O175" s="308">
        <f t="shared" si="28"/>
        <v>1.4</v>
      </c>
      <c r="P175" s="34">
        <f t="shared" si="29"/>
        <v>0.16666666666666666</v>
      </c>
      <c r="Q175" s="34">
        <f t="shared" si="29"/>
        <v>0.3</v>
      </c>
      <c r="R175" s="33"/>
      <c r="S175" s="33"/>
      <c r="T175" s="33">
        <f t="shared" si="30"/>
        <v>0.16666666666666666</v>
      </c>
      <c r="U175" s="309">
        <f t="shared" si="30"/>
        <v>0.3</v>
      </c>
      <c r="V175" s="185"/>
      <c r="W175" s="185">
        <f t="shared" si="31"/>
        <v>0.16666666666666666</v>
      </c>
      <c r="X175" s="185">
        <f t="shared" si="31"/>
        <v>0.3</v>
      </c>
      <c r="Y175" s="185"/>
    </row>
    <row r="176" spans="1:25" ht="18.75">
      <c r="A176" s="181">
        <v>39</v>
      </c>
      <c r="B176" s="306" t="s">
        <v>1583</v>
      </c>
      <c r="C176" s="306"/>
      <c r="D176" s="326" t="s">
        <v>3479</v>
      </c>
      <c r="E176" s="326" t="s">
        <v>3855</v>
      </c>
      <c r="F176" s="181">
        <v>26</v>
      </c>
      <c r="G176" s="238"/>
      <c r="H176" s="238"/>
      <c r="I176" s="308">
        <f t="shared" si="24"/>
        <v>1.1000000000000001</v>
      </c>
      <c r="J176" s="308">
        <f t="shared" si="25"/>
        <v>1.1000000000000001</v>
      </c>
      <c r="K176" s="308">
        <f t="shared" si="26"/>
        <v>0.4</v>
      </c>
      <c r="L176" s="308">
        <f t="shared" si="32"/>
        <v>0.7</v>
      </c>
      <c r="M176" s="308">
        <f t="shared" si="27"/>
        <v>0.4</v>
      </c>
      <c r="N176" s="308">
        <f t="shared" si="27"/>
        <v>0.7</v>
      </c>
      <c r="O176" s="308">
        <f t="shared" si="28"/>
        <v>1.1000000000000001</v>
      </c>
      <c r="P176" s="34">
        <f t="shared" si="29"/>
        <v>0.13333333333333333</v>
      </c>
      <c r="Q176" s="34">
        <f t="shared" si="29"/>
        <v>0.23333333333333331</v>
      </c>
      <c r="R176" s="33"/>
      <c r="S176" s="33"/>
      <c r="T176" s="33">
        <f t="shared" si="30"/>
        <v>0.13333333333333333</v>
      </c>
      <c r="U176" s="309">
        <f t="shared" si="30"/>
        <v>0.23333333333333331</v>
      </c>
      <c r="V176" s="185"/>
      <c r="W176" s="185">
        <f t="shared" si="31"/>
        <v>0.13333333333333333</v>
      </c>
      <c r="X176" s="185">
        <f t="shared" si="31"/>
        <v>0.23333333333333331</v>
      </c>
      <c r="Y176" s="185"/>
    </row>
    <row r="177" spans="1:25" ht="33">
      <c r="A177" s="181">
        <v>40</v>
      </c>
      <c r="B177" s="306" t="s">
        <v>1583</v>
      </c>
      <c r="C177" s="306"/>
      <c r="D177" s="326" t="s">
        <v>2740</v>
      </c>
      <c r="E177" s="327" t="s">
        <v>3856</v>
      </c>
      <c r="F177" s="181">
        <v>215</v>
      </c>
      <c r="G177" s="238"/>
      <c r="H177" s="238"/>
      <c r="I177" s="308">
        <f t="shared" si="24"/>
        <v>8.9</v>
      </c>
      <c r="J177" s="308">
        <f t="shared" si="25"/>
        <v>8.3000000000000007</v>
      </c>
      <c r="K177" s="308">
        <f t="shared" si="26"/>
        <v>2.9</v>
      </c>
      <c r="L177" s="308">
        <f t="shared" si="32"/>
        <v>5.4</v>
      </c>
      <c r="M177" s="308">
        <f t="shared" si="27"/>
        <v>2.9</v>
      </c>
      <c r="N177" s="308">
        <f t="shared" si="27"/>
        <v>5.4</v>
      </c>
      <c r="O177" s="308">
        <f t="shared" si="28"/>
        <v>8.3000000000000007</v>
      </c>
      <c r="P177" s="34">
        <f t="shared" si="29"/>
        <v>0.96666666666666667</v>
      </c>
      <c r="Q177" s="34">
        <f t="shared" si="29"/>
        <v>1.8</v>
      </c>
      <c r="R177" s="33"/>
      <c r="S177" s="33"/>
      <c r="T177" s="33">
        <f t="shared" si="30"/>
        <v>0.96666666666666667</v>
      </c>
      <c r="U177" s="309">
        <f t="shared" si="30"/>
        <v>1.8</v>
      </c>
      <c r="V177" s="185"/>
      <c r="W177" s="185">
        <f t="shared" si="31"/>
        <v>0.96666666666666667</v>
      </c>
      <c r="X177" s="185">
        <f t="shared" si="31"/>
        <v>1.8</v>
      </c>
      <c r="Y177" s="185"/>
    </row>
    <row r="178" spans="1:25" ht="18.75">
      <c r="A178" s="181">
        <v>41</v>
      </c>
      <c r="B178" s="306" t="s">
        <v>1583</v>
      </c>
      <c r="C178" s="306"/>
      <c r="D178" s="326" t="s">
        <v>3857</v>
      </c>
      <c r="E178" s="326" t="s">
        <v>3858</v>
      </c>
      <c r="F178" s="181">
        <v>53</v>
      </c>
      <c r="G178" s="238"/>
      <c r="H178" s="238"/>
      <c r="I178" s="308">
        <f t="shared" si="24"/>
        <v>2.2000000000000002</v>
      </c>
      <c r="J178" s="308">
        <f t="shared" si="25"/>
        <v>2</v>
      </c>
      <c r="K178" s="308">
        <f t="shared" si="26"/>
        <v>0.7</v>
      </c>
      <c r="L178" s="308">
        <f t="shared" si="32"/>
        <v>1.3</v>
      </c>
      <c r="M178" s="308">
        <f t="shared" si="27"/>
        <v>0.7</v>
      </c>
      <c r="N178" s="308">
        <f t="shared" si="27"/>
        <v>1.3</v>
      </c>
      <c r="O178" s="308">
        <f t="shared" si="28"/>
        <v>2</v>
      </c>
      <c r="P178" s="34">
        <f t="shared" si="29"/>
        <v>0.23333333333333331</v>
      </c>
      <c r="Q178" s="34">
        <f t="shared" si="29"/>
        <v>0.43333333333333335</v>
      </c>
      <c r="R178" s="33"/>
      <c r="S178" s="33"/>
      <c r="T178" s="33">
        <f t="shared" si="30"/>
        <v>0.23333333333333331</v>
      </c>
      <c r="U178" s="309">
        <f t="shared" si="30"/>
        <v>0.43333333333333335</v>
      </c>
      <c r="V178" s="185"/>
      <c r="W178" s="185">
        <f t="shared" si="31"/>
        <v>0.23333333333333331</v>
      </c>
      <c r="X178" s="185">
        <f t="shared" si="31"/>
        <v>0.43333333333333335</v>
      </c>
      <c r="Y178" s="185"/>
    </row>
    <row r="179" spans="1:25" ht="18.75">
      <c r="A179" s="181">
        <v>42</v>
      </c>
      <c r="B179" s="306" t="s">
        <v>1583</v>
      </c>
      <c r="C179" s="306"/>
      <c r="D179" s="326" t="s">
        <v>1669</v>
      </c>
      <c r="E179" s="326" t="s">
        <v>3859</v>
      </c>
      <c r="F179" s="181">
        <v>42</v>
      </c>
      <c r="G179" s="238"/>
      <c r="H179" s="238"/>
      <c r="I179" s="308">
        <f t="shared" si="24"/>
        <v>1.7</v>
      </c>
      <c r="J179" s="308">
        <f t="shared" si="25"/>
        <v>1.5</v>
      </c>
      <c r="K179" s="308">
        <f t="shared" si="26"/>
        <v>0.5</v>
      </c>
      <c r="L179" s="308">
        <f t="shared" si="32"/>
        <v>1</v>
      </c>
      <c r="M179" s="308">
        <f t="shared" si="27"/>
        <v>0.5</v>
      </c>
      <c r="N179" s="308">
        <f t="shared" si="27"/>
        <v>1</v>
      </c>
      <c r="O179" s="308">
        <f t="shared" si="28"/>
        <v>1.5</v>
      </c>
      <c r="P179" s="34">
        <f t="shared" si="29"/>
        <v>0.16666666666666666</v>
      </c>
      <c r="Q179" s="34">
        <f t="shared" si="29"/>
        <v>0.33333333333333331</v>
      </c>
      <c r="R179" s="33"/>
      <c r="S179" s="33"/>
      <c r="T179" s="33">
        <f t="shared" si="30"/>
        <v>0.16666666666666666</v>
      </c>
      <c r="U179" s="309">
        <f t="shared" si="30"/>
        <v>0.33333333333333331</v>
      </c>
      <c r="V179" s="185"/>
      <c r="W179" s="185">
        <f t="shared" si="31"/>
        <v>0.16666666666666666</v>
      </c>
      <c r="X179" s="185">
        <f t="shared" si="31"/>
        <v>0.33333333333333331</v>
      </c>
      <c r="Y179" s="185"/>
    </row>
    <row r="180" spans="1:25" ht="18.75">
      <c r="A180" s="181">
        <v>43</v>
      </c>
      <c r="B180" s="306" t="s">
        <v>1583</v>
      </c>
      <c r="C180" s="306"/>
      <c r="D180" s="326" t="s">
        <v>3860</v>
      </c>
      <c r="E180" s="326" t="s">
        <v>3861</v>
      </c>
      <c r="F180" s="181">
        <v>59</v>
      </c>
      <c r="G180" s="238"/>
      <c r="H180" s="238"/>
      <c r="I180" s="308">
        <f t="shared" si="24"/>
        <v>2.4</v>
      </c>
      <c r="J180" s="308">
        <f t="shared" si="25"/>
        <v>2.2999999999999998</v>
      </c>
      <c r="K180" s="308">
        <f t="shared" si="26"/>
        <v>0.8</v>
      </c>
      <c r="L180" s="308">
        <f t="shared" si="32"/>
        <v>1.5</v>
      </c>
      <c r="M180" s="308">
        <f t="shared" si="27"/>
        <v>0.8</v>
      </c>
      <c r="N180" s="308">
        <f t="shared" si="27"/>
        <v>1.5</v>
      </c>
      <c r="O180" s="308">
        <f t="shared" si="28"/>
        <v>2.2999999999999998</v>
      </c>
      <c r="P180" s="34">
        <f t="shared" si="29"/>
        <v>0.26666666666666666</v>
      </c>
      <c r="Q180" s="34">
        <f t="shared" si="29"/>
        <v>0.5</v>
      </c>
      <c r="R180" s="33"/>
      <c r="S180" s="33"/>
      <c r="T180" s="33">
        <f t="shared" si="30"/>
        <v>0.26666666666666666</v>
      </c>
      <c r="U180" s="309">
        <f t="shared" si="30"/>
        <v>0.5</v>
      </c>
      <c r="V180" s="185"/>
      <c r="W180" s="185">
        <f t="shared" si="31"/>
        <v>0.26666666666666666</v>
      </c>
      <c r="X180" s="185">
        <f t="shared" si="31"/>
        <v>0.5</v>
      </c>
      <c r="Y180" s="185"/>
    </row>
    <row r="181" spans="1:25" ht="18.75">
      <c r="A181" s="181">
        <v>44</v>
      </c>
      <c r="B181" s="306" t="s">
        <v>1583</v>
      </c>
      <c r="C181" s="306"/>
      <c r="D181" s="326" t="s">
        <v>1676</v>
      </c>
      <c r="E181" s="326" t="s">
        <v>3862</v>
      </c>
      <c r="F181" s="181">
        <v>150</v>
      </c>
      <c r="G181" s="238"/>
      <c r="H181" s="238"/>
      <c r="I181" s="308">
        <f t="shared" si="24"/>
        <v>6.2</v>
      </c>
      <c r="J181" s="308">
        <f t="shared" si="25"/>
        <v>5.8</v>
      </c>
      <c r="K181" s="308">
        <f t="shared" si="26"/>
        <v>2</v>
      </c>
      <c r="L181" s="308">
        <f t="shared" si="32"/>
        <v>3.8</v>
      </c>
      <c r="M181" s="308">
        <f t="shared" si="27"/>
        <v>2</v>
      </c>
      <c r="N181" s="308">
        <f t="shared" si="27"/>
        <v>3.8</v>
      </c>
      <c r="O181" s="308">
        <f t="shared" si="28"/>
        <v>5.8</v>
      </c>
      <c r="P181" s="34">
        <f t="shared" si="29"/>
        <v>0.66666666666666663</v>
      </c>
      <c r="Q181" s="34">
        <f t="shared" si="29"/>
        <v>1.2666666666666666</v>
      </c>
      <c r="R181" s="33"/>
      <c r="S181" s="33"/>
      <c r="T181" s="33">
        <f t="shared" si="30"/>
        <v>0.66666666666666663</v>
      </c>
      <c r="U181" s="309">
        <f t="shared" si="30"/>
        <v>1.2666666666666666</v>
      </c>
      <c r="V181" s="185"/>
      <c r="W181" s="185">
        <f t="shared" si="31"/>
        <v>0.66666666666666663</v>
      </c>
      <c r="X181" s="185">
        <f t="shared" si="31"/>
        <v>1.2666666666666666</v>
      </c>
      <c r="Y181" s="185"/>
    </row>
    <row r="182" spans="1:25" ht="37.5">
      <c r="A182" s="181">
        <v>45</v>
      </c>
      <c r="B182" s="306" t="s">
        <v>1583</v>
      </c>
      <c r="C182" s="306"/>
      <c r="D182" s="326" t="s">
        <v>1640</v>
      </c>
      <c r="E182" s="326" t="s">
        <v>3863</v>
      </c>
      <c r="F182" s="181">
        <v>90</v>
      </c>
      <c r="G182" s="238"/>
      <c r="H182" s="238"/>
      <c r="I182" s="308">
        <f t="shared" si="24"/>
        <v>3.7</v>
      </c>
      <c r="J182" s="308">
        <f t="shared" si="25"/>
        <v>3.4000000000000004</v>
      </c>
      <c r="K182" s="308">
        <f t="shared" si="26"/>
        <v>1.2</v>
      </c>
      <c r="L182" s="308">
        <f t="shared" si="32"/>
        <v>2.2000000000000002</v>
      </c>
      <c r="M182" s="308">
        <f t="shared" si="27"/>
        <v>1.2</v>
      </c>
      <c r="N182" s="308">
        <f t="shared" si="27"/>
        <v>2.2000000000000002</v>
      </c>
      <c r="O182" s="308">
        <f t="shared" si="28"/>
        <v>3.4000000000000004</v>
      </c>
      <c r="P182" s="34">
        <f t="shared" si="29"/>
        <v>0.39999999999999997</v>
      </c>
      <c r="Q182" s="34">
        <f t="shared" si="29"/>
        <v>0.73333333333333339</v>
      </c>
      <c r="R182" s="33"/>
      <c r="S182" s="33"/>
      <c r="T182" s="33">
        <f t="shared" si="30"/>
        <v>0.39999999999999997</v>
      </c>
      <c r="U182" s="309">
        <f t="shared" si="30"/>
        <v>0.73333333333333339</v>
      </c>
      <c r="V182" s="185"/>
      <c r="W182" s="185">
        <f t="shared" si="31"/>
        <v>0.39999999999999997</v>
      </c>
      <c r="X182" s="185">
        <f t="shared" si="31"/>
        <v>0.73333333333333339</v>
      </c>
      <c r="Y182" s="185"/>
    </row>
    <row r="183" spans="1:25" ht="37.5">
      <c r="A183" s="181">
        <v>46</v>
      </c>
      <c r="B183" s="306" t="s">
        <v>1583</v>
      </c>
      <c r="C183" s="306"/>
      <c r="D183" s="326" t="s">
        <v>1642</v>
      </c>
      <c r="E183" s="326" t="s">
        <v>3864</v>
      </c>
      <c r="F183" s="181">
        <v>49</v>
      </c>
      <c r="G183" s="238"/>
      <c r="H183" s="238"/>
      <c r="I183" s="308">
        <f t="shared" si="24"/>
        <v>2</v>
      </c>
      <c r="J183" s="308">
        <f t="shared" si="25"/>
        <v>1.7999999999999998</v>
      </c>
      <c r="K183" s="308">
        <f t="shared" si="26"/>
        <v>0.6</v>
      </c>
      <c r="L183" s="308">
        <f t="shared" si="32"/>
        <v>1.2</v>
      </c>
      <c r="M183" s="308">
        <f t="shared" si="27"/>
        <v>0.6</v>
      </c>
      <c r="N183" s="308">
        <f t="shared" si="27"/>
        <v>1.2</v>
      </c>
      <c r="O183" s="308">
        <f t="shared" si="28"/>
        <v>1.7999999999999998</v>
      </c>
      <c r="P183" s="34">
        <f t="shared" si="29"/>
        <v>0.19999999999999998</v>
      </c>
      <c r="Q183" s="34">
        <f t="shared" si="29"/>
        <v>0.39999999999999997</v>
      </c>
      <c r="R183" s="33"/>
      <c r="S183" s="33"/>
      <c r="T183" s="33">
        <f t="shared" si="30"/>
        <v>0.19999999999999998</v>
      </c>
      <c r="U183" s="309">
        <f t="shared" si="30"/>
        <v>0.39999999999999997</v>
      </c>
      <c r="V183" s="185"/>
      <c r="W183" s="185">
        <f t="shared" si="31"/>
        <v>0.19999999999999998</v>
      </c>
      <c r="X183" s="185">
        <f t="shared" si="31"/>
        <v>0.39999999999999997</v>
      </c>
      <c r="Y183" s="185"/>
    </row>
    <row r="184" spans="1:25" ht="37.5">
      <c r="A184" s="181">
        <v>47</v>
      </c>
      <c r="B184" s="306" t="s">
        <v>1583</v>
      </c>
      <c r="C184" s="306"/>
      <c r="D184" s="326" t="s">
        <v>3865</v>
      </c>
      <c r="E184" s="326" t="s">
        <v>3866</v>
      </c>
      <c r="F184" s="181">
        <v>110</v>
      </c>
      <c r="G184" s="238"/>
      <c r="H184" s="238"/>
      <c r="I184" s="308">
        <f t="shared" si="24"/>
        <v>4.5</v>
      </c>
      <c r="J184" s="308">
        <f t="shared" si="25"/>
        <v>4.2</v>
      </c>
      <c r="K184" s="308">
        <f t="shared" si="26"/>
        <v>1.5</v>
      </c>
      <c r="L184" s="308">
        <f t="shared" si="32"/>
        <v>2.7</v>
      </c>
      <c r="M184" s="308">
        <f t="shared" si="27"/>
        <v>1.5</v>
      </c>
      <c r="N184" s="308">
        <f t="shared" si="27"/>
        <v>2.7</v>
      </c>
      <c r="O184" s="308">
        <f t="shared" si="28"/>
        <v>4.2</v>
      </c>
      <c r="P184" s="34">
        <f t="shared" si="29"/>
        <v>0.5</v>
      </c>
      <c r="Q184" s="34">
        <f t="shared" si="29"/>
        <v>0.9</v>
      </c>
      <c r="R184" s="33"/>
      <c r="S184" s="33"/>
      <c r="T184" s="33">
        <f t="shared" si="30"/>
        <v>0.5</v>
      </c>
      <c r="U184" s="309">
        <f t="shared" si="30"/>
        <v>0.9</v>
      </c>
      <c r="V184" s="185"/>
      <c r="W184" s="185">
        <f t="shared" si="31"/>
        <v>0.5</v>
      </c>
      <c r="X184" s="185">
        <f t="shared" si="31"/>
        <v>0.9</v>
      </c>
      <c r="Y184" s="185"/>
    </row>
    <row r="185" spans="1:25" ht="18.75">
      <c r="A185" s="181">
        <v>48</v>
      </c>
      <c r="B185" s="306" t="s">
        <v>1583</v>
      </c>
      <c r="C185" s="306"/>
      <c r="D185" s="326" t="s">
        <v>1633</v>
      </c>
      <c r="E185" s="326" t="s">
        <v>3867</v>
      </c>
      <c r="F185" s="181">
        <v>91</v>
      </c>
      <c r="G185" s="238"/>
      <c r="H185" s="238"/>
      <c r="I185" s="308">
        <f t="shared" si="24"/>
        <v>3.8</v>
      </c>
      <c r="J185" s="308">
        <f t="shared" si="25"/>
        <v>3.5</v>
      </c>
      <c r="K185" s="308">
        <f t="shared" si="26"/>
        <v>1.2</v>
      </c>
      <c r="L185" s="308">
        <f t="shared" si="32"/>
        <v>2.2999999999999998</v>
      </c>
      <c r="M185" s="308">
        <f t="shared" si="27"/>
        <v>1.2</v>
      </c>
      <c r="N185" s="308">
        <f t="shared" si="27"/>
        <v>2.2999999999999998</v>
      </c>
      <c r="O185" s="308">
        <f t="shared" si="28"/>
        <v>3.5</v>
      </c>
      <c r="P185" s="34">
        <f t="shared" si="29"/>
        <v>0.39999999999999997</v>
      </c>
      <c r="Q185" s="34">
        <f t="shared" si="29"/>
        <v>0.76666666666666661</v>
      </c>
      <c r="R185" s="33"/>
      <c r="S185" s="33"/>
      <c r="T185" s="33">
        <f t="shared" si="30"/>
        <v>0.39999999999999997</v>
      </c>
      <c r="U185" s="309">
        <f t="shared" si="30"/>
        <v>0.76666666666666661</v>
      </c>
      <c r="V185" s="185"/>
      <c r="W185" s="185">
        <f t="shared" si="31"/>
        <v>0.39999999999999997</v>
      </c>
      <c r="X185" s="185">
        <f t="shared" si="31"/>
        <v>0.76666666666666661</v>
      </c>
      <c r="Y185" s="185"/>
    </row>
    <row r="186" spans="1:25" ht="18.75">
      <c r="A186" s="181">
        <v>49</v>
      </c>
      <c r="B186" s="306" t="s">
        <v>1583</v>
      </c>
      <c r="C186" s="306"/>
      <c r="D186" s="326" t="s">
        <v>1811</v>
      </c>
      <c r="E186" s="326" t="s">
        <v>3868</v>
      </c>
      <c r="F186" s="181">
        <v>165</v>
      </c>
      <c r="G186" s="238"/>
      <c r="H186" s="238"/>
      <c r="I186" s="308">
        <f t="shared" si="24"/>
        <v>6.8</v>
      </c>
      <c r="J186" s="308">
        <f t="shared" si="25"/>
        <v>6.3</v>
      </c>
      <c r="K186" s="308">
        <f t="shared" si="26"/>
        <v>2.2000000000000002</v>
      </c>
      <c r="L186" s="308">
        <f t="shared" si="32"/>
        <v>4.0999999999999996</v>
      </c>
      <c r="M186" s="308">
        <f t="shared" si="27"/>
        <v>2.2000000000000002</v>
      </c>
      <c r="N186" s="308">
        <f t="shared" si="27"/>
        <v>4.0999999999999996</v>
      </c>
      <c r="O186" s="308">
        <f t="shared" si="28"/>
        <v>6.3</v>
      </c>
      <c r="P186" s="34">
        <f t="shared" si="29"/>
        <v>0.73333333333333339</v>
      </c>
      <c r="Q186" s="34">
        <f t="shared" si="29"/>
        <v>1.3666666666666665</v>
      </c>
      <c r="R186" s="33"/>
      <c r="S186" s="33"/>
      <c r="T186" s="33">
        <f t="shared" si="30"/>
        <v>0.73333333333333339</v>
      </c>
      <c r="U186" s="309">
        <f t="shared" si="30"/>
        <v>1.3666666666666665</v>
      </c>
      <c r="V186" s="185"/>
      <c r="W186" s="185">
        <f t="shared" si="31"/>
        <v>0.73333333333333339</v>
      </c>
      <c r="X186" s="185">
        <f t="shared" si="31"/>
        <v>1.3666666666666665</v>
      </c>
      <c r="Y186" s="185"/>
    </row>
    <row r="187" spans="1:25" ht="18.75">
      <c r="A187" s="181">
        <v>50</v>
      </c>
      <c r="B187" s="306" t="s">
        <v>1583</v>
      </c>
      <c r="C187" s="306"/>
      <c r="D187" s="326" t="s">
        <v>1701</v>
      </c>
      <c r="E187" s="326" t="s">
        <v>3869</v>
      </c>
      <c r="F187" s="181">
        <v>83</v>
      </c>
      <c r="G187" s="238"/>
      <c r="H187" s="238"/>
      <c r="I187" s="308">
        <f t="shared" si="24"/>
        <v>3.4</v>
      </c>
      <c r="J187" s="308">
        <f t="shared" si="25"/>
        <v>3.2</v>
      </c>
      <c r="K187" s="308">
        <f t="shared" si="26"/>
        <v>1.1000000000000001</v>
      </c>
      <c r="L187" s="308">
        <f t="shared" si="32"/>
        <v>2.1</v>
      </c>
      <c r="M187" s="308">
        <f t="shared" si="27"/>
        <v>1.1000000000000001</v>
      </c>
      <c r="N187" s="308">
        <f t="shared" si="27"/>
        <v>2.1</v>
      </c>
      <c r="O187" s="308">
        <f t="shared" si="28"/>
        <v>3.2</v>
      </c>
      <c r="P187" s="34">
        <f t="shared" si="29"/>
        <v>0.3666666666666667</v>
      </c>
      <c r="Q187" s="34">
        <f t="shared" si="29"/>
        <v>0.70000000000000007</v>
      </c>
      <c r="R187" s="33"/>
      <c r="S187" s="33"/>
      <c r="T187" s="33">
        <f t="shared" si="30"/>
        <v>0.3666666666666667</v>
      </c>
      <c r="U187" s="309">
        <f t="shared" si="30"/>
        <v>0.70000000000000007</v>
      </c>
      <c r="V187" s="185"/>
      <c r="W187" s="185">
        <f t="shared" si="31"/>
        <v>0.3666666666666667</v>
      </c>
      <c r="X187" s="185">
        <f t="shared" si="31"/>
        <v>0.70000000000000007</v>
      </c>
      <c r="Y187" s="185"/>
    </row>
    <row r="188" spans="1:25" ht="18.75">
      <c r="A188" s="181">
        <v>51</v>
      </c>
      <c r="B188" s="306" t="s">
        <v>1583</v>
      </c>
      <c r="C188" s="306"/>
      <c r="D188" s="326" t="s">
        <v>1583</v>
      </c>
      <c r="E188" s="326" t="s">
        <v>3870</v>
      </c>
      <c r="F188" s="181">
        <v>60</v>
      </c>
      <c r="G188" s="238"/>
      <c r="H188" s="238"/>
      <c r="I188" s="308">
        <f t="shared" si="24"/>
        <v>2.5</v>
      </c>
      <c r="J188" s="308">
        <f t="shared" si="25"/>
        <v>2.2999999999999998</v>
      </c>
      <c r="K188" s="308">
        <f t="shared" si="26"/>
        <v>0.8</v>
      </c>
      <c r="L188" s="308">
        <f t="shared" si="32"/>
        <v>1.5</v>
      </c>
      <c r="M188" s="308">
        <f t="shared" si="27"/>
        <v>0.8</v>
      </c>
      <c r="N188" s="308">
        <f t="shared" si="27"/>
        <v>1.5</v>
      </c>
      <c r="O188" s="308">
        <f t="shared" si="28"/>
        <v>2.2999999999999998</v>
      </c>
      <c r="P188" s="34">
        <f t="shared" si="29"/>
        <v>0.26666666666666666</v>
      </c>
      <c r="Q188" s="34">
        <f t="shared" si="29"/>
        <v>0.5</v>
      </c>
      <c r="R188" s="33"/>
      <c r="S188" s="33"/>
      <c r="T188" s="33">
        <f t="shared" si="30"/>
        <v>0.26666666666666666</v>
      </c>
      <c r="U188" s="309">
        <f t="shared" si="30"/>
        <v>0.5</v>
      </c>
      <c r="V188" s="185"/>
      <c r="W188" s="185">
        <f t="shared" si="31"/>
        <v>0.26666666666666666</v>
      </c>
      <c r="X188" s="185">
        <f t="shared" si="31"/>
        <v>0.5</v>
      </c>
      <c r="Y188" s="185"/>
    </row>
    <row r="189" spans="1:25" ht="18.75">
      <c r="A189" s="181">
        <v>52</v>
      </c>
      <c r="B189" s="306" t="s">
        <v>1583</v>
      </c>
      <c r="C189" s="306"/>
      <c r="D189" s="326" t="s">
        <v>1583</v>
      </c>
      <c r="E189" s="326" t="s">
        <v>3871</v>
      </c>
      <c r="F189" s="181">
        <v>165</v>
      </c>
      <c r="G189" s="238"/>
      <c r="H189" s="238"/>
      <c r="I189" s="308">
        <f t="shared" si="24"/>
        <v>6.8</v>
      </c>
      <c r="J189" s="308">
        <f t="shared" si="25"/>
        <v>6.3</v>
      </c>
      <c r="K189" s="308">
        <f t="shared" si="26"/>
        <v>2.2000000000000002</v>
      </c>
      <c r="L189" s="308">
        <f t="shared" si="32"/>
        <v>4.0999999999999996</v>
      </c>
      <c r="M189" s="308">
        <f t="shared" si="27"/>
        <v>2.2000000000000002</v>
      </c>
      <c r="N189" s="308">
        <f t="shared" si="27"/>
        <v>4.0999999999999996</v>
      </c>
      <c r="O189" s="308">
        <f t="shared" si="28"/>
        <v>6.3</v>
      </c>
      <c r="P189" s="34">
        <f t="shared" si="29"/>
        <v>0.73333333333333339</v>
      </c>
      <c r="Q189" s="34">
        <f t="shared" si="29"/>
        <v>1.3666666666666665</v>
      </c>
      <c r="R189" s="33"/>
      <c r="S189" s="33"/>
      <c r="T189" s="33">
        <f t="shared" si="30"/>
        <v>0.73333333333333339</v>
      </c>
      <c r="U189" s="309">
        <f t="shared" si="30"/>
        <v>1.3666666666666665</v>
      </c>
      <c r="V189" s="185"/>
      <c r="W189" s="185">
        <f t="shared" si="31"/>
        <v>0.73333333333333339</v>
      </c>
      <c r="X189" s="185">
        <f t="shared" si="31"/>
        <v>1.3666666666666665</v>
      </c>
      <c r="Y189" s="185"/>
    </row>
    <row r="190" spans="1:25" ht="18.75">
      <c r="A190" s="181">
        <v>53</v>
      </c>
      <c r="B190" s="306" t="s">
        <v>1583</v>
      </c>
      <c r="C190" s="306"/>
      <c r="D190" s="326" t="s">
        <v>1608</v>
      </c>
      <c r="E190" s="326" t="s">
        <v>3872</v>
      </c>
      <c r="F190" s="181">
        <v>195</v>
      </c>
      <c r="G190" s="238"/>
      <c r="H190" s="238"/>
      <c r="I190" s="308">
        <f t="shared" si="24"/>
        <v>8</v>
      </c>
      <c r="J190" s="308">
        <f t="shared" si="25"/>
        <v>7.4</v>
      </c>
      <c r="K190" s="308">
        <f t="shared" si="26"/>
        <v>2.6</v>
      </c>
      <c r="L190" s="308">
        <f t="shared" si="32"/>
        <v>4.8</v>
      </c>
      <c r="M190" s="308">
        <f t="shared" si="27"/>
        <v>2.6</v>
      </c>
      <c r="N190" s="308">
        <f t="shared" si="27"/>
        <v>4.8</v>
      </c>
      <c r="O190" s="308">
        <f t="shared" si="28"/>
        <v>7.4</v>
      </c>
      <c r="P190" s="34">
        <f t="shared" si="29"/>
        <v>0.8666666666666667</v>
      </c>
      <c r="Q190" s="34">
        <f t="shared" si="29"/>
        <v>1.5999999999999999</v>
      </c>
      <c r="R190" s="33"/>
      <c r="S190" s="33"/>
      <c r="T190" s="33">
        <f t="shared" si="30"/>
        <v>0.8666666666666667</v>
      </c>
      <c r="U190" s="309">
        <f t="shared" si="30"/>
        <v>1.5999999999999999</v>
      </c>
      <c r="V190" s="185"/>
      <c r="W190" s="185">
        <f t="shared" si="31"/>
        <v>0.8666666666666667</v>
      </c>
      <c r="X190" s="185">
        <f t="shared" si="31"/>
        <v>1.5999999999999999</v>
      </c>
      <c r="Y190" s="185"/>
    </row>
    <row r="191" spans="1:25" ht="18.75">
      <c r="A191" s="181">
        <v>54</v>
      </c>
      <c r="B191" s="306" t="s">
        <v>1583</v>
      </c>
      <c r="C191" s="306"/>
      <c r="D191" s="326" t="s">
        <v>1176</v>
      </c>
      <c r="E191" s="326" t="s">
        <v>3873</v>
      </c>
      <c r="F191" s="181">
        <v>98</v>
      </c>
      <c r="G191" s="238"/>
      <c r="H191" s="238"/>
      <c r="I191" s="308">
        <f t="shared" si="24"/>
        <v>4</v>
      </c>
      <c r="J191" s="308">
        <f t="shared" si="25"/>
        <v>3.7</v>
      </c>
      <c r="K191" s="308">
        <f t="shared" si="26"/>
        <v>1.3</v>
      </c>
      <c r="L191" s="308">
        <f t="shared" si="32"/>
        <v>2.4</v>
      </c>
      <c r="M191" s="308">
        <f t="shared" si="27"/>
        <v>1.3</v>
      </c>
      <c r="N191" s="308">
        <f t="shared" si="27"/>
        <v>2.4</v>
      </c>
      <c r="O191" s="308">
        <f t="shared" si="28"/>
        <v>3.7</v>
      </c>
      <c r="P191" s="34">
        <f t="shared" si="29"/>
        <v>0.43333333333333335</v>
      </c>
      <c r="Q191" s="34">
        <f t="shared" si="29"/>
        <v>0.79999999999999993</v>
      </c>
      <c r="R191" s="33"/>
      <c r="S191" s="33"/>
      <c r="T191" s="33">
        <f t="shared" si="30"/>
        <v>0.43333333333333335</v>
      </c>
      <c r="U191" s="309">
        <f t="shared" si="30"/>
        <v>0.79999999999999993</v>
      </c>
      <c r="V191" s="185"/>
      <c r="W191" s="185">
        <f t="shared" si="31"/>
        <v>0.43333333333333335</v>
      </c>
      <c r="X191" s="185">
        <f t="shared" si="31"/>
        <v>0.79999999999999993</v>
      </c>
      <c r="Y191" s="185"/>
    </row>
    <row r="192" spans="1:25" ht="18.75">
      <c r="A192" s="181">
        <v>55</v>
      </c>
      <c r="B192" s="306" t="s">
        <v>1583</v>
      </c>
      <c r="C192" s="306"/>
      <c r="D192" s="326" t="s">
        <v>3874</v>
      </c>
      <c r="E192" s="326" t="s">
        <v>3875</v>
      </c>
      <c r="F192" s="181">
        <v>30</v>
      </c>
      <c r="G192" s="238"/>
      <c r="H192" s="238"/>
      <c r="I192" s="308">
        <f t="shared" si="24"/>
        <v>1.2</v>
      </c>
      <c r="J192" s="308">
        <f t="shared" si="25"/>
        <v>1.1000000000000001</v>
      </c>
      <c r="K192" s="308">
        <f t="shared" si="26"/>
        <v>0.4</v>
      </c>
      <c r="L192" s="308">
        <f t="shared" si="32"/>
        <v>0.7</v>
      </c>
      <c r="M192" s="308">
        <f t="shared" si="27"/>
        <v>0.4</v>
      </c>
      <c r="N192" s="308">
        <f t="shared" si="27"/>
        <v>0.7</v>
      </c>
      <c r="O192" s="308">
        <f t="shared" si="28"/>
        <v>1.1000000000000001</v>
      </c>
      <c r="P192" s="34">
        <f t="shared" si="29"/>
        <v>0.13333333333333333</v>
      </c>
      <c r="Q192" s="34">
        <f t="shared" si="29"/>
        <v>0.23333333333333331</v>
      </c>
      <c r="R192" s="33"/>
      <c r="S192" s="33"/>
      <c r="T192" s="33">
        <f t="shared" si="30"/>
        <v>0.13333333333333333</v>
      </c>
      <c r="U192" s="309">
        <f t="shared" si="30"/>
        <v>0.23333333333333331</v>
      </c>
      <c r="V192" s="185"/>
      <c r="W192" s="185">
        <f t="shared" si="31"/>
        <v>0.13333333333333333</v>
      </c>
      <c r="X192" s="185">
        <f t="shared" si="31"/>
        <v>0.23333333333333331</v>
      </c>
      <c r="Y192" s="185"/>
    </row>
    <row r="193" spans="1:25" ht="18.75">
      <c r="A193" s="181">
        <v>56</v>
      </c>
      <c r="B193" s="306" t="s">
        <v>1583</v>
      </c>
      <c r="C193" s="306"/>
      <c r="D193" s="326" t="s">
        <v>1610</v>
      </c>
      <c r="E193" s="326" t="s">
        <v>3876</v>
      </c>
      <c r="F193" s="181">
        <v>64</v>
      </c>
      <c r="G193" s="238"/>
      <c r="H193" s="238"/>
      <c r="I193" s="308">
        <f t="shared" si="24"/>
        <v>2.6</v>
      </c>
      <c r="J193" s="308">
        <f t="shared" si="25"/>
        <v>2.4000000000000004</v>
      </c>
      <c r="K193" s="308">
        <f t="shared" si="26"/>
        <v>0.8</v>
      </c>
      <c r="L193" s="308">
        <f t="shared" si="32"/>
        <v>1.6</v>
      </c>
      <c r="M193" s="308">
        <f t="shared" si="27"/>
        <v>0.8</v>
      </c>
      <c r="N193" s="308">
        <f t="shared" si="27"/>
        <v>1.6</v>
      </c>
      <c r="O193" s="308">
        <f t="shared" si="28"/>
        <v>2.4000000000000004</v>
      </c>
      <c r="P193" s="34">
        <f t="shared" si="29"/>
        <v>0.26666666666666666</v>
      </c>
      <c r="Q193" s="34">
        <f t="shared" si="29"/>
        <v>0.53333333333333333</v>
      </c>
      <c r="R193" s="33"/>
      <c r="S193" s="33"/>
      <c r="T193" s="33">
        <f t="shared" si="30"/>
        <v>0.26666666666666666</v>
      </c>
      <c r="U193" s="309">
        <f t="shared" si="30"/>
        <v>0.53333333333333333</v>
      </c>
      <c r="V193" s="185"/>
      <c r="W193" s="185">
        <f t="shared" si="31"/>
        <v>0.26666666666666666</v>
      </c>
      <c r="X193" s="185">
        <f t="shared" si="31"/>
        <v>0.53333333333333333</v>
      </c>
      <c r="Y193" s="185"/>
    </row>
    <row r="194" spans="1:25" ht="37.5">
      <c r="A194" s="181">
        <v>57</v>
      </c>
      <c r="B194" s="306" t="s">
        <v>1583</v>
      </c>
      <c r="C194" s="306"/>
      <c r="D194" s="326" t="s">
        <v>3877</v>
      </c>
      <c r="E194" s="326" t="s">
        <v>3878</v>
      </c>
      <c r="F194" s="181">
        <v>32</v>
      </c>
      <c r="G194" s="238"/>
      <c r="H194" s="238"/>
      <c r="I194" s="308">
        <f t="shared" si="24"/>
        <v>1.3</v>
      </c>
      <c r="J194" s="308">
        <f t="shared" si="25"/>
        <v>1.2000000000000002</v>
      </c>
      <c r="K194" s="308">
        <f t="shared" si="26"/>
        <v>0.4</v>
      </c>
      <c r="L194" s="308">
        <f t="shared" si="32"/>
        <v>0.8</v>
      </c>
      <c r="M194" s="308">
        <f t="shared" si="27"/>
        <v>0.4</v>
      </c>
      <c r="N194" s="308">
        <f t="shared" si="27"/>
        <v>0.8</v>
      </c>
      <c r="O194" s="308">
        <f t="shared" si="28"/>
        <v>1.2000000000000002</v>
      </c>
      <c r="P194" s="34">
        <f t="shared" si="29"/>
        <v>0.13333333333333333</v>
      </c>
      <c r="Q194" s="34">
        <f t="shared" si="29"/>
        <v>0.26666666666666666</v>
      </c>
      <c r="R194" s="33"/>
      <c r="S194" s="33"/>
      <c r="T194" s="33">
        <f t="shared" si="30"/>
        <v>0.13333333333333333</v>
      </c>
      <c r="U194" s="309">
        <f t="shared" si="30"/>
        <v>0.26666666666666666</v>
      </c>
      <c r="V194" s="185"/>
      <c r="W194" s="185">
        <f t="shared" si="31"/>
        <v>0.13333333333333333</v>
      </c>
      <c r="X194" s="185">
        <f t="shared" si="31"/>
        <v>0.26666666666666666</v>
      </c>
      <c r="Y194" s="185"/>
    </row>
    <row r="195" spans="1:25" ht="18.75">
      <c r="A195" s="181">
        <v>58</v>
      </c>
      <c r="B195" s="306" t="s">
        <v>1583</v>
      </c>
      <c r="C195" s="306"/>
      <c r="D195" s="326" t="s">
        <v>1612</v>
      </c>
      <c r="E195" s="326" t="s">
        <v>3879</v>
      </c>
      <c r="F195" s="181">
        <v>45</v>
      </c>
      <c r="G195" s="238"/>
      <c r="H195" s="238"/>
      <c r="I195" s="308">
        <f t="shared" si="24"/>
        <v>1.9</v>
      </c>
      <c r="J195" s="308">
        <f t="shared" si="25"/>
        <v>1.7999999999999998</v>
      </c>
      <c r="K195" s="308">
        <f t="shared" si="26"/>
        <v>0.6</v>
      </c>
      <c r="L195" s="308">
        <f t="shared" si="32"/>
        <v>1.2</v>
      </c>
      <c r="M195" s="308">
        <f t="shared" si="27"/>
        <v>0.6</v>
      </c>
      <c r="N195" s="308">
        <f t="shared" si="27"/>
        <v>1.2</v>
      </c>
      <c r="O195" s="308">
        <f t="shared" si="28"/>
        <v>1.7999999999999998</v>
      </c>
      <c r="P195" s="34">
        <f t="shared" si="29"/>
        <v>0.19999999999999998</v>
      </c>
      <c r="Q195" s="34">
        <f t="shared" si="29"/>
        <v>0.39999999999999997</v>
      </c>
      <c r="R195" s="33"/>
      <c r="S195" s="33"/>
      <c r="T195" s="33">
        <f t="shared" si="30"/>
        <v>0.19999999999999998</v>
      </c>
      <c r="U195" s="309">
        <f t="shared" si="30"/>
        <v>0.39999999999999997</v>
      </c>
      <c r="V195" s="185"/>
      <c r="W195" s="185">
        <f t="shared" si="31"/>
        <v>0.19999999999999998</v>
      </c>
      <c r="X195" s="185">
        <f t="shared" si="31"/>
        <v>0.39999999999999997</v>
      </c>
      <c r="Y195" s="185"/>
    </row>
    <row r="196" spans="1:25" ht="18.75">
      <c r="A196" s="181">
        <v>59</v>
      </c>
      <c r="B196" s="306" t="s">
        <v>1583</v>
      </c>
      <c r="C196" s="306"/>
      <c r="D196" s="326" t="s">
        <v>3880</v>
      </c>
      <c r="E196" s="326" t="s">
        <v>3881</v>
      </c>
      <c r="F196" s="181">
        <v>334</v>
      </c>
      <c r="G196" s="238"/>
      <c r="H196" s="238"/>
      <c r="I196" s="308">
        <f t="shared" si="24"/>
        <v>13.8</v>
      </c>
      <c r="J196" s="308">
        <f t="shared" si="25"/>
        <v>12.9</v>
      </c>
      <c r="K196" s="308">
        <f t="shared" si="26"/>
        <v>4.5</v>
      </c>
      <c r="L196" s="308">
        <f t="shared" si="32"/>
        <v>8.4</v>
      </c>
      <c r="M196" s="308">
        <f t="shared" si="27"/>
        <v>4.5</v>
      </c>
      <c r="N196" s="308">
        <f t="shared" si="27"/>
        <v>8.4</v>
      </c>
      <c r="O196" s="308">
        <f t="shared" si="28"/>
        <v>12.9</v>
      </c>
      <c r="P196" s="34">
        <f t="shared" si="29"/>
        <v>1.5</v>
      </c>
      <c r="Q196" s="34">
        <f t="shared" si="29"/>
        <v>2.8000000000000003</v>
      </c>
      <c r="R196" s="33"/>
      <c r="S196" s="33"/>
      <c r="T196" s="33">
        <f t="shared" si="30"/>
        <v>1.5</v>
      </c>
      <c r="U196" s="309">
        <f t="shared" si="30"/>
        <v>2.8000000000000003</v>
      </c>
      <c r="V196" s="185"/>
      <c r="W196" s="185">
        <f t="shared" si="31"/>
        <v>1.5</v>
      </c>
      <c r="X196" s="185">
        <f t="shared" si="31"/>
        <v>2.8000000000000003</v>
      </c>
      <c r="Y196" s="185"/>
    </row>
    <row r="197" spans="1:25" ht="18.75">
      <c r="A197" s="181">
        <v>60</v>
      </c>
      <c r="B197" s="306" t="s">
        <v>1583</v>
      </c>
      <c r="C197" s="306"/>
      <c r="D197" s="326" t="s">
        <v>3880</v>
      </c>
      <c r="E197" s="326" t="s">
        <v>3882</v>
      </c>
      <c r="F197" s="181">
        <v>294</v>
      </c>
      <c r="G197" s="238"/>
      <c r="H197" s="238"/>
      <c r="I197" s="308">
        <f t="shared" si="24"/>
        <v>12.1</v>
      </c>
      <c r="J197" s="308">
        <f t="shared" si="25"/>
        <v>11.2</v>
      </c>
      <c r="K197" s="308">
        <f t="shared" si="26"/>
        <v>3.9</v>
      </c>
      <c r="L197" s="308">
        <f t="shared" si="32"/>
        <v>7.3</v>
      </c>
      <c r="M197" s="308">
        <f t="shared" si="27"/>
        <v>3.9</v>
      </c>
      <c r="N197" s="308">
        <f t="shared" si="27"/>
        <v>7.3</v>
      </c>
      <c r="O197" s="308">
        <f t="shared" si="28"/>
        <v>11.2</v>
      </c>
      <c r="P197" s="34">
        <f t="shared" si="29"/>
        <v>1.3</v>
      </c>
      <c r="Q197" s="34">
        <f t="shared" si="29"/>
        <v>2.4333333333333331</v>
      </c>
      <c r="R197" s="33"/>
      <c r="S197" s="33"/>
      <c r="T197" s="33">
        <f t="shared" si="30"/>
        <v>1.3</v>
      </c>
      <c r="U197" s="309">
        <f t="shared" si="30"/>
        <v>2.4333333333333331</v>
      </c>
      <c r="V197" s="185"/>
      <c r="W197" s="185">
        <f t="shared" si="31"/>
        <v>1.3</v>
      </c>
      <c r="X197" s="185">
        <f t="shared" si="31"/>
        <v>2.4333333333333331</v>
      </c>
      <c r="Y197" s="185"/>
    </row>
    <row r="198" spans="1:25" ht="18.75">
      <c r="A198" s="181">
        <v>61</v>
      </c>
      <c r="B198" s="306" t="s">
        <v>1583</v>
      </c>
      <c r="C198" s="306"/>
      <c r="D198" s="326" t="s">
        <v>1705</v>
      </c>
      <c r="E198" s="326" t="s">
        <v>3883</v>
      </c>
      <c r="F198" s="181">
        <v>55</v>
      </c>
      <c r="G198" s="238"/>
      <c r="H198" s="238"/>
      <c r="I198" s="308">
        <f t="shared" si="24"/>
        <v>2.2999999999999998</v>
      </c>
      <c r="J198" s="308">
        <f t="shared" si="25"/>
        <v>2.0999999999999996</v>
      </c>
      <c r="K198" s="308">
        <f t="shared" si="26"/>
        <v>0.7</v>
      </c>
      <c r="L198" s="308">
        <f t="shared" si="32"/>
        <v>1.4</v>
      </c>
      <c r="M198" s="308">
        <f t="shared" si="27"/>
        <v>0.7</v>
      </c>
      <c r="N198" s="308">
        <f t="shared" si="27"/>
        <v>1.4</v>
      </c>
      <c r="O198" s="308">
        <f t="shared" si="28"/>
        <v>2.0999999999999996</v>
      </c>
      <c r="P198" s="34">
        <f t="shared" si="29"/>
        <v>0.23333333333333331</v>
      </c>
      <c r="Q198" s="34">
        <f t="shared" si="29"/>
        <v>0.46666666666666662</v>
      </c>
      <c r="R198" s="33"/>
      <c r="S198" s="33"/>
      <c r="T198" s="33">
        <f t="shared" si="30"/>
        <v>0.23333333333333331</v>
      </c>
      <c r="U198" s="309">
        <f t="shared" si="30"/>
        <v>0.46666666666666662</v>
      </c>
      <c r="V198" s="185"/>
      <c r="W198" s="185">
        <f t="shared" si="31"/>
        <v>0.23333333333333331</v>
      </c>
      <c r="X198" s="185">
        <f t="shared" si="31"/>
        <v>0.46666666666666662</v>
      </c>
      <c r="Y198" s="185"/>
    </row>
    <row r="199" spans="1:25" ht="18.75">
      <c r="A199" s="181">
        <v>62</v>
      </c>
      <c r="B199" s="306" t="s">
        <v>1583</v>
      </c>
      <c r="C199" s="306"/>
      <c r="D199" s="326" t="s">
        <v>1701</v>
      </c>
      <c r="E199" s="326" t="s">
        <v>3884</v>
      </c>
      <c r="F199" s="181">
        <v>131</v>
      </c>
      <c r="G199" s="238"/>
      <c r="H199" s="238"/>
      <c r="I199" s="308">
        <f t="shared" si="24"/>
        <v>5.4</v>
      </c>
      <c r="J199" s="308">
        <f t="shared" si="25"/>
        <v>5</v>
      </c>
      <c r="K199" s="308">
        <f t="shared" si="26"/>
        <v>1.7</v>
      </c>
      <c r="L199" s="308">
        <f t="shared" si="32"/>
        <v>3.3</v>
      </c>
      <c r="M199" s="308">
        <f t="shared" si="27"/>
        <v>1.7</v>
      </c>
      <c r="N199" s="308">
        <f t="shared" si="27"/>
        <v>3.3</v>
      </c>
      <c r="O199" s="308">
        <f t="shared" si="28"/>
        <v>5</v>
      </c>
      <c r="P199" s="34">
        <f t="shared" si="29"/>
        <v>0.56666666666666665</v>
      </c>
      <c r="Q199" s="34">
        <f t="shared" si="29"/>
        <v>1.0999999999999999</v>
      </c>
      <c r="R199" s="33"/>
      <c r="S199" s="33"/>
      <c r="T199" s="33">
        <f t="shared" si="30"/>
        <v>0.56666666666666665</v>
      </c>
      <c r="U199" s="309">
        <f t="shared" si="30"/>
        <v>1.0999999999999999</v>
      </c>
      <c r="V199" s="185"/>
      <c r="W199" s="185">
        <f t="shared" si="31"/>
        <v>0.56666666666666665</v>
      </c>
      <c r="X199" s="185">
        <f t="shared" si="31"/>
        <v>1.0999999999999999</v>
      </c>
      <c r="Y199" s="185"/>
    </row>
    <row r="200" spans="1:25" ht="18.75">
      <c r="A200" s="181">
        <v>63</v>
      </c>
      <c r="B200" s="306" t="s">
        <v>1583</v>
      </c>
      <c r="C200" s="306"/>
      <c r="D200" s="326" t="s">
        <v>1747</v>
      </c>
      <c r="E200" s="326" t="s">
        <v>3885</v>
      </c>
      <c r="F200" s="181">
        <v>108</v>
      </c>
      <c r="G200" s="238"/>
      <c r="H200" s="238"/>
      <c r="I200" s="308">
        <f t="shared" si="24"/>
        <v>4.5</v>
      </c>
      <c r="J200" s="308">
        <f t="shared" si="25"/>
        <v>4.2</v>
      </c>
      <c r="K200" s="308">
        <f t="shared" si="26"/>
        <v>1.5</v>
      </c>
      <c r="L200" s="308">
        <f t="shared" si="32"/>
        <v>2.7</v>
      </c>
      <c r="M200" s="308">
        <f t="shared" si="27"/>
        <v>1.5</v>
      </c>
      <c r="N200" s="308">
        <f t="shared" si="27"/>
        <v>2.7</v>
      </c>
      <c r="O200" s="308">
        <f t="shared" si="28"/>
        <v>4.2</v>
      </c>
      <c r="P200" s="34">
        <f t="shared" si="29"/>
        <v>0.5</v>
      </c>
      <c r="Q200" s="34">
        <f t="shared" si="29"/>
        <v>0.9</v>
      </c>
      <c r="R200" s="33"/>
      <c r="S200" s="33"/>
      <c r="T200" s="33">
        <f t="shared" si="30"/>
        <v>0.5</v>
      </c>
      <c r="U200" s="309">
        <f t="shared" si="30"/>
        <v>0.9</v>
      </c>
      <c r="V200" s="185"/>
      <c r="W200" s="185">
        <f t="shared" si="31"/>
        <v>0.5</v>
      </c>
      <c r="X200" s="185">
        <f t="shared" si="31"/>
        <v>0.9</v>
      </c>
      <c r="Y200" s="185"/>
    </row>
    <row r="201" spans="1:25" ht="37.5">
      <c r="A201" s="181">
        <v>64</v>
      </c>
      <c r="B201" s="306" t="s">
        <v>1583</v>
      </c>
      <c r="C201" s="306"/>
      <c r="D201" s="328" t="s">
        <v>3886</v>
      </c>
      <c r="E201" s="326" t="s">
        <v>3887</v>
      </c>
      <c r="F201" s="181">
        <v>112</v>
      </c>
      <c r="G201" s="238"/>
      <c r="H201" s="238"/>
      <c r="I201" s="308">
        <f t="shared" si="24"/>
        <v>4.5999999999999996</v>
      </c>
      <c r="J201" s="308">
        <f t="shared" si="25"/>
        <v>4.3</v>
      </c>
      <c r="K201" s="308">
        <f t="shared" si="26"/>
        <v>1.5</v>
      </c>
      <c r="L201" s="308">
        <f t="shared" si="32"/>
        <v>2.8</v>
      </c>
      <c r="M201" s="308">
        <f t="shared" si="27"/>
        <v>1.5</v>
      </c>
      <c r="N201" s="308">
        <f t="shared" si="27"/>
        <v>2.8</v>
      </c>
      <c r="O201" s="308">
        <f t="shared" si="28"/>
        <v>4.3</v>
      </c>
      <c r="P201" s="34">
        <f t="shared" si="29"/>
        <v>0.5</v>
      </c>
      <c r="Q201" s="34">
        <f t="shared" si="29"/>
        <v>0.93333333333333324</v>
      </c>
      <c r="R201" s="33"/>
      <c r="S201" s="33"/>
      <c r="T201" s="33">
        <f t="shared" si="30"/>
        <v>0.5</v>
      </c>
      <c r="U201" s="309">
        <f t="shared" si="30"/>
        <v>0.93333333333333324</v>
      </c>
      <c r="V201" s="185"/>
      <c r="W201" s="185">
        <f t="shared" si="31"/>
        <v>0.5</v>
      </c>
      <c r="X201" s="185">
        <f t="shared" si="31"/>
        <v>0.93333333333333324</v>
      </c>
      <c r="Y201" s="185"/>
    </row>
    <row r="202" spans="1:25" ht="37.5">
      <c r="A202" s="181">
        <v>65</v>
      </c>
      <c r="B202" s="306" t="s">
        <v>1583</v>
      </c>
      <c r="C202" s="306"/>
      <c r="D202" s="326" t="s">
        <v>1689</v>
      </c>
      <c r="E202" s="326" t="s">
        <v>3888</v>
      </c>
      <c r="F202" s="181">
        <v>106</v>
      </c>
      <c r="G202" s="238"/>
      <c r="H202" s="238"/>
      <c r="I202" s="308">
        <f t="shared" ref="I202:I211" si="33">ROUND(F202*55/100*50*0.0015,1)</f>
        <v>4.4000000000000004</v>
      </c>
      <c r="J202" s="308">
        <f t="shared" ref="J202:J211" si="34">K202+L202</f>
        <v>4.0999999999999996</v>
      </c>
      <c r="K202" s="308">
        <f t="shared" ref="K202:K211" si="35">ROUND(I202*1/3.1,1)</f>
        <v>1.4</v>
      </c>
      <c r="L202" s="308">
        <f t="shared" si="32"/>
        <v>2.7</v>
      </c>
      <c r="M202" s="308">
        <f t="shared" ref="M202:N211" si="36">K202-G202</f>
        <v>1.4</v>
      </c>
      <c r="N202" s="308">
        <f t="shared" si="36"/>
        <v>2.7</v>
      </c>
      <c r="O202" s="308">
        <f t="shared" ref="O202:O212" si="37">M202+N202</f>
        <v>4.0999999999999996</v>
      </c>
      <c r="P202" s="34">
        <f t="shared" ref="P202:Q211" si="38">M202*1/3</f>
        <v>0.46666666666666662</v>
      </c>
      <c r="Q202" s="34">
        <f t="shared" si="38"/>
        <v>0.9</v>
      </c>
      <c r="R202" s="33"/>
      <c r="S202" s="33"/>
      <c r="T202" s="33">
        <f t="shared" ref="T202:U211" si="39">M202*1/3</f>
        <v>0.46666666666666662</v>
      </c>
      <c r="U202" s="309">
        <f t="shared" si="39"/>
        <v>0.9</v>
      </c>
      <c r="V202" s="185"/>
      <c r="W202" s="185">
        <f t="shared" ref="W202:X211" si="40">M202*1/3</f>
        <v>0.46666666666666662</v>
      </c>
      <c r="X202" s="185">
        <f t="shared" si="40"/>
        <v>0.9</v>
      </c>
      <c r="Y202" s="185"/>
    </row>
    <row r="203" spans="1:25" ht="37.5">
      <c r="A203" s="181">
        <v>66</v>
      </c>
      <c r="B203" s="306" t="s">
        <v>1583</v>
      </c>
      <c r="C203" s="306"/>
      <c r="D203" s="326" t="s">
        <v>1713</v>
      </c>
      <c r="E203" s="327" t="s">
        <v>3889</v>
      </c>
      <c r="F203" s="181">
        <v>237</v>
      </c>
      <c r="G203" s="238"/>
      <c r="H203" s="238"/>
      <c r="I203" s="308">
        <f t="shared" si="33"/>
        <v>9.8000000000000007</v>
      </c>
      <c r="J203" s="308">
        <f t="shared" si="34"/>
        <v>9.1000000000000014</v>
      </c>
      <c r="K203" s="308">
        <f t="shared" si="35"/>
        <v>3.2</v>
      </c>
      <c r="L203" s="308">
        <f t="shared" ref="L203:L211" si="41">ROUND(I203*2/3.3,1)</f>
        <v>5.9</v>
      </c>
      <c r="M203" s="308">
        <f t="shared" si="36"/>
        <v>3.2</v>
      </c>
      <c r="N203" s="308">
        <f t="shared" si="36"/>
        <v>5.9</v>
      </c>
      <c r="O203" s="308">
        <f t="shared" si="37"/>
        <v>9.1000000000000014</v>
      </c>
      <c r="P203" s="34">
        <f t="shared" si="38"/>
        <v>1.0666666666666667</v>
      </c>
      <c r="Q203" s="34">
        <f t="shared" si="38"/>
        <v>1.9666666666666668</v>
      </c>
      <c r="R203" s="33"/>
      <c r="S203" s="33"/>
      <c r="T203" s="33">
        <f t="shared" si="39"/>
        <v>1.0666666666666667</v>
      </c>
      <c r="U203" s="309">
        <f t="shared" si="39"/>
        <v>1.9666666666666668</v>
      </c>
      <c r="V203" s="185"/>
      <c r="W203" s="185">
        <f t="shared" si="40"/>
        <v>1.0666666666666667</v>
      </c>
      <c r="X203" s="185">
        <f t="shared" si="40"/>
        <v>1.9666666666666668</v>
      </c>
      <c r="Y203" s="185"/>
    </row>
    <row r="204" spans="1:25" ht="37.5">
      <c r="A204" s="181">
        <v>67</v>
      </c>
      <c r="B204" s="306" t="s">
        <v>1583</v>
      </c>
      <c r="C204" s="306"/>
      <c r="D204" s="326" t="s">
        <v>1727</v>
      </c>
      <c r="E204" s="326" t="s">
        <v>3890</v>
      </c>
      <c r="F204" s="181">
        <v>122</v>
      </c>
      <c r="G204" s="238"/>
      <c r="H204" s="238"/>
      <c r="I204" s="308">
        <f t="shared" si="33"/>
        <v>5</v>
      </c>
      <c r="J204" s="308">
        <f t="shared" si="34"/>
        <v>4.5999999999999996</v>
      </c>
      <c r="K204" s="308">
        <f t="shared" si="35"/>
        <v>1.6</v>
      </c>
      <c r="L204" s="308">
        <f t="shared" si="41"/>
        <v>3</v>
      </c>
      <c r="M204" s="308">
        <f t="shared" si="36"/>
        <v>1.6</v>
      </c>
      <c r="N204" s="308">
        <f t="shared" si="36"/>
        <v>3</v>
      </c>
      <c r="O204" s="308">
        <f t="shared" si="37"/>
        <v>4.5999999999999996</v>
      </c>
      <c r="P204" s="34">
        <f t="shared" si="38"/>
        <v>0.53333333333333333</v>
      </c>
      <c r="Q204" s="34">
        <f t="shared" si="38"/>
        <v>1</v>
      </c>
      <c r="R204" s="33"/>
      <c r="S204" s="33"/>
      <c r="T204" s="33">
        <f t="shared" si="39"/>
        <v>0.53333333333333333</v>
      </c>
      <c r="U204" s="309">
        <f t="shared" si="39"/>
        <v>1</v>
      </c>
      <c r="V204" s="185"/>
      <c r="W204" s="185">
        <f t="shared" si="40"/>
        <v>0.53333333333333333</v>
      </c>
      <c r="X204" s="185">
        <f t="shared" si="40"/>
        <v>1</v>
      </c>
      <c r="Y204" s="185"/>
    </row>
    <row r="205" spans="1:25" ht="18.75">
      <c r="A205" s="181">
        <v>68</v>
      </c>
      <c r="B205" s="306" t="s">
        <v>1583</v>
      </c>
      <c r="C205" s="306"/>
      <c r="D205" s="326" t="s">
        <v>1672</v>
      </c>
      <c r="E205" s="326" t="s">
        <v>3891</v>
      </c>
      <c r="F205" s="181">
        <v>108</v>
      </c>
      <c r="G205" s="238"/>
      <c r="H205" s="238"/>
      <c r="I205" s="308">
        <f t="shared" si="33"/>
        <v>4.5</v>
      </c>
      <c r="J205" s="308">
        <f t="shared" si="34"/>
        <v>4.2</v>
      </c>
      <c r="K205" s="308">
        <f t="shared" si="35"/>
        <v>1.5</v>
      </c>
      <c r="L205" s="308">
        <f t="shared" si="41"/>
        <v>2.7</v>
      </c>
      <c r="M205" s="308">
        <f t="shared" si="36"/>
        <v>1.5</v>
      </c>
      <c r="N205" s="308">
        <f t="shared" si="36"/>
        <v>2.7</v>
      </c>
      <c r="O205" s="308">
        <f t="shared" si="37"/>
        <v>4.2</v>
      </c>
      <c r="P205" s="34">
        <f t="shared" si="38"/>
        <v>0.5</v>
      </c>
      <c r="Q205" s="34">
        <f t="shared" si="38"/>
        <v>0.9</v>
      </c>
      <c r="R205" s="33"/>
      <c r="S205" s="33"/>
      <c r="T205" s="33">
        <f t="shared" si="39"/>
        <v>0.5</v>
      </c>
      <c r="U205" s="309">
        <f t="shared" si="39"/>
        <v>0.9</v>
      </c>
      <c r="V205" s="185"/>
      <c r="W205" s="185">
        <f t="shared" si="40"/>
        <v>0.5</v>
      </c>
      <c r="X205" s="185">
        <f t="shared" si="40"/>
        <v>0.9</v>
      </c>
      <c r="Y205" s="185"/>
    </row>
    <row r="206" spans="1:25" ht="18.75">
      <c r="A206" s="181">
        <v>69</v>
      </c>
      <c r="B206" s="306" t="s">
        <v>1583</v>
      </c>
      <c r="C206" s="306"/>
      <c r="D206" s="326"/>
      <c r="E206" s="326" t="s">
        <v>3892</v>
      </c>
      <c r="F206" s="181">
        <v>228</v>
      </c>
      <c r="G206" s="238"/>
      <c r="H206" s="238"/>
      <c r="I206" s="308">
        <f t="shared" si="33"/>
        <v>9.4</v>
      </c>
      <c r="J206" s="308">
        <f t="shared" si="34"/>
        <v>8.6999999999999993</v>
      </c>
      <c r="K206" s="308">
        <f t="shared" si="35"/>
        <v>3</v>
      </c>
      <c r="L206" s="308">
        <f t="shared" si="41"/>
        <v>5.7</v>
      </c>
      <c r="M206" s="308">
        <f t="shared" si="36"/>
        <v>3</v>
      </c>
      <c r="N206" s="308">
        <f t="shared" si="36"/>
        <v>5.7</v>
      </c>
      <c r="O206" s="308">
        <f t="shared" si="37"/>
        <v>8.6999999999999993</v>
      </c>
      <c r="P206" s="34">
        <f t="shared" si="38"/>
        <v>1</v>
      </c>
      <c r="Q206" s="34">
        <f t="shared" si="38"/>
        <v>1.9000000000000001</v>
      </c>
      <c r="R206" s="33"/>
      <c r="S206" s="33"/>
      <c r="T206" s="33">
        <f t="shared" si="39"/>
        <v>1</v>
      </c>
      <c r="U206" s="309">
        <f t="shared" si="39"/>
        <v>1.9000000000000001</v>
      </c>
      <c r="V206" s="185"/>
      <c r="W206" s="185">
        <f t="shared" si="40"/>
        <v>1</v>
      </c>
      <c r="X206" s="185">
        <f t="shared" si="40"/>
        <v>1.9000000000000001</v>
      </c>
      <c r="Y206" s="185"/>
    </row>
    <row r="207" spans="1:25" ht="18.75">
      <c r="A207" s="181">
        <v>70</v>
      </c>
      <c r="B207" s="306" t="s">
        <v>1583</v>
      </c>
      <c r="C207" s="306"/>
      <c r="D207" s="326"/>
      <c r="E207" s="326" t="s">
        <v>3893</v>
      </c>
      <c r="F207" s="181">
        <v>107</v>
      </c>
      <c r="G207" s="238"/>
      <c r="H207" s="238"/>
      <c r="I207" s="308">
        <f t="shared" si="33"/>
        <v>4.4000000000000004</v>
      </c>
      <c r="J207" s="308">
        <f t="shared" si="34"/>
        <v>4.0999999999999996</v>
      </c>
      <c r="K207" s="308">
        <f t="shared" si="35"/>
        <v>1.4</v>
      </c>
      <c r="L207" s="308">
        <f t="shared" si="41"/>
        <v>2.7</v>
      </c>
      <c r="M207" s="308">
        <f t="shared" si="36"/>
        <v>1.4</v>
      </c>
      <c r="N207" s="308">
        <f t="shared" si="36"/>
        <v>2.7</v>
      </c>
      <c r="O207" s="308">
        <f t="shared" si="37"/>
        <v>4.0999999999999996</v>
      </c>
      <c r="P207" s="34">
        <f t="shared" si="38"/>
        <v>0.46666666666666662</v>
      </c>
      <c r="Q207" s="34">
        <f t="shared" si="38"/>
        <v>0.9</v>
      </c>
      <c r="R207" s="33"/>
      <c r="S207" s="33"/>
      <c r="T207" s="33">
        <f t="shared" si="39"/>
        <v>0.46666666666666662</v>
      </c>
      <c r="U207" s="309">
        <f t="shared" si="39"/>
        <v>0.9</v>
      </c>
      <c r="V207" s="185"/>
      <c r="W207" s="185">
        <f t="shared" si="40"/>
        <v>0.46666666666666662</v>
      </c>
      <c r="X207" s="185">
        <f t="shared" si="40"/>
        <v>0.9</v>
      </c>
      <c r="Y207" s="185"/>
    </row>
    <row r="208" spans="1:25" ht="18.75">
      <c r="A208" s="181">
        <v>71</v>
      </c>
      <c r="B208" s="306" t="s">
        <v>1583</v>
      </c>
      <c r="C208" s="306"/>
      <c r="D208" s="326"/>
      <c r="E208" s="326" t="s">
        <v>3894</v>
      </c>
      <c r="F208" s="181">
        <v>105</v>
      </c>
      <c r="G208" s="238"/>
      <c r="H208" s="238"/>
      <c r="I208" s="308">
        <f t="shared" si="33"/>
        <v>4.3</v>
      </c>
      <c r="J208" s="308">
        <f t="shared" si="34"/>
        <v>4</v>
      </c>
      <c r="K208" s="308">
        <f t="shared" si="35"/>
        <v>1.4</v>
      </c>
      <c r="L208" s="308">
        <f t="shared" si="41"/>
        <v>2.6</v>
      </c>
      <c r="M208" s="308">
        <f t="shared" si="36"/>
        <v>1.4</v>
      </c>
      <c r="N208" s="308">
        <f t="shared" si="36"/>
        <v>2.6</v>
      </c>
      <c r="O208" s="308">
        <f t="shared" si="37"/>
        <v>4</v>
      </c>
      <c r="P208" s="34">
        <f t="shared" si="38"/>
        <v>0.46666666666666662</v>
      </c>
      <c r="Q208" s="34">
        <f t="shared" si="38"/>
        <v>0.8666666666666667</v>
      </c>
      <c r="R208" s="33"/>
      <c r="S208" s="33"/>
      <c r="T208" s="33">
        <f t="shared" si="39"/>
        <v>0.46666666666666662</v>
      </c>
      <c r="U208" s="309">
        <f t="shared" si="39"/>
        <v>0.8666666666666667</v>
      </c>
      <c r="V208" s="185"/>
      <c r="W208" s="185">
        <f t="shared" si="40"/>
        <v>0.46666666666666662</v>
      </c>
      <c r="X208" s="185">
        <f t="shared" si="40"/>
        <v>0.8666666666666667</v>
      </c>
      <c r="Y208" s="185"/>
    </row>
    <row r="209" spans="1:25" ht="37.5">
      <c r="A209" s="181">
        <v>72</v>
      </c>
      <c r="B209" s="306" t="s">
        <v>1583</v>
      </c>
      <c r="C209" s="306"/>
      <c r="D209" s="326"/>
      <c r="E209" s="326" t="s">
        <v>3895</v>
      </c>
      <c r="F209" s="181">
        <v>115</v>
      </c>
      <c r="G209" s="238"/>
      <c r="H209" s="238"/>
      <c r="I209" s="308">
        <f t="shared" si="33"/>
        <v>4.7</v>
      </c>
      <c r="J209" s="308">
        <f t="shared" si="34"/>
        <v>4.3</v>
      </c>
      <c r="K209" s="308">
        <f t="shared" si="35"/>
        <v>1.5</v>
      </c>
      <c r="L209" s="308">
        <f t="shared" si="41"/>
        <v>2.8</v>
      </c>
      <c r="M209" s="308">
        <f t="shared" si="36"/>
        <v>1.5</v>
      </c>
      <c r="N209" s="308">
        <f t="shared" si="36"/>
        <v>2.8</v>
      </c>
      <c r="O209" s="308">
        <f t="shared" si="37"/>
        <v>4.3</v>
      </c>
      <c r="P209" s="34">
        <f t="shared" si="38"/>
        <v>0.5</v>
      </c>
      <c r="Q209" s="34">
        <f t="shared" si="38"/>
        <v>0.93333333333333324</v>
      </c>
      <c r="R209" s="33"/>
      <c r="S209" s="33"/>
      <c r="T209" s="33">
        <f t="shared" si="39"/>
        <v>0.5</v>
      </c>
      <c r="U209" s="309">
        <f t="shared" si="39"/>
        <v>0.93333333333333324</v>
      </c>
      <c r="V209" s="185"/>
      <c r="W209" s="185">
        <f t="shared" si="40"/>
        <v>0.5</v>
      </c>
      <c r="X209" s="185">
        <f t="shared" si="40"/>
        <v>0.93333333333333324</v>
      </c>
      <c r="Y209" s="185"/>
    </row>
    <row r="210" spans="1:25" ht="18.75">
      <c r="A210" s="181">
        <v>73</v>
      </c>
      <c r="B210" s="306" t="s">
        <v>1583</v>
      </c>
      <c r="C210" s="306"/>
      <c r="D210" s="326"/>
      <c r="E210" s="326" t="s">
        <v>3896</v>
      </c>
      <c r="F210" s="181">
        <v>160</v>
      </c>
      <c r="G210" s="238"/>
      <c r="H210" s="238"/>
      <c r="I210" s="308">
        <f t="shared" si="33"/>
        <v>6.6</v>
      </c>
      <c r="J210" s="308">
        <f t="shared" si="34"/>
        <v>6.1</v>
      </c>
      <c r="K210" s="308">
        <f t="shared" si="35"/>
        <v>2.1</v>
      </c>
      <c r="L210" s="308">
        <f t="shared" si="41"/>
        <v>4</v>
      </c>
      <c r="M210" s="308">
        <f t="shared" si="36"/>
        <v>2.1</v>
      </c>
      <c r="N210" s="308">
        <f t="shared" si="36"/>
        <v>4</v>
      </c>
      <c r="O210" s="308">
        <f t="shared" si="37"/>
        <v>6.1</v>
      </c>
      <c r="P210" s="34">
        <f t="shared" si="38"/>
        <v>0.70000000000000007</v>
      </c>
      <c r="Q210" s="34">
        <f t="shared" si="38"/>
        <v>1.3333333333333333</v>
      </c>
      <c r="R210" s="33"/>
      <c r="S210" s="33"/>
      <c r="T210" s="33">
        <f t="shared" si="39"/>
        <v>0.70000000000000007</v>
      </c>
      <c r="U210" s="309">
        <f t="shared" si="39"/>
        <v>1.3333333333333333</v>
      </c>
      <c r="V210" s="185"/>
      <c r="W210" s="185">
        <f t="shared" si="40"/>
        <v>0.70000000000000007</v>
      </c>
      <c r="X210" s="185">
        <f t="shared" si="40"/>
        <v>1.3333333333333333</v>
      </c>
      <c r="Y210" s="185"/>
    </row>
    <row r="211" spans="1:25" ht="37.5">
      <c r="A211" s="181">
        <v>74</v>
      </c>
      <c r="B211" s="306" t="s">
        <v>1583</v>
      </c>
      <c r="C211" s="306"/>
      <c r="D211" s="326"/>
      <c r="E211" s="310" t="s">
        <v>3897</v>
      </c>
      <c r="F211" s="181">
        <v>140</v>
      </c>
      <c r="G211" s="238"/>
      <c r="H211" s="238"/>
      <c r="I211" s="308">
        <f t="shared" si="33"/>
        <v>5.8</v>
      </c>
      <c r="J211" s="308">
        <f t="shared" si="34"/>
        <v>5.4</v>
      </c>
      <c r="K211" s="308">
        <f t="shared" si="35"/>
        <v>1.9</v>
      </c>
      <c r="L211" s="308">
        <f t="shared" si="41"/>
        <v>3.5</v>
      </c>
      <c r="M211" s="308">
        <f t="shared" si="36"/>
        <v>1.9</v>
      </c>
      <c r="N211" s="308">
        <f t="shared" si="36"/>
        <v>3.5</v>
      </c>
      <c r="O211" s="308">
        <f t="shared" si="37"/>
        <v>5.4</v>
      </c>
      <c r="P211" s="34">
        <f t="shared" si="38"/>
        <v>0.6333333333333333</v>
      </c>
      <c r="Q211" s="34">
        <f t="shared" si="38"/>
        <v>1.1666666666666667</v>
      </c>
      <c r="R211" s="33"/>
      <c r="S211" s="33"/>
      <c r="T211" s="33">
        <f t="shared" si="39"/>
        <v>0.6333333333333333</v>
      </c>
      <c r="U211" s="309">
        <f t="shared" si="39"/>
        <v>1.1666666666666667</v>
      </c>
      <c r="V211" s="185"/>
      <c r="W211" s="185">
        <f t="shared" si="40"/>
        <v>0.6333333333333333</v>
      </c>
      <c r="X211" s="185">
        <f t="shared" si="40"/>
        <v>1.1666666666666667</v>
      </c>
      <c r="Y211" s="185"/>
    </row>
    <row r="212" spans="1:25" ht="20.25">
      <c r="A212" s="317"/>
      <c r="B212" s="318"/>
      <c r="C212" s="318"/>
      <c r="D212" s="319"/>
      <c r="E212" s="320" t="s">
        <v>225</v>
      </c>
      <c r="F212" s="321"/>
      <c r="G212" s="322"/>
      <c r="H212" s="322"/>
      <c r="I212" s="322">
        <f t="shared" ref="I212:Q212" si="42">SUM(I138:I211)</f>
        <v>315.89999999999998</v>
      </c>
      <c r="J212" s="322"/>
      <c r="K212" s="322">
        <f t="shared" si="42"/>
        <v>102.40000000000002</v>
      </c>
      <c r="L212" s="322">
        <f t="shared" si="42"/>
        <v>191.2</v>
      </c>
      <c r="M212" s="322">
        <f t="shared" si="42"/>
        <v>102.40000000000002</v>
      </c>
      <c r="N212" s="322">
        <f t="shared" si="42"/>
        <v>191.2</v>
      </c>
      <c r="O212" s="308">
        <f t="shared" si="37"/>
        <v>293.60000000000002</v>
      </c>
      <c r="P212" s="324">
        <f t="shared" si="42"/>
        <v>34.133333333333333</v>
      </c>
      <c r="Q212" s="324">
        <f t="shared" si="42"/>
        <v>63.733333333333313</v>
      </c>
      <c r="R212" s="322"/>
      <c r="S212" s="322"/>
      <c r="T212" s="322">
        <f>SUM(T138:T211)</f>
        <v>34.133333333333333</v>
      </c>
      <c r="U212" s="322">
        <f>SUM(U138:U211)</f>
        <v>63.733333333333313</v>
      </c>
      <c r="V212" s="322"/>
      <c r="W212" s="322">
        <f>SUM(W138:W211)</f>
        <v>34.133333333333333</v>
      </c>
      <c r="X212" s="322">
        <f>SUM(X138:X211)</f>
        <v>63.733333333333313</v>
      </c>
      <c r="Y212" s="322"/>
    </row>
    <row r="213" spans="1:25">
      <c r="A213" s="44"/>
      <c r="B213" s="323"/>
      <c r="C213" s="323"/>
      <c r="D213" s="323"/>
      <c r="E213" s="323"/>
      <c r="F213" s="44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</row>
    <row r="214" spans="1:25">
      <c r="A214" s="44"/>
      <c r="B214" s="323"/>
      <c r="C214" s="323"/>
      <c r="D214" s="323"/>
      <c r="E214" s="323"/>
      <c r="F214" s="44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</row>
    <row r="215" spans="1:25">
      <c r="A215" s="44"/>
      <c r="B215" s="323"/>
      <c r="C215" s="323"/>
      <c r="D215" s="323"/>
      <c r="E215" s="323"/>
      <c r="F215" s="44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</row>
    <row r="216" spans="1:25">
      <c r="A216" s="44"/>
      <c r="B216" s="323"/>
      <c r="C216" s="323"/>
      <c r="D216" s="323"/>
      <c r="E216" s="323"/>
      <c r="F216" s="44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</row>
    <row r="217" spans="1:25">
      <c r="A217" s="44"/>
      <c r="B217" s="323"/>
      <c r="C217" s="323"/>
      <c r="D217" s="323"/>
      <c r="E217" s="323"/>
      <c r="F217" s="44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</row>
    <row r="218" spans="1:25">
      <c r="A218" s="44"/>
      <c r="B218" s="323"/>
      <c r="C218" s="323"/>
      <c r="D218" s="323"/>
      <c r="E218" s="323"/>
      <c r="F218" s="44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</row>
    <row r="219" spans="1:25">
      <c r="A219" s="44"/>
      <c r="B219" s="323"/>
      <c r="C219" s="323"/>
      <c r="D219" s="323"/>
      <c r="E219" s="323"/>
      <c r="F219" s="44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</row>
    <row r="220" spans="1:25">
      <c r="A220" s="44"/>
      <c r="B220" s="323"/>
      <c r="C220" s="323"/>
      <c r="D220" s="323"/>
      <c r="E220" s="323"/>
      <c r="F220" s="44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</row>
    <row r="221" spans="1:25">
      <c r="A221" s="44"/>
      <c r="B221" s="323"/>
      <c r="C221" s="323"/>
      <c r="D221" s="323"/>
      <c r="E221" s="323"/>
      <c r="F221" s="44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</row>
    <row r="222" spans="1:25">
      <c r="A222" s="44"/>
      <c r="B222" s="323"/>
      <c r="C222" s="323"/>
      <c r="D222" s="323"/>
      <c r="E222" s="323"/>
      <c r="F222" s="44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</row>
    <row r="223" spans="1:25">
      <c r="A223" s="44"/>
      <c r="B223" s="323"/>
      <c r="C223" s="323"/>
      <c r="D223" s="323"/>
      <c r="E223" s="323"/>
      <c r="F223" s="44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</row>
    <row r="224" spans="1:25">
      <c r="A224" s="44"/>
      <c r="B224" s="323"/>
      <c r="C224" s="323"/>
      <c r="D224" s="323"/>
      <c r="E224" s="323"/>
      <c r="F224" s="44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</row>
    <row r="225" spans="1:25">
      <c r="A225" s="44"/>
      <c r="B225" s="323"/>
      <c r="C225" s="323"/>
      <c r="D225" s="323"/>
      <c r="E225" s="323"/>
      <c r="F225" s="44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</row>
    <row r="226" spans="1:25">
      <c r="A226" s="44"/>
      <c r="B226" s="323"/>
      <c r="C226" s="323"/>
      <c r="D226" s="323"/>
      <c r="E226" s="323"/>
      <c r="F226" s="44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</row>
    <row r="227" spans="1:25">
      <c r="A227" s="44"/>
      <c r="B227" s="323"/>
      <c r="C227" s="323"/>
      <c r="D227" s="323"/>
      <c r="E227" s="323"/>
      <c r="F227" s="44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</row>
    <row r="228" spans="1:25">
      <c r="A228" s="44"/>
      <c r="B228" s="323"/>
      <c r="C228" s="323"/>
      <c r="D228" s="323"/>
      <c r="E228" s="323"/>
      <c r="F228" s="44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</row>
    <row r="229" spans="1:25">
      <c r="A229" s="44"/>
      <c r="B229" s="323"/>
      <c r="C229" s="323"/>
      <c r="D229" s="323"/>
      <c r="E229" s="323"/>
      <c r="F229" s="44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</row>
    <row r="230" spans="1:25">
      <c r="A230" s="44"/>
      <c r="B230" s="323"/>
      <c r="C230" s="323"/>
      <c r="D230" s="323"/>
      <c r="E230" s="323"/>
      <c r="F230" s="44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</row>
    <row r="231" spans="1:25">
      <c r="A231" s="44"/>
      <c r="B231" s="323"/>
      <c r="C231" s="323"/>
      <c r="D231" s="323"/>
      <c r="E231" s="323"/>
      <c r="F231" s="44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</row>
    <row r="232" spans="1:25">
      <c r="A232" s="44"/>
      <c r="B232" s="323"/>
      <c r="C232" s="323"/>
      <c r="D232" s="323"/>
      <c r="E232" s="323"/>
      <c r="F232" s="44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</row>
    <row r="233" spans="1:25">
      <c r="A233" s="44"/>
      <c r="B233" s="323"/>
      <c r="C233" s="323"/>
      <c r="D233" s="323"/>
      <c r="E233" s="323"/>
      <c r="F233" s="44"/>
      <c r="G233" s="243"/>
      <c r="H233" s="243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</row>
    <row r="234" spans="1:25">
      <c r="A234" s="44"/>
      <c r="B234" s="323"/>
      <c r="C234" s="323"/>
      <c r="D234" s="323"/>
      <c r="E234" s="323"/>
      <c r="F234" s="44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</row>
    <row r="235" spans="1:25">
      <c r="A235" s="44"/>
      <c r="B235" s="323"/>
      <c r="C235" s="323"/>
      <c r="D235" s="323"/>
      <c r="E235" s="323"/>
      <c r="F235" s="44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</row>
    <row r="236" spans="1:25">
      <c r="A236" s="44"/>
      <c r="B236" s="323"/>
      <c r="C236" s="323"/>
      <c r="D236" s="323"/>
      <c r="E236" s="323"/>
      <c r="F236" s="44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</row>
    <row r="237" spans="1:25">
      <c r="A237" s="44"/>
      <c r="B237" s="323"/>
      <c r="C237" s="323"/>
      <c r="D237" s="323"/>
      <c r="E237" s="323"/>
      <c r="F237" s="44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</row>
    <row r="238" spans="1:25">
      <c r="A238" s="44"/>
      <c r="B238" s="323"/>
      <c r="C238" s="323"/>
      <c r="D238" s="323"/>
      <c r="E238" s="323"/>
      <c r="F238" s="44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</row>
    <row r="239" spans="1:25" ht="18.75">
      <c r="A239" s="181">
        <v>1</v>
      </c>
      <c r="B239" s="306" t="s">
        <v>20</v>
      </c>
      <c r="C239" s="306"/>
      <c r="D239" s="307" t="s">
        <v>57</v>
      </c>
      <c r="E239" s="307" t="s">
        <v>3898</v>
      </c>
      <c r="F239" s="181">
        <v>48</v>
      </c>
      <c r="G239" s="238"/>
      <c r="H239" s="238"/>
      <c r="I239" s="308">
        <f t="shared" ref="I239:I299" si="43">ROUND(F239*55/100*50*0.0015,1)</f>
        <v>2</v>
      </c>
      <c r="J239" s="308">
        <f t="shared" ref="J239:J299" si="44">K239+L239</f>
        <v>1.7999999999999998</v>
      </c>
      <c r="K239" s="308">
        <f t="shared" ref="K239:K299" si="45">ROUND(I239*1/3.1,1)</f>
        <v>0.6</v>
      </c>
      <c r="L239" s="308">
        <f t="shared" ref="L239:L299" si="46">ROUND(I239*2/3.3,1)</f>
        <v>1.2</v>
      </c>
      <c r="M239" s="308">
        <f t="shared" ref="M239:N299" si="47">K239-G239</f>
        <v>0.6</v>
      </c>
      <c r="N239" s="308">
        <f t="shared" si="47"/>
        <v>1.2</v>
      </c>
      <c r="O239" s="308">
        <f t="shared" ref="O239:O300" si="48">M239+N239</f>
        <v>1.7999999999999998</v>
      </c>
      <c r="P239" s="34">
        <f t="shared" ref="P239:Q299" si="49">M239*1/3</f>
        <v>0.19999999999999998</v>
      </c>
      <c r="Q239" s="34">
        <f t="shared" si="49"/>
        <v>0.39999999999999997</v>
      </c>
      <c r="R239" s="33"/>
      <c r="S239" s="33"/>
      <c r="T239" s="33">
        <f t="shared" ref="T239:U299" si="50">M239*1/3</f>
        <v>0.19999999999999998</v>
      </c>
      <c r="U239" s="309">
        <f t="shared" si="50"/>
        <v>0.39999999999999997</v>
      </c>
      <c r="V239" s="185"/>
      <c r="W239" s="185">
        <f t="shared" ref="W239:X299" si="51">M239*1/3</f>
        <v>0.19999999999999998</v>
      </c>
      <c r="X239" s="185">
        <f t="shared" si="51"/>
        <v>0.39999999999999997</v>
      </c>
      <c r="Y239" s="185"/>
    </row>
    <row r="240" spans="1:25" ht="18.75">
      <c r="A240" s="181">
        <v>2</v>
      </c>
      <c r="B240" s="306" t="s">
        <v>20</v>
      </c>
      <c r="C240" s="306"/>
      <c r="D240" s="307" t="s">
        <v>64</v>
      </c>
      <c r="E240" s="307" t="s">
        <v>3899</v>
      </c>
      <c r="F240" s="181">
        <v>51</v>
      </c>
      <c r="G240" s="238"/>
      <c r="H240" s="238"/>
      <c r="I240" s="308">
        <f t="shared" si="43"/>
        <v>2.1</v>
      </c>
      <c r="J240" s="308">
        <f t="shared" si="44"/>
        <v>2</v>
      </c>
      <c r="K240" s="308">
        <f t="shared" si="45"/>
        <v>0.7</v>
      </c>
      <c r="L240" s="308">
        <f t="shared" si="46"/>
        <v>1.3</v>
      </c>
      <c r="M240" s="308">
        <f t="shared" si="47"/>
        <v>0.7</v>
      </c>
      <c r="N240" s="308">
        <f t="shared" si="47"/>
        <v>1.3</v>
      </c>
      <c r="O240" s="308">
        <f t="shared" si="48"/>
        <v>2</v>
      </c>
      <c r="P240" s="34">
        <f t="shared" si="49"/>
        <v>0.23333333333333331</v>
      </c>
      <c r="Q240" s="34">
        <f t="shared" si="49"/>
        <v>0.43333333333333335</v>
      </c>
      <c r="R240" s="33"/>
      <c r="S240" s="33"/>
      <c r="T240" s="33">
        <f t="shared" si="50"/>
        <v>0.23333333333333331</v>
      </c>
      <c r="U240" s="309">
        <f t="shared" si="50"/>
        <v>0.43333333333333335</v>
      </c>
      <c r="V240" s="185"/>
      <c r="W240" s="185">
        <f t="shared" si="51"/>
        <v>0.23333333333333331</v>
      </c>
      <c r="X240" s="185">
        <f t="shared" si="51"/>
        <v>0.43333333333333335</v>
      </c>
      <c r="Y240" s="185"/>
    </row>
    <row r="241" spans="1:25" ht="18.75">
      <c r="A241" s="181">
        <v>3</v>
      </c>
      <c r="B241" s="306" t="s">
        <v>20</v>
      </c>
      <c r="C241" s="306"/>
      <c r="D241" s="307" t="s">
        <v>66</v>
      </c>
      <c r="E241" s="307" t="s">
        <v>3900</v>
      </c>
      <c r="F241" s="181">
        <v>110</v>
      </c>
      <c r="G241" s="238"/>
      <c r="H241" s="238"/>
      <c r="I241" s="308">
        <f t="shared" si="43"/>
        <v>4.5</v>
      </c>
      <c r="J241" s="308">
        <f t="shared" si="44"/>
        <v>4.2</v>
      </c>
      <c r="K241" s="308">
        <f t="shared" si="45"/>
        <v>1.5</v>
      </c>
      <c r="L241" s="308">
        <f t="shared" si="46"/>
        <v>2.7</v>
      </c>
      <c r="M241" s="308">
        <f t="shared" si="47"/>
        <v>1.5</v>
      </c>
      <c r="N241" s="308">
        <f t="shared" si="47"/>
        <v>2.7</v>
      </c>
      <c r="O241" s="308">
        <f t="shared" si="48"/>
        <v>4.2</v>
      </c>
      <c r="P241" s="34">
        <f t="shared" si="49"/>
        <v>0.5</v>
      </c>
      <c r="Q241" s="34">
        <f t="shared" si="49"/>
        <v>0.9</v>
      </c>
      <c r="R241" s="33"/>
      <c r="S241" s="33"/>
      <c r="T241" s="33">
        <f t="shared" si="50"/>
        <v>0.5</v>
      </c>
      <c r="U241" s="309">
        <f t="shared" si="50"/>
        <v>0.9</v>
      </c>
      <c r="V241" s="185"/>
      <c r="W241" s="185">
        <f t="shared" si="51"/>
        <v>0.5</v>
      </c>
      <c r="X241" s="185">
        <f t="shared" si="51"/>
        <v>0.9</v>
      </c>
      <c r="Y241" s="185"/>
    </row>
    <row r="242" spans="1:25" ht="18.75">
      <c r="A242" s="181">
        <v>4</v>
      </c>
      <c r="B242" s="306" t="s">
        <v>20</v>
      </c>
      <c r="C242" s="306"/>
      <c r="D242" s="307" t="s">
        <v>211</v>
      </c>
      <c r="E242" s="307" t="s">
        <v>3901</v>
      </c>
      <c r="F242" s="181">
        <v>115</v>
      </c>
      <c r="G242" s="238"/>
      <c r="H242" s="238"/>
      <c r="I242" s="308">
        <f t="shared" si="43"/>
        <v>4.7</v>
      </c>
      <c r="J242" s="308">
        <f t="shared" si="44"/>
        <v>4.3</v>
      </c>
      <c r="K242" s="308">
        <f t="shared" si="45"/>
        <v>1.5</v>
      </c>
      <c r="L242" s="308">
        <f t="shared" si="46"/>
        <v>2.8</v>
      </c>
      <c r="M242" s="308">
        <f t="shared" si="47"/>
        <v>1.5</v>
      </c>
      <c r="N242" s="308">
        <f t="shared" si="47"/>
        <v>2.8</v>
      </c>
      <c r="O242" s="308">
        <f t="shared" si="48"/>
        <v>4.3</v>
      </c>
      <c r="P242" s="34">
        <f t="shared" si="49"/>
        <v>0.5</v>
      </c>
      <c r="Q242" s="34">
        <f t="shared" si="49"/>
        <v>0.93333333333333324</v>
      </c>
      <c r="R242" s="33"/>
      <c r="S242" s="33"/>
      <c r="T242" s="33">
        <f t="shared" si="50"/>
        <v>0.5</v>
      </c>
      <c r="U242" s="309">
        <f t="shared" si="50"/>
        <v>0.93333333333333324</v>
      </c>
      <c r="V242" s="185"/>
      <c r="W242" s="185">
        <f t="shared" si="51"/>
        <v>0.5</v>
      </c>
      <c r="X242" s="185">
        <f t="shared" si="51"/>
        <v>0.93333333333333324</v>
      </c>
      <c r="Y242" s="185"/>
    </row>
    <row r="243" spans="1:25" ht="18.75">
      <c r="A243" s="181">
        <v>5</v>
      </c>
      <c r="B243" s="306" t="s">
        <v>20</v>
      </c>
      <c r="C243" s="306"/>
      <c r="D243" s="307" t="s">
        <v>21</v>
      </c>
      <c r="E243" s="307" t="s">
        <v>3902</v>
      </c>
      <c r="F243" s="181">
        <v>50</v>
      </c>
      <c r="G243" s="238"/>
      <c r="H243" s="238"/>
      <c r="I243" s="308">
        <f t="shared" si="43"/>
        <v>2.1</v>
      </c>
      <c r="J243" s="308">
        <f t="shared" si="44"/>
        <v>2</v>
      </c>
      <c r="K243" s="308">
        <f t="shared" si="45"/>
        <v>0.7</v>
      </c>
      <c r="L243" s="308">
        <f t="shared" si="46"/>
        <v>1.3</v>
      </c>
      <c r="M243" s="308">
        <f t="shared" si="47"/>
        <v>0.7</v>
      </c>
      <c r="N243" s="308">
        <f t="shared" si="47"/>
        <v>1.3</v>
      </c>
      <c r="O243" s="308">
        <f t="shared" si="48"/>
        <v>2</v>
      </c>
      <c r="P243" s="34">
        <f t="shared" si="49"/>
        <v>0.23333333333333331</v>
      </c>
      <c r="Q243" s="34">
        <f t="shared" si="49"/>
        <v>0.43333333333333335</v>
      </c>
      <c r="R243" s="33"/>
      <c r="S243" s="33"/>
      <c r="T243" s="33">
        <f t="shared" si="50"/>
        <v>0.23333333333333331</v>
      </c>
      <c r="U243" s="309">
        <f t="shared" si="50"/>
        <v>0.43333333333333335</v>
      </c>
      <c r="V243" s="185"/>
      <c r="W243" s="185">
        <f t="shared" si="51"/>
        <v>0.23333333333333331</v>
      </c>
      <c r="X243" s="185">
        <f t="shared" si="51"/>
        <v>0.43333333333333335</v>
      </c>
      <c r="Y243" s="185"/>
    </row>
    <row r="244" spans="1:25" ht="18.75">
      <c r="A244" s="181">
        <v>6</v>
      </c>
      <c r="B244" s="306" t="s">
        <v>20</v>
      </c>
      <c r="C244" s="306"/>
      <c r="D244" s="307" t="s">
        <v>21</v>
      </c>
      <c r="E244" s="307" t="s">
        <v>3903</v>
      </c>
      <c r="F244" s="181">
        <v>111</v>
      </c>
      <c r="G244" s="238"/>
      <c r="H244" s="238"/>
      <c r="I244" s="308">
        <f t="shared" si="43"/>
        <v>4.5999999999999996</v>
      </c>
      <c r="J244" s="308">
        <f t="shared" si="44"/>
        <v>4.3</v>
      </c>
      <c r="K244" s="308">
        <f t="shared" si="45"/>
        <v>1.5</v>
      </c>
      <c r="L244" s="308">
        <f t="shared" si="46"/>
        <v>2.8</v>
      </c>
      <c r="M244" s="308">
        <f t="shared" si="47"/>
        <v>1.5</v>
      </c>
      <c r="N244" s="308">
        <f t="shared" si="47"/>
        <v>2.8</v>
      </c>
      <c r="O244" s="308">
        <f t="shared" si="48"/>
        <v>4.3</v>
      </c>
      <c r="P244" s="34">
        <f t="shared" si="49"/>
        <v>0.5</v>
      </c>
      <c r="Q244" s="34">
        <f t="shared" si="49"/>
        <v>0.93333333333333324</v>
      </c>
      <c r="R244" s="33"/>
      <c r="S244" s="33"/>
      <c r="T244" s="33">
        <f t="shared" si="50"/>
        <v>0.5</v>
      </c>
      <c r="U244" s="309">
        <f t="shared" si="50"/>
        <v>0.93333333333333324</v>
      </c>
      <c r="V244" s="185"/>
      <c r="W244" s="185">
        <f t="shared" si="51"/>
        <v>0.5</v>
      </c>
      <c r="X244" s="185">
        <f t="shared" si="51"/>
        <v>0.93333333333333324</v>
      </c>
      <c r="Y244" s="185"/>
    </row>
    <row r="245" spans="1:25" ht="18.75">
      <c r="A245" s="181">
        <v>7</v>
      </c>
      <c r="B245" s="306" t="s">
        <v>20</v>
      </c>
      <c r="C245" s="306"/>
      <c r="D245" s="307" t="s">
        <v>3904</v>
      </c>
      <c r="E245" s="307" t="s">
        <v>3905</v>
      </c>
      <c r="F245" s="181">
        <v>192</v>
      </c>
      <c r="G245" s="238"/>
      <c r="H245" s="238"/>
      <c r="I245" s="308">
        <f t="shared" si="43"/>
        <v>7.9</v>
      </c>
      <c r="J245" s="308">
        <f t="shared" si="44"/>
        <v>7.3</v>
      </c>
      <c r="K245" s="308">
        <f t="shared" si="45"/>
        <v>2.5</v>
      </c>
      <c r="L245" s="308">
        <f t="shared" si="46"/>
        <v>4.8</v>
      </c>
      <c r="M245" s="308">
        <f t="shared" si="47"/>
        <v>2.5</v>
      </c>
      <c r="N245" s="308">
        <f t="shared" si="47"/>
        <v>4.8</v>
      </c>
      <c r="O245" s="308">
        <f t="shared" si="48"/>
        <v>7.3</v>
      </c>
      <c r="P245" s="34">
        <f t="shared" si="49"/>
        <v>0.83333333333333337</v>
      </c>
      <c r="Q245" s="34">
        <f t="shared" si="49"/>
        <v>1.5999999999999999</v>
      </c>
      <c r="R245" s="33"/>
      <c r="S245" s="33"/>
      <c r="T245" s="33">
        <f t="shared" si="50"/>
        <v>0.83333333333333337</v>
      </c>
      <c r="U245" s="309">
        <f t="shared" si="50"/>
        <v>1.5999999999999999</v>
      </c>
      <c r="V245" s="185"/>
      <c r="W245" s="185">
        <f t="shared" si="51"/>
        <v>0.83333333333333337</v>
      </c>
      <c r="X245" s="185">
        <f t="shared" si="51"/>
        <v>1.5999999999999999</v>
      </c>
      <c r="Y245" s="185"/>
    </row>
    <row r="246" spans="1:25" ht="18.75">
      <c r="A246" s="181">
        <v>8</v>
      </c>
      <c r="B246" s="306" t="s">
        <v>20</v>
      </c>
      <c r="C246" s="306"/>
      <c r="D246" s="307" t="s">
        <v>35</v>
      </c>
      <c r="E246" s="307" t="s">
        <v>3906</v>
      </c>
      <c r="F246" s="181">
        <v>217</v>
      </c>
      <c r="G246" s="238"/>
      <c r="H246" s="238"/>
      <c r="I246" s="308">
        <f t="shared" si="43"/>
        <v>9</v>
      </c>
      <c r="J246" s="308">
        <f t="shared" si="44"/>
        <v>8.4</v>
      </c>
      <c r="K246" s="308">
        <f t="shared" si="45"/>
        <v>2.9</v>
      </c>
      <c r="L246" s="308">
        <f t="shared" si="46"/>
        <v>5.5</v>
      </c>
      <c r="M246" s="308">
        <f t="shared" si="47"/>
        <v>2.9</v>
      </c>
      <c r="N246" s="308">
        <f t="shared" si="47"/>
        <v>5.5</v>
      </c>
      <c r="O246" s="308">
        <f t="shared" si="48"/>
        <v>8.4</v>
      </c>
      <c r="P246" s="34">
        <f t="shared" si="49"/>
        <v>0.96666666666666667</v>
      </c>
      <c r="Q246" s="34">
        <f t="shared" si="49"/>
        <v>1.8333333333333333</v>
      </c>
      <c r="R246" s="33"/>
      <c r="S246" s="33"/>
      <c r="T246" s="33">
        <f t="shared" si="50"/>
        <v>0.96666666666666667</v>
      </c>
      <c r="U246" s="309">
        <f t="shared" si="50"/>
        <v>1.8333333333333333</v>
      </c>
      <c r="V246" s="185"/>
      <c r="W246" s="185">
        <f t="shared" si="51"/>
        <v>0.96666666666666667</v>
      </c>
      <c r="X246" s="185">
        <f t="shared" si="51"/>
        <v>1.8333333333333333</v>
      </c>
      <c r="Y246" s="185"/>
    </row>
    <row r="247" spans="1:25" ht="18.75">
      <c r="A247" s="181">
        <v>9</v>
      </c>
      <c r="B247" s="306" t="s">
        <v>20</v>
      </c>
      <c r="C247" s="306"/>
      <c r="D247" s="307" t="s">
        <v>43</v>
      </c>
      <c r="E247" s="307" t="s">
        <v>3907</v>
      </c>
      <c r="F247" s="181">
        <v>150</v>
      </c>
      <c r="G247" s="238"/>
      <c r="H247" s="238"/>
      <c r="I247" s="308">
        <f t="shared" si="43"/>
        <v>6.2</v>
      </c>
      <c r="J247" s="308">
        <f t="shared" si="44"/>
        <v>5.8</v>
      </c>
      <c r="K247" s="308">
        <f t="shared" si="45"/>
        <v>2</v>
      </c>
      <c r="L247" s="308">
        <f t="shared" si="46"/>
        <v>3.8</v>
      </c>
      <c r="M247" s="308">
        <f t="shared" si="47"/>
        <v>2</v>
      </c>
      <c r="N247" s="308">
        <f t="shared" si="47"/>
        <v>3.8</v>
      </c>
      <c r="O247" s="308">
        <f t="shared" si="48"/>
        <v>5.8</v>
      </c>
      <c r="P247" s="34">
        <f t="shared" si="49"/>
        <v>0.66666666666666663</v>
      </c>
      <c r="Q247" s="34">
        <f t="shared" si="49"/>
        <v>1.2666666666666666</v>
      </c>
      <c r="R247" s="33"/>
      <c r="S247" s="33"/>
      <c r="T247" s="33">
        <f t="shared" si="50"/>
        <v>0.66666666666666663</v>
      </c>
      <c r="U247" s="309">
        <f t="shared" si="50"/>
        <v>1.2666666666666666</v>
      </c>
      <c r="V247" s="185"/>
      <c r="W247" s="185">
        <f t="shared" si="51"/>
        <v>0.66666666666666663</v>
      </c>
      <c r="X247" s="185">
        <f t="shared" si="51"/>
        <v>1.2666666666666666</v>
      </c>
      <c r="Y247" s="185"/>
    </row>
    <row r="248" spans="1:25" ht="18.75">
      <c r="A248" s="181">
        <v>10</v>
      </c>
      <c r="B248" s="306" t="s">
        <v>20</v>
      </c>
      <c r="C248" s="306"/>
      <c r="D248" s="307" t="s">
        <v>45</v>
      </c>
      <c r="E248" s="307" t="s">
        <v>3908</v>
      </c>
      <c r="F248" s="181">
        <v>98</v>
      </c>
      <c r="G248" s="238"/>
      <c r="H248" s="238"/>
      <c r="I248" s="308">
        <f t="shared" si="43"/>
        <v>4</v>
      </c>
      <c r="J248" s="308">
        <f t="shared" si="44"/>
        <v>3.7</v>
      </c>
      <c r="K248" s="308">
        <f t="shared" si="45"/>
        <v>1.3</v>
      </c>
      <c r="L248" s="308">
        <f t="shared" si="46"/>
        <v>2.4</v>
      </c>
      <c r="M248" s="308">
        <f t="shared" si="47"/>
        <v>1.3</v>
      </c>
      <c r="N248" s="308">
        <f t="shared" si="47"/>
        <v>2.4</v>
      </c>
      <c r="O248" s="308">
        <f t="shared" si="48"/>
        <v>3.7</v>
      </c>
      <c r="P248" s="34">
        <f t="shared" si="49"/>
        <v>0.43333333333333335</v>
      </c>
      <c r="Q248" s="34">
        <f t="shared" si="49"/>
        <v>0.79999999999999993</v>
      </c>
      <c r="R248" s="33"/>
      <c r="S248" s="33"/>
      <c r="T248" s="33">
        <f t="shared" si="50"/>
        <v>0.43333333333333335</v>
      </c>
      <c r="U248" s="309">
        <f t="shared" si="50"/>
        <v>0.79999999999999993</v>
      </c>
      <c r="V248" s="185"/>
      <c r="W248" s="185">
        <f t="shared" si="51"/>
        <v>0.43333333333333335</v>
      </c>
      <c r="X248" s="185">
        <f t="shared" si="51"/>
        <v>0.79999999999999993</v>
      </c>
      <c r="Y248" s="185"/>
    </row>
    <row r="249" spans="1:25" ht="18.75">
      <c r="A249" s="181">
        <v>11</v>
      </c>
      <c r="B249" s="306" t="s">
        <v>20</v>
      </c>
      <c r="C249" s="306"/>
      <c r="D249" s="307" t="s">
        <v>47</v>
      </c>
      <c r="E249" s="307" t="s">
        <v>3909</v>
      </c>
      <c r="F249" s="181">
        <v>70</v>
      </c>
      <c r="G249" s="238"/>
      <c r="H249" s="238"/>
      <c r="I249" s="308">
        <f t="shared" si="43"/>
        <v>2.9</v>
      </c>
      <c r="J249" s="308">
        <f t="shared" si="44"/>
        <v>2.7</v>
      </c>
      <c r="K249" s="308">
        <f t="shared" si="45"/>
        <v>0.9</v>
      </c>
      <c r="L249" s="308">
        <f t="shared" si="46"/>
        <v>1.8</v>
      </c>
      <c r="M249" s="308">
        <f t="shared" si="47"/>
        <v>0.9</v>
      </c>
      <c r="N249" s="308">
        <f t="shared" si="47"/>
        <v>1.8</v>
      </c>
      <c r="O249" s="308">
        <f t="shared" si="48"/>
        <v>2.7</v>
      </c>
      <c r="P249" s="34">
        <f t="shared" si="49"/>
        <v>0.3</v>
      </c>
      <c r="Q249" s="34">
        <f t="shared" si="49"/>
        <v>0.6</v>
      </c>
      <c r="R249" s="33"/>
      <c r="S249" s="33"/>
      <c r="T249" s="33">
        <f t="shared" si="50"/>
        <v>0.3</v>
      </c>
      <c r="U249" s="309">
        <f t="shared" si="50"/>
        <v>0.6</v>
      </c>
      <c r="V249" s="185"/>
      <c r="W249" s="185">
        <f t="shared" si="51"/>
        <v>0.3</v>
      </c>
      <c r="X249" s="185">
        <f t="shared" si="51"/>
        <v>0.6</v>
      </c>
      <c r="Y249" s="185"/>
    </row>
    <row r="250" spans="1:25" ht="18.75">
      <c r="A250" s="181">
        <v>12</v>
      </c>
      <c r="B250" s="306" t="s">
        <v>20</v>
      </c>
      <c r="C250" s="306"/>
      <c r="D250" s="307" t="s">
        <v>118</v>
      </c>
      <c r="E250" s="307" t="s">
        <v>3910</v>
      </c>
      <c r="F250" s="181">
        <v>69</v>
      </c>
      <c r="G250" s="238"/>
      <c r="H250" s="238"/>
      <c r="I250" s="308">
        <f t="shared" si="43"/>
        <v>2.8</v>
      </c>
      <c r="J250" s="308">
        <f t="shared" si="44"/>
        <v>2.6</v>
      </c>
      <c r="K250" s="308">
        <f t="shared" si="45"/>
        <v>0.9</v>
      </c>
      <c r="L250" s="308">
        <f t="shared" si="46"/>
        <v>1.7</v>
      </c>
      <c r="M250" s="308">
        <f t="shared" si="47"/>
        <v>0.9</v>
      </c>
      <c r="N250" s="308">
        <f t="shared" si="47"/>
        <v>1.7</v>
      </c>
      <c r="O250" s="308">
        <f t="shared" si="48"/>
        <v>2.6</v>
      </c>
      <c r="P250" s="34">
        <f t="shared" si="49"/>
        <v>0.3</v>
      </c>
      <c r="Q250" s="34">
        <f t="shared" si="49"/>
        <v>0.56666666666666665</v>
      </c>
      <c r="R250" s="33"/>
      <c r="S250" s="33"/>
      <c r="T250" s="33">
        <f t="shared" si="50"/>
        <v>0.3</v>
      </c>
      <c r="U250" s="309">
        <f t="shared" si="50"/>
        <v>0.56666666666666665</v>
      </c>
      <c r="V250" s="185"/>
      <c r="W250" s="185">
        <f t="shared" si="51"/>
        <v>0.3</v>
      </c>
      <c r="X250" s="185">
        <f t="shared" si="51"/>
        <v>0.56666666666666665</v>
      </c>
      <c r="Y250" s="185"/>
    </row>
    <row r="251" spans="1:25" ht="18.75">
      <c r="A251" s="181">
        <v>13</v>
      </c>
      <c r="B251" s="306" t="s">
        <v>20</v>
      </c>
      <c r="C251" s="306"/>
      <c r="D251" s="307" t="s">
        <v>123</v>
      </c>
      <c r="E251" s="307" t="s">
        <v>3911</v>
      </c>
      <c r="F251" s="181">
        <v>26</v>
      </c>
      <c r="G251" s="238"/>
      <c r="H251" s="238"/>
      <c r="I251" s="308">
        <f t="shared" si="43"/>
        <v>1.1000000000000001</v>
      </c>
      <c r="J251" s="308">
        <f t="shared" si="44"/>
        <v>1.1000000000000001</v>
      </c>
      <c r="K251" s="308">
        <f t="shared" si="45"/>
        <v>0.4</v>
      </c>
      <c r="L251" s="308">
        <f t="shared" si="46"/>
        <v>0.7</v>
      </c>
      <c r="M251" s="308">
        <f t="shared" si="47"/>
        <v>0.4</v>
      </c>
      <c r="N251" s="308">
        <f t="shared" si="47"/>
        <v>0.7</v>
      </c>
      <c r="O251" s="308">
        <f t="shared" si="48"/>
        <v>1.1000000000000001</v>
      </c>
      <c r="P251" s="34">
        <f t="shared" si="49"/>
        <v>0.13333333333333333</v>
      </c>
      <c r="Q251" s="34">
        <f t="shared" si="49"/>
        <v>0.23333333333333331</v>
      </c>
      <c r="R251" s="33"/>
      <c r="S251" s="33"/>
      <c r="T251" s="33">
        <f t="shared" si="50"/>
        <v>0.13333333333333333</v>
      </c>
      <c r="U251" s="309">
        <f t="shared" si="50"/>
        <v>0.23333333333333331</v>
      </c>
      <c r="V251" s="185"/>
      <c r="W251" s="185">
        <f t="shared" si="51"/>
        <v>0.13333333333333333</v>
      </c>
      <c r="X251" s="185">
        <f t="shared" si="51"/>
        <v>0.23333333333333331</v>
      </c>
      <c r="Y251" s="185"/>
    </row>
    <row r="252" spans="1:25" ht="18.75">
      <c r="A252" s="181">
        <v>14</v>
      </c>
      <c r="B252" s="306" t="s">
        <v>20</v>
      </c>
      <c r="C252" s="306"/>
      <c r="D252" s="307" t="s">
        <v>133</v>
      </c>
      <c r="E252" s="307" t="s">
        <v>3912</v>
      </c>
      <c r="F252" s="181">
        <v>82</v>
      </c>
      <c r="G252" s="238"/>
      <c r="H252" s="238"/>
      <c r="I252" s="308">
        <f t="shared" si="43"/>
        <v>3.4</v>
      </c>
      <c r="J252" s="308">
        <f t="shared" si="44"/>
        <v>3.2</v>
      </c>
      <c r="K252" s="308">
        <f t="shared" si="45"/>
        <v>1.1000000000000001</v>
      </c>
      <c r="L252" s="308">
        <f t="shared" si="46"/>
        <v>2.1</v>
      </c>
      <c r="M252" s="308">
        <f t="shared" si="47"/>
        <v>1.1000000000000001</v>
      </c>
      <c r="N252" s="308">
        <f t="shared" si="47"/>
        <v>2.1</v>
      </c>
      <c r="O252" s="308">
        <f t="shared" si="48"/>
        <v>3.2</v>
      </c>
      <c r="P252" s="34">
        <f t="shared" si="49"/>
        <v>0.3666666666666667</v>
      </c>
      <c r="Q252" s="34">
        <f t="shared" si="49"/>
        <v>0.70000000000000007</v>
      </c>
      <c r="R252" s="33"/>
      <c r="S252" s="33"/>
      <c r="T252" s="33">
        <f t="shared" si="50"/>
        <v>0.3666666666666667</v>
      </c>
      <c r="U252" s="309">
        <f t="shared" si="50"/>
        <v>0.70000000000000007</v>
      </c>
      <c r="V252" s="185"/>
      <c r="W252" s="185">
        <f t="shared" si="51"/>
        <v>0.3666666666666667</v>
      </c>
      <c r="X252" s="185">
        <f t="shared" si="51"/>
        <v>0.70000000000000007</v>
      </c>
      <c r="Y252" s="185"/>
    </row>
    <row r="253" spans="1:25" ht="18.75">
      <c r="A253" s="181">
        <v>15</v>
      </c>
      <c r="B253" s="306" t="s">
        <v>20</v>
      </c>
      <c r="C253" s="306"/>
      <c r="D253" s="307" t="s">
        <v>135</v>
      </c>
      <c r="E253" s="307" t="s">
        <v>3913</v>
      </c>
      <c r="F253" s="181">
        <v>127</v>
      </c>
      <c r="G253" s="238"/>
      <c r="H253" s="238"/>
      <c r="I253" s="308">
        <f t="shared" si="43"/>
        <v>5.2</v>
      </c>
      <c r="J253" s="308">
        <f t="shared" si="44"/>
        <v>4.9000000000000004</v>
      </c>
      <c r="K253" s="308">
        <f t="shared" si="45"/>
        <v>1.7</v>
      </c>
      <c r="L253" s="308">
        <f t="shared" si="46"/>
        <v>3.2</v>
      </c>
      <c r="M253" s="308">
        <f t="shared" si="47"/>
        <v>1.7</v>
      </c>
      <c r="N253" s="308">
        <f t="shared" si="47"/>
        <v>3.2</v>
      </c>
      <c r="O253" s="308">
        <f t="shared" si="48"/>
        <v>4.9000000000000004</v>
      </c>
      <c r="P253" s="34">
        <f t="shared" si="49"/>
        <v>0.56666666666666665</v>
      </c>
      <c r="Q253" s="34">
        <f t="shared" si="49"/>
        <v>1.0666666666666667</v>
      </c>
      <c r="R253" s="33"/>
      <c r="S253" s="33"/>
      <c r="T253" s="33">
        <f t="shared" si="50"/>
        <v>0.56666666666666665</v>
      </c>
      <c r="U253" s="309">
        <f t="shared" si="50"/>
        <v>1.0666666666666667</v>
      </c>
      <c r="V253" s="185"/>
      <c r="W253" s="185">
        <f t="shared" si="51"/>
        <v>0.56666666666666665</v>
      </c>
      <c r="X253" s="185">
        <f t="shared" si="51"/>
        <v>1.0666666666666667</v>
      </c>
      <c r="Y253" s="185"/>
    </row>
    <row r="254" spans="1:25" ht="18.75">
      <c r="A254" s="181">
        <v>16</v>
      </c>
      <c r="B254" s="306" t="s">
        <v>20</v>
      </c>
      <c r="C254" s="306"/>
      <c r="D254" s="307" t="s">
        <v>140</v>
      </c>
      <c r="E254" s="307" t="s">
        <v>3914</v>
      </c>
      <c r="F254" s="181">
        <v>67</v>
      </c>
      <c r="G254" s="238"/>
      <c r="H254" s="238"/>
      <c r="I254" s="308">
        <f t="shared" si="43"/>
        <v>2.8</v>
      </c>
      <c r="J254" s="308">
        <f t="shared" si="44"/>
        <v>2.6</v>
      </c>
      <c r="K254" s="308">
        <f t="shared" si="45"/>
        <v>0.9</v>
      </c>
      <c r="L254" s="308">
        <f t="shared" si="46"/>
        <v>1.7</v>
      </c>
      <c r="M254" s="308">
        <f t="shared" si="47"/>
        <v>0.9</v>
      </c>
      <c r="N254" s="308">
        <f t="shared" si="47"/>
        <v>1.7</v>
      </c>
      <c r="O254" s="308">
        <f t="shared" si="48"/>
        <v>2.6</v>
      </c>
      <c r="P254" s="34">
        <f t="shared" si="49"/>
        <v>0.3</v>
      </c>
      <c r="Q254" s="34">
        <f t="shared" si="49"/>
        <v>0.56666666666666665</v>
      </c>
      <c r="R254" s="33"/>
      <c r="S254" s="33"/>
      <c r="T254" s="33">
        <f t="shared" si="50"/>
        <v>0.3</v>
      </c>
      <c r="U254" s="309">
        <f t="shared" si="50"/>
        <v>0.56666666666666665</v>
      </c>
      <c r="V254" s="185"/>
      <c r="W254" s="185">
        <f t="shared" si="51"/>
        <v>0.3</v>
      </c>
      <c r="X254" s="185">
        <f t="shared" si="51"/>
        <v>0.56666666666666665</v>
      </c>
      <c r="Y254" s="185"/>
    </row>
    <row r="255" spans="1:25" ht="18.75">
      <c r="A255" s="181">
        <v>17</v>
      </c>
      <c r="B255" s="306" t="s">
        <v>20</v>
      </c>
      <c r="C255" s="306"/>
      <c r="D255" s="307" t="s">
        <v>127</v>
      </c>
      <c r="E255" s="307" t="s">
        <v>3915</v>
      </c>
      <c r="F255" s="181">
        <v>140</v>
      </c>
      <c r="G255" s="238"/>
      <c r="H255" s="238"/>
      <c r="I255" s="308">
        <f t="shared" si="43"/>
        <v>5.8</v>
      </c>
      <c r="J255" s="308">
        <f t="shared" si="44"/>
        <v>5.4</v>
      </c>
      <c r="K255" s="308">
        <f t="shared" si="45"/>
        <v>1.9</v>
      </c>
      <c r="L255" s="308">
        <f t="shared" si="46"/>
        <v>3.5</v>
      </c>
      <c r="M255" s="308">
        <f t="shared" si="47"/>
        <v>1.9</v>
      </c>
      <c r="N255" s="308">
        <f t="shared" si="47"/>
        <v>3.5</v>
      </c>
      <c r="O255" s="308">
        <f t="shared" si="48"/>
        <v>5.4</v>
      </c>
      <c r="P255" s="34">
        <f t="shared" si="49"/>
        <v>0.6333333333333333</v>
      </c>
      <c r="Q255" s="34">
        <f t="shared" si="49"/>
        <v>1.1666666666666667</v>
      </c>
      <c r="R255" s="33"/>
      <c r="S255" s="33"/>
      <c r="T255" s="33">
        <f t="shared" si="50"/>
        <v>0.6333333333333333</v>
      </c>
      <c r="U255" s="309">
        <f t="shared" si="50"/>
        <v>1.1666666666666667</v>
      </c>
      <c r="V255" s="185"/>
      <c r="W255" s="185">
        <f t="shared" si="51"/>
        <v>0.6333333333333333</v>
      </c>
      <c r="X255" s="185">
        <f t="shared" si="51"/>
        <v>1.1666666666666667</v>
      </c>
      <c r="Y255" s="185"/>
    </row>
    <row r="256" spans="1:25" ht="18.75">
      <c r="A256" s="181">
        <v>18</v>
      </c>
      <c r="B256" s="306" t="s">
        <v>20</v>
      </c>
      <c r="C256" s="306"/>
      <c r="D256" s="307" t="s">
        <v>87</v>
      </c>
      <c r="E256" s="307" t="s">
        <v>3916</v>
      </c>
      <c r="F256" s="181">
        <v>95</v>
      </c>
      <c r="G256" s="238"/>
      <c r="H256" s="238"/>
      <c r="I256" s="308">
        <f t="shared" si="43"/>
        <v>3.9</v>
      </c>
      <c r="J256" s="308">
        <f t="shared" si="44"/>
        <v>3.7</v>
      </c>
      <c r="K256" s="308">
        <f t="shared" si="45"/>
        <v>1.3</v>
      </c>
      <c r="L256" s="308">
        <f t="shared" si="46"/>
        <v>2.4</v>
      </c>
      <c r="M256" s="308">
        <f t="shared" si="47"/>
        <v>1.3</v>
      </c>
      <c r="N256" s="308">
        <f t="shared" si="47"/>
        <v>2.4</v>
      </c>
      <c r="O256" s="308">
        <f t="shared" si="48"/>
        <v>3.7</v>
      </c>
      <c r="P256" s="34">
        <f t="shared" si="49"/>
        <v>0.43333333333333335</v>
      </c>
      <c r="Q256" s="34">
        <f t="shared" si="49"/>
        <v>0.79999999999999993</v>
      </c>
      <c r="R256" s="33"/>
      <c r="S256" s="33"/>
      <c r="T256" s="33">
        <f t="shared" si="50"/>
        <v>0.43333333333333335</v>
      </c>
      <c r="U256" s="309">
        <f t="shared" si="50"/>
        <v>0.79999999999999993</v>
      </c>
      <c r="V256" s="185"/>
      <c r="W256" s="185">
        <f t="shared" si="51"/>
        <v>0.43333333333333335</v>
      </c>
      <c r="X256" s="185">
        <f t="shared" si="51"/>
        <v>0.79999999999999993</v>
      </c>
      <c r="Y256" s="185"/>
    </row>
    <row r="257" spans="1:25" ht="18.75">
      <c r="A257" s="181">
        <v>19</v>
      </c>
      <c r="B257" s="306" t="s">
        <v>20</v>
      </c>
      <c r="C257" s="306"/>
      <c r="D257" s="307" t="s">
        <v>90</v>
      </c>
      <c r="E257" s="307" t="s">
        <v>3917</v>
      </c>
      <c r="F257" s="181">
        <v>78</v>
      </c>
      <c r="G257" s="238"/>
      <c r="H257" s="238"/>
      <c r="I257" s="308">
        <f t="shared" si="43"/>
        <v>3.2</v>
      </c>
      <c r="J257" s="308">
        <f t="shared" si="44"/>
        <v>2.9</v>
      </c>
      <c r="K257" s="308">
        <f t="shared" si="45"/>
        <v>1</v>
      </c>
      <c r="L257" s="308">
        <f t="shared" si="46"/>
        <v>1.9</v>
      </c>
      <c r="M257" s="308">
        <f t="shared" si="47"/>
        <v>1</v>
      </c>
      <c r="N257" s="308">
        <f t="shared" si="47"/>
        <v>1.9</v>
      </c>
      <c r="O257" s="308">
        <f t="shared" si="48"/>
        <v>2.9</v>
      </c>
      <c r="P257" s="34">
        <f t="shared" si="49"/>
        <v>0.33333333333333331</v>
      </c>
      <c r="Q257" s="34">
        <f t="shared" si="49"/>
        <v>0.6333333333333333</v>
      </c>
      <c r="R257" s="33"/>
      <c r="S257" s="33"/>
      <c r="T257" s="33">
        <f t="shared" si="50"/>
        <v>0.33333333333333331</v>
      </c>
      <c r="U257" s="309">
        <f t="shared" si="50"/>
        <v>0.6333333333333333</v>
      </c>
      <c r="V257" s="185"/>
      <c r="W257" s="185">
        <f t="shared" si="51"/>
        <v>0.33333333333333331</v>
      </c>
      <c r="X257" s="185">
        <f t="shared" si="51"/>
        <v>0.6333333333333333</v>
      </c>
      <c r="Y257" s="185"/>
    </row>
    <row r="258" spans="1:25" ht="18.75">
      <c r="A258" s="181">
        <v>20</v>
      </c>
      <c r="B258" s="306" t="s">
        <v>20</v>
      </c>
      <c r="C258" s="306"/>
      <c r="D258" s="307" t="s">
        <v>92</v>
      </c>
      <c r="E258" s="307" t="s">
        <v>3918</v>
      </c>
      <c r="F258" s="181">
        <v>138</v>
      </c>
      <c r="G258" s="238"/>
      <c r="H258" s="238"/>
      <c r="I258" s="308">
        <f t="shared" si="43"/>
        <v>5.7</v>
      </c>
      <c r="J258" s="308">
        <f t="shared" si="44"/>
        <v>5.3</v>
      </c>
      <c r="K258" s="308">
        <f t="shared" si="45"/>
        <v>1.8</v>
      </c>
      <c r="L258" s="308">
        <f t="shared" si="46"/>
        <v>3.5</v>
      </c>
      <c r="M258" s="308">
        <f t="shared" si="47"/>
        <v>1.8</v>
      </c>
      <c r="N258" s="308">
        <f t="shared" si="47"/>
        <v>3.5</v>
      </c>
      <c r="O258" s="308">
        <f t="shared" si="48"/>
        <v>5.3</v>
      </c>
      <c r="P258" s="34">
        <f t="shared" si="49"/>
        <v>0.6</v>
      </c>
      <c r="Q258" s="34">
        <f t="shared" si="49"/>
        <v>1.1666666666666667</v>
      </c>
      <c r="R258" s="33"/>
      <c r="S258" s="33"/>
      <c r="T258" s="33">
        <f t="shared" si="50"/>
        <v>0.6</v>
      </c>
      <c r="U258" s="309">
        <f t="shared" si="50"/>
        <v>1.1666666666666667</v>
      </c>
      <c r="V258" s="185"/>
      <c r="W258" s="185">
        <f t="shared" si="51"/>
        <v>0.6</v>
      </c>
      <c r="X258" s="185">
        <f t="shared" si="51"/>
        <v>1.1666666666666667</v>
      </c>
      <c r="Y258" s="185"/>
    </row>
    <row r="259" spans="1:25" ht="18.75">
      <c r="A259" s="181">
        <v>21</v>
      </c>
      <c r="B259" s="306" t="s">
        <v>20</v>
      </c>
      <c r="C259" s="306"/>
      <c r="D259" s="307" t="s">
        <v>94</v>
      </c>
      <c r="E259" s="307" t="s">
        <v>3919</v>
      </c>
      <c r="F259" s="181">
        <v>62</v>
      </c>
      <c r="G259" s="238"/>
      <c r="H259" s="238"/>
      <c r="I259" s="308">
        <f t="shared" si="43"/>
        <v>2.6</v>
      </c>
      <c r="J259" s="308">
        <f t="shared" si="44"/>
        <v>2.4000000000000004</v>
      </c>
      <c r="K259" s="308">
        <f t="shared" si="45"/>
        <v>0.8</v>
      </c>
      <c r="L259" s="308">
        <f t="shared" si="46"/>
        <v>1.6</v>
      </c>
      <c r="M259" s="308">
        <f t="shared" si="47"/>
        <v>0.8</v>
      </c>
      <c r="N259" s="308">
        <f t="shared" si="47"/>
        <v>1.6</v>
      </c>
      <c r="O259" s="308">
        <f t="shared" si="48"/>
        <v>2.4000000000000004</v>
      </c>
      <c r="P259" s="34">
        <f t="shared" si="49"/>
        <v>0.26666666666666666</v>
      </c>
      <c r="Q259" s="34">
        <f t="shared" si="49"/>
        <v>0.53333333333333333</v>
      </c>
      <c r="R259" s="33"/>
      <c r="S259" s="33"/>
      <c r="T259" s="33">
        <f t="shared" si="50"/>
        <v>0.26666666666666666</v>
      </c>
      <c r="U259" s="309">
        <f t="shared" si="50"/>
        <v>0.53333333333333333</v>
      </c>
      <c r="V259" s="185"/>
      <c r="W259" s="185">
        <f t="shared" si="51"/>
        <v>0.26666666666666666</v>
      </c>
      <c r="X259" s="185">
        <f t="shared" si="51"/>
        <v>0.53333333333333333</v>
      </c>
      <c r="Y259" s="185"/>
    </row>
    <row r="260" spans="1:25" ht="18.75">
      <c r="A260" s="181">
        <v>22</v>
      </c>
      <c r="B260" s="306" t="s">
        <v>20</v>
      </c>
      <c r="C260" s="306"/>
      <c r="D260" s="307" t="s">
        <v>97</v>
      </c>
      <c r="E260" s="307" t="s">
        <v>3920</v>
      </c>
      <c r="F260" s="181">
        <v>112</v>
      </c>
      <c r="G260" s="238"/>
      <c r="H260" s="238"/>
      <c r="I260" s="308">
        <f t="shared" si="43"/>
        <v>4.5999999999999996</v>
      </c>
      <c r="J260" s="308">
        <f t="shared" si="44"/>
        <v>4.3</v>
      </c>
      <c r="K260" s="308">
        <f t="shared" si="45"/>
        <v>1.5</v>
      </c>
      <c r="L260" s="308">
        <f t="shared" si="46"/>
        <v>2.8</v>
      </c>
      <c r="M260" s="308">
        <f t="shared" si="47"/>
        <v>1.5</v>
      </c>
      <c r="N260" s="308">
        <f t="shared" si="47"/>
        <v>2.8</v>
      </c>
      <c r="O260" s="308">
        <f t="shared" si="48"/>
        <v>4.3</v>
      </c>
      <c r="P260" s="34">
        <f t="shared" si="49"/>
        <v>0.5</v>
      </c>
      <c r="Q260" s="34">
        <f t="shared" si="49"/>
        <v>0.93333333333333324</v>
      </c>
      <c r="R260" s="33"/>
      <c r="S260" s="33"/>
      <c r="T260" s="33">
        <f t="shared" si="50"/>
        <v>0.5</v>
      </c>
      <c r="U260" s="309">
        <f t="shared" si="50"/>
        <v>0.93333333333333324</v>
      </c>
      <c r="V260" s="185"/>
      <c r="W260" s="185">
        <f t="shared" si="51"/>
        <v>0.5</v>
      </c>
      <c r="X260" s="185">
        <f t="shared" si="51"/>
        <v>0.93333333333333324</v>
      </c>
      <c r="Y260" s="185"/>
    </row>
    <row r="261" spans="1:25" ht="18.75">
      <c r="A261" s="181">
        <v>23</v>
      </c>
      <c r="B261" s="306" t="s">
        <v>20</v>
      </c>
      <c r="C261" s="306"/>
      <c r="D261" s="307" t="s">
        <v>102</v>
      </c>
      <c r="E261" s="307" t="s">
        <v>3921</v>
      </c>
      <c r="F261" s="181">
        <v>25</v>
      </c>
      <c r="G261" s="238"/>
      <c r="H261" s="238"/>
      <c r="I261" s="308">
        <f t="shared" si="43"/>
        <v>1</v>
      </c>
      <c r="J261" s="308">
        <f t="shared" si="44"/>
        <v>0.89999999999999991</v>
      </c>
      <c r="K261" s="308">
        <f t="shared" si="45"/>
        <v>0.3</v>
      </c>
      <c r="L261" s="308">
        <f t="shared" si="46"/>
        <v>0.6</v>
      </c>
      <c r="M261" s="308">
        <f t="shared" si="47"/>
        <v>0.3</v>
      </c>
      <c r="N261" s="308">
        <f t="shared" si="47"/>
        <v>0.6</v>
      </c>
      <c r="O261" s="308">
        <f t="shared" si="48"/>
        <v>0.89999999999999991</v>
      </c>
      <c r="P261" s="34">
        <f t="shared" si="49"/>
        <v>9.9999999999999992E-2</v>
      </c>
      <c r="Q261" s="34">
        <f t="shared" si="49"/>
        <v>0.19999999999999998</v>
      </c>
      <c r="R261" s="33"/>
      <c r="S261" s="33"/>
      <c r="T261" s="33">
        <f t="shared" si="50"/>
        <v>9.9999999999999992E-2</v>
      </c>
      <c r="U261" s="309">
        <f t="shared" si="50"/>
        <v>0.19999999999999998</v>
      </c>
      <c r="V261" s="185"/>
      <c r="W261" s="185">
        <f t="shared" si="51"/>
        <v>9.9999999999999992E-2</v>
      </c>
      <c r="X261" s="185">
        <f t="shared" si="51"/>
        <v>0.19999999999999998</v>
      </c>
      <c r="Y261" s="185"/>
    </row>
    <row r="262" spans="1:25" ht="18.75">
      <c r="A262" s="181">
        <v>24</v>
      </c>
      <c r="B262" s="306" t="s">
        <v>20</v>
      </c>
      <c r="C262" s="306"/>
      <c r="D262" s="307" t="s">
        <v>108</v>
      </c>
      <c r="E262" s="307" t="s">
        <v>3922</v>
      </c>
      <c r="F262" s="181">
        <v>63</v>
      </c>
      <c r="G262" s="238"/>
      <c r="H262" s="238"/>
      <c r="I262" s="308">
        <f t="shared" si="43"/>
        <v>2.6</v>
      </c>
      <c r="J262" s="308">
        <f t="shared" si="44"/>
        <v>2.4000000000000004</v>
      </c>
      <c r="K262" s="308">
        <f t="shared" si="45"/>
        <v>0.8</v>
      </c>
      <c r="L262" s="308">
        <f t="shared" si="46"/>
        <v>1.6</v>
      </c>
      <c r="M262" s="308">
        <f t="shared" si="47"/>
        <v>0.8</v>
      </c>
      <c r="N262" s="308">
        <f t="shared" si="47"/>
        <v>1.6</v>
      </c>
      <c r="O262" s="308">
        <f t="shared" si="48"/>
        <v>2.4000000000000004</v>
      </c>
      <c r="P262" s="34">
        <f t="shared" si="49"/>
        <v>0.26666666666666666</v>
      </c>
      <c r="Q262" s="34">
        <f t="shared" si="49"/>
        <v>0.53333333333333333</v>
      </c>
      <c r="R262" s="33"/>
      <c r="S262" s="33"/>
      <c r="T262" s="33">
        <f t="shared" si="50"/>
        <v>0.26666666666666666</v>
      </c>
      <c r="U262" s="309">
        <f t="shared" si="50"/>
        <v>0.53333333333333333</v>
      </c>
      <c r="V262" s="185"/>
      <c r="W262" s="185">
        <f t="shared" si="51"/>
        <v>0.26666666666666666</v>
      </c>
      <c r="X262" s="185">
        <f t="shared" si="51"/>
        <v>0.53333333333333333</v>
      </c>
      <c r="Y262" s="185"/>
    </row>
    <row r="263" spans="1:25" ht="18.75">
      <c r="A263" s="181">
        <v>25</v>
      </c>
      <c r="B263" s="306" t="s">
        <v>20</v>
      </c>
      <c r="C263" s="306"/>
      <c r="D263" s="307" t="s">
        <v>110</v>
      </c>
      <c r="E263" s="307" t="s">
        <v>3923</v>
      </c>
      <c r="F263" s="181">
        <v>22</v>
      </c>
      <c r="G263" s="238"/>
      <c r="H263" s="238"/>
      <c r="I263" s="308">
        <f t="shared" si="43"/>
        <v>0.9</v>
      </c>
      <c r="J263" s="308">
        <f t="shared" si="44"/>
        <v>0.8</v>
      </c>
      <c r="K263" s="308">
        <f t="shared" si="45"/>
        <v>0.3</v>
      </c>
      <c r="L263" s="308">
        <f t="shared" si="46"/>
        <v>0.5</v>
      </c>
      <c r="M263" s="308">
        <f t="shared" si="47"/>
        <v>0.3</v>
      </c>
      <c r="N263" s="308">
        <f t="shared" si="47"/>
        <v>0.5</v>
      </c>
      <c r="O263" s="308">
        <f t="shared" si="48"/>
        <v>0.8</v>
      </c>
      <c r="P263" s="34">
        <f t="shared" si="49"/>
        <v>9.9999999999999992E-2</v>
      </c>
      <c r="Q263" s="34">
        <f t="shared" si="49"/>
        <v>0.16666666666666666</v>
      </c>
      <c r="R263" s="33"/>
      <c r="S263" s="33"/>
      <c r="T263" s="33">
        <f t="shared" si="50"/>
        <v>9.9999999999999992E-2</v>
      </c>
      <c r="U263" s="309">
        <f t="shared" si="50"/>
        <v>0.16666666666666666</v>
      </c>
      <c r="V263" s="185"/>
      <c r="W263" s="185">
        <f t="shared" si="51"/>
        <v>9.9999999999999992E-2</v>
      </c>
      <c r="X263" s="185">
        <f t="shared" si="51"/>
        <v>0.16666666666666666</v>
      </c>
      <c r="Y263" s="185"/>
    </row>
    <row r="264" spans="1:25" ht="18.75">
      <c r="A264" s="181">
        <v>26</v>
      </c>
      <c r="B264" s="306" t="s">
        <v>20</v>
      </c>
      <c r="C264" s="306"/>
      <c r="D264" s="307" t="s">
        <v>112</v>
      </c>
      <c r="E264" s="307" t="s">
        <v>3924</v>
      </c>
      <c r="F264" s="181">
        <v>55</v>
      </c>
      <c r="G264" s="238"/>
      <c r="H264" s="238"/>
      <c r="I264" s="308">
        <f t="shared" si="43"/>
        <v>2.2999999999999998</v>
      </c>
      <c r="J264" s="308">
        <f t="shared" si="44"/>
        <v>2.0999999999999996</v>
      </c>
      <c r="K264" s="308">
        <f t="shared" si="45"/>
        <v>0.7</v>
      </c>
      <c r="L264" s="308">
        <f t="shared" si="46"/>
        <v>1.4</v>
      </c>
      <c r="M264" s="308">
        <f t="shared" si="47"/>
        <v>0.7</v>
      </c>
      <c r="N264" s="308">
        <f t="shared" si="47"/>
        <v>1.4</v>
      </c>
      <c r="O264" s="308">
        <f t="shared" si="48"/>
        <v>2.0999999999999996</v>
      </c>
      <c r="P264" s="34">
        <f t="shared" si="49"/>
        <v>0.23333333333333331</v>
      </c>
      <c r="Q264" s="34">
        <f t="shared" si="49"/>
        <v>0.46666666666666662</v>
      </c>
      <c r="R264" s="33"/>
      <c r="S264" s="33"/>
      <c r="T264" s="33">
        <f t="shared" si="50"/>
        <v>0.23333333333333331</v>
      </c>
      <c r="U264" s="309">
        <f t="shared" si="50"/>
        <v>0.46666666666666662</v>
      </c>
      <c r="V264" s="185"/>
      <c r="W264" s="185">
        <f t="shared" si="51"/>
        <v>0.23333333333333331</v>
      </c>
      <c r="X264" s="185">
        <f t="shared" si="51"/>
        <v>0.46666666666666662</v>
      </c>
      <c r="Y264" s="185"/>
    </row>
    <row r="265" spans="1:25" ht="18.75">
      <c r="A265" s="181">
        <v>27</v>
      </c>
      <c r="B265" s="306" t="s">
        <v>20</v>
      </c>
      <c r="C265" s="306"/>
      <c r="D265" s="307" t="s">
        <v>114</v>
      </c>
      <c r="E265" s="307" t="s">
        <v>3925</v>
      </c>
      <c r="F265" s="181">
        <v>45</v>
      </c>
      <c r="G265" s="238"/>
      <c r="H265" s="238"/>
      <c r="I265" s="308">
        <f t="shared" si="43"/>
        <v>1.9</v>
      </c>
      <c r="J265" s="308">
        <f t="shared" si="44"/>
        <v>1.7999999999999998</v>
      </c>
      <c r="K265" s="308">
        <f t="shared" si="45"/>
        <v>0.6</v>
      </c>
      <c r="L265" s="308">
        <f t="shared" si="46"/>
        <v>1.2</v>
      </c>
      <c r="M265" s="308">
        <f t="shared" si="47"/>
        <v>0.6</v>
      </c>
      <c r="N265" s="308">
        <f t="shared" si="47"/>
        <v>1.2</v>
      </c>
      <c r="O265" s="308">
        <f t="shared" si="48"/>
        <v>1.7999999999999998</v>
      </c>
      <c r="P265" s="34">
        <f t="shared" si="49"/>
        <v>0.19999999999999998</v>
      </c>
      <c r="Q265" s="34">
        <f t="shared" si="49"/>
        <v>0.39999999999999997</v>
      </c>
      <c r="R265" s="33"/>
      <c r="S265" s="33"/>
      <c r="T265" s="33">
        <f t="shared" si="50"/>
        <v>0.19999999999999998</v>
      </c>
      <c r="U265" s="309">
        <f t="shared" si="50"/>
        <v>0.39999999999999997</v>
      </c>
      <c r="V265" s="185"/>
      <c r="W265" s="185">
        <f t="shared" si="51"/>
        <v>0.19999999999999998</v>
      </c>
      <c r="X265" s="185">
        <f t="shared" si="51"/>
        <v>0.39999999999999997</v>
      </c>
      <c r="Y265" s="185"/>
    </row>
    <row r="266" spans="1:25" ht="18.75">
      <c r="A266" s="181">
        <v>28</v>
      </c>
      <c r="B266" s="306" t="s">
        <v>20</v>
      </c>
      <c r="C266" s="306"/>
      <c r="D266" s="307" t="s">
        <v>75</v>
      </c>
      <c r="E266" s="307" t="s">
        <v>3926</v>
      </c>
      <c r="F266" s="181">
        <v>135</v>
      </c>
      <c r="G266" s="238"/>
      <c r="H266" s="238"/>
      <c r="I266" s="308">
        <f t="shared" si="43"/>
        <v>5.6</v>
      </c>
      <c r="J266" s="308">
        <f t="shared" si="44"/>
        <v>5.2</v>
      </c>
      <c r="K266" s="308">
        <f t="shared" si="45"/>
        <v>1.8</v>
      </c>
      <c r="L266" s="308">
        <f t="shared" si="46"/>
        <v>3.4</v>
      </c>
      <c r="M266" s="308">
        <f t="shared" si="47"/>
        <v>1.8</v>
      </c>
      <c r="N266" s="308">
        <f t="shared" si="47"/>
        <v>3.4</v>
      </c>
      <c r="O266" s="308">
        <f t="shared" si="48"/>
        <v>5.2</v>
      </c>
      <c r="P266" s="34">
        <f t="shared" si="49"/>
        <v>0.6</v>
      </c>
      <c r="Q266" s="34">
        <f t="shared" si="49"/>
        <v>1.1333333333333333</v>
      </c>
      <c r="R266" s="33"/>
      <c r="S266" s="33"/>
      <c r="T266" s="33">
        <f t="shared" si="50"/>
        <v>0.6</v>
      </c>
      <c r="U266" s="309">
        <f t="shared" si="50"/>
        <v>1.1333333333333333</v>
      </c>
      <c r="V266" s="185"/>
      <c r="W266" s="185">
        <f t="shared" si="51"/>
        <v>0.6</v>
      </c>
      <c r="X266" s="185">
        <f t="shared" si="51"/>
        <v>1.1333333333333333</v>
      </c>
      <c r="Y266" s="185"/>
    </row>
    <row r="267" spans="1:25" ht="18.75">
      <c r="A267" s="181">
        <v>29</v>
      </c>
      <c r="B267" s="306" t="s">
        <v>20</v>
      </c>
      <c r="C267" s="306"/>
      <c r="D267" s="307" t="s">
        <v>78</v>
      </c>
      <c r="E267" s="307" t="s">
        <v>3927</v>
      </c>
      <c r="F267" s="181">
        <v>38</v>
      </c>
      <c r="G267" s="238"/>
      <c r="H267" s="238"/>
      <c r="I267" s="308">
        <f t="shared" si="43"/>
        <v>1.6</v>
      </c>
      <c r="J267" s="308">
        <f t="shared" si="44"/>
        <v>1.5</v>
      </c>
      <c r="K267" s="308">
        <f t="shared" si="45"/>
        <v>0.5</v>
      </c>
      <c r="L267" s="308">
        <f t="shared" si="46"/>
        <v>1</v>
      </c>
      <c r="M267" s="308">
        <f t="shared" si="47"/>
        <v>0.5</v>
      </c>
      <c r="N267" s="308">
        <f t="shared" si="47"/>
        <v>1</v>
      </c>
      <c r="O267" s="308">
        <f t="shared" si="48"/>
        <v>1.5</v>
      </c>
      <c r="P267" s="34">
        <f t="shared" si="49"/>
        <v>0.16666666666666666</v>
      </c>
      <c r="Q267" s="34">
        <f t="shared" si="49"/>
        <v>0.33333333333333331</v>
      </c>
      <c r="R267" s="33"/>
      <c r="S267" s="33"/>
      <c r="T267" s="33">
        <f t="shared" si="50"/>
        <v>0.16666666666666666</v>
      </c>
      <c r="U267" s="309">
        <f t="shared" si="50"/>
        <v>0.33333333333333331</v>
      </c>
      <c r="V267" s="185"/>
      <c r="W267" s="185">
        <f t="shared" si="51"/>
        <v>0.16666666666666666</v>
      </c>
      <c r="X267" s="185">
        <f t="shared" si="51"/>
        <v>0.33333333333333331</v>
      </c>
      <c r="Y267" s="185"/>
    </row>
    <row r="268" spans="1:25" ht="18.75">
      <c r="A268" s="181">
        <v>30</v>
      </c>
      <c r="B268" s="306" t="s">
        <v>20</v>
      </c>
      <c r="C268" s="306"/>
      <c r="D268" s="307" t="s">
        <v>182</v>
      </c>
      <c r="E268" s="307" t="s">
        <v>3928</v>
      </c>
      <c r="F268" s="181">
        <v>196</v>
      </c>
      <c r="G268" s="238"/>
      <c r="H268" s="238"/>
      <c r="I268" s="308">
        <f t="shared" si="43"/>
        <v>8.1</v>
      </c>
      <c r="J268" s="308">
        <f t="shared" si="44"/>
        <v>7.5</v>
      </c>
      <c r="K268" s="308">
        <f t="shared" si="45"/>
        <v>2.6</v>
      </c>
      <c r="L268" s="308">
        <f t="shared" si="46"/>
        <v>4.9000000000000004</v>
      </c>
      <c r="M268" s="308">
        <f t="shared" si="47"/>
        <v>2.6</v>
      </c>
      <c r="N268" s="308">
        <f t="shared" si="47"/>
        <v>4.9000000000000004</v>
      </c>
      <c r="O268" s="308">
        <f t="shared" si="48"/>
        <v>7.5</v>
      </c>
      <c r="P268" s="34">
        <f t="shared" si="49"/>
        <v>0.8666666666666667</v>
      </c>
      <c r="Q268" s="34">
        <f t="shared" si="49"/>
        <v>1.6333333333333335</v>
      </c>
      <c r="R268" s="33"/>
      <c r="S268" s="33"/>
      <c r="T268" s="33">
        <f t="shared" si="50"/>
        <v>0.8666666666666667</v>
      </c>
      <c r="U268" s="309">
        <f t="shared" si="50"/>
        <v>1.6333333333333335</v>
      </c>
      <c r="V268" s="185"/>
      <c r="W268" s="185">
        <f t="shared" si="51"/>
        <v>0.8666666666666667</v>
      </c>
      <c r="X268" s="185">
        <f t="shared" si="51"/>
        <v>1.6333333333333335</v>
      </c>
      <c r="Y268" s="185"/>
    </row>
    <row r="269" spans="1:25" ht="18.75">
      <c r="A269" s="181">
        <v>31</v>
      </c>
      <c r="B269" s="306" t="s">
        <v>20</v>
      </c>
      <c r="C269" s="306"/>
      <c r="D269" s="307" t="s">
        <v>186</v>
      </c>
      <c r="E269" s="307" t="s">
        <v>3929</v>
      </c>
      <c r="F269" s="181">
        <v>25</v>
      </c>
      <c r="G269" s="238"/>
      <c r="H269" s="238"/>
      <c r="I269" s="308">
        <f t="shared" si="43"/>
        <v>1</v>
      </c>
      <c r="J269" s="308">
        <f t="shared" si="44"/>
        <v>0.89999999999999991</v>
      </c>
      <c r="K269" s="308">
        <f t="shared" si="45"/>
        <v>0.3</v>
      </c>
      <c r="L269" s="308">
        <f t="shared" si="46"/>
        <v>0.6</v>
      </c>
      <c r="M269" s="308">
        <f t="shared" si="47"/>
        <v>0.3</v>
      </c>
      <c r="N269" s="308">
        <f t="shared" si="47"/>
        <v>0.6</v>
      </c>
      <c r="O269" s="308">
        <f t="shared" si="48"/>
        <v>0.89999999999999991</v>
      </c>
      <c r="P269" s="34">
        <f t="shared" si="49"/>
        <v>9.9999999999999992E-2</v>
      </c>
      <c r="Q269" s="34">
        <f t="shared" si="49"/>
        <v>0.19999999999999998</v>
      </c>
      <c r="R269" s="33"/>
      <c r="S269" s="33"/>
      <c r="T269" s="33">
        <f t="shared" si="50"/>
        <v>9.9999999999999992E-2</v>
      </c>
      <c r="U269" s="309">
        <f t="shared" si="50"/>
        <v>0.19999999999999998</v>
      </c>
      <c r="V269" s="185"/>
      <c r="W269" s="185">
        <f t="shared" si="51"/>
        <v>9.9999999999999992E-2</v>
      </c>
      <c r="X269" s="185">
        <f t="shared" si="51"/>
        <v>0.19999999999999998</v>
      </c>
      <c r="Y269" s="185"/>
    </row>
    <row r="270" spans="1:25" ht="18.75">
      <c r="A270" s="181">
        <v>32</v>
      </c>
      <c r="B270" s="306" t="s">
        <v>20</v>
      </c>
      <c r="C270" s="306"/>
      <c r="D270" s="307" t="s">
        <v>194</v>
      </c>
      <c r="E270" s="307" t="s">
        <v>3930</v>
      </c>
      <c r="F270" s="181">
        <v>62</v>
      </c>
      <c r="G270" s="238"/>
      <c r="H270" s="238"/>
      <c r="I270" s="308">
        <f t="shared" si="43"/>
        <v>2.6</v>
      </c>
      <c r="J270" s="308">
        <f t="shared" si="44"/>
        <v>2.4000000000000004</v>
      </c>
      <c r="K270" s="308">
        <f t="shared" si="45"/>
        <v>0.8</v>
      </c>
      <c r="L270" s="308">
        <f t="shared" si="46"/>
        <v>1.6</v>
      </c>
      <c r="M270" s="308">
        <f t="shared" si="47"/>
        <v>0.8</v>
      </c>
      <c r="N270" s="308">
        <f t="shared" si="47"/>
        <v>1.6</v>
      </c>
      <c r="O270" s="308">
        <f t="shared" si="48"/>
        <v>2.4000000000000004</v>
      </c>
      <c r="P270" s="34">
        <f t="shared" si="49"/>
        <v>0.26666666666666666</v>
      </c>
      <c r="Q270" s="34">
        <f t="shared" si="49"/>
        <v>0.53333333333333333</v>
      </c>
      <c r="R270" s="33"/>
      <c r="S270" s="33"/>
      <c r="T270" s="33">
        <f t="shared" si="50"/>
        <v>0.26666666666666666</v>
      </c>
      <c r="U270" s="309">
        <f t="shared" si="50"/>
        <v>0.53333333333333333</v>
      </c>
      <c r="V270" s="185"/>
      <c r="W270" s="185">
        <f t="shared" si="51"/>
        <v>0.26666666666666666</v>
      </c>
      <c r="X270" s="185">
        <f t="shared" si="51"/>
        <v>0.53333333333333333</v>
      </c>
      <c r="Y270" s="185"/>
    </row>
    <row r="271" spans="1:25" ht="18.75">
      <c r="A271" s="181">
        <v>33</v>
      </c>
      <c r="B271" s="306" t="s">
        <v>20</v>
      </c>
      <c r="C271" s="306"/>
      <c r="D271" s="307" t="s">
        <v>3931</v>
      </c>
      <c r="E271" s="307" t="s">
        <v>3932</v>
      </c>
      <c r="F271" s="181">
        <v>122</v>
      </c>
      <c r="G271" s="238"/>
      <c r="H271" s="238"/>
      <c r="I271" s="308">
        <f t="shared" si="43"/>
        <v>5</v>
      </c>
      <c r="J271" s="308">
        <f t="shared" si="44"/>
        <v>4.5999999999999996</v>
      </c>
      <c r="K271" s="308">
        <f t="shared" si="45"/>
        <v>1.6</v>
      </c>
      <c r="L271" s="308">
        <f t="shared" si="46"/>
        <v>3</v>
      </c>
      <c r="M271" s="308">
        <f t="shared" si="47"/>
        <v>1.6</v>
      </c>
      <c r="N271" s="308">
        <f t="shared" si="47"/>
        <v>3</v>
      </c>
      <c r="O271" s="308">
        <f t="shared" si="48"/>
        <v>4.5999999999999996</v>
      </c>
      <c r="P271" s="34">
        <f t="shared" si="49"/>
        <v>0.53333333333333333</v>
      </c>
      <c r="Q271" s="34">
        <f t="shared" si="49"/>
        <v>1</v>
      </c>
      <c r="R271" s="33"/>
      <c r="S271" s="33"/>
      <c r="T271" s="33">
        <f t="shared" si="50"/>
        <v>0.53333333333333333</v>
      </c>
      <c r="U271" s="309">
        <f t="shared" si="50"/>
        <v>1</v>
      </c>
      <c r="V271" s="185"/>
      <c r="W271" s="185">
        <f t="shared" si="51"/>
        <v>0.53333333333333333</v>
      </c>
      <c r="X271" s="185">
        <f t="shared" si="51"/>
        <v>1</v>
      </c>
      <c r="Y271" s="185"/>
    </row>
    <row r="272" spans="1:25" ht="18.75">
      <c r="A272" s="181">
        <v>34</v>
      </c>
      <c r="B272" s="306" t="s">
        <v>20</v>
      </c>
      <c r="C272" s="306"/>
      <c r="D272" s="307" t="s">
        <v>20</v>
      </c>
      <c r="E272" s="307" t="s">
        <v>3899</v>
      </c>
      <c r="F272" s="181">
        <v>82</v>
      </c>
      <c r="G272" s="238"/>
      <c r="H272" s="238"/>
      <c r="I272" s="308">
        <f t="shared" si="43"/>
        <v>3.4</v>
      </c>
      <c r="J272" s="308">
        <f t="shared" si="44"/>
        <v>3.2</v>
      </c>
      <c r="K272" s="308">
        <f t="shared" si="45"/>
        <v>1.1000000000000001</v>
      </c>
      <c r="L272" s="308">
        <f t="shared" si="46"/>
        <v>2.1</v>
      </c>
      <c r="M272" s="308">
        <f t="shared" si="47"/>
        <v>1.1000000000000001</v>
      </c>
      <c r="N272" s="308">
        <f t="shared" si="47"/>
        <v>2.1</v>
      </c>
      <c r="O272" s="308">
        <f t="shared" si="48"/>
        <v>3.2</v>
      </c>
      <c r="P272" s="34">
        <f t="shared" si="49"/>
        <v>0.3666666666666667</v>
      </c>
      <c r="Q272" s="34">
        <f t="shared" si="49"/>
        <v>0.70000000000000007</v>
      </c>
      <c r="R272" s="33"/>
      <c r="S272" s="33"/>
      <c r="T272" s="33">
        <f t="shared" si="50"/>
        <v>0.3666666666666667</v>
      </c>
      <c r="U272" s="309">
        <f t="shared" si="50"/>
        <v>0.70000000000000007</v>
      </c>
      <c r="V272" s="185"/>
      <c r="W272" s="185">
        <f t="shared" si="51"/>
        <v>0.3666666666666667</v>
      </c>
      <c r="X272" s="185">
        <f t="shared" si="51"/>
        <v>0.70000000000000007</v>
      </c>
      <c r="Y272" s="185"/>
    </row>
    <row r="273" spans="1:25" ht="18.75">
      <c r="A273" s="181">
        <v>35</v>
      </c>
      <c r="B273" s="306" t="s">
        <v>20</v>
      </c>
      <c r="C273" s="306"/>
      <c r="D273" s="307" t="s">
        <v>147</v>
      </c>
      <c r="E273" s="307" t="s">
        <v>3933</v>
      </c>
      <c r="F273" s="181">
        <v>144</v>
      </c>
      <c r="G273" s="238"/>
      <c r="H273" s="238"/>
      <c r="I273" s="308">
        <f t="shared" si="43"/>
        <v>5.9</v>
      </c>
      <c r="J273" s="308">
        <f t="shared" si="44"/>
        <v>5.5</v>
      </c>
      <c r="K273" s="308">
        <f t="shared" si="45"/>
        <v>1.9</v>
      </c>
      <c r="L273" s="308">
        <f t="shared" si="46"/>
        <v>3.6</v>
      </c>
      <c r="M273" s="308">
        <f t="shared" si="47"/>
        <v>1.9</v>
      </c>
      <c r="N273" s="308">
        <f t="shared" si="47"/>
        <v>3.6</v>
      </c>
      <c r="O273" s="308">
        <f t="shared" si="48"/>
        <v>5.5</v>
      </c>
      <c r="P273" s="34">
        <f t="shared" si="49"/>
        <v>0.6333333333333333</v>
      </c>
      <c r="Q273" s="34">
        <f t="shared" si="49"/>
        <v>1.2</v>
      </c>
      <c r="R273" s="33"/>
      <c r="S273" s="33"/>
      <c r="T273" s="33">
        <f t="shared" si="50"/>
        <v>0.6333333333333333</v>
      </c>
      <c r="U273" s="309">
        <f t="shared" si="50"/>
        <v>1.2</v>
      </c>
      <c r="V273" s="185"/>
      <c r="W273" s="185">
        <f t="shared" si="51"/>
        <v>0.6333333333333333</v>
      </c>
      <c r="X273" s="185">
        <f t="shared" si="51"/>
        <v>1.2</v>
      </c>
      <c r="Y273" s="185"/>
    </row>
    <row r="274" spans="1:25" ht="18.75">
      <c r="A274" s="181">
        <v>36</v>
      </c>
      <c r="B274" s="306" t="s">
        <v>20</v>
      </c>
      <c r="C274" s="306"/>
      <c r="D274" s="307" t="s">
        <v>149</v>
      </c>
      <c r="E274" s="307" t="s">
        <v>3934</v>
      </c>
      <c r="F274" s="181">
        <v>59</v>
      </c>
      <c r="G274" s="238"/>
      <c r="H274" s="238"/>
      <c r="I274" s="308">
        <f t="shared" si="43"/>
        <v>2.4</v>
      </c>
      <c r="J274" s="308">
        <f t="shared" si="44"/>
        <v>2.2999999999999998</v>
      </c>
      <c r="K274" s="308">
        <f t="shared" si="45"/>
        <v>0.8</v>
      </c>
      <c r="L274" s="308">
        <f t="shared" si="46"/>
        <v>1.5</v>
      </c>
      <c r="M274" s="308">
        <f t="shared" si="47"/>
        <v>0.8</v>
      </c>
      <c r="N274" s="308">
        <f t="shared" si="47"/>
        <v>1.5</v>
      </c>
      <c r="O274" s="308">
        <f t="shared" si="48"/>
        <v>2.2999999999999998</v>
      </c>
      <c r="P274" s="34">
        <f t="shared" si="49"/>
        <v>0.26666666666666666</v>
      </c>
      <c r="Q274" s="34">
        <f t="shared" si="49"/>
        <v>0.5</v>
      </c>
      <c r="R274" s="33"/>
      <c r="S274" s="33"/>
      <c r="T274" s="33">
        <f t="shared" si="50"/>
        <v>0.26666666666666666</v>
      </c>
      <c r="U274" s="309">
        <f t="shared" si="50"/>
        <v>0.5</v>
      </c>
      <c r="V274" s="185"/>
      <c r="W274" s="185">
        <f t="shared" si="51"/>
        <v>0.26666666666666666</v>
      </c>
      <c r="X274" s="185">
        <f t="shared" si="51"/>
        <v>0.5</v>
      </c>
      <c r="Y274" s="185"/>
    </row>
    <row r="275" spans="1:25" ht="18.75">
      <c r="A275" s="181">
        <v>37</v>
      </c>
      <c r="B275" s="306" t="s">
        <v>20</v>
      </c>
      <c r="C275" s="306"/>
      <c r="D275" s="307" t="s">
        <v>151</v>
      </c>
      <c r="E275" s="307" t="s">
        <v>3935</v>
      </c>
      <c r="F275" s="181">
        <v>55</v>
      </c>
      <c r="G275" s="238"/>
      <c r="H275" s="238"/>
      <c r="I275" s="308">
        <f t="shared" si="43"/>
        <v>2.2999999999999998</v>
      </c>
      <c r="J275" s="308">
        <f t="shared" si="44"/>
        <v>2.0999999999999996</v>
      </c>
      <c r="K275" s="308">
        <f t="shared" si="45"/>
        <v>0.7</v>
      </c>
      <c r="L275" s="308">
        <f t="shared" si="46"/>
        <v>1.4</v>
      </c>
      <c r="M275" s="308">
        <f t="shared" si="47"/>
        <v>0.7</v>
      </c>
      <c r="N275" s="308">
        <f t="shared" si="47"/>
        <v>1.4</v>
      </c>
      <c r="O275" s="308">
        <f t="shared" si="48"/>
        <v>2.0999999999999996</v>
      </c>
      <c r="P275" s="34">
        <f t="shared" si="49"/>
        <v>0.23333333333333331</v>
      </c>
      <c r="Q275" s="34">
        <f t="shared" si="49"/>
        <v>0.46666666666666662</v>
      </c>
      <c r="R275" s="33"/>
      <c r="S275" s="33"/>
      <c r="T275" s="33">
        <f t="shared" si="50"/>
        <v>0.23333333333333331</v>
      </c>
      <c r="U275" s="309">
        <f t="shared" si="50"/>
        <v>0.46666666666666662</v>
      </c>
      <c r="V275" s="185"/>
      <c r="W275" s="185">
        <f t="shared" si="51"/>
        <v>0.23333333333333331</v>
      </c>
      <c r="X275" s="185">
        <f t="shared" si="51"/>
        <v>0.46666666666666662</v>
      </c>
      <c r="Y275" s="185"/>
    </row>
    <row r="276" spans="1:25" ht="18.75">
      <c r="A276" s="181">
        <v>38</v>
      </c>
      <c r="B276" s="306" t="s">
        <v>20</v>
      </c>
      <c r="C276" s="306"/>
      <c r="D276" s="307" t="s">
        <v>2702</v>
      </c>
      <c r="E276" s="307" t="s">
        <v>3936</v>
      </c>
      <c r="F276" s="181">
        <v>90</v>
      </c>
      <c r="G276" s="238"/>
      <c r="H276" s="238"/>
      <c r="I276" s="308">
        <f t="shared" si="43"/>
        <v>3.7</v>
      </c>
      <c r="J276" s="308">
        <f t="shared" si="44"/>
        <v>3.4000000000000004</v>
      </c>
      <c r="K276" s="308">
        <f t="shared" si="45"/>
        <v>1.2</v>
      </c>
      <c r="L276" s="308">
        <f t="shared" si="46"/>
        <v>2.2000000000000002</v>
      </c>
      <c r="M276" s="308">
        <f t="shared" si="47"/>
        <v>1.2</v>
      </c>
      <c r="N276" s="308">
        <f t="shared" si="47"/>
        <v>2.2000000000000002</v>
      </c>
      <c r="O276" s="308">
        <f t="shared" si="48"/>
        <v>3.4000000000000004</v>
      </c>
      <c r="P276" s="34">
        <f t="shared" si="49"/>
        <v>0.39999999999999997</v>
      </c>
      <c r="Q276" s="34">
        <f t="shared" si="49"/>
        <v>0.73333333333333339</v>
      </c>
      <c r="R276" s="33"/>
      <c r="S276" s="33"/>
      <c r="T276" s="33">
        <f t="shared" si="50"/>
        <v>0.39999999999999997</v>
      </c>
      <c r="U276" s="309">
        <f t="shared" si="50"/>
        <v>0.73333333333333339</v>
      </c>
      <c r="V276" s="185"/>
      <c r="W276" s="185">
        <f t="shared" si="51"/>
        <v>0.39999999999999997</v>
      </c>
      <c r="X276" s="185">
        <f t="shared" si="51"/>
        <v>0.73333333333333339</v>
      </c>
      <c r="Y276" s="185"/>
    </row>
    <row r="277" spans="1:25" ht="18.75">
      <c r="A277" s="181">
        <v>39</v>
      </c>
      <c r="B277" s="306" t="s">
        <v>20</v>
      </c>
      <c r="C277" s="306"/>
      <c r="D277" s="307" t="s">
        <v>155</v>
      </c>
      <c r="E277" s="307" t="s">
        <v>3937</v>
      </c>
      <c r="F277" s="181">
        <v>60</v>
      </c>
      <c r="G277" s="238"/>
      <c r="H277" s="238"/>
      <c r="I277" s="308">
        <f t="shared" si="43"/>
        <v>2.5</v>
      </c>
      <c r="J277" s="308">
        <f t="shared" si="44"/>
        <v>2.2999999999999998</v>
      </c>
      <c r="K277" s="308">
        <f t="shared" si="45"/>
        <v>0.8</v>
      </c>
      <c r="L277" s="308">
        <f t="shared" si="46"/>
        <v>1.5</v>
      </c>
      <c r="M277" s="308">
        <f t="shared" si="47"/>
        <v>0.8</v>
      </c>
      <c r="N277" s="308">
        <f t="shared" si="47"/>
        <v>1.5</v>
      </c>
      <c r="O277" s="308">
        <f t="shared" si="48"/>
        <v>2.2999999999999998</v>
      </c>
      <c r="P277" s="34">
        <f t="shared" si="49"/>
        <v>0.26666666666666666</v>
      </c>
      <c r="Q277" s="34">
        <f t="shared" si="49"/>
        <v>0.5</v>
      </c>
      <c r="R277" s="33"/>
      <c r="S277" s="33"/>
      <c r="T277" s="33">
        <f t="shared" si="50"/>
        <v>0.26666666666666666</v>
      </c>
      <c r="U277" s="309">
        <f t="shared" si="50"/>
        <v>0.5</v>
      </c>
      <c r="V277" s="185"/>
      <c r="W277" s="185">
        <f t="shared" si="51"/>
        <v>0.26666666666666666</v>
      </c>
      <c r="X277" s="185">
        <f t="shared" si="51"/>
        <v>0.5</v>
      </c>
      <c r="Y277" s="185"/>
    </row>
    <row r="278" spans="1:25" ht="18.75">
      <c r="A278" s="181">
        <v>40</v>
      </c>
      <c r="B278" s="306" t="s">
        <v>20</v>
      </c>
      <c r="C278" s="306"/>
      <c r="D278" s="307" t="s">
        <v>161</v>
      </c>
      <c r="E278" s="307" t="s">
        <v>3938</v>
      </c>
      <c r="F278" s="181">
        <v>134</v>
      </c>
      <c r="G278" s="238"/>
      <c r="H278" s="238"/>
      <c r="I278" s="308">
        <f t="shared" si="43"/>
        <v>5.5</v>
      </c>
      <c r="J278" s="308">
        <f t="shared" si="44"/>
        <v>5.0999999999999996</v>
      </c>
      <c r="K278" s="308">
        <f t="shared" si="45"/>
        <v>1.8</v>
      </c>
      <c r="L278" s="308">
        <f t="shared" si="46"/>
        <v>3.3</v>
      </c>
      <c r="M278" s="308">
        <f t="shared" si="47"/>
        <v>1.8</v>
      </c>
      <c r="N278" s="308">
        <f t="shared" si="47"/>
        <v>3.3</v>
      </c>
      <c r="O278" s="308">
        <f t="shared" si="48"/>
        <v>5.0999999999999996</v>
      </c>
      <c r="P278" s="34">
        <f t="shared" si="49"/>
        <v>0.6</v>
      </c>
      <c r="Q278" s="34">
        <f t="shared" si="49"/>
        <v>1.0999999999999999</v>
      </c>
      <c r="R278" s="33"/>
      <c r="S278" s="33"/>
      <c r="T278" s="33">
        <f t="shared" si="50"/>
        <v>0.6</v>
      </c>
      <c r="U278" s="309">
        <f t="shared" si="50"/>
        <v>1.0999999999999999</v>
      </c>
      <c r="V278" s="185"/>
      <c r="W278" s="185">
        <f t="shared" si="51"/>
        <v>0.6</v>
      </c>
      <c r="X278" s="185">
        <f t="shared" si="51"/>
        <v>1.0999999999999999</v>
      </c>
      <c r="Y278" s="185"/>
    </row>
    <row r="279" spans="1:25" ht="18.75">
      <c r="A279" s="181">
        <v>41</v>
      </c>
      <c r="B279" s="306" t="s">
        <v>20</v>
      </c>
      <c r="C279" s="306"/>
      <c r="D279" s="307" t="s">
        <v>171</v>
      </c>
      <c r="E279" s="307" t="s">
        <v>3939</v>
      </c>
      <c r="F279" s="181">
        <v>43</v>
      </c>
      <c r="G279" s="238"/>
      <c r="H279" s="238"/>
      <c r="I279" s="308">
        <f t="shared" si="43"/>
        <v>1.8</v>
      </c>
      <c r="J279" s="308">
        <f t="shared" si="44"/>
        <v>1.7000000000000002</v>
      </c>
      <c r="K279" s="308">
        <f t="shared" si="45"/>
        <v>0.6</v>
      </c>
      <c r="L279" s="308">
        <f t="shared" si="46"/>
        <v>1.1000000000000001</v>
      </c>
      <c r="M279" s="308">
        <f t="shared" si="47"/>
        <v>0.6</v>
      </c>
      <c r="N279" s="308">
        <f t="shared" si="47"/>
        <v>1.1000000000000001</v>
      </c>
      <c r="O279" s="308">
        <f t="shared" si="48"/>
        <v>1.7000000000000002</v>
      </c>
      <c r="P279" s="34">
        <f t="shared" si="49"/>
        <v>0.19999999999999998</v>
      </c>
      <c r="Q279" s="34">
        <f t="shared" si="49"/>
        <v>0.3666666666666667</v>
      </c>
      <c r="R279" s="33"/>
      <c r="S279" s="33"/>
      <c r="T279" s="33">
        <f t="shared" si="50"/>
        <v>0.19999999999999998</v>
      </c>
      <c r="U279" s="309">
        <f t="shared" si="50"/>
        <v>0.3666666666666667</v>
      </c>
      <c r="V279" s="185"/>
      <c r="W279" s="185">
        <f t="shared" si="51"/>
        <v>0.19999999999999998</v>
      </c>
      <c r="X279" s="185">
        <f t="shared" si="51"/>
        <v>0.3666666666666667</v>
      </c>
      <c r="Y279" s="185"/>
    </row>
    <row r="280" spans="1:25" ht="18.75">
      <c r="A280" s="181">
        <v>42</v>
      </c>
      <c r="B280" s="306" t="s">
        <v>20</v>
      </c>
      <c r="C280" s="306"/>
      <c r="D280" s="307" t="s">
        <v>175</v>
      </c>
      <c r="E280" s="329" t="s">
        <v>3940</v>
      </c>
      <c r="F280" s="181">
        <v>123</v>
      </c>
      <c r="G280" s="238"/>
      <c r="H280" s="238"/>
      <c r="I280" s="308">
        <f t="shared" si="43"/>
        <v>5.0999999999999996</v>
      </c>
      <c r="J280" s="308">
        <f t="shared" si="44"/>
        <v>4.7</v>
      </c>
      <c r="K280" s="308">
        <f t="shared" si="45"/>
        <v>1.6</v>
      </c>
      <c r="L280" s="308">
        <f t="shared" si="46"/>
        <v>3.1</v>
      </c>
      <c r="M280" s="308">
        <f t="shared" si="47"/>
        <v>1.6</v>
      </c>
      <c r="N280" s="308">
        <f t="shared" si="47"/>
        <v>3.1</v>
      </c>
      <c r="O280" s="308">
        <f t="shared" si="48"/>
        <v>4.7</v>
      </c>
      <c r="P280" s="34">
        <f t="shared" si="49"/>
        <v>0.53333333333333333</v>
      </c>
      <c r="Q280" s="34">
        <f t="shared" si="49"/>
        <v>1.0333333333333334</v>
      </c>
      <c r="R280" s="33"/>
      <c r="S280" s="33"/>
      <c r="T280" s="33">
        <f t="shared" si="50"/>
        <v>0.53333333333333333</v>
      </c>
      <c r="U280" s="309">
        <f t="shared" si="50"/>
        <v>1.0333333333333334</v>
      </c>
      <c r="V280" s="185"/>
      <c r="W280" s="185">
        <f t="shared" si="51"/>
        <v>0.53333333333333333</v>
      </c>
      <c r="X280" s="185">
        <f t="shared" si="51"/>
        <v>1.0333333333333334</v>
      </c>
      <c r="Y280" s="185"/>
    </row>
    <row r="281" spans="1:25" ht="18.75">
      <c r="A281" s="181">
        <v>43</v>
      </c>
      <c r="B281" s="306" t="s">
        <v>20</v>
      </c>
      <c r="C281" s="306"/>
      <c r="D281" s="307" t="s">
        <v>180</v>
      </c>
      <c r="E281" s="307" t="s">
        <v>3941</v>
      </c>
      <c r="F281" s="181">
        <v>107</v>
      </c>
      <c r="G281" s="238"/>
      <c r="H281" s="238"/>
      <c r="I281" s="308">
        <f t="shared" si="43"/>
        <v>4.4000000000000004</v>
      </c>
      <c r="J281" s="308">
        <f t="shared" si="44"/>
        <v>4.0999999999999996</v>
      </c>
      <c r="K281" s="308">
        <f t="shared" si="45"/>
        <v>1.4</v>
      </c>
      <c r="L281" s="308">
        <f t="shared" si="46"/>
        <v>2.7</v>
      </c>
      <c r="M281" s="308">
        <f t="shared" si="47"/>
        <v>1.4</v>
      </c>
      <c r="N281" s="308">
        <f t="shared" si="47"/>
        <v>2.7</v>
      </c>
      <c r="O281" s="308">
        <f t="shared" si="48"/>
        <v>4.0999999999999996</v>
      </c>
      <c r="P281" s="34">
        <f t="shared" si="49"/>
        <v>0.46666666666666662</v>
      </c>
      <c r="Q281" s="34">
        <f t="shared" si="49"/>
        <v>0.9</v>
      </c>
      <c r="R281" s="33"/>
      <c r="S281" s="33"/>
      <c r="T281" s="33">
        <f t="shared" si="50"/>
        <v>0.46666666666666662</v>
      </c>
      <c r="U281" s="309">
        <f t="shared" si="50"/>
        <v>0.9</v>
      </c>
      <c r="V281" s="185"/>
      <c r="W281" s="185">
        <f t="shared" si="51"/>
        <v>0.46666666666666662</v>
      </c>
      <c r="X281" s="185">
        <f t="shared" si="51"/>
        <v>0.9</v>
      </c>
      <c r="Y281" s="185"/>
    </row>
    <row r="282" spans="1:25" ht="18.75">
      <c r="A282" s="181">
        <v>44</v>
      </c>
      <c r="B282" s="306" t="s">
        <v>20</v>
      </c>
      <c r="C282" s="306"/>
      <c r="D282" s="307"/>
      <c r="E282" s="310" t="s">
        <v>3942</v>
      </c>
      <c r="F282" s="181">
        <v>288</v>
      </c>
      <c r="G282" s="238"/>
      <c r="H282" s="238"/>
      <c r="I282" s="308">
        <f t="shared" si="43"/>
        <v>11.9</v>
      </c>
      <c r="J282" s="308">
        <f t="shared" si="44"/>
        <v>11</v>
      </c>
      <c r="K282" s="308">
        <f t="shared" si="45"/>
        <v>3.8</v>
      </c>
      <c r="L282" s="308">
        <f t="shared" si="46"/>
        <v>7.2</v>
      </c>
      <c r="M282" s="308">
        <f t="shared" si="47"/>
        <v>3.8</v>
      </c>
      <c r="N282" s="308">
        <f t="shared" si="47"/>
        <v>7.2</v>
      </c>
      <c r="O282" s="308">
        <f t="shared" si="48"/>
        <v>11</v>
      </c>
      <c r="P282" s="34">
        <f t="shared" si="49"/>
        <v>1.2666666666666666</v>
      </c>
      <c r="Q282" s="34">
        <f t="shared" si="49"/>
        <v>2.4</v>
      </c>
      <c r="R282" s="33"/>
      <c r="S282" s="33"/>
      <c r="T282" s="33">
        <f t="shared" si="50"/>
        <v>1.2666666666666666</v>
      </c>
      <c r="U282" s="309">
        <f t="shared" si="50"/>
        <v>2.4</v>
      </c>
      <c r="V282" s="185"/>
      <c r="W282" s="185">
        <f t="shared" si="51"/>
        <v>1.2666666666666666</v>
      </c>
      <c r="X282" s="185">
        <f t="shared" si="51"/>
        <v>2.4</v>
      </c>
      <c r="Y282" s="185"/>
    </row>
    <row r="283" spans="1:25" ht="18.75">
      <c r="A283" s="181">
        <v>45</v>
      </c>
      <c r="B283" s="306" t="s">
        <v>20</v>
      </c>
      <c r="C283" s="306"/>
      <c r="D283" s="307" t="s">
        <v>53</v>
      </c>
      <c r="E283" s="307" t="s">
        <v>3943</v>
      </c>
      <c r="F283" s="181">
        <v>51</v>
      </c>
      <c r="G283" s="238"/>
      <c r="H283" s="238"/>
      <c r="I283" s="308">
        <f t="shared" si="43"/>
        <v>2.1</v>
      </c>
      <c r="J283" s="308">
        <f t="shared" si="44"/>
        <v>2</v>
      </c>
      <c r="K283" s="308">
        <f t="shared" si="45"/>
        <v>0.7</v>
      </c>
      <c r="L283" s="308">
        <f t="shared" si="46"/>
        <v>1.3</v>
      </c>
      <c r="M283" s="308">
        <f t="shared" si="47"/>
        <v>0.7</v>
      </c>
      <c r="N283" s="308">
        <f t="shared" si="47"/>
        <v>1.3</v>
      </c>
      <c r="O283" s="308">
        <f t="shared" si="48"/>
        <v>2</v>
      </c>
      <c r="P283" s="34">
        <f t="shared" si="49"/>
        <v>0.23333333333333331</v>
      </c>
      <c r="Q283" s="34">
        <f t="shared" si="49"/>
        <v>0.43333333333333335</v>
      </c>
      <c r="R283" s="33"/>
      <c r="S283" s="33"/>
      <c r="T283" s="33">
        <f t="shared" si="50"/>
        <v>0.23333333333333331</v>
      </c>
      <c r="U283" s="309">
        <f t="shared" si="50"/>
        <v>0.43333333333333335</v>
      </c>
      <c r="V283" s="185"/>
      <c r="W283" s="185">
        <f t="shared" si="51"/>
        <v>0.23333333333333331</v>
      </c>
      <c r="X283" s="185">
        <f t="shared" si="51"/>
        <v>0.43333333333333335</v>
      </c>
      <c r="Y283" s="185"/>
    </row>
    <row r="284" spans="1:25" ht="18.75">
      <c r="A284" s="181">
        <v>46</v>
      </c>
      <c r="B284" s="306" t="s">
        <v>20</v>
      </c>
      <c r="C284" s="306"/>
      <c r="D284" s="307" t="s">
        <v>70</v>
      </c>
      <c r="E284" s="307" t="s">
        <v>3944</v>
      </c>
      <c r="F284" s="181">
        <v>65</v>
      </c>
      <c r="G284" s="238"/>
      <c r="H284" s="238"/>
      <c r="I284" s="308">
        <f t="shared" si="43"/>
        <v>2.7</v>
      </c>
      <c r="J284" s="308">
        <f t="shared" si="44"/>
        <v>2.5</v>
      </c>
      <c r="K284" s="308">
        <f t="shared" si="45"/>
        <v>0.9</v>
      </c>
      <c r="L284" s="308">
        <f t="shared" si="46"/>
        <v>1.6</v>
      </c>
      <c r="M284" s="308">
        <f t="shared" si="47"/>
        <v>0.9</v>
      </c>
      <c r="N284" s="308">
        <f t="shared" si="47"/>
        <v>1.6</v>
      </c>
      <c r="O284" s="308">
        <f t="shared" si="48"/>
        <v>2.5</v>
      </c>
      <c r="P284" s="34">
        <f t="shared" si="49"/>
        <v>0.3</v>
      </c>
      <c r="Q284" s="34">
        <f t="shared" si="49"/>
        <v>0.53333333333333333</v>
      </c>
      <c r="R284" s="33"/>
      <c r="S284" s="33"/>
      <c r="T284" s="33">
        <f t="shared" si="50"/>
        <v>0.3</v>
      </c>
      <c r="U284" s="309">
        <f t="shared" si="50"/>
        <v>0.53333333333333333</v>
      </c>
      <c r="V284" s="185"/>
      <c r="W284" s="185">
        <f t="shared" si="51"/>
        <v>0.3</v>
      </c>
      <c r="X284" s="185">
        <f t="shared" si="51"/>
        <v>0.53333333333333333</v>
      </c>
      <c r="Y284" s="185"/>
    </row>
    <row r="285" spans="1:25" ht="18.75">
      <c r="A285" s="181">
        <v>47</v>
      </c>
      <c r="B285" s="306" t="s">
        <v>20</v>
      </c>
      <c r="C285" s="306"/>
      <c r="D285" s="307" t="s">
        <v>192</v>
      </c>
      <c r="E285" s="307" t="s">
        <v>3945</v>
      </c>
      <c r="F285" s="181">
        <v>107</v>
      </c>
      <c r="G285" s="238"/>
      <c r="H285" s="238"/>
      <c r="I285" s="308">
        <f t="shared" si="43"/>
        <v>4.4000000000000004</v>
      </c>
      <c r="J285" s="308">
        <f t="shared" si="44"/>
        <v>4.0999999999999996</v>
      </c>
      <c r="K285" s="308">
        <f t="shared" si="45"/>
        <v>1.4</v>
      </c>
      <c r="L285" s="308">
        <f t="shared" si="46"/>
        <v>2.7</v>
      </c>
      <c r="M285" s="308">
        <f t="shared" si="47"/>
        <v>1.4</v>
      </c>
      <c r="N285" s="308">
        <f t="shared" si="47"/>
        <v>2.7</v>
      </c>
      <c r="O285" s="308">
        <f t="shared" si="48"/>
        <v>4.0999999999999996</v>
      </c>
      <c r="P285" s="34">
        <f t="shared" si="49"/>
        <v>0.46666666666666662</v>
      </c>
      <c r="Q285" s="34">
        <f t="shared" si="49"/>
        <v>0.9</v>
      </c>
      <c r="R285" s="33"/>
      <c r="S285" s="33"/>
      <c r="T285" s="33">
        <f t="shared" si="50"/>
        <v>0.46666666666666662</v>
      </c>
      <c r="U285" s="309">
        <f t="shared" si="50"/>
        <v>0.9</v>
      </c>
      <c r="V285" s="185"/>
      <c r="W285" s="185">
        <f t="shared" si="51"/>
        <v>0.46666666666666662</v>
      </c>
      <c r="X285" s="185">
        <f t="shared" si="51"/>
        <v>0.9</v>
      </c>
      <c r="Y285" s="185"/>
    </row>
    <row r="286" spans="1:25" ht="18.75">
      <c r="A286" s="181">
        <v>48</v>
      </c>
      <c r="B286" s="306" t="s">
        <v>20</v>
      </c>
      <c r="C286" s="306"/>
      <c r="D286" s="307" t="s">
        <v>72</v>
      </c>
      <c r="E286" s="307" t="s">
        <v>3946</v>
      </c>
      <c r="F286" s="181">
        <v>79</v>
      </c>
      <c r="G286" s="238"/>
      <c r="H286" s="238"/>
      <c r="I286" s="308">
        <f t="shared" si="43"/>
        <v>3.3</v>
      </c>
      <c r="J286" s="308">
        <f t="shared" si="44"/>
        <v>3.1</v>
      </c>
      <c r="K286" s="308">
        <f t="shared" si="45"/>
        <v>1.1000000000000001</v>
      </c>
      <c r="L286" s="308">
        <f t="shared" si="46"/>
        <v>2</v>
      </c>
      <c r="M286" s="308">
        <f t="shared" si="47"/>
        <v>1.1000000000000001</v>
      </c>
      <c r="N286" s="308">
        <f t="shared" si="47"/>
        <v>2</v>
      </c>
      <c r="O286" s="308">
        <f t="shared" si="48"/>
        <v>3.1</v>
      </c>
      <c r="P286" s="34">
        <f t="shared" si="49"/>
        <v>0.3666666666666667</v>
      </c>
      <c r="Q286" s="34">
        <f t="shared" si="49"/>
        <v>0.66666666666666663</v>
      </c>
      <c r="R286" s="33"/>
      <c r="S286" s="33"/>
      <c r="T286" s="33">
        <f t="shared" si="50"/>
        <v>0.3666666666666667</v>
      </c>
      <c r="U286" s="309">
        <f t="shared" si="50"/>
        <v>0.66666666666666663</v>
      </c>
      <c r="V286" s="185"/>
      <c r="W286" s="185">
        <f t="shared" si="51"/>
        <v>0.3666666666666667</v>
      </c>
      <c r="X286" s="185">
        <f t="shared" si="51"/>
        <v>0.66666666666666663</v>
      </c>
      <c r="Y286" s="185"/>
    </row>
    <row r="287" spans="1:25" ht="18.75">
      <c r="A287" s="181">
        <v>49</v>
      </c>
      <c r="B287" s="306" t="s">
        <v>20</v>
      </c>
      <c r="C287" s="306"/>
      <c r="D287" s="307" t="s">
        <v>51</v>
      </c>
      <c r="E287" s="307" t="s">
        <v>3947</v>
      </c>
      <c r="F287" s="181">
        <v>54</v>
      </c>
      <c r="G287" s="238"/>
      <c r="H287" s="238"/>
      <c r="I287" s="308">
        <f t="shared" si="43"/>
        <v>2.2000000000000002</v>
      </c>
      <c r="J287" s="308">
        <f t="shared" si="44"/>
        <v>2</v>
      </c>
      <c r="K287" s="308">
        <f t="shared" si="45"/>
        <v>0.7</v>
      </c>
      <c r="L287" s="308">
        <f t="shared" si="46"/>
        <v>1.3</v>
      </c>
      <c r="M287" s="308">
        <f t="shared" si="47"/>
        <v>0.7</v>
      </c>
      <c r="N287" s="308">
        <f t="shared" si="47"/>
        <v>1.3</v>
      </c>
      <c r="O287" s="308">
        <f t="shared" si="48"/>
        <v>2</v>
      </c>
      <c r="P287" s="34">
        <f t="shared" si="49"/>
        <v>0.23333333333333331</v>
      </c>
      <c r="Q287" s="34">
        <f t="shared" si="49"/>
        <v>0.43333333333333335</v>
      </c>
      <c r="R287" s="33"/>
      <c r="S287" s="33"/>
      <c r="T287" s="33">
        <f t="shared" si="50"/>
        <v>0.23333333333333331</v>
      </c>
      <c r="U287" s="309">
        <f t="shared" si="50"/>
        <v>0.43333333333333335</v>
      </c>
      <c r="V287" s="185"/>
      <c r="W287" s="185">
        <f t="shared" si="51"/>
        <v>0.23333333333333331</v>
      </c>
      <c r="X287" s="185">
        <f t="shared" si="51"/>
        <v>0.43333333333333335</v>
      </c>
      <c r="Y287" s="185"/>
    </row>
    <row r="288" spans="1:25" ht="18.75">
      <c r="A288" s="181">
        <v>50</v>
      </c>
      <c r="B288" s="306" t="s">
        <v>20</v>
      </c>
      <c r="C288" s="306"/>
      <c r="D288" s="307" t="s">
        <v>60</v>
      </c>
      <c r="E288" s="307" t="s">
        <v>3948</v>
      </c>
      <c r="F288" s="181">
        <v>85</v>
      </c>
      <c r="G288" s="238"/>
      <c r="H288" s="238"/>
      <c r="I288" s="308">
        <f t="shared" si="43"/>
        <v>3.5</v>
      </c>
      <c r="J288" s="308">
        <f t="shared" si="44"/>
        <v>3.2</v>
      </c>
      <c r="K288" s="308">
        <f t="shared" si="45"/>
        <v>1.1000000000000001</v>
      </c>
      <c r="L288" s="308">
        <f t="shared" si="46"/>
        <v>2.1</v>
      </c>
      <c r="M288" s="308">
        <f t="shared" si="47"/>
        <v>1.1000000000000001</v>
      </c>
      <c r="N288" s="308">
        <f t="shared" si="47"/>
        <v>2.1</v>
      </c>
      <c r="O288" s="308">
        <f t="shared" si="48"/>
        <v>3.2</v>
      </c>
      <c r="P288" s="34">
        <f t="shared" si="49"/>
        <v>0.3666666666666667</v>
      </c>
      <c r="Q288" s="34">
        <f t="shared" si="49"/>
        <v>0.70000000000000007</v>
      </c>
      <c r="R288" s="33"/>
      <c r="S288" s="33"/>
      <c r="T288" s="33">
        <f t="shared" si="50"/>
        <v>0.3666666666666667</v>
      </c>
      <c r="U288" s="309">
        <f t="shared" si="50"/>
        <v>0.70000000000000007</v>
      </c>
      <c r="V288" s="185"/>
      <c r="W288" s="185">
        <f t="shared" si="51"/>
        <v>0.3666666666666667</v>
      </c>
      <c r="X288" s="185">
        <f t="shared" si="51"/>
        <v>0.70000000000000007</v>
      </c>
      <c r="Y288" s="185"/>
    </row>
    <row r="289" spans="1:25" ht="18.75">
      <c r="A289" s="181">
        <v>51</v>
      </c>
      <c r="B289" s="306" t="s">
        <v>20</v>
      </c>
      <c r="C289" s="306"/>
      <c r="D289" s="307" t="s">
        <v>137</v>
      </c>
      <c r="E289" s="307" t="s">
        <v>3949</v>
      </c>
      <c r="F289" s="181">
        <v>94</v>
      </c>
      <c r="G289" s="238"/>
      <c r="H289" s="238"/>
      <c r="I289" s="308">
        <f t="shared" si="43"/>
        <v>3.9</v>
      </c>
      <c r="J289" s="308">
        <f t="shared" si="44"/>
        <v>3.7</v>
      </c>
      <c r="K289" s="308">
        <f t="shared" si="45"/>
        <v>1.3</v>
      </c>
      <c r="L289" s="308">
        <f t="shared" si="46"/>
        <v>2.4</v>
      </c>
      <c r="M289" s="308">
        <f t="shared" si="47"/>
        <v>1.3</v>
      </c>
      <c r="N289" s="308">
        <f t="shared" si="47"/>
        <v>2.4</v>
      </c>
      <c r="O289" s="308">
        <f t="shared" si="48"/>
        <v>3.7</v>
      </c>
      <c r="P289" s="34">
        <f t="shared" si="49"/>
        <v>0.43333333333333335</v>
      </c>
      <c r="Q289" s="34">
        <f t="shared" si="49"/>
        <v>0.79999999999999993</v>
      </c>
      <c r="R289" s="33"/>
      <c r="S289" s="33"/>
      <c r="T289" s="33">
        <f t="shared" si="50"/>
        <v>0.43333333333333335</v>
      </c>
      <c r="U289" s="309">
        <f t="shared" si="50"/>
        <v>0.79999999999999993</v>
      </c>
      <c r="V289" s="185"/>
      <c r="W289" s="185">
        <f t="shared" si="51"/>
        <v>0.43333333333333335</v>
      </c>
      <c r="X289" s="185">
        <f t="shared" si="51"/>
        <v>0.79999999999999993</v>
      </c>
      <c r="Y289" s="185"/>
    </row>
    <row r="290" spans="1:25" ht="18.75">
      <c r="A290" s="181">
        <v>52</v>
      </c>
      <c r="B290" s="306" t="s">
        <v>20</v>
      </c>
      <c r="C290" s="306"/>
      <c r="D290" s="330" t="s">
        <v>121</v>
      </c>
      <c r="E290" s="307" t="s">
        <v>3950</v>
      </c>
      <c r="F290" s="181">
        <v>87</v>
      </c>
      <c r="G290" s="238"/>
      <c r="H290" s="238"/>
      <c r="I290" s="308">
        <f t="shared" si="43"/>
        <v>3.6</v>
      </c>
      <c r="J290" s="308">
        <f t="shared" si="44"/>
        <v>3.4000000000000004</v>
      </c>
      <c r="K290" s="308">
        <f t="shared" si="45"/>
        <v>1.2</v>
      </c>
      <c r="L290" s="308">
        <f t="shared" si="46"/>
        <v>2.2000000000000002</v>
      </c>
      <c r="M290" s="308">
        <f t="shared" si="47"/>
        <v>1.2</v>
      </c>
      <c r="N290" s="308">
        <f t="shared" si="47"/>
        <v>2.2000000000000002</v>
      </c>
      <c r="O290" s="308">
        <f t="shared" si="48"/>
        <v>3.4000000000000004</v>
      </c>
      <c r="P290" s="34">
        <f t="shared" si="49"/>
        <v>0.39999999999999997</v>
      </c>
      <c r="Q290" s="34">
        <f t="shared" si="49"/>
        <v>0.73333333333333339</v>
      </c>
      <c r="R290" s="33"/>
      <c r="S290" s="33"/>
      <c r="T290" s="33">
        <f t="shared" si="50"/>
        <v>0.39999999999999997</v>
      </c>
      <c r="U290" s="309">
        <f t="shared" si="50"/>
        <v>0.73333333333333339</v>
      </c>
      <c r="V290" s="185"/>
      <c r="W290" s="185">
        <f t="shared" si="51"/>
        <v>0.39999999999999997</v>
      </c>
      <c r="X290" s="185">
        <f t="shared" si="51"/>
        <v>0.73333333333333339</v>
      </c>
      <c r="Y290" s="185"/>
    </row>
    <row r="291" spans="1:25" ht="18.75">
      <c r="A291" s="181">
        <v>53</v>
      </c>
      <c r="B291" s="306" t="s">
        <v>20</v>
      </c>
      <c r="C291" s="306"/>
      <c r="D291" s="307" t="s">
        <v>80</v>
      </c>
      <c r="E291" s="307" t="s">
        <v>3951</v>
      </c>
      <c r="F291" s="181">
        <v>19</v>
      </c>
      <c r="G291" s="238"/>
      <c r="H291" s="238"/>
      <c r="I291" s="308">
        <f t="shared" si="43"/>
        <v>0.8</v>
      </c>
      <c r="J291" s="308">
        <f t="shared" si="44"/>
        <v>0.8</v>
      </c>
      <c r="K291" s="308">
        <f t="shared" si="45"/>
        <v>0.3</v>
      </c>
      <c r="L291" s="308">
        <f t="shared" si="46"/>
        <v>0.5</v>
      </c>
      <c r="M291" s="308">
        <f t="shared" si="47"/>
        <v>0.3</v>
      </c>
      <c r="N291" s="308">
        <f t="shared" si="47"/>
        <v>0.5</v>
      </c>
      <c r="O291" s="308">
        <f t="shared" si="48"/>
        <v>0.8</v>
      </c>
      <c r="P291" s="34">
        <f t="shared" si="49"/>
        <v>9.9999999999999992E-2</v>
      </c>
      <c r="Q291" s="34">
        <f t="shared" si="49"/>
        <v>0.16666666666666666</v>
      </c>
      <c r="R291" s="33"/>
      <c r="S291" s="33"/>
      <c r="T291" s="33">
        <f t="shared" si="50"/>
        <v>9.9999999999999992E-2</v>
      </c>
      <c r="U291" s="309">
        <f t="shared" si="50"/>
        <v>0.16666666666666666</v>
      </c>
      <c r="V291" s="185"/>
      <c r="W291" s="185">
        <f t="shared" si="51"/>
        <v>9.9999999999999992E-2</v>
      </c>
      <c r="X291" s="185">
        <f t="shared" si="51"/>
        <v>0.16666666666666666</v>
      </c>
      <c r="Y291" s="185"/>
    </row>
    <row r="292" spans="1:25" ht="18.75">
      <c r="A292" s="181">
        <v>54</v>
      </c>
      <c r="B292" s="306" t="s">
        <v>20</v>
      </c>
      <c r="C292" s="306"/>
      <c r="D292" s="307" t="s">
        <v>3952</v>
      </c>
      <c r="E292" s="307" t="s">
        <v>3953</v>
      </c>
      <c r="F292" s="181">
        <v>98</v>
      </c>
      <c r="G292" s="238"/>
      <c r="H292" s="238"/>
      <c r="I292" s="308">
        <f t="shared" si="43"/>
        <v>4</v>
      </c>
      <c r="J292" s="308">
        <f t="shared" si="44"/>
        <v>3.7</v>
      </c>
      <c r="K292" s="308">
        <f t="shared" si="45"/>
        <v>1.3</v>
      </c>
      <c r="L292" s="308">
        <f t="shared" si="46"/>
        <v>2.4</v>
      </c>
      <c r="M292" s="308">
        <f t="shared" si="47"/>
        <v>1.3</v>
      </c>
      <c r="N292" s="308">
        <f t="shared" si="47"/>
        <v>2.4</v>
      </c>
      <c r="O292" s="308">
        <f t="shared" si="48"/>
        <v>3.7</v>
      </c>
      <c r="P292" s="34">
        <f t="shared" si="49"/>
        <v>0.43333333333333335</v>
      </c>
      <c r="Q292" s="34">
        <f t="shared" si="49"/>
        <v>0.79999999999999993</v>
      </c>
      <c r="R292" s="33"/>
      <c r="S292" s="33"/>
      <c r="T292" s="33">
        <f t="shared" si="50"/>
        <v>0.43333333333333335</v>
      </c>
      <c r="U292" s="309">
        <f t="shared" si="50"/>
        <v>0.79999999999999993</v>
      </c>
      <c r="V292" s="185"/>
      <c r="W292" s="185">
        <f t="shared" si="51"/>
        <v>0.43333333333333335</v>
      </c>
      <c r="X292" s="185">
        <f t="shared" si="51"/>
        <v>0.79999999999999993</v>
      </c>
      <c r="Y292" s="185"/>
    </row>
    <row r="293" spans="1:25" ht="18.75">
      <c r="A293" s="181">
        <v>55</v>
      </c>
      <c r="B293" s="306" t="s">
        <v>20</v>
      </c>
      <c r="C293" s="306"/>
      <c r="D293" s="307" t="s">
        <v>3954</v>
      </c>
      <c r="E293" s="307" t="s">
        <v>3955</v>
      </c>
      <c r="F293" s="181">
        <v>17</v>
      </c>
      <c r="G293" s="238"/>
      <c r="H293" s="238"/>
      <c r="I293" s="308">
        <f t="shared" si="43"/>
        <v>0.7</v>
      </c>
      <c r="J293" s="308">
        <f t="shared" si="44"/>
        <v>0.60000000000000009</v>
      </c>
      <c r="K293" s="308">
        <f t="shared" si="45"/>
        <v>0.2</v>
      </c>
      <c r="L293" s="308">
        <f t="shared" si="46"/>
        <v>0.4</v>
      </c>
      <c r="M293" s="308">
        <f t="shared" si="47"/>
        <v>0.2</v>
      </c>
      <c r="N293" s="308">
        <f t="shared" si="47"/>
        <v>0.4</v>
      </c>
      <c r="O293" s="308">
        <f t="shared" si="48"/>
        <v>0.60000000000000009</v>
      </c>
      <c r="P293" s="34">
        <f t="shared" si="49"/>
        <v>6.6666666666666666E-2</v>
      </c>
      <c r="Q293" s="34">
        <f t="shared" si="49"/>
        <v>0.13333333333333333</v>
      </c>
      <c r="R293" s="33"/>
      <c r="S293" s="33"/>
      <c r="T293" s="33">
        <f t="shared" si="50"/>
        <v>6.6666666666666666E-2</v>
      </c>
      <c r="U293" s="309">
        <f t="shared" si="50"/>
        <v>0.13333333333333333</v>
      </c>
      <c r="V293" s="185"/>
      <c r="W293" s="185">
        <f t="shared" si="51"/>
        <v>6.6666666666666666E-2</v>
      </c>
      <c r="X293" s="185">
        <f t="shared" si="51"/>
        <v>0.13333333333333333</v>
      </c>
      <c r="Y293" s="185"/>
    </row>
    <row r="294" spans="1:25" ht="37.5">
      <c r="A294" s="181">
        <v>56</v>
      </c>
      <c r="B294" s="306" t="s">
        <v>20</v>
      </c>
      <c r="C294" s="306"/>
      <c r="D294" s="310"/>
      <c r="E294" s="310" t="s">
        <v>3956</v>
      </c>
      <c r="F294" s="181">
        <v>445</v>
      </c>
      <c r="G294" s="238"/>
      <c r="H294" s="238"/>
      <c r="I294" s="308">
        <f t="shared" si="43"/>
        <v>18.399999999999999</v>
      </c>
      <c r="J294" s="308">
        <f t="shared" si="44"/>
        <v>17.100000000000001</v>
      </c>
      <c r="K294" s="308">
        <f t="shared" si="45"/>
        <v>5.9</v>
      </c>
      <c r="L294" s="308">
        <f t="shared" si="46"/>
        <v>11.2</v>
      </c>
      <c r="M294" s="308">
        <f t="shared" si="47"/>
        <v>5.9</v>
      </c>
      <c r="N294" s="308">
        <f t="shared" si="47"/>
        <v>11.2</v>
      </c>
      <c r="O294" s="308">
        <f t="shared" si="48"/>
        <v>17.100000000000001</v>
      </c>
      <c r="P294" s="34">
        <f t="shared" si="49"/>
        <v>1.9666666666666668</v>
      </c>
      <c r="Q294" s="34">
        <f t="shared" si="49"/>
        <v>3.7333333333333329</v>
      </c>
      <c r="R294" s="33"/>
      <c r="S294" s="33"/>
      <c r="T294" s="33">
        <f t="shared" si="50"/>
        <v>1.9666666666666668</v>
      </c>
      <c r="U294" s="309">
        <f t="shared" si="50"/>
        <v>3.7333333333333329</v>
      </c>
      <c r="V294" s="185"/>
      <c r="W294" s="185">
        <f t="shared" si="51"/>
        <v>1.9666666666666668</v>
      </c>
      <c r="X294" s="185">
        <f t="shared" si="51"/>
        <v>3.7333333333333329</v>
      </c>
      <c r="Y294" s="185"/>
    </row>
    <row r="295" spans="1:25" ht="37.5">
      <c r="A295" s="181">
        <v>57</v>
      </c>
      <c r="B295" s="306" t="s">
        <v>20</v>
      </c>
      <c r="C295" s="306"/>
      <c r="D295" s="310"/>
      <c r="E295" s="310" t="s">
        <v>3957</v>
      </c>
      <c r="F295" s="181">
        <v>370</v>
      </c>
      <c r="G295" s="238"/>
      <c r="H295" s="238"/>
      <c r="I295" s="308">
        <f t="shared" si="43"/>
        <v>15.3</v>
      </c>
      <c r="J295" s="308">
        <f t="shared" si="44"/>
        <v>14.200000000000001</v>
      </c>
      <c r="K295" s="308">
        <f t="shared" si="45"/>
        <v>4.9000000000000004</v>
      </c>
      <c r="L295" s="308">
        <f t="shared" si="46"/>
        <v>9.3000000000000007</v>
      </c>
      <c r="M295" s="308">
        <f t="shared" si="47"/>
        <v>4.9000000000000004</v>
      </c>
      <c r="N295" s="308">
        <f t="shared" si="47"/>
        <v>9.3000000000000007</v>
      </c>
      <c r="O295" s="308">
        <f t="shared" si="48"/>
        <v>14.200000000000001</v>
      </c>
      <c r="P295" s="34">
        <f t="shared" si="49"/>
        <v>1.6333333333333335</v>
      </c>
      <c r="Q295" s="34">
        <f t="shared" si="49"/>
        <v>3.1</v>
      </c>
      <c r="R295" s="33"/>
      <c r="S295" s="33"/>
      <c r="T295" s="33">
        <f t="shared" si="50"/>
        <v>1.6333333333333335</v>
      </c>
      <c r="U295" s="309">
        <f t="shared" si="50"/>
        <v>3.1</v>
      </c>
      <c r="V295" s="185"/>
      <c r="W295" s="185">
        <f t="shared" si="51"/>
        <v>1.6333333333333335</v>
      </c>
      <c r="X295" s="185">
        <f t="shared" si="51"/>
        <v>3.1</v>
      </c>
      <c r="Y295" s="185"/>
    </row>
    <row r="296" spans="1:25" ht="18.75">
      <c r="A296" s="181">
        <v>58</v>
      </c>
      <c r="B296" s="306" t="s">
        <v>20</v>
      </c>
      <c r="C296" s="306"/>
      <c r="D296" s="310"/>
      <c r="E296" s="310" t="s">
        <v>3958</v>
      </c>
      <c r="F296" s="181">
        <v>56</v>
      </c>
      <c r="G296" s="238"/>
      <c r="H296" s="238"/>
      <c r="I296" s="308">
        <f t="shared" si="43"/>
        <v>2.2999999999999998</v>
      </c>
      <c r="J296" s="308">
        <f t="shared" si="44"/>
        <v>2.0999999999999996</v>
      </c>
      <c r="K296" s="308">
        <f t="shared" si="45"/>
        <v>0.7</v>
      </c>
      <c r="L296" s="308">
        <f t="shared" si="46"/>
        <v>1.4</v>
      </c>
      <c r="M296" s="308">
        <f t="shared" si="47"/>
        <v>0.7</v>
      </c>
      <c r="N296" s="308">
        <f t="shared" si="47"/>
        <v>1.4</v>
      </c>
      <c r="O296" s="308">
        <f t="shared" si="48"/>
        <v>2.0999999999999996</v>
      </c>
      <c r="P296" s="34">
        <f t="shared" si="49"/>
        <v>0.23333333333333331</v>
      </c>
      <c r="Q296" s="34">
        <f t="shared" si="49"/>
        <v>0.46666666666666662</v>
      </c>
      <c r="R296" s="33"/>
      <c r="S296" s="33"/>
      <c r="T296" s="33">
        <f t="shared" si="50"/>
        <v>0.23333333333333331</v>
      </c>
      <c r="U296" s="309">
        <f t="shared" si="50"/>
        <v>0.46666666666666662</v>
      </c>
      <c r="V296" s="185"/>
      <c r="W296" s="185">
        <f t="shared" si="51"/>
        <v>0.23333333333333331</v>
      </c>
      <c r="X296" s="185">
        <f t="shared" si="51"/>
        <v>0.46666666666666662</v>
      </c>
      <c r="Y296" s="185"/>
    </row>
    <row r="297" spans="1:25" ht="18.75">
      <c r="A297" s="181">
        <v>59</v>
      </c>
      <c r="B297" s="306" t="s">
        <v>20</v>
      </c>
      <c r="C297" s="306"/>
      <c r="D297" s="310"/>
      <c r="E297" s="310" t="s">
        <v>3959</v>
      </c>
      <c r="F297" s="181">
        <v>126</v>
      </c>
      <c r="G297" s="238"/>
      <c r="H297" s="238"/>
      <c r="I297" s="308">
        <f t="shared" si="43"/>
        <v>5.2</v>
      </c>
      <c r="J297" s="308">
        <f t="shared" si="44"/>
        <v>4.9000000000000004</v>
      </c>
      <c r="K297" s="308">
        <f t="shared" si="45"/>
        <v>1.7</v>
      </c>
      <c r="L297" s="308">
        <f t="shared" si="46"/>
        <v>3.2</v>
      </c>
      <c r="M297" s="308">
        <f t="shared" si="47"/>
        <v>1.7</v>
      </c>
      <c r="N297" s="308">
        <f t="shared" si="47"/>
        <v>3.2</v>
      </c>
      <c r="O297" s="308">
        <f t="shared" si="48"/>
        <v>4.9000000000000004</v>
      </c>
      <c r="P297" s="34">
        <f t="shared" si="49"/>
        <v>0.56666666666666665</v>
      </c>
      <c r="Q297" s="34">
        <f t="shared" si="49"/>
        <v>1.0666666666666667</v>
      </c>
      <c r="R297" s="33"/>
      <c r="S297" s="33"/>
      <c r="T297" s="33">
        <f t="shared" si="50"/>
        <v>0.56666666666666665</v>
      </c>
      <c r="U297" s="309">
        <f t="shared" si="50"/>
        <v>1.0666666666666667</v>
      </c>
      <c r="V297" s="185"/>
      <c r="W297" s="185">
        <f t="shared" si="51"/>
        <v>0.56666666666666665</v>
      </c>
      <c r="X297" s="185">
        <f t="shared" si="51"/>
        <v>1.0666666666666667</v>
      </c>
      <c r="Y297" s="185"/>
    </row>
    <row r="298" spans="1:25" ht="18.75">
      <c r="A298" s="181">
        <v>60</v>
      </c>
      <c r="B298" s="306" t="s">
        <v>20</v>
      </c>
      <c r="C298" s="306"/>
      <c r="D298" s="310"/>
      <c r="E298" s="310" t="s">
        <v>3960</v>
      </c>
      <c r="F298" s="181">
        <v>141</v>
      </c>
      <c r="G298" s="238"/>
      <c r="H298" s="238"/>
      <c r="I298" s="308">
        <f t="shared" si="43"/>
        <v>5.8</v>
      </c>
      <c r="J298" s="308">
        <f t="shared" si="44"/>
        <v>5.4</v>
      </c>
      <c r="K298" s="308">
        <f t="shared" si="45"/>
        <v>1.9</v>
      </c>
      <c r="L298" s="308">
        <f t="shared" si="46"/>
        <v>3.5</v>
      </c>
      <c r="M298" s="308">
        <f t="shared" si="47"/>
        <v>1.9</v>
      </c>
      <c r="N298" s="308">
        <f t="shared" si="47"/>
        <v>3.5</v>
      </c>
      <c r="O298" s="308">
        <f t="shared" si="48"/>
        <v>5.4</v>
      </c>
      <c r="P298" s="34">
        <f t="shared" si="49"/>
        <v>0.6333333333333333</v>
      </c>
      <c r="Q298" s="34">
        <f t="shared" si="49"/>
        <v>1.1666666666666667</v>
      </c>
      <c r="R298" s="33"/>
      <c r="S298" s="33"/>
      <c r="T298" s="33">
        <f t="shared" si="50"/>
        <v>0.6333333333333333</v>
      </c>
      <c r="U298" s="309">
        <f t="shared" si="50"/>
        <v>1.1666666666666667</v>
      </c>
      <c r="V298" s="185"/>
      <c r="W298" s="185">
        <f t="shared" si="51"/>
        <v>0.6333333333333333</v>
      </c>
      <c r="X298" s="185">
        <f t="shared" si="51"/>
        <v>1.1666666666666667</v>
      </c>
      <c r="Y298" s="185"/>
    </row>
    <row r="299" spans="1:25" ht="37.5">
      <c r="A299" s="181">
        <v>61</v>
      </c>
      <c r="B299" s="306" t="s">
        <v>20</v>
      </c>
      <c r="C299" s="306"/>
      <c r="D299" s="310"/>
      <c r="E299" s="310" t="s">
        <v>3961</v>
      </c>
      <c r="F299" s="181">
        <v>106</v>
      </c>
      <c r="G299" s="238"/>
      <c r="H299" s="238"/>
      <c r="I299" s="308">
        <f t="shared" si="43"/>
        <v>4.4000000000000004</v>
      </c>
      <c r="J299" s="308">
        <f t="shared" si="44"/>
        <v>4.0999999999999996</v>
      </c>
      <c r="K299" s="308">
        <f t="shared" si="45"/>
        <v>1.4</v>
      </c>
      <c r="L299" s="308">
        <f t="shared" si="46"/>
        <v>2.7</v>
      </c>
      <c r="M299" s="308">
        <f t="shared" si="47"/>
        <v>1.4</v>
      </c>
      <c r="N299" s="308">
        <f t="shared" si="47"/>
        <v>2.7</v>
      </c>
      <c r="O299" s="308">
        <f t="shared" si="48"/>
        <v>4.0999999999999996</v>
      </c>
      <c r="P299" s="34">
        <f t="shared" si="49"/>
        <v>0.46666666666666662</v>
      </c>
      <c r="Q299" s="34">
        <f t="shared" si="49"/>
        <v>0.9</v>
      </c>
      <c r="R299" s="33"/>
      <c r="S299" s="33"/>
      <c r="T299" s="33">
        <f t="shared" si="50"/>
        <v>0.46666666666666662</v>
      </c>
      <c r="U299" s="309">
        <f t="shared" si="50"/>
        <v>0.9</v>
      </c>
      <c r="V299" s="185"/>
      <c r="W299" s="185">
        <f t="shared" si="51"/>
        <v>0.46666666666666662</v>
      </c>
      <c r="X299" s="185">
        <f t="shared" si="51"/>
        <v>0.9</v>
      </c>
      <c r="Y299" s="185"/>
    </row>
    <row r="300" spans="1:25" ht="20.25">
      <c r="A300" s="317"/>
      <c r="B300" s="318"/>
      <c r="C300" s="318"/>
      <c r="D300" s="319"/>
      <c r="E300" s="320" t="s">
        <v>225</v>
      </c>
      <c r="F300" s="321"/>
      <c r="G300" s="322"/>
      <c r="H300" s="322"/>
      <c r="I300" s="322">
        <f t="shared" ref="I300:Q300" si="52">SUM(I239:I299)</f>
        <v>255.20000000000002</v>
      </c>
      <c r="J300" s="322"/>
      <c r="K300" s="322">
        <f t="shared" si="52"/>
        <v>82.100000000000023</v>
      </c>
      <c r="L300" s="322">
        <f t="shared" si="52"/>
        <v>155.19999999999999</v>
      </c>
      <c r="M300" s="322">
        <f t="shared" si="52"/>
        <v>82.100000000000023</v>
      </c>
      <c r="N300" s="322">
        <f t="shared" si="52"/>
        <v>155.19999999999999</v>
      </c>
      <c r="O300" s="308">
        <f t="shared" si="48"/>
        <v>237.3</v>
      </c>
      <c r="P300" s="324">
        <f t="shared" si="52"/>
        <v>27.366666666666667</v>
      </c>
      <c r="Q300" s="324">
        <f t="shared" si="52"/>
        <v>51.73333333333332</v>
      </c>
      <c r="R300" s="322"/>
      <c r="S300" s="322"/>
      <c r="T300" s="322">
        <f>SUM(T239:T299)</f>
        <v>27.366666666666667</v>
      </c>
      <c r="U300" s="322">
        <f>SUM(U239:U299)</f>
        <v>51.73333333333332</v>
      </c>
      <c r="V300" s="322"/>
      <c r="W300" s="322">
        <f>SUM(W239:W299)</f>
        <v>27.366666666666667</v>
      </c>
      <c r="X300" s="322">
        <f>SUM(X239:X299)</f>
        <v>51.73333333333332</v>
      </c>
      <c r="Y300" s="322"/>
    </row>
    <row r="301" spans="1:25">
      <c r="A301" s="44"/>
      <c r="B301" s="323"/>
      <c r="C301" s="323"/>
      <c r="D301" s="323"/>
      <c r="E301" s="323"/>
      <c r="F301" s="44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</row>
    <row r="302" spans="1:25">
      <c r="A302" s="44"/>
      <c r="B302" s="323"/>
      <c r="C302" s="323"/>
      <c r="D302" s="323"/>
      <c r="E302" s="323"/>
      <c r="F302" s="44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</row>
    <row r="303" spans="1:25">
      <c r="A303" s="44"/>
      <c r="B303" s="323"/>
      <c r="C303" s="323"/>
      <c r="D303" s="323"/>
      <c r="E303" s="323"/>
      <c r="F303" s="44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</row>
    <row r="304" spans="1:25">
      <c r="A304" s="44"/>
      <c r="B304" s="323"/>
      <c r="C304" s="323"/>
      <c r="D304" s="323"/>
      <c r="E304" s="323"/>
      <c r="F304" s="44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</row>
    <row r="305" spans="1:25">
      <c r="A305" s="44"/>
      <c r="B305" s="323"/>
      <c r="C305" s="323"/>
      <c r="D305" s="323"/>
      <c r="E305" s="323"/>
      <c r="F305" s="44"/>
      <c r="G305" s="243"/>
      <c r="H305" s="243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</row>
    <row r="306" spans="1:25">
      <c r="A306" s="44"/>
      <c r="B306" s="323"/>
      <c r="C306" s="323"/>
      <c r="D306" s="323"/>
      <c r="E306" s="323"/>
      <c r="F306" s="44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</row>
    <row r="307" spans="1:25">
      <c r="A307" s="44"/>
      <c r="B307" s="323"/>
      <c r="C307" s="323"/>
      <c r="D307" s="323"/>
      <c r="E307" s="323"/>
      <c r="F307" s="44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</row>
    <row r="308" spans="1:25">
      <c r="A308" s="44"/>
      <c r="B308" s="323"/>
      <c r="C308" s="323"/>
      <c r="D308" s="323"/>
      <c r="E308" s="323"/>
      <c r="F308" s="44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</row>
    <row r="309" spans="1:25">
      <c r="A309" s="44"/>
      <c r="B309" s="323"/>
      <c r="C309" s="323"/>
      <c r="D309" s="323"/>
      <c r="E309" s="323"/>
      <c r="F309" s="44"/>
      <c r="G309" s="243"/>
      <c r="H309" s="243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</row>
    <row r="310" spans="1:25">
      <c r="A310" s="44"/>
      <c r="B310" s="323"/>
      <c r="C310" s="323"/>
      <c r="D310" s="323"/>
      <c r="E310" s="323"/>
      <c r="F310" s="44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</row>
    <row r="311" spans="1:25">
      <c r="A311" s="44"/>
      <c r="B311" s="323"/>
      <c r="C311" s="323"/>
      <c r="D311" s="323"/>
      <c r="E311" s="323"/>
      <c r="F311" s="44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</row>
    <row r="312" spans="1:25">
      <c r="A312" s="44"/>
      <c r="B312" s="323"/>
      <c r="C312" s="323"/>
      <c r="D312" s="323"/>
      <c r="E312" s="323"/>
      <c r="F312" s="44"/>
      <c r="G312" s="243"/>
      <c r="H312" s="243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</row>
    <row r="313" spans="1:25">
      <c r="A313" s="44"/>
      <c r="B313" s="323"/>
      <c r="C313" s="323"/>
      <c r="D313" s="323"/>
      <c r="E313" s="323"/>
      <c r="F313" s="44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</row>
    <row r="314" spans="1:25">
      <c r="A314" s="44"/>
      <c r="B314" s="323"/>
      <c r="C314" s="323"/>
      <c r="D314" s="323"/>
      <c r="E314" s="323"/>
      <c r="F314" s="44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</row>
    <row r="315" spans="1:25">
      <c r="A315" s="44"/>
      <c r="B315" s="323"/>
      <c r="C315" s="323"/>
      <c r="D315" s="323"/>
      <c r="E315" s="323"/>
      <c r="F315" s="44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</row>
    <row r="316" spans="1:25">
      <c r="A316" s="44"/>
      <c r="B316" s="323"/>
      <c r="C316" s="323"/>
      <c r="D316" s="323"/>
      <c r="E316" s="323"/>
      <c r="F316" s="44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</row>
    <row r="317" spans="1:25">
      <c r="A317" s="44"/>
      <c r="B317" s="323"/>
      <c r="C317" s="323"/>
      <c r="D317" s="323"/>
      <c r="E317" s="323"/>
      <c r="F317" s="44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</row>
    <row r="318" spans="1:25">
      <c r="A318" s="44"/>
      <c r="B318" s="323"/>
      <c r="C318" s="323"/>
      <c r="D318" s="323"/>
      <c r="E318" s="323"/>
      <c r="F318" s="44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</row>
    <row r="319" spans="1:25">
      <c r="A319" s="44"/>
      <c r="B319" s="323"/>
      <c r="C319" s="323"/>
      <c r="D319" s="323"/>
      <c r="E319" s="323"/>
      <c r="F319" s="44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</row>
    <row r="320" spans="1:25" ht="18.75">
      <c r="A320" s="181">
        <v>1</v>
      </c>
      <c r="B320" s="306" t="s">
        <v>226</v>
      </c>
      <c r="C320" s="306"/>
      <c r="D320" s="307" t="s">
        <v>379</v>
      </c>
      <c r="E320" s="307" t="s">
        <v>3962</v>
      </c>
      <c r="F320" s="331">
        <v>210</v>
      </c>
      <c r="G320" s="238">
        <v>6.150000000000011E-2</v>
      </c>
      <c r="H320" s="238">
        <v>0.41449999999999987</v>
      </c>
      <c r="I320" s="308">
        <f t="shared" ref="I320:I367" si="53">ROUND(F320*55/100*50*0.0015,1)</f>
        <v>8.6999999999999993</v>
      </c>
      <c r="J320" s="308">
        <f t="shared" ref="J320:J367" si="54">K320+L320</f>
        <v>8.1999999999999993</v>
      </c>
      <c r="K320" s="308">
        <f t="shared" ref="K320:K367" si="55">ROUND(I320*1/3.1,1)</f>
        <v>2.8</v>
      </c>
      <c r="L320" s="308">
        <f t="shared" ref="L320:L367" si="56">ROUND(I320*2/3.25,1)</f>
        <v>5.4</v>
      </c>
      <c r="M320" s="308">
        <f t="shared" ref="M320:N367" si="57">K320-G320</f>
        <v>2.7384999999999997</v>
      </c>
      <c r="N320" s="308">
        <f t="shared" si="57"/>
        <v>4.9855</v>
      </c>
      <c r="O320" s="308">
        <f t="shared" ref="O320:O368" si="58">M320+N320</f>
        <v>7.7240000000000002</v>
      </c>
      <c r="P320" s="34">
        <f t="shared" ref="P320:Q367" si="59">M320*1/3</f>
        <v>0.91283333333333327</v>
      </c>
      <c r="Q320" s="34">
        <f t="shared" si="59"/>
        <v>1.6618333333333333</v>
      </c>
      <c r="R320" s="33"/>
      <c r="S320" s="33"/>
      <c r="T320" s="33">
        <f t="shared" ref="T320:U367" si="60">M320*1/3</f>
        <v>0.91283333333333327</v>
      </c>
      <c r="U320" s="309">
        <f t="shared" si="60"/>
        <v>1.6618333333333333</v>
      </c>
      <c r="V320" s="185"/>
      <c r="W320" s="185">
        <f t="shared" ref="W320:X367" si="61">M320*1/3</f>
        <v>0.91283333333333327</v>
      </c>
      <c r="X320" s="185">
        <f t="shared" si="61"/>
        <v>1.6618333333333333</v>
      </c>
      <c r="Y320" s="185"/>
    </row>
    <row r="321" spans="1:25" ht="18.75">
      <c r="A321" s="181">
        <v>2</v>
      </c>
      <c r="B321" s="306" t="s">
        <v>226</v>
      </c>
      <c r="C321" s="306"/>
      <c r="D321" s="307" t="s">
        <v>311</v>
      </c>
      <c r="E321" s="307" t="s">
        <v>3963</v>
      </c>
      <c r="F321" s="331">
        <v>146</v>
      </c>
      <c r="G321" s="238"/>
      <c r="H321" s="238"/>
      <c r="I321" s="308">
        <f t="shared" si="53"/>
        <v>6</v>
      </c>
      <c r="J321" s="308">
        <f t="shared" si="54"/>
        <v>5.6</v>
      </c>
      <c r="K321" s="308">
        <f t="shared" si="55"/>
        <v>1.9</v>
      </c>
      <c r="L321" s="308">
        <f t="shared" si="56"/>
        <v>3.7</v>
      </c>
      <c r="M321" s="308">
        <f t="shared" si="57"/>
        <v>1.9</v>
      </c>
      <c r="N321" s="308">
        <f t="shared" si="57"/>
        <v>3.7</v>
      </c>
      <c r="O321" s="308">
        <f t="shared" si="58"/>
        <v>5.6</v>
      </c>
      <c r="P321" s="34">
        <f t="shared" si="59"/>
        <v>0.6333333333333333</v>
      </c>
      <c r="Q321" s="34">
        <f t="shared" si="59"/>
        <v>1.2333333333333334</v>
      </c>
      <c r="R321" s="33"/>
      <c r="S321" s="33"/>
      <c r="T321" s="33">
        <f t="shared" si="60"/>
        <v>0.6333333333333333</v>
      </c>
      <c r="U321" s="309">
        <f t="shared" si="60"/>
        <v>1.2333333333333334</v>
      </c>
      <c r="V321" s="185"/>
      <c r="W321" s="185">
        <f t="shared" si="61"/>
        <v>0.6333333333333333</v>
      </c>
      <c r="X321" s="185">
        <f t="shared" si="61"/>
        <v>1.2333333333333334</v>
      </c>
      <c r="Y321" s="185"/>
    </row>
    <row r="322" spans="1:25" ht="18.75">
      <c r="A322" s="181">
        <v>3</v>
      </c>
      <c r="B322" s="306" t="s">
        <v>226</v>
      </c>
      <c r="C322" s="306"/>
      <c r="D322" s="307" t="s">
        <v>381</v>
      </c>
      <c r="E322" s="307" t="s">
        <v>3964</v>
      </c>
      <c r="F322" s="331">
        <v>70</v>
      </c>
      <c r="G322" s="238"/>
      <c r="H322" s="238"/>
      <c r="I322" s="308">
        <f t="shared" si="53"/>
        <v>2.9</v>
      </c>
      <c r="J322" s="308">
        <f t="shared" si="54"/>
        <v>2.7</v>
      </c>
      <c r="K322" s="308">
        <f t="shared" si="55"/>
        <v>0.9</v>
      </c>
      <c r="L322" s="308">
        <f t="shared" si="56"/>
        <v>1.8</v>
      </c>
      <c r="M322" s="308">
        <f t="shared" si="57"/>
        <v>0.9</v>
      </c>
      <c r="N322" s="308">
        <f t="shared" si="57"/>
        <v>1.8</v>
      </c>
      <c r="O322" s="308">
        <f t="shared" si="58"/>
        <v>2.7</v>
      </c>
      <c r="P322" s="34">
        <f t="shared" si="59"/>
        <v>0.3</v>
      </c>
      <c r="Q322" s="34">
        <f t="shared" si="59"/>
        <v>0.6</v>
      </c>
      <c r="R322" s="33"/>
      <c r="S322" s="33"/>
      <c r="T322" s="33">
        <f t="shared" si="60"/>
        <v>0.3</v>
      </c>
      <c r="U322" s="309">
        <f t="shared" si="60"/>
        <v>0.6</v>
      </c>
      <c r="V322" s="185"/>
      <c r="W322" s="185">
        <f t="shared" si="61"/>
        <v>0.3</v>
      </c>
      <c r="X322" s="185">
        <f t="shared" si="61"/>
        <v>0.6</v>
      </c>
      <c r="Y322" s="185"/>
    </row>
    <row r="323" spans="1:25" ht="18.75">
      <c r="A323" s="181">
        <v>4</v>
      </c>
      <c r="B323" s="306" t="s">
        <v>226</v>
      </c>
      <c r="C323" s="306"/>
      <c r="D323" s="307" t="s">
        <v>247</v>
      </c>
      <c r="E323" s="307" t="s">
        <v>3965</v>
      </c>
      <c r="F323" s="331">
        <v>36</v>
      </c>
      <c r="G323" s="238">
        <v>8.3000000000000018E-2</v>
      </c>
      <c r="H323" s="238">
        <v>0.245</v>
      </c>
      <c r="I323" s="308">
        <f t="shared" si="53"/>
        <v>1.5</v>
      </c>
      <c r="J323" s="308">
        <f t="shared" si="54"/>
        <v>1.4</v>
      </c>
      <c r="K323" s="308">
        <f t="shared" si="55"/>
        <v>0.5</v>
      </c>
      <c r="L323" s="308">
        <f t="shared" si="56"/>
        <v>0.9</v>
      </c>
      <c r="M323" s="308">
        <f t="shared" si="57"/>
        <v>0.41699999999999998</v>
      </c>
      <c r="N323" s="308">
        <f t="shared" si="57"/>
        <v>0.65500000000000003</v>
      </c>
      <c r="O323" s="308">
        <f t="shared" si="58"/>
        <v>1.0720000000000001</v>
      </c>
      <c r="P323" s="34">
        <f t="shared" si="59"/>
        <v>0.13899999999999998</v>
      </c>
      <c r="Q323" s="34">
        <f t="shared" si="59"/>
        <v>0.21833333333333335</v>
      </c>
      <c r="R323" s="33"/>
      <c r="S323" s="33"/>
      <c r="T323" s="33">
        <f t="shared" si="60"/>
        <v>0.13899999999999998</v>
      </c>
      <c r="U323" s="309">
        <f t="shared" si="60"/>
        <v>0.21833333333333335</v>
      </c>
      <c r="V323" s="185"/>
      <c r="W323" s="185">
        <f t="shared" si="61"/>
        <v>0.13899999999999998</v>
      </c>
      <c r="X323" s="185">
        <f t="shared" si="61"/>
        <v>0.21833333333333335</v>
      </c>
      <c r="Y323" s="185"/>
    </row>
    <row r="324" spans="1:25" ht="18.75">
      <c r="A324" s="181">
        <v>5</v>
      </c>
      <c r="B324" s="306" t="s">
        <v>226</v>
      </c>
      <c r="C324" s="306"/>
      <c r="D324" s="307" t="s">
        <v>250</v>
      </c>
      <c r="E324" s="307" t="s">
        <v>3966</v>
      </c>
      <c r="F324" s="331">
        <v>55</v>
      </c>
      <c r="G324" s="238"/>
      <c r="H324" s="238"/>
      <c r="I324" s="308">
        <f t="shared" si="53"/>
        <v>2.2999999999999998</v>
      </c>
      <c r="J324" s="308">
        <f t="shared" si="54"/>
        <v>2.0999999999999996</v>
      </c>
      <c r="K324" s="308">
        <f t="shared" si="55"/>
        <v>0.7</v>
      </c>
      <c r="L324" s="308">
        <f t="shared" si="56"/>
        <v>1.4</v>
      </c>
      <c r="M324" s="308">
        <f t="shared" si="57"/>
        <v>0.7</v>
      </c>
      <c r="N324" s="308">
        <f t="shared" si="57"/>
        <v>1.4</v>
      </c>
      <c r="O324" s="308">
        <f t="shared" si="58"/>
        <v>2.0999999999999996</v>
      </c>
      <c r="P324" s="34">
        <f t="shared" si="59"/>
        <v>0.23333333333333331</v>
      </c>
      <c r="Q324" s="34">
        <f t="shared" si="59"/>
        <v>0.46666666666666662</v>
      </c>
      <c r="R324" s="33"/>
      <c r="S324" s="33"/>
      <c r="T324" s="33">
        <f t="shared" si="60"/>
        <v>0.23333333333333331</v>
      </c>
      <c r="U324" s="309">
        <f t="shared" si="60"/>
        <v>0.46666666666666662</v>
      </c>
      <c r="V324" s="185"/>
      <c r="W324" s="185">
        <f t="shared" si="61"/>
        <v>0.23333333333333331</v>
      </c>
      <c r="X324" s="185">
        <f t="shared" si="61"/>
        <v>0.46666666666666662</v>
      </c>
      <c r="Y324" s="185"/>
    </row>
    <row r="325" spans="1:25" ht="37.5">
      <c r="A325" s="181">
        <v>6</v>
      </c>
      <c r="B325" s="306" t="s">
        <v>226</v>
      </c>
      <c r="C325" s="306"/>
      <c r="D325" s="310" t="s">
        <v>3967</v>
      </c>
      <c r="E325" s="307" t="s">
        <v>3968</v>
      </c>
      <c r="F325" s="331">
        <v>252</v>
      </c>
      <c r="G325" s="238">
        <v>0.24249999999999994</v>
      </c>
      <c r="H325" s="238"/>
      <c r="I325" s="308">
        <f t="shared" si="53"/>
        <v>10.4</v>
      </c>
      <c r="J325" s="308">
        <f t="shared" si="54"/>
        <v>9.8000000000000007</v>
      </c>
      <c r="K325" s="308">
        <f t="shared" si="55"/>
        <v>3.4</v>
      </c>
      <c r="L325" s="308">
        <f t="shared" si="56"/>
        <v>6.4</v>
      </c>
      <c r="M325" s="308">
        <f t="shared" si="57"/>
        <v>3.1574999999999998</v>
      </c>
      <c r="N325" s="308">
        <f t="shared" si="57"/>
        <v>6.4</v>
      </c>
      <c r="O325" s="308">
        <f t="shared" si="58"/>
        <v>9.557500000000001</v>
      </c>
      <c r="P325" s="34">
        <f t="shared" si="59"/>
        <v>1.0525</v>
      </c>
      <c r="Q325" s="34">
        <f t="shared" si="59"/>
        <v>2.1333333333333333</v>
      </c>
      <c r="R325" s="33"/>
      <c r="S325" s="33"/>
      <c r="T325" s="33">
        <f t="shared" si="60"/>
        <v>1.0525</v>
      </c>
      <c r="U325" s="309">
        <f t="shared" si="60"/>
        <v>2.1333333333333333</v>
      </c>
      <c r="V325" s="185"/>
      <c r="W325" s="185">
        <f t="shared" si="61"/>
        <v>1.0525</v>
      </c>
      <c r="X325" s="185">
        <f t="shared" si="61"/>
        <v>2.1333333333333333</v>
      </c>
      <c r="Y325" s="185"/>
    </row>
    <row r="326" spans="1:25" ht="18.75">
      <c r="A326" s="181">
        <v>7</v>
      </c>
      <c r="B326" s="306" t="s">
        <v>226</v>
      </c>
      <c r="C326" s="306"/>
      <c r="D326" s="307" t="s">
        <v>350</v>
      </c>
      <c r="E326" s="307" t="s">
        <v>3969</v>
      </c>
      <c r="F326" s="331">
        <v>65</v>
      </c>
      <c r="G326" s="238">
        <v>0.17299999999999999</v>
      </c>
      <c r="H326" s="238">
        <v>0.29700000000000004</v>
      </c>
      <c r="I326" s="308">
        <f t="shared" si="53"/>
        <v>2.7</v>
      </c>
      <c r="J326" s="308">
        <f t="shared" si="54"/>
        <v>2.6</v>
      </c>
      <c r="K326" s="308">
        <f t="shared" si="55"/>
        <v>0.9</v>
      </c>
      <c r="L326" s="308">
        <f t="shared" si="56"/>
        <v>1.7</v>
      </c>
      <c r="M326" s="308">
        <f t="shared" si="57"/>
        <v>0.72700000000000009</v>
      </c>
      <c r="N326" s="308">
        <f t="shared" si="57"/>
        <v>1.403</v>
      </c>
      <c r="O326" s="308">
        <f t="shared" si="58"/>
        <v>2.13</v>
      </c>
      <c r="P326" s="34">
        <f t="shared" si="59"/>
        <v>0.24233333333333337</v>
      </c>
      <c r="Q326" s="34">
        <f t="shared" si="59"/>
        <v>0.46766666666666667</v>
      </c>
      <c r="R326" s="33"/>
      <c r="S326" s="33"/>
      <c r="T326" s="33">
        <f t="shared" si="60"/>
        <v>0.24233333333333337</v>
      </c>
      <c r="U326" s="309">
        <f t="shared" si="60"/>
        <v>0.46766666666666667</v>
      </c>
      <c r="V326" s="185"/>
      <c r="W326" s="185">
        <f t="shared" si="61"/>
        <v>0.24233333333333337</v>
      </c>
      <c r="X326" s="185">
        <f t="shared" si="61"/>
        <v>0.46766666666666667</v>
      </c>
      <c r="Y326" s="185"/>
    </row>
    <row r="327" spans="1:25" ht="18.75">
      <c r="A327" s="181">
        <v>8</v>
      </c>
      <c r="B327" s="306" t="s">
        <v>226</v>
      </c>
      <c r="C327" s="306"/>
      <c r="D327" s="307" t="s">
        <v>337</v>
      </c>
      <c r="E327" s="307" t="s">
        <v>3851</v>
      </c>
      <c r="F327" s="331">
        <v>58</v>
      </c>
      <c r="G327" s="238">
        <v>4.5999999999999985E-2</v>
      </c>
      <c r="H327" s="238">
        <v>0.16250000000000009</v>
      </c>
      <c r="I327" s="308">
        <f t="shared" si="53"/>
        <v>2.4</v>
      </c>
      <c r="J327" s="308">
        <f t="shared" si="54"/>
        <v>2.2999999999999998</v>
      </c>
      <c r="K327" s="308">
        <f t="shared" si="55"/>
        <v>0.8</v>
      </c>
      <c r="L327" s="308">
        <f t="shared" si="56"/>
        <v>1.5</v>
      </c>
      <c r="M327" s="308">
        <f t="shared" si="57"/>
        <v>0.754</v>
      </c>
      <c r="N327" s="308">
        <f t="shared" si="57"/>
        <v>1.3374999999999999</v>
      </c>
      <c r="O327" s="308">
        <f t="shared" si="58"/>
        <v>2.0914999999999999</v>
      </c>
      <c r="P327" s="34">
        <f t="shared" si="59"/>
        <v>0.25133333333333335</v>
      </c>
      <c r="Q327" s="34">
        <f t="shared" si="59"/>
        <v>0.4458333333333333</v>
      </c>
      <c r="R327" s="33"/>
      <c r="S327" s="33"/>
      <c r="T327" s="33">
        <f t="shared" si="60"/>
        <v>0.25133333333333335</v>
      </c>
      <c r="U327" s="309">
        <f t="shared" si="60"/>
        <v>0.4458333333333333</v>
      </c>
      <c r="V327" s="185"/>
      <c r="W327" s="185">
        <f t="shared" si="61"/>
        <v>0.25133333333333335</v>
      </c>
      <c r="X327" s="185">
        <f t="shared" si="61"/>
        <v>0.4458333333333333</v>
      </c>
      <c r="Y327" s="185"/>
    </row>
    <row r="328" spans="1:25" ht="18.75">
      <c r="A328" s="181">
        <v>9</v>
      </c>
      <c r="B328" s="306" t="s">
        <v>226</v>
      </c>
      <c r="C328" s="306"/>
      <c r="D328" s="310" t="s">
        <v>360</v>
      </c>
      <c r="E328" s="307" t="s">
        <v>3970</v>
      </c>
      <c r="F328" s="331">
        <v>315</v>
      </c>
      <c r="G328" s="238">
        <v>1.0369999999999999</v>
      </c>
      <c r="H328" s="238">
        <v>1.6435</v>
      </c>
      <c r="I328" s="308">
        <f t="shared" si="53"/>
        <v>13</v>
      </c>
      <c r="J328" s="308">
        <f t="shared" si="54"/>
        <v>12.2</v>
      </c>
      <c r="K328" s="308">
        <f t="shared" si="55"/>
        <v>4.2</v>
      </c>
      <c r="L328" s="308">
        <f t="shared" si="56"/>
        <v>8</v>
      </c>
      <c r="M328" s="308">
        <f t="shared" si="57"/>
        <v>3.1630000000000003</v>
      </c>
      <c r="N328" s="308">
        <f t="shared" si="57"/>
        <v>6.3565000000000005</v>
      </c>
      <c r="O328" s="308">
        <f t="shared" si="58"/>
        <v>9.5195000000000007</v>
      </c>
      <c r="P328" s="34">
        <f t="shared" si="59"/>
        <v>1.0543333333333333</v>
      </c>
      <c r="Q328" s="34">
        <f t="shared" si="59"/>
        <v>2.1188333333333333</v>
      </c>
      <c r="R328" s="33"/>
      <c r="S328" s="33"/>
      <c r="T328" s="33">
        <f t="shared" si="60"/>
        <v>1.0543333333333333</v>
      </c>
      <c r="U328" s="309">
        <f t="shared" si="60"/>
        <v>2.1188333333333333</v>
      </c>
      <c r="V328" s="185"/>
      <c r="W328" s="185">
        <f t="shared" si="61"/>
        <v>1.0543333333333333</v>
      </c>
      <c r="X328" s="185">
        <f t="shared" si="61"/>
        <v>2.1188333333333333</v>
      </c>
      <c r="Y328" s="185"/>
    </row>
    <row r="329" spans="1:25" ht="18.75">
      <c r="A329" s="181">
        <v>10</v>
      </c>
      <c r="B329" s="306" t="s">
        <v>226</v>
      </c>
      <c r="C329" s="306"/>
      <c r="D329" s="307" t="s">
        <v>327</v>
      </c>
      <c r="E329" s="307" t="s">
        <v>3971</v>
      </c>
      <c r="F329" s="331">
        <v>68</v>
      </c>
      <c r="G329" s="238"/>
      <c r="H329" s="238">
        <v>0.27149999999999996</v>
      </c>
      <c r="I329" s="308">
        <f t="shared" si="53"/>
        <v>2.8</v>
      </c>
      <c r="J329" s="308">
        <f t="shared" si="54"/>
        <v>2.6</v>
      </c>
      <c r="K329" s="308">
        <f t="shared" si="55"/>
        <v>0.9</v>
      </c>
      <c r="L329" s="308">
        <f t="shared" si="56"/>
        <v>1.7</v>
      </c>
      <c r="M329" s="308">
        <f t="shared" si="57"/>
        <v>0.9</v>
      </c>
      <c r="N329" s="308">
        <f t="shared" si="57"/>
        <v>1.4285000000000001</v>
      </c>
      <c r="O329" s="308">
        <f t="shared" si="58"/>
        <v>2.3285</v>
      </c>
      <c r="P329" s="34">
        <f t="shared" si="59"/>
        <v>0.3</v>
      </c>
      <c r="Q329" s="34">
        <f t="shared" si="59"/>
        <v>0.47616666666666668</v>
      </c>
      <c r="R329" s="33"/>
      <c r="S329" s="33"/>
      <c r="T329" s="33">
        <f t="shared" si="60"/>
        <v>0.3</v>
      </c>
      <c r="U329" s="309">
        <f t="shared" si="60"/>
        <v>0.47616666666666668</v>
      </c>
      <c r="V329" s="185"/>
      <c r="W329" s="185">
        <f t="shared" si="61"/>
        <v>0.3</v>
      </c>
      <c r="X329" s="185">
        <f t="shared" si="61"/>
        <v>0.47616666666666668</v>
      </c>
      <c r="Y329" s="185"/>
    </row>
    <row r="330" spans="1:25" ht="18.75">
      <c r="A330" s="181">
        <v>11</v>
      </c>
      <c r="B330" s="306" t="s">
        <v>226</v>
      </c>
      <c r="C330" s="306"/>
      <c r="D330" s="307" t="s">
        <v>384</v>
      </c>
      <c r="E330" s="307" t="s">
        <v>3972</v>
      </c>
      <c r="F330" s="331">
        <v>82</v>
      </c>
      <c r="G330" s="238"/>
      <c r="H330" s="238">
        <v>0.17899999999999994</v>
      </c>
      <c r="I330" s="308">
        <f t="shared" si="53"/>
        <v>3.4</v>
      </c>
      <c r="J330" s="308">
        <f t="shared" si="54"/>
        <v>3.2</v>
      </c>
      <c r="K330" s="308">
        <f t="shared" si="55"/>
        <v>1.1000000000000001</v>
      </c>
      <c r="L330" s="308">
        <f t="shared" si="56"/>
        <v>2.1</v>
      </c>
      <c r="M330" s="308">
        <f t="shared" si="57"/>
        <v>1.1000000000000001</v>
      </c>
      <c r="N330" s="308">
        <f t="shared" si="57"/>
        <v>1.9210000000000003</v>
      </c>
      <c r="O330" s="308">
        <f t="shared" si="58"/>
        <v>3.0210000000000004</v>
      </c>
      <c r="P330" s="34">
        <f t="shared" si="59"/>
        <v>0.3666666666666667</v>
      </c>
      <c r="Q330" s="34">
        <f t="shared" si="59"/>
        <v>0.64033333333333342</v>
      </c>
      <c r="R330" s="33"/>
      <c r="S330" s="33"/>
      <c r="T330" s="33">
        <f t="shared" si="60"/>
        <v>0.3666666666666667</v>
      </c>
      <c r="U330" s="309">
        <f t="shared" si="60"/>
        <v>0.64033333333333342</v>
      </c>
      <c r="V330" s="185"/>
      <c r="W330" s="185">
        <f t="shared" si="61"/>
        <v>0.3666666666666667</v>
      </c>
      <c r="X330" s="185">
        <f t="shared" si="61"/>
        <v>0.64033333333333342</v>
      </c>
      <c r="Y330" s="185"/>
    </row>
    <row r="331" spans="1:25" ht="18.75">
      <c r="A331" s="181">
        <v>12</v>
      </c>
      <c r="B331" s="306" t="s">
        <v>226</v>
      </c>
      <c r="C331" s="306"/>
      <c r="D331" s="307" t="s">
        <v>389</v>
      </c>
      <c r="E331" s="307" t="s">
        <v>3973</v>
      </c>
      <c r="F331" s="331">
        <v>43</v>
      </c>
      <c r="G331" s="238">
        <v>0.372</v>
      </c>
      <c r="H331" s="238">
        <v>0.6120000000000001</v>
      </c>
      <c r="I331" s="308">
        <f t="shared" si="53"/>
        <v>1.8</v>
      </c>
      <c r="J331" s="308">
        <f t="shared" si="54"/>
        <v>1.7000000000000002</v>
      </c>
      <c r="K331" s="308">
        <f t="shared" si="55"/>
        <v>0.6</v>
      </c>
      <c r="L331" s="308">
        <f t="shared" si="56"/>
        <v>1.1000000000000001</v>
      </c>
      <c r="M331" s="308">
        <f t="shared" si="57"/>
        <v>0.22799999999999998</v>
      </c>
      <c r="N331" s="308">
        <f t="shared" si="57"/>
        <v>0.48799999999999999</v>
      </c>
      <c r="O331" s="308">
        <f t="shared" si="58"/>
        <v>0.71599999999999997</v>
      </c>
      <c r="P331" s="34">
        <f t="shared" si="59"/>
        <v>7.5999999999999998E-2</v>
      </c>
      <c r="Q331" s="34">
        <f t="shared" si="59"/>
        <v>0.16266666666666665</v>
      </c>
      <c r="R331" s="33"/>
      <c r="S331" s="33"/>
      <c r="T331" s="33">
        <f t="shared" si="60"/>
        <v>7.5999999999999998E-2</v>
      </c>
      <c r="U331" s="309">
        <f t="shared" si="60"/>
        <v>0.16266666666666665</v>
      </c>
      <c r="V331" s="185"/>
      <c r="W331" s="185">
        <f t="shared" si="61"/>
        <v>7.5999999999999998E-2</v>
      </c>
      <c r="X331" s="185">
        <f t="shared" si="61"/>
        <v>0.16266666666666665</v>
      </c>
      <c r="Y331" s="185"/>
    </row>
    <row r="332" spans="1:25" ht="18.75">
      <c r="A332" s="181">
        <v>13</v>
      </c>
      <c r="B332" s="306" t="s">
        <v>226</v>
      </c>
      <c r="C332" s="306"/>
      <c r="D332" s="307" t="s">
        <v>3974</v>
      </c>
      <c r="E332" s="307" t="s">
        <v>3975</v>
      </c>
      <c r="F332" s="331">
        <v>166</v>
      </c>
      <c r="G332" s="238">
        <v>1.6499999999999959E-2</v>
      </c>
      <c r="H332" s="238">
        <v>0.84099999999999997</v>
      </c>
      <c r="I332" s="308">
        <f t="shared" si="53"/>
        <v>6.8</v>
      </c>
      <c r="J332" s="308">
        <f t="shared" si="54"/>
        <v>6.4</v>
      </c>
      <c r="K332" s="308">
        <f t="shared" si="55"/>
        <v>2.2000000000000002</v>
      </c>
      <c r="L332" s="308">
        <f t="shared" si="56"/>
        <v>4.2</v>
      </c>
      <c r="M332" s="308">
        <f t="shared" si="57"/>
        <v>2.1835000000000004</v>
      </c>
      <c r="N332" s="308">
        <f t="shared" si="57"/>
        <v>3.359</v>
      </c>
      <c r="O332" s="308">
        <f t="shared" si="58"/>
        <v>5.5425000000000004</v>
      </c>
      <c r="P332" s="34">
        <f t="shared" si="59"/>
        <v>0.72783333333333344</v>
      </c>
      <c r="Q332" s="34">
        <f t="shared" si="59"/>
        <v>1.1196666666666666</v>
      </c>
      <c r="R332" s="33"/>
      <c r="S332" s="33"/>
      <c r="T332" s="33">
        <f t="shared" si="60"/>
        <v>0.72783333333333344</v>
      </c>
      <c r="U332" s="309">
        <f t="shared" si="60"/>
        <v>1.1196666666666666</v>
      </c>
      <c r="V332" s="185"/>
      <c r="W332" s="185">
        <f t="shared" si="61"/>
        <v>0.72783333333333344</v>
      </c>
      <c r="X332" s="185">
        <f t="shared" si="61"/>
        <v>1.1196666666666666</v>
      </c>
      <c r="Y332" s="185"/>
    </row>
    <row r="333" spans="1:25" ht="18.75">
      <c r="A333" s="181">
        <v>14</v>
      </c>
      <c r="B333" s="306" t="s">
        <v>226</v>
      </c>
      <c r="C333" s="306"/>
      <c r="D333" s="307" t="s">
        <v>297</v>
      </c>
      <c r="E333" s="307" t="s">
        <v>3976</v>
      </c>
      <c r="F333" s="331">
        <v>113</v>
      </c>
      <c r="G333" s="238">
        <v>7.3999999999999955E-2</v>
      </c>
      <c r="H333" s="238">
        <v>0.37350000000000017</v>
      </c>
      <c r="I333" s="308">
        <f t="shared" si="53"/>
        <v>4.7</v>
      </c>
      <c r="J333" s="308">
        <f t="shared" si="54"/>
        <v>4.4000000000000004</v>
      </c>
      <c r="K333" s="308">
        <f t="shared" si="55"/>
        <v>1.5</v>
      </c>
      <c r="L333" s="308">
        <f t="shared" si="56"/>
        <v>2.9</v>
      </c>
      <c r="M333" s="308">
        <f t="shared" si="57"/>
        <v>1.4260000000000002</v>
      </c>
      <c r="N333" s="308">
        <f t="shared" si="57"/>
        <v>2.5264999999999995</v>
      </c>
      <c r="O333" s="308">
        <f t="shared" si="58"/>
        <v>3.9524999999999997</v>
      </c>
      <c r="P333" s="34">
        <f t="shared" si="59"/>
        <v>0.47533333333333339</v>
      </c>
      <c r="Q333" s="34">
        <f t="shared" si="59"/>
        <v>0.84216666666666651</v>
      </c>
      <c r="R333" s="33"/>
      <c r="S333" s="33"/>
      <c r="T333" s="33">
        <f t="shared" si="60"/>
        <v>0.47533333333333339</v>
      </c>
      <c r="U333" s="309">
        <f t="shared" si="60"/>
        <v>0.84216666666666651</v>
      </c>
      <c r="V333" s="185"/>
      <c r="W333" s="185">
        <f t="shared" si="61"/>
        <v>0.47533333333333339</v>
      </c>
      <c r="X333" s="185">
        <f t="shared" si="61"/>
        <v>0.84216666666666651</v>
      </c>
      <c r="Y333" s="185"/>
    </row>
    <row r="334" spans="1:25" ht="18.75">
      <c r="A334" s="181">
        <v>15</v>
      </c>
      <c r="B334" s="306" t="s">
        <v>226</v>
      </c>
      <c r="C334" s="306"/>
      <c r="D334" s="307" t="s">
        <v>3977</v>
      </c>
      <c r="E334" s="307" t="s">
        <v>3978</v>
      </c>
      <c r="F334" s="331">
        <v>68</v>
      </c>
      <c r="G334" s="238">
        <v>0.14200000000000002</v>
      </c>
      <c r="H334" s="238">
        <v>0.36699999999999999</v>
      </c>
      <c r="I334" s="308">
        <f t="shared" si="53"/>
        <v>2.8</v>
      </c>
      <c r="J334" s="308">
        <f t="shared" si="54"/>
        <v>2.6</v>
      </c>
      <c r="K334" s="308">
        <f t="shared" si="55"/>
        <v>0.9</v>
      </c>
      <c r="L334" s="308">
        <f t="shared" si="56"/>
        <v>1.7</v>
      </c>
      <c r="M334" s="308">
        <f t="shared" si="57"/>
        <v>0.75800000000000001</v>
      </c>
      <c r="N334" s="308">
        <f t="shared" si="57"/>
        <v>1.333</v>
      </c>
      <c r="O334" s="308">
        <f t="shared" si="58"/>
        <v>2.0910000000000002</v>
      </c>
      <c r="P334" s="34">
        <f t="shared" si="59"/>
        <v>0.25266666666666665</v>
      </c>
      <c r="Q334" s="34">
        <f t="shared" si="59"/>
        <v>0.4443333333333333</v>
      </c>
      <c r="R334" s="33"/>
      <c r="S334" s="33"/>
      <c r="T334" s="33">
        <f t="shared" si="60"/>
        <v>0.25266666666666665</v>
      </c>
      <c r="U334" s="309">
        <f t="shared" si="60"/>
        <v>0.4443333333333333</v>
      </c>
      <c r="V334" s="185"/>
      <c r="W334" s="185">
        <f t="shared" si="61"/>
        <v>0.25266666666666665</v>
      </c>
      <c r="X334" s="185">
        <f t="shared" si="61"/>
        <v>0.4443333333333333</v>
      </c>
      <c r="Y334" s="185"/>
    </row>
    <row r="335" spans="1:25" ht="18.75">
      <c r="A335" s="181">
        <v>16</v>
      </c>
      <c r="B335" s="306" t="s">
        <v>226</v>
      </c>
      <c r="C335" s="306"/>
      <c r="D335" s="314" t="s">
        <v>229</v>
      </c>
      <c r="E335" s="314" t="s">
        <v>3979</v>
      </c>
      <c r="F335" s="53">
        <v>34</v>
      </c>
      <c r="G335" s="238">
        <v>0.17099999999999999</v>
      </c>
      <c r="H335" s="238">
        <v>0.13849999999999996</v>
      </c>
      <c r="I335" s="308">
        <f t="shared" si="53"/>
        <v>1.4</v>
      </c>
      <c r="J335" s="308">
        <f t="shared" si="54"/>
        <v>1.4</v>
      </c>
      <c r="K335" s="308">
        <f t="shared" si="55"/>
        <v>0.5</v>
      </c>
      <c r="L335" s="308">
        <f t="shared" si="56"/>
        <v>0.9</v>
      </c>
      <c r="M335" s="308">
        <f t="shared" si="57"/>
        <v>0.32900000000000001</v>
      </c>
      <c r="N335" s="308">
        <f t="shared" si="57"/>
        <v>0.76150000000000007</v>
      </c>
      <c r="O335" s="308">
        <f t="shared" si="58"/>
        <v>1.0905</v>
      </c>
      <c r="P335" s="34">
        <f t="shared" si="59"/>
        <v>0.10966666666666668</v>
      </c>
      <c r="Q335" s="34">
        <f t="shared" si="59"/>
        <v>0.25383333333333336</v>
      </c>
      <c r="R335" s="33"/>
      <c r="S335" s="33"/>
      <c r="T335" s="33">
        <f t="shared" si="60"/>
        <v>0.10966666666666668</v>
      </c>
      <c r="U335" s="309">
        <f t="shared" si="60"/>
        <v>0.25383333333333336</v>
      </c>
      <c r="V335" s="185"/>
      <c r="W335" s="185">
        <f t="shared" si="61"/>
        <v>0.10966666666666668</v>
      </c>
      <c r="X335" s="185">
        <f t="shared" si="61"/>
        <v>0.25383333333333336</v>
      </c>
      <c r="Y335" s="185"/>
    </row>
    <row r="336" spans="1:25" ht="18.75">
      <c r="A336" s="181">
        <v>17</v>
      </c>
      <c r="B336" s="306" t="s">
        <v>226</v>
      </c>
      <c r="C336" s="306"/>
      <c r="D336" s="310" t="s">
        <v>395</v>
      </c>
      <c r="E336" s="310" t="s">
        <v>3980</v>
      </c>
      <c r="F336" s="332">
        <v>105</v>
      </c>
      <c r="G336" s="238">
        <v>0.74650000000000005</v>
      </c>
      <c r="H336" s="238">
        <v>1.6119999999999999</v>
      </c>
      <c r="I336" s="308">
        <f t="shared" si="53"/>
        <v>4.3</v>
      </c>
      <c r="J336" s="308">
        <f t="shared" si="54"/>
        <v>4</v>
      </c>
      <c r="K336" s="308">
        <f t="shared" si="55"/>
        <v>1.4</v>
      </c>
      <c r="L336" s="308">
        <f t="shared" si="56"/>
        <v>2.6</v>
      </c>
      <c r="M336" s="308">
        <f t="shared" si="57"/>
        <v>0.65349999999999986</v>
      </c>
      <c r="N336" s="308">
        <f t="shared" si="57"/>
        <v>0.98800000000000021</v>
      </c>
      <c r="O336" s="308">
        <f t="shared" si="58"/>
        <v>1.6415000000000002</v>
      </c>
      <c r="P336" s="34">
        <f t="shared" si="59"/>
        <v>0.2178333333333333</v>
      </c>
      <c r="Q336" s="34">
        <f t="shared" si="59"/>
        <v>0.32933333333333342</v>
      </c>
      <c r="R336" s="33"/>
      <c r="S336" s="33"/>
      <c r="T336" s="33">
        <f t="shared" si="60"/>
        <v>0.2178333333333333</v>
      </c>
      <c r="U336" s="309">
        <f t="shared" si="60"/>
        <v>0.32933333333333342</v>
      </c>
      <c r="V336" s="185"/>
      <c r="W336" s="185">
        <f t="shared" si="61"/>
        <v>0.2178333333333333</v>
      </c>
      <c r="X336" s="185">
        <f t="shared" si="61"/>
        <v>0.32933333333333342</v>
      </c>
      <c r="Y336" s="185"/>
    </row>
    <row r="337" spans="1:25" ht="18.75">
      <c r="A337" s="181">
        <v>18</v>
      </c>
      <c r="B337" s="306" t="s">
        <v>226</v>
      </c>
      <c r="C337" s="306"/>
      <c r="D337" s="307" t="s">
        <v>280</v>
      </c>
      <c r="E337" s="307" t="s">
        <v>3981</v>
      </c>
      <c r="F337" s="331">
        <v>52</v>
      </c>
      <c r="G337" s="238">
        <v>0.65850000000000009</v>
      </c>
      <c r="H337" s="238">
        <v>1.169</v>
      </c>
      <c r="I337" s="308">
        <f t="shared" si="53"/>
        <v>2.1</v>
      </c>
      <c r="J337" s="308">
        <f t="shared" si="54"/>
        <v>2</v>
      </c>
      <c r="K337" s="308">
        <f t="shared" si="55"/>
        <v>0.7</v>
      </c>
      <c r="L337" s="308">
        <f t="shared" si="56"/>
        <v>1.3</v>
      </c>
      <c r="M337" s="308">
        <f t="shared" si="57"/>
        <v>4.149999999999987E-2</v>
      </c>
      <c r="N337" s="308">
        <f t="shared" si="57"/>
        <v>0.13100000000000001</v>
      </c>
      <c r="O337" s="308">
        <f t="shared" si="58"/>
        <v>0.17249999999999988</v>
      </c>
      <c r="P337" s="34">
        <f t="shared" si="59"/>
        <v>1.383333333333329E-2</v>
      </c>
      <c r="Q337" s="34">
        <f t="shared" si="59"/>
        <v>4.3666666666666666E-2</v>
      </c>
      <c r="R337" s="33"/>
      <c r="S337" s="33"/>
      <c r="T337" s="33">
        <f t="shared" si="60"/>
        <v>1.383333333333329E-2</v>
      </c>
      <c r="U337" s="309">
        <f t="shared" si="60"/>
        <v>4.3666666666666666E-2</v>
      </c>
      <c r="V337" s="185"/>
      <c r="W337" s="185">
        <f t="shared" si="61"/>
        <v>1.383333333333329E-2</v>
      </c>
      <c r="X337" s="185">
        <f t="shared" si="61"/>
        <v>4.3666666666666666E-2</v>
      </c>
      <c r="Y337" s="185"/>
    </row>
    <row r="338" spans="1:25" ht="18.75">
      <c r="A338" s="181">
        <v>19</v>
      </c>
      <c r="B338" s="306" t="s">
        <v>226</v>
      </c>
      <c r="C338" s="306"/>
      <c r="D338" s="307" t="s">
        <v>283</v>
      </c>
      <c r="E338" s="307" t="s">
        <v>3982</v>
      </c>
      <c r="F338" s="331">
        <v>63</v>
      </c>
      <c r="G338" s="238"/>
      <c r="H338" s="238"/>
      <c r="I338" s="308">
        <f t="shared" si="53"/>
        <v>2.6</v>
      </c>
      <c r="J338" s="308">
        <f t="shared" si="54"/>
        <v>2.4000000000000004</v>
      </c>
      <c r="K338" s="308">
        <f t="shared" si="55"/>
        <v>0.8</v>
      </c>
      <c r="L338" s="308">
        <f t="shared" si="56"/>
        <v>1.6</v>
      </c>
      <c r="M338" s="308">
        <f t="shared" si="57"/>
        <v>0.8</v>
      </c>
      <c r="N338" s="308">
        <f t="shared" si="57"/>
        <v>1.6</v>
      </c>
      <c r="O338" s="308">
        <f t="shared" si="58"/>
        <v>2.4000000000000004</v>
      </c>
      <c r="P338" s="34">
        <f t="shared" si="59"/>
        <v>0.26666666666666666</v>
      </c>
      <c r="Q338" s="34">
        <f t="shared" si="59"/>
        <v>0.53333333333333333</v>
      </c>
      <c r="R338" s="33"/>
      <c r="S338" s="33"/>
      <c r="T338" s="33">
        <f t="shared" si="60"/>
        <v>0.26666666666666666</v>
      </c>
      <c r="U338" s="309">
        <f t="shared" si="60"/>
        <v>0.53333333333333333</v>
      </c>
      <c r="V338" s="185"/>
      <c r="W338" s="185">
        <f t="shared" si="61"/>
        <v>0.26666666666666666</v>
      </c>
      <c r="X338" s="185">
        <f t="shared" si="61"/>
        <v>0.53333333333333333</v>
      </c>
      <c r="Y338" s="185"/>
    </row>
    <row r="339" spans="1:25" ht="18.75">
      <c r="A339" s="181">
        <v>20</v>
      </c>
      <c r="B339" s="306" t="s">
        <v>226</v>
      </c>
      <c r="C339" s="306"/>
      <c r="D339" s="307" t="s">
        <v>231</v>
      </c>
      <c r="E339" s="307" t="s">
        <v>3983</v>
      </c>
      <c r="F339" s="331">
        <v>37</v>
      </c>
      <c r="G339" s="238"/>
      <c r="H339" s="238"/>
      <c r="I339" s="308">
        <f t="shared" si="53"/>
        <v>1.5</v>
      </c>
      <c r="J339" s="308">
        <f t="shared" si="54"/>
        <v>1.4</v>
      </c>
      <c r="K339" s="308">
        <f t="shared" si="55"/>
        <v>0.5</v>
      </c>
      <c r="L339" s="308">
        <f t="shared" si="56"/>
        <v>0.9</v>
      </c>
      <c r="M339" s="308">
        <f t="shared" si="57"/>
        <v>0.5</v>
      </c>
      <c r="N339" s="308">
        <f t="shared" si="57"/>
        <v>0.9</v>
      </c>
      <c r="O339" s="308">
        <f t="shared" si="58"/>
        <v>1.4</v>
      </c>
      <c r="P339" s="34">
        <f t="shared" si="59"/>
        <v>0.16666666666666666</v>
      </c>
      <c r="Q339" s="34">
        <f t="shared" si="59"/>
        <v>0.3</v>
      </c>
      <c r="R339" s="33"/>
      <c r="S339" s="33"/>
      <c r="T339" s="33">
        <f t="shared" si="60"/>
        <v>0.16666666666666666</v>
      </c>
      <c r="U339" s="309">
        <f t="shared" si="60"/>
        <v>0.3</v>
      </c>
      <c r="V339" s="185"/>
      <c r="W339" s="185">
        <f t="shared" si="61"/>
        <v>0.16666666666666666</v>
      </c>
      <c r="X339" s="185">
        <f t="shared" si="61"/>
        <v>0.3</v>
      </c>
      <c r="Y339" s="185"/>
    </row>
    <row r="340" spans="1:25" ht="18.75">
      <c r="A340" s="181">
        <v>21</v>
      </c>
      <c r="B340" s="306" t="s">
        <v>226</v>
      </c>
      <c r="C340" s="306"/>
      <c r="D340" s="310" t="s">
        <v>3984</v>
      </c>
      <c r="E340" s="310" t="s">
        <v>3985</v>
      </c>
      <c r="F340" s="332">
        <v>112</v>
      </c>
      <c r="G340" s="238">
        <v>0.1925</v>
      </c>
      <c r="H340" s="238">
        <v>0.35450000000000004</v>
      </c>
      <c r="I340" s="308">
        <f t="shared" si="53"/>
        <v>4.5999999999999996</v>
      </c>
      <c r="J340" s="308">
        <f t="shared" si="54"/>
        <v>4.3</v>
      </c>
      <c r="K340" s="308">
        <f t="shared" si="55"/>
        <v>1.5</v>
      </c>
      <c r="L340" s="308">
        <f t="shared" si="56"/>
        <v>2.8</v>
      </c>
      <c r="M340" s="308">
        <f t="shared" si="57"/>
        <v>1.3075000000000001</v>
      </c>
      <c r="N340" s="308">
        <f t="shared" si="57"/>
        <v>2.4455</v>
      </c>
      <c r="O340" s="308">
        <f t="shared" si="58"/>
        <v>3.7530000000000001</v>
      </c>
      <c r="P340" s="34">
        <f t="shared" si="59"/>
        <v>0.43583333333333335</v>
      </c>
      <c r="Q340" s="34">
        <f t="shared" si="59"/>
        <v>0.81516666666666671</v>
      </c>
      <c r="R340" s="33"/>
      <c r="S340" s="33"/>
      <c r="T340" s="33">
        <f t="shared" si="60"/>
        <v>0.43583333333333335</v>
      </c>
      <c r="U340" s="309">
        <f t="shared" si="60"/>
        <v>0.81516666666666671</v>
      </c>
      <c r="V340" s="185"/>
      <c r="W340" s="185">
        <f t="shared" si="61"/>
        <v>0.43583333333333335</v>
      </c>
      <c r="X340" s="185">
        <f t="shared" si="61"/>
        <v>0.81516666666666671</v>
      </c>
      <c r="Y340" s="185"/>
    </row>
    <row r="341" spans="1:25" ht="18.75">
      <c r="A341" s="181">
        <v>22</v>
      </c>
      <c r="B341" s="306" t="s">
        <v>226</v>
      </c>
      <c r="C341" s="306"/>
      <c r="D341" s="307" t="s">
        <v>339</v>
      </c>
      <c r="E341" s="307" t="s">
        <v>3986</v>
      </c>
      <c r="F341" s="331">
        <v>62</v>
      </c>
      <c r="G341" s="238"/>
      <c r="H341" s="238"/>
      <c r="I341" s="308">
        <f t="shared" si="53"/>
        <v>2.6</v>
      </c>
      <c r="J341" s="308">
        <f t="shared" si="54"/>
        <v>2.4000000000000004</v>
      </c>
      <c r="K341" s="308">
        <f t="shared" si="55"/>
        <v>0.8</v>
      </c>
      <c r="L341" s="308">
        <f t="shared" si="56"/>
        <v>1.6</v>
      </c>
      <c r="M341" s="308">
        <f t="shared" si="57"/>
        <v>0.8</v>
      </c>
      <c r="N341" s="308">
        <f t="shared" si="57"/>
        <v>1.6</v>
      </c>
      <c r="O341" s="308">
        <f t="shared" si="58"/>
        <v>2.4000000000000004</v>
      </c>
      <c r="P341" s="34">
        <f t="shared" si="59"/>
        <v>0.26666666666666666</v>
      </c>
      <c r="Q341" s="34">
        <f t="shared" si="59"/>
        <v>0.53333333333333333</v>
      </c>
      <c r="R341" s="33"/>
      <c r="S341" s="33"/>
      <c r="T341" s="33">
        <f t="shared" si="60"/>
        <v>0.26666666666666666</v>
      </c>
      <c r="U341" s="309">
        <f t="shared" si="60"/>
        <v>0.53333333333333333</v>
      </c>
      <c r="V341" s="185"/>
      <c r="W341" s="185">
        <f t="shared" si="61"/>
        <v>0.26666666666666666</v>
      </c>
      <c r="X341" s="185">
        <f t="shared" si="61"/>
        <v>0.53333333333333333</v>
      </c>
      <c r="Y341" s="185"/>
    </row>
    <row r="342" spans="1:25" ht="18.75">
      <c r="A342" s="181">
        <v>23</v>
      </c>
      <c r="B342" s="306" t="s">
        <v>226</v>
      </c>
      <c r="C342" s="306"/>
      <c r="D342" s="307" t="s">
        <v>3987</v>
      </c>
      <c r="E342" s="307" t="s">
        <v>3988</v>
      </c>
      <c r="F342" s="331">
        <v>94</v>
      </c>
      <c r="G342" s="238">
        <v>2.200000000000002E-2</v>
      </c>
      <c r="H342" s="238">
        <v>0.40300000000000002</v>
      </c>
      <c r="I342" s="308">
        <f t="shared" si="53"/>
        <v>3.9</v>
      </c>
      <c r="J342" s="308">
        <f t="shared" si="54"/>
        <v>3.7</v>
      </c>
      <c r="K342" s="308">
        <f t="shared" si="55"/>
        <v>1.3</v>
      </c>
      <c r="L342" s="308">
        <f t="shared" si="56"/>
        <v>2.4</v>
      </c>
      <c r="M342" s="308">
        <f t="shared" si="57"/>
        <v>1.278</v>
      </c>
      <c r="N342" s="308">
        <f t="shared" si="57"/>
        <v>1.9969999999999999</v>
      </c>
      <c r="O342" s="308">
        <f t="shared" si="58"/>
        <v>3.2749999999999999</v>
      </c>
      <c r="P342" s="34">
        <f t="shared" si="59"/>
        <v>0.42599999999999999</v>
      </c>
      <c r="Q342" s="34">
        <f t="shared" si="59"/>
        <v>0.66566666666666663</v>
      </c>
      <c r="R342" s="33"/>
      <c r="S342" s="33"/>
      <c r="T342" s="33">
        <f t="shared" si="60"/>
        <v>0.42599999999999999</v>
      </c>
      <c r="U342" s="309">
        <f t="shared" si="60"/>
        <v>0.66566666666666663</v>
      </c>
      <c r="V342" s="185"/>
      <c r="W342" s="185">
        <f t="shared" si="61"/>
        <v>0.42599999999999999</v>
      </c>
      <c r="X342" s="185">
        <f t="shared" si="61"/>
        <v>0.66566666666666663</v>
      </c>
      <c r="Y342" s="185"/>
    </row>
    <row r="343" spans="1:25" ht="37.5">
      <c r="A343" s="181">
        <v>24</v>
      </c>
      <c r="B343" s="306" t="s">
        <v>226</v>
      </c>
      <c r="C343" s="306"/>
      <c r="D343" s="307" t="s">
        <v>324</v>
      </c>
      <c r="E343" s="333" t="s">
        <v>3989</v>
      </c>
      <c r="F343" s="334">
        <v>86</v>
      </c>
      <c r="G343" s="238"/>
      <c r="H343" s="238"/>
      <c r="I343" s="308">
        <f t="shared" si="53"/>
        <v>3.5</v>
      </c>
      <c r="J343" s="308">
        <f t="shared" si="54"/>
        <v>3.3000000000000003</v>
      </c>
      <c r="K343" s="308">
        <f t="shared" si="55"/>
        <v>1.1000000000000001</v>
      </c>
      <c r="L343" s="308">
        <f t="shared" si="56"/>
        <v>2.2000000000000002</v>
      </c>
      <c r="M343" s="308">
        <f t="shared" si="57"/>
        <v>1.1000000000000001</v>
      </c>
      <c r="N343" s="308">
        <f t="shared" si="57"/>
        <v>2.2000000000000002</v>
      </c>
      <c r="O343" s="308">
        <f t="shared" si="58"/>
        <v>3.3000000000000003</v>
      </c>
      <c r="P343" s="34">
        <f t="shared" si="59"/>
        <v>0.3666666666666667</v>
      </c>
      <c r="Q343" s="34">
        <f t="shared" si="59"/>
        <v>0.73333333333333339</v>
      </c>
      <c r="R343" s="33"/>
      <c r="S343" s="33"/>
      <c r="T343" s="33">
        <f t="shared" si="60"/>
        <v>0.3666666666666667</v>
      </c>
      <c r="U343" s="309">
        <f t="shared" si="60"/>
        <v>0.73333333333333339</v>
      </c>
      <c r="V343" s="185"/>
      <c r="W343" s="185">
        <f t="shared" si="61"/>
        <v>0.3666666666666667</v>
      </c>
      <c r="X343" s="185">
        <f t="shared" si="61"/>
        <v>0.73333333333333339</v>
      </c>
      <c r="Y343" s="185"/>
    </row>
    <row r="344" spans="1:25" ht="18.75">
      <c r="A344" s="181">
        <v>25</v>
      </c>
      <c r="B344" s="306" t="s">
        <v>226</v>
      </c>
      <c r="C344" s="306"/>
      <c r="D344" s="307" t="s">
        <v>245</v>
      </c>
      <c r="E344" s="307" t="s">
        <v>3990</v>
      </c>
      <c r="F344" s="331">
        <v>256</v>
      </c>
      <c r="G344" s="238">
        <v>1.1335</v>
      </c>
      <c r="H344" s="238">
        <v>0.98299999999999965</v>
      </c>
      <c r="I344" s="308">
        <f t="shared" si="53"/>
        <v>10.6</v>
      </c>
      <c r="J344" s="308">
        <f t="shared" si="54"/>
        <v>9.9</v>
      </c>
      <c r="K344" s="308">
        <f t="shared" si="55"/>
        <v>3.4</v>
      </c>
      <c r="L344" s="308">
        <f t="shared" si="56"/>
        <v>6.5</v>
      </c>
      <c r="M344" s="308">
        <f t="shared" si="57"/>
        <v>2.2664999999999997</v>
      </c>
      <c r="N344" s="308">
        <f t="shared" si="57"/>
        <v>5.5170000000000003</v>
      </c>
      <c r="O344" s="308">
        <f t="shared" si="58"/>
        <v>7.7835000000000001</v>
      </c>
      <c r="P344" s="34">
        <f t="shared" si="59"/>
        <v>0.75549999999999995</v>
      </c>
      <c r="Q344" s="34">
        <f t="shared" si="59"/>
        <v>1.8390000000000002</v>
      </c>
      <c r="R344" s="33"/>
      <c r="S344" s="33"/>
      <c r="T344" s="33">
        <f t="shared" si="60"/>
        <v>0.75549999999999995</v>
      </c>
      <c r="U344" s="309">
        <f t="shared" si="60"/>
        <v>1.8390000000000002</v>
      </c>
      <c r="V344" s="185"/>
      <c r="W344" s="185">
        <f t="shared" si="61"/>
        <v>0.75549999999999995</v>
      </c>
      <c r="X344" s="185">
        <f t="shared" si="61"/>
        <v>1.8390000000000002</v>
      </c>
      <c r="Y344" s="185"/>
    </row>
    <row r="345" spans="1:25" ht="18.75">
      <c r="A345" s="181">
        <v>26</v>
      </c>
      <c r="B345" s="306" t="s">
        <v>226</v>
      </c>
      <c r="C345" s="306"/>
      <c r="D345" s="307" t="s">
        <v>313</v>
      </c>
      <c r="E345" s="307" t="s">
        <v>3991</v>
      </c>
      <c r="F345" s="331">
        <v>92</v>
      </c>
      <c r="G345" s="238"/>
      <c r="H345" s="238">
        <v>0.47799999999999998</v>
      </c>
      <c r="I345" s="308">
        <f t="shared" si="53"/>
        <v>3.8</v>
      </c>
      <c r="J345" s="308">
        <f t="shared" si="54"/>
        <v>3.5</v>
      </c>
      <c r="K345" s="308">
        <f t="shared" si="55"/>
        <v>1.2</v>
      </c>
      <c r="L345" s="308">
        <f t="shared" si="56"/>
        <v>2.2999999999999998</v>
      </c>
      <c r="M345" s="308">
        <f t="shared" si="57"/>
        <v>1.2</v>
      </c>
      <c r="N345" s="308">
        <f t="shared" si="57"/>
        <v>1.8219999999999998</v>
      </c>
      <c r="O345" s="308">
        <f t="shared" si="58"/>
        <v>3.0219999999999998</v>
      </c>
      <c r="P345" s="34">
        <f t="shared" si="59"/>
        <v>0.39999999999999997</v>
      </c>
      <c r="Q345" s="34">
        <f t="shared" si="59"/>
        <v>0.60733333333333328</v>
      </c>
      <c r="R345" s="33"/>
      <c r="S345" s="33"/>
      <c r="T345" s="33">
        <f t="shared" si="60"/>
        <v>0.39999999999999997</v>
      </c>
      <c r="U345" s="309">
        <f t="shared" si="60"/>
        <v>0.60733333333333328</v>
      </c>
      <c r="V345" s="185"/>
      <c r="W345" s="185">
        <f t="shared" si="61"/>
        <v>0.39999999999999997</v>
      </c>
      <c r="X345" s="185">
        <f t="shared" si="61"/>
        <v>0.60733333333333328</v>
      </c>
      <c r="Y345" s="185"/>
    </row>
    <row r="346" spans="1:25" ht="18.75">
      <c r="A346" s="181">
        <v>27</v>
      </c>
      <c r="B346" s="306" t="s">
        <v>226</v>
      </c>
      <c r="C346" s="306"/>
      <c r="D346" s="307" t="s">
        <v>356</v>
      </c>
      <c r="E346" s="307" t="s">
        <v>3992</v>
      </c>
      <c r="F346" s="331">
        <v>42</v>
      </c>
      <c r="G346" s="238">
        <v>0.1295</v>
      </c>
      <c r="H346" s="238">
        <v>0.30999999999999994</v>
      </c>
      <c r="I346" s="308">
        <f t="shared" si="53"/>
        <v>1.7</v>
      </c>
      <c r="J346" s="308">
        <f t="shared" si="54"/>
        <v>1.5</v>
      </c>
      <c r="K346" s="308">
        <f t="shared" si="55"/>
        <v>0.5</v>
      </c>
      <c r="L346" s="308">
        <f t="shared" si="56"/>
        <v>1</v>
      </c>
      <c r="M346" s="308">
        <f t="shared" si="57"/>
        <v>0.3705</v>
      </c>
      <c r="N346" s="308">
        <f t="shared" si="57"/>
        <v>0.69000000000000006</v>
      </c>
      <c r="O346" s="308">
        <f t="shared" si="58"/>
        <v>1.0605</v>
      </c>
      <c r="P346" s="34">
        <f t="shared" si="59"/>
        <v>0.1235</v>
      </c>
      <c r="Q346" s="34">
        <f t="shared" si="59"/>
        <v>0.23</v>
      </c>
      <c r="R346" s="33"/>
      <c r="S346" s="33"/>
      <c r="T346" s="33">
        <f t="shared" si="60"/>
        <v>0.1235</v>
      </c>
      <c r="U346" s="309">
        <f t="shared" si="60"/>
        <v>0.23</v>
      </c>
      <c r="V346" s="185"/>
      <c r="W346" s="185">
        <f t="shared" si="61"/>
        <v>0.1235</v>
      </c>
      <c r="X346" s="185">
        <f t="shared" si="61"/>
        <v>0.23</v>
      </c>
      <c r="Y346" s="185"/>
    </row>
    <row r="347" spans="1:25" ht="18.75">
      <c r="A347" s="181">
        <v>28</v>
      </c>
      <c r="B347" s="306" t="s">
        <v>226</v>
      </c>
      <c r="C347" s="306"/>
      <c r="D347" s="307" t="s">
        <v>241</v>
      </c>
      <c r="E347" s="307" t="s">
        <v>3993</v>
      </c>
      <c r="F347" s="331">
        <v>81</v>
      </c>
      <c r="G347" s="238"/>
      <c r="H347" s="238">
        <v>0.51700000000000013</v>
      </c>
      <c r="I347" s="308">
        <f t="shared" si="53"/>
        <v>3.3</v>
      </c>
      <c r="J347" s="308">
        <f t="shared" si="54"/>
        <v>3.1</v>
      </c>
      <c r="K347" s="308">
        <f t="shared" si="55"/>
        <v>1.1000000000000001</v>
      </c>
      <c r="L347" s="308">
        <f t="shared" si="56"/>
        <v>2</v>
      </c>
      <c r="M347" s="308">
        <f t="shared" si="57"/>
        <v>1.1000000000000001</v>
      </c>
      <c r="N347" s="308">
        <f t="shared" si="57"/>
        <v>1.4829999999999999</v>
      </c>
      <c r="O347" s="308">
        <f t="shared" si="58"/>
        <v>2.5830000000000002</v>
      </c>
      <c r="P347" s="34">
        <f t="shared" si="59"/>
        <v>0.3666666666666667</v>
      </c>
      <c r="Q347" s="34">
        <f t="shared" si="59"/>
        <v>0.49433333333333329</v>
      </c>
      <c r="R347" s="33"/>
      <c r="S347" s="33"/>
      <c r="T347" s="33">
        <f t="shared" si="60"/>
        <v>0.3666666666666667</v>
      </c>
      <c r="U347" s="309">
        <f t="shared" si="60"/>
        <v>0.49433333333333329</v>
      </c>
      <c r="V347" s="185"/>
      <c r="W347" s="185">
        <f t="shared" si="61"/>
        <v>0.3666666666666667</v>
      </c>
      <c r="X347" s="185">
        <f t="shared" si="61"/>
        <v>0.49433333333333329</v>
      </c>
      <c r="Y347" s="185"/>
    </row>
    <row r="348" spans="1:25" ht="18.75">
      <c r="A348" s="181">
        <v>29</v>
      </c>
      <c r="B348" s="306" t="s">
        <v>226</v>
      </c>
      <c r="C348" s="306"/>
      <c r="D348" s="307" t="s">
        <v>3994</v>
      </c>
      <c r="E348" s="307" t="s">
        <v>3995</v>
      </c>
      <c r="F348" s="331">
        <v>36</v>
      </c>
      <c r="G348" s="238"/>
      <c r="H348" s="238">
        <v>8.450000000000002E-2</v>
      </c>
      <c r="I348" s="308">
        <f t="shared" si="53"/>
        <v>1.5</v>
      </c>
      <c r="J348" s="308">
        <f t="shared" si="54"/>
        <v>1.4</v>
      </c>
      <c r="K348" s="308">
        <f t="shared" si="55"/>
        <v>0.5</v>
      </c>
      <c r="L348" s="308">
        <f t="shared" si="56"/>
        <v>0.9</v>
      </c>
      <c r="M348" s="308">
        <f t="shared" si="57"/>
        <v>0.5</v>
      </c>
      <c r="N348" s="308">
        <f t="shared" si="57"/>
        <v>0.8155</v>
      </c>
      <c r="O348" s="308">
        <f t="shared" si="58"/>
        <v>1.3155000000000001</v>
      </c>
      <c r="P348" s="34">
        <f t="shared" si="59"/>
        <v>0.16666666666666666</v>
      </c>
      <c r="Q348" s="34">
        <f t="shared" si="59"/>
        <v>0.27183333333333332</v>
      </c>
      <c r="R348" s="33"/>
      <c r="S348" s="33"/>
      <c r="T348" s="33">
        <f t="shared" si="60"/>
        <v>0.16666666666666666</v>
      </c>
      <c r="U348" s="309">
        <f t="shared" si="60"/>
        <v>0.27183333333333332</v>
      </c>
      <c r="V348" s="185"/>
      <c r="W348" s="185">
        <f t="shared" si="61"/>
        <v>0.16666666666666666</v>
      </c>
      <c r="X348" s="185">
        <f t="shared" si="61"/>
        <v>0.27183333333333332</v>
      </c>
      <c r="Y348" s="185"/>
    </row>
    <row r="349" spans="1:25" ht="18.75">
      <c r="A349" s="181">
        <v>30</v>
      </c>
      <c r="B349" s="306" t="s">
        <v>226</v>
      </c>
      <c r="C349" s="306"/>
      <c r="D349" s="307" t="s">
        <v>286</v>
      </c>
      <c r="E349" s="307" t="s">
        <v>3996</v>
      </c>
      <c r="F349" s="331">
        <v>78</v>
      </c>
      <c r="G349" s="238">
        <v>8.6499999999999966E-2</v>
      </c>
      <c r="H349" s="238">
        <v>0.28350000000000009</v>
      </c>
      <c r="I349" s="308">
        <f t="shared" si="53"/>
        <v>3.2</v>
      </c>
      <c r="J349" s="308">
        <f t="shared" si="54"/>
        <v>3</v>
      </c>
      <c r="K349" s="308">
        <f t="shared" si="55"/>
        <v>1</v>
      </c>
      <c r="L349" s="308">
        <f t="shared" si="56"/>
        <v>2</v>
      </c>
      <c r="M349" s="308">
        <f t="shared" si="57"/>
        <v>0.91349999999999998</v>
      </c>
      <c r="N349" s="308">
        <f t="shared" si="57"/>
        <v>1.7164999999999999</v>
      </c>
      <c r="O349" s="308">
        <f t="shared" si="58"/>
        <v>2.63</v>
      </c>
      <c r="P349" s="34">
        <f t="shared" si="59"/>
        <v>0.30449999999999999</v>
      </c>
      <c r="Q349" s="34">
        <f t="shared" si="59"/>
        <v>0.5721666666666666</v>
      </c>
      <c r="R349" s="33"/>
      <c r="S349" s="33"/>
      <c r="T349" s="33">
        <f t="shared" si="60"/>
        <v>0.30449999999999999</v>
      </c>
      <c r="U349" s="309">
        <f t="shared" si="60"/>
        <v>0.5721666666666666</v>
      </c>
      <c r="V349" s="185"/>
      <c r="W349" s="185">
        <f t="shared" si="61"/>
        <v>0.30449999999999999</v>
      </c>
      <c r="X349" s="185">
        <f t="shared" si="61"/>
        <v>0.5721666666666666</v>
      </c>
      <c r="Y349" s="185"/>
    </row>
    <row r="350" spans="1:25" ht="18.75">
      <c r="A350" s="181">
        <v>31</v>
      </c>
      <c r="B350" s="306" t="s">
        <v>226</v>
      </c>
      <c r="C350" s="306"/>
      <c r="D350" s="307" t="s">
        <v>269</v>
      </c>
      <c r="E350" s="307" t="s">
        <v>3997</v>
      </c>
      <c r="F350" s="331">
        <v>111</v>
      </c>
      <c r="G350" s="238">
        <v>0.124</v>
      </c>
      <c r="H350" s="238">
        <v>0.46799999999999997</v>
      </c>
      <c r="I350" s="308">
        <f t="shared" si="53"/>
        <v>4.5999999999999996</v>
      </c>
      <c r="J350" s="308">
        <f t="shared" si="54"/>
        <v>4.3</v>
      </c>
      <c r="K350" s="308">
        <f t="shared" si="55"/>
        <v>1.5</v>
      </c>
      <c r="L350" s="308">
        <f t="shared" si="56"/>
        <v>2.8</v>
      </c>
      <c r="M350" s="308">
        <f t="shared" si="57"/>
        <v>1.3759999999999999</v>
      </c>
      <c r="N350" s="308">
        <f t="shared" si="57"/>
        <v>2.3319999999999999</v>
      </c>
      <c r="O350" s="308">
        <f t="shared" si="58"/>
        <v>3.7079999999999997</v>
      </c>
      <c r="P350" s="34">
        <f t="shared" si="59"/>
        <v>0.45866666666666661</v>
      </c>
      <c r="Q350" s="34">
        <f t="shared" si="59"/>
        <v>0.77733333333333332</v>
      </c>
      <c r="R350" s="33"/>
      <c r="S350" s="33"/>
      <c r="T350" s="33">
        <f t="shared" si="60"/>
        <v>0.45866666666666661</v>
      </c>
      <c r="U350" s="309">
        <f t="shared" si="60"/>
        <v>0.77733333333333332</v>
      </c>
      <c r="V350" s="185"/>
      <c r="W350" s="185">
        <f t="shared" si="61"/>
        <v>0.45866666666666661</v>
      </c>
      <c r="X350" s="185">
        <f t="shared" si="61"/>
        <v>0.77733333333333332</v>
      </c>
      <c r="Y350" s="185"/>
    </row>
    <row r="351" spans="1:25" ht="18.75">
      <c r="A351" s="181">
        <v>32</v>
      </c>
      <c r="B351" s="306" t="s">
        <v>226</v>
      </c>
      <c r="C351" s="306"/>
      <c r="D351" s="307" t="s">
        <v>358</v>
      </c>
      <c r="E351" s="307" t="s">
        <v>3998</v>
      </c>
      <c r="F351" s="331">
        <v>73</v>
      </c>
      <c r="G351" s="238"/>
      <c r="H351" s="238">
        <v>7.1000000000000063E-2</v>
      </c>
      <c r="I351" s="308">
        <f t="shared" si="53"/>
        <v>3</v>
      </c>
      <c r="J351" s="308">
        <f t="shared" si="54"/>
        <v>2.8</v>
      </c>
      <c r="K351" s="308">
        <f t="shared" si="55"/>
        <v>1</v>
      </c>
      <c r="L351" s="308">
        <f t="shared" si="56"/>
        <v>1.8</v>
      </c>
      <c r="M351" s="308">
        <f t="shared" si="57"/>
        <v>1</v>
      </c>
      <c r="N351" s="308">
        <f t="shared" si="57"/>
        <v>1.7290000000000001</v>
      </c>
      <c r="O351" s="308">
        <f t="shared" si="58"/>
        <v>2.7290000000000001</v>
      </c>
      <c r="P351" s="34">
        <f t="shared" si="59"/>
        <v>0.33333333333333331</v>
      </c>
      <c r="Q351" s="34">
        <f t="shared" si="59"/>
        <v>0.57633333333333336</v>
      </c>
      <c r="R351" s="33"/>
      <c r="S351" s="33"/>
      <c r="T351" s="33">
        <f t="shared" si="60"/>
        <v>0.33333333333333331</v>
      </c>
      <c r="U351" s="309">
        <f t="shared" si="60"/>
        <v>0.57633333333333336</v>
      </c>
      <c r="V351" s="185"/>
      <c r="W351" s="185">
        <f t="shared" si="61"/>
        <v>0.33333333333333331</v>
      </c>
      <c r="X351" s="185">
        <f t="shared" si="61"/>
        <v>0.57633333333333336</v>
      </c>
      <c r="Y351" s="185"/>
    </row>
    <row r="352" spans="1:25" ht="18.75">
      <c r="A352" s="181">
        <v>33</v>
      </c>
      <c r="B352" s="306" t="s">
        <v>226</v>
      </c>
      <c r="C352" s="306"/>
      <c r="D352" s="310" t="s">
        <v>280</v>
      </c>
      <c r="E352" s="310" t="s">
        <v>3999</v>
      </c>
      <c r="F352" s="332">
        <v>72</v>
      </c>
      <c r="G352" s="238"/>
      <c r="H352" s="238">
        <v>0.02</v>
      </c>
      <c r="I352" s="308">
        <f t="shared" si="53"/>
        <v>3</v>
      </c>
      <c r="J352" s="308">
        <f t="shared" si="54"/>
        <v>2.8</v>
      </c>
      <c r="K352" s="308">
        <f t="shared" si="55"/>
        <v>1</v>
      </c>
      <c r="L352" s="308">
        <f t="shared" si="56"/>
        <v>1.8</v>
      </c>
      <c r="M352" s="308">
        <f t="shared" si="57"/>
        <v>1</v>
      </c>
      <c r="N352" s="308">
        <f t="shared" si="57"/>
        <v>1.78</v>
      </c>
      <c r="O352" s="308">
        <f t="shared" si="58"/>
        <v>2.7800000000000002</v>
      </c>
      <c r="P352" s="34">
        <f t="shared" si="59"/>
        <v>0.33333333333333331</v>
      </c>
      <c r="Q352" s="34">
        <f t="shared" si="59"/>
        <v>0.59333333333333338</v>
      </c>
      <c r="R352" s="33"/>
      <c r="S352" s="33"/>
      <c r="T352" s="33">
        <f t="shared" si="60"/>
        <v>0.33333333333333331</v>
      </c>
      <c r="U352" s="309">
        <f t="shared" si="60"/>
        <v>0.59333333333333338</v>
      </c>
      <c r="V352" s="185"/>
      <c r="W352" s="185">
        <f t="shared" si="61"/>
        <v>0.33333333333333331</v>
      </c>
      <c r="X352" s="185">
        <f t="shared" si="61"/>
        <v>0.59333333333333338</v>
      </c>
      <c r="Y352" s="185"/>
    </row>
    <row r="353" spans="1:25" ht="18.75">
      <c r="A353" s="181">
        <v>34</v>
      </c>
      <c r="B353" s="306" t="s">
        <v>226</v>
      </c>
      <c r="C353" s="306"/>
      <c r="D353" s="307" t="s">
        <v>261</v>
      </c>
      <c r="E353" s="307" t="s">
        <v>4000</v>
      </c>
      <c r="F353" s="331">
        <v>111</v>
      </c>
      <c r="G353" s="238"/>
      <c r="H353" s="238">
        <v>0.16650000000000009</v>
      </c>
      <c r="I353" s="308">
        <f t="shared" si="53"/>
        <v>4.5999999999999996</v>
      </c>
      <c r="J353" s="308">
        <f t="shared" si="54"/>
        <v>4.3</v>
      </c>
      <c r="K353" s="308">
        <f t="shared" si="55"/>
        <v>1.5</v>
      </c>
      <c r="L353" s="308">
        <f t="shared" si="56"/>
        <v>2.8</v>
      </c>
      <c r="M353" s="308">
        <f t="shared" si="57"/>
        <v>1.5</v>
      </c>
      <c r="N353" s="308">
        <f t="shared" si="57"/>
        <v>2.6334999999999997</v>
      </c>
      <c r="O353" s="308">
        <f t="shared" si="58"/>
        <v>4.1334999999999997</v>
      </c>
      <c r="P353" s="34">
        <f t="shared" si="59"/>
        <v>0.5</v>
      </c>
      <c r="Q353" s="34">
        <f t="shared" si="59"/>
        <v>0.87783333333333324</v>
      </c>
      <c r="R353" s="33"/>
      <c r="S353" s="33"/>
      <c r="T353" s="33">
        <f t="shared" si="60"/>
        <v>0.5</v>
      </c>
      <c r="U353" s="309">
        <f t="shared" si="60"/>
        <v>0.87783333333333324</v>
      </c>
      <c r="V353" s="185"/>
      <c r="W353" s="185">
        <f t="shared" si="61"/>
        <v>0.5</v>
      </c>
      <c r="X353" s="185">
        <f t="shared" si="61"/>
        <v>0.87783333333333324</v>
      </c>
      <c r="Y353" s="185"/>
    </row>
    <row r="354" spans="1:25" ht="18.75">
      <c r="A354" s="181">
        <v>35</v>
      </c>
      <c r="B354" s="306" t="s">
        <v>226</v>
      </c>
      <c r="C354" s="306"/>
      <c r="D354" s="307" t="s">
        <v>294</v>
      </c>
      <c r="E354" s="307" t="s">
        <v>4001</v>
      </c>
      <c r="F354" s="331">
        <v>52</v>
      </c>
      <c r="G354" s="238"/>
      <c r="H354" s="238">
        <v>0.10349999999999993</v>
      </c>
      <c r="I354" s="308">
        <f t="shared" si="53"/>
        <v>2.1</v>
      </c>
      <c r="J354" s="308">
        <f t="shared" si="54"/>
        <v>2</v>
      </c>
      <c r="K354" s="308">
        <f t="shared" si="55"/>
        <v>0.7</v>
      </c>
      <c r="L354" s="308">
        <f t="shared" si="56"/>
        <v>1.3</v>
      </c>
      <c r="M354" s="308">
        <f t="shared" si="57"/>
        <v>0.7</v>
      </c>
      <c r="N354" s="308">
        <f t="shared" si="57"/>
        <v>1.1965000000000001</v>
      </c>
      <c r="O354" s="308">
        <f t="shared" si="58"/>
        <v>1.8965000000000001</v>
      </c>
      <c r="P354" s="34">
        <f t="shared" si="59"/>
        <v>0.23333333333333331</v>
      </c>
      <c r="Q354" s="34">
        <f t="shared" si="59"/>
        <v>0.39883333333333337</v>
      </c>
      <c r="R354" s="33"/>
      <c r="S354" s="33"/>
      <c r="T354" s="33">
        <f t="shared" si="60"/>
        <v>0.23333333333333331</v>
      </c>
      <c r="U354" s="309">
        <f t="shared" si="60"/>
        <v>0.39883333333333337</v>
      </c>
      <c r="V354" s="185"/>
      <c r="W354" s="185">
        <f t="shared" si="61"/>
        <v>0.23333333333333331</v>
      </c>
      <c r="X354" s="185">
        <f t="shared" si="61"/>
        <v>0.39883333333333337</v>
      </c>
      <c r="Y354" s="185"/>
    </row>
    <row r="355" spans="1:25" ht="18.75">
      <c r="A355" s="181">
        <v>36</v>
      </c>
      <c r="B355" s="306" t="s">
        <v>226</v>
      </c>
      <c r="C355" s="306"/>
      <c r="D355" s="307" t="s">
        <v>267</v>
      </c>
      <c r="E355" s="307" t="s">
        <v>4002</v>
      </c>
      <c r="F355" s="331">
        <v>232</v>
      </c>
      <c r="G355" s="238"/>
      <c r="H355" s="238">
        <v>4.9030000000000005</v>
      </c>
      <c r="I355" s="308">
        <f t="shared" si="53"/>
        <v>9.6</v>
      </c>
      <c r="J355" s="308">
        <f t="shared" si="54"/>
        <v>9</v>
      </c>
      <c r="K355" s="308">
        <f t="shared" si="55"/>
        <v>3.1</v>
      </c>
      <c r="L355" s="308">
        <f t="shared" si="56"/>
        <v>5.9</v>
      </c>
      <c r="M355" s="308">
        <f t="shared" si="57"/>
        <v>3.1</v>
      </c>
      <c r="N355" s="308">
        <f t="shared" si="57"/>
        <v>0.99699999999999989</v>
      </c>
      <c r="O355" s="308">
        <f t="shared" si="58"/>
        <v>4.0969999999999995</v>
      </c>
      <c r="P355" s="34">
        <f t="shared" si="59"/>
        <v>1.0333333333333334</v>
      </c>
      <c r="Q355" s="34">
        <f t="shared" si="59"/>
        <v>0.33233333333333331</v>
      </c>
      <c r="R355" s="33"/>
      <c r="S355" s="33"/>
      <c r="T355" s="33">
        <f t="shared" si="60"/>
        <v>1.0333333333333334</v>
      </c>
      <c r="U355" s="309">
        <f t="shared" si="60"/>
        <v>0.33233333333333331</v>
      </c>
      <c r="V355" s="185"/>
      <c r="W355" s="185">
        <f t="shared" si="61"/>
        <v>1.0333333333333334</v>
      </c>
      <c r="X355" s="185">
        <f t="shared" si="61"/>
        <v>0.33233333333333331</v>
      </c>
      <c r="Y355" s="185"/>
    </row>
    <row r="356" spans="1:25" ht="18.75">
      <c r="A356" s="181">
        <v>37</v>
      </c>
      <c r="B356" s="306" t="s">
        <v>226</v>
      </c>
      <c r="C356" s="306"/>
      <c r="D356" s="307" t="s">
        <v>289</v>
      </c>
      <c r="E356" s="307" t="s">
        <v>4003</v>
      </c>
      <c r="F356" s="331">
        <v>311</v>
      </c>
      <c r="G356" s="238">
        <v>0.19599999999999995</v>
      </c>
      <c r="H356" s="238">
        <v>0.4870000000000001</v>
      </c>
      <c r="I356" s="308">
        <f t="shared" si="53"/>
        <v>12.8</v>
      </c>
      <c r="J356" s="308">
        <f t="shared" si="54"/>
        <v>12</v>
      </c>
      <c r="K356" s="308">
        <f t="shared" si="55"/>
        <v>4.0999999999999996</v>
      </c>
      <c r="L356" s="308">
        <f t="shared" si="56"/>
        <v>7.9</v>
      </c>
      <c r="M356" s="308">
        <f t="shared" si="57"/>
        <v>3.9039999999999999</v>
      </c>
      <c r="N356" s="308">
        <f t="shared" si="57"/>
        <v>7.4130000000000003</v>
      </c>
      <c r="O356" s="308">
        <f t="shared" si="58"/>
        <v>11.317</v>
      </c>
      <c r="P356" s="34">
        <f t="shared" si="59"/>
        <v>1.3013333333333332</v>
      </c>
      <c r="Q356" s="34">
        <f t="shared" si="59"/>
        <v>2.4710000000000001</v>
      </c>
      <c r="R356" s="33"/>
      <c r="S356" s="33"/>
      <c r="T356" s="33">
        <f t="shared" si="60"/>
        <v>1.3013333333333332</v>
      </c>
      <c r="U356" s="309">
        <f t="shared" si="60"/>
        <v>2.4710000000000001</v>
      </c>
      <c r="V356" s="185"/>
      <c r="W356" s="185">
        <f t="shared" si="61"/>
        <v>1.3013333333333332</v>
      </c>
      <c r="X356" s="185">
        <f t="shared" si="61"/>
        <v>2.4710000000000001</v>
      </c>
      <c r="Y356" s="185"/>
    </row>
    <row r="357" spans="1:25" ht="18.75">
      <c r="A357" s="181">
        <v>38</v>
      </c>
      <c r="B357" s="306" t="s">
        <v>226</v>
      </c>
      <c r="C357" s="306"/>
      <c r="D357" s="307" t="s">
        <v>273</v>
      </c>
      <c r="E357" s="307" t="s">
        <v>4004</v>
      </c>
      <c r="F357" s="331">
        <v>40</v>
      </c>
      <c r="G357" s="238">
        <v>4.0000000000000008E-2</v>
      </c>
      <c r="H357" s="238">
        <v>6.8500000000000061E-2</v>
      </c>
      <c r="I357" s="308">
        <f t="shared" si="53"/>
        <v>1.7</v>
      </c>
      <c r="J357" s="308">
        <f t="shared" si="54"/>
        <v>1.5</v>
      </c>
      <c r="K357" s="308">
        <f t="shared" si="55"/>
        <v>0.5</v>
      </c>
      <c r="L357" s="308">
        <f t="shared" si="56"/>
        <v>1</v>
      </c>
      <c r="M357" s="308">
        <f t="shared" si="57"/>
        <v>0.45999999999999996</v>
      </c>
      <c r="N357" s="308">
        <f t="shared" si="57"/>
        <v>0.93149999999999999</v>
      </c>
      <c r="O357" s="308">
        <f t="shared" si="58"/>
        <v>1.3915</v>
      </c>
      <c r="P357" s="34">
        <f t="shared" si="59"/>
        <v>0.15333333333333332</v>
      </c>
      <c r="Q357" s="34">
        <f t="shared" si="59"/>
        <v>0.3105</v>
      </c>
      <c r="R357" s="33"/>
      <c r="S357" s="33"/>
      <c r="T357" s="33">
        <f t="shared" si="60"/>
        <v>0.15333333333333332</v>
      </c>
      <c r="U357" s="309">
        <f t="shared" si="60"/>
        <v>0.3105</v>
      </c>
      <c r="V357" s="185"/>
      <c r="W357" s="185">
        <f t="shared" si="61"/>
        <v>0.15333333333333332</v>
      </c>
      <c r="X357" s="185">
        <f t="shared" si="61"/>
        <v>0.3105</v>
      </c>
      <c r="Y357" s="185"/>
    </row>
    <row r="358" spans="1:25" ht="18.75">
      <c r="A358" s="181">
        <v>39</v>
      </c>
      <c r="B358" s="306" t="s">
        <v>226</v>
      </c>
      <c r="C358" s="306"/>
      <c r="D358" s="307" t="s">
        <v>4005</v>
      </c>
      <c r="E358" s="307" t="s">
        <v>4006</v>
      </c>
      <c r="F358" s="331">
        <v>83</v>
      </c>
      <c r="G358" s="238"/>
      <c r="H358" s="238">
        <v>0.2044999999999999</v>
      </c>
      <c r="I358" s="308">
        <f t="shared" si="53"/>
        <v>3.4</v>
      </c>
      <c r="J358" s="308">
        <f t="shared" si="54"/>
        <v>3.2</v>
      </c>
      <c r="K358" s="308">
        <f t="shared" si="55"/>
        <v>1.1000000000000001</v>
      </c>
      <c r="L358" s="308">
        <f t="shared" si="56"/>
        <v>2.1</v>
      </c>
      <c r="M358" s="308">
        <f t="shared" si="57"/>
        <v>1.1000000000000001</v>
      </c>
      <c r="N358" s="308">
        <f t="shared" si="57"/>
        <v>1.8955000000000002</v>
      </c>
      <c r="O358" s="308">
        <f t="shared" si="58"/>
        <v>2.9955000000000003</v>
      </c>
      <c r="P358" s="34">
        <f t="shared" si="59"/>
        <v>0.3666666666666667</v>
      </c>
      <c r="Q358" s="34">
        <f t="shared" si="59"/>
        <v>0.63183333333333336</v>
      </c>
      <c r="R358" s="33"/>
      <c r="S358" s="33"/>
      <c r="T358" s="33">
        <f t="shared" si="60"/>
        <v>0.3666666666666667</v>
      </c>
      <c r="U358" s="309">
        <f t="shared" si="60"/>
        <v>0.63183333333333336</v>
      </c>
      <c r="V358" s="185"/>
      <c r="W358" s="185">
        <f t="shared" si="61"/>
        <v>0.3666666666666667</v>
      </c>
      <c r="X358" s="185">
        <f t="shared" si="61"/>
        <v>0.63183333333333336</v>
      </c>
      <c r="Y358" s="185"/>
    </row>
    <row r="359" spans="1:25" ht="18.75">
      <c r="A359" s="181">
        <v>40</v>
      </c>
      <c r="B359" s="306" t="s">
        <v>226</v>
      </c>
      <c r="C359" s="306"/>
      <c r="D359" s="307" t="s">
        <v>4007</v>
      </c>
      <c r="E359" s="307" t="s">
        <v>4008</v>
      </c>
      <c r="F359" s="331">
        <v>83</v>
      </c>
      <c r="G359" s="238"/>
      <c r="H359" s="238">
        <v>0.17499999999999993</v>
      </c>
      <c r="I359" s="308">
        <f t="shared" si="53"/>
        <v>3.4</v>
      </c>
      <c r="J359" s="308">
        <f t="shared" si="54"/>
        <v>3.2</v>
      </c>
      <c r="K359" s="308">
        <f t="shared" si="55"/>
        <v>1.1000000000000001</v>
      </c>
      <c r="L359" s="308">
        <f t="shared" si="56"/>
        <v>2.1</v>
      </c>
      <c r="M359" s="308">
        <f t="shared" si="57"/>
        <v>1.1000000000000001</v>
      </c>
      <c r="N359" s="308">
        <f t="shared" si="57"/>
        <v>1.9250000000000003</v>
      </c>
      <c r="O359" s="308">
        <f t="shared" si="58"/>
        <v>3.0250000000000004</v>
      </c>
      <c r="P359" s="34">
        <f t="shared" si="59"/>
        <v>0.3666666666666667</v>
      </c>
      <c r="Q359" s="34">
        <f t="shared" si="59"/>
        <v>0.64166666666666672</v>
      </c>
      <c r="R359" s="33"/>
      <c r="S359" s="33"/>
      <c r="T359" s="33">
        <f t="shared" si="60"/>
        <v>0.3666666666666667</v>
      </c>
      <c r="U359" s="309">
        <f t="shared" si="60"/>
        <v>0.64166666666666672</v>
      </c>
      <c r="V359" s="185"/>
      <c r="W359" s="185">
        <f t="shared" si="61"/>
        <v>0.3666666666666667</v>
      </c>
      <c r="X359" s="185">
        <f t="shared" si="61"/>
        <v>0.64166666666666672</v>
      </c>
      <c r="Y359" s="185"/>
    </row>
    <row r="360" spans="1:25" ht="18.75">
      <c r="A360" s="181">
        <v>41</v>
      </c>
      <c r="B360" s="306" t="s">
        <v>226</v>
      </c>
      <c r="C360" s="306"/>
      <c r="D360" s="307" t="s">
        <v>4009</v>
      </c>
      <c r="E360" s="307" t="s">
        <v>4010</v>
      </c>
      <c r="F360" s="331">
        <v>115</v>
      </c>
      <c r="G360" s="238">
        <v>0.10199999999999998</v>
      </c>
      <c r="H360" s="238">
        <v>0.60600000000000009</v>
      </c>
      <c r="I360" s="308">
        <f t="shared" si="53"/>
        <v>4.7</v>
      </c>
      <c r="J360" s="308">
        <f t="shared" si="54"/>
        <v>4.4000000000000004</v>
      </c>
      <c r="K360" s="308">
        <f t="shared" si="55"/>
        <v>1.5</v>
      </c>
      <c r="L360" s="308">
        <f t="shared" si="56"/>
        <v>2.9</v>
      </c>
      <c r="M360" s="308">
        <f t="shared" si="57"/>
        <v>1.3980000000000001</v>
      </c>
      <c r="N360" s="308">
        <f t="shared" si="57"/>
        <v>2.2939999999999996</v>
      </c>
      <c r="O360" s="308">
        <f t="shared" si="58"/>
        <v>3.6919999999999997</v>
      </c>
      <c r="P360" s="34">
        <f t="shared" si="59"/>
        <v>0.46600000000000003</v>
      </c>
      <c r="Q360" s="34">
        <f t="shared" si="59"/>
        <v>0.76466666666666649</v>
      </c>
      <c r="R360" s="33"/>
      <c r="S360" s="33"/>
      <c r="T360" s="33">
        <f t="shared" si="60"/>
        <v>0.46600000000000003</v>
      </c>
      <c r="U360" s="309">
        <f t="shared" si="60"/>
        <v>0.76466666666666649</v>
      </c>
      <c r="V360" s="185"/>
      <c r="W360" s="185">
        <f t="shared" si="61"/>
        <v>0.46600000000000003</v>
      </c>
      <c r="X360" s="185">
        <f t="shared" si="61"/>
        <v>0.76466666666666649</v>
      </c>
      <c r="Y360" s="185"/>
    </row>
    <row r="361" spans="1:25" ht="18.75">
      <c r="A361" s="181">
        <v>42</v>
      </c>
      <c r="B361" s="306" t="s">
        <v>226</v>
      </c>
      <c r="C361" s="306"/>
      <c r="D361" s="307" t="s">
        <v>263</v>
      </c>
      <c r="E361" s="307" t="s">
        <v>4011</v>
      </c>
      <c r="F361" s="331">
        <v>132</v>
      </c>
      <c r="G361" s="238">
        <v>0.49549999999999994</v>
      </c>
      <c r="H361" s="238">
        <v>1.268</v>
      </c>
      <c r="I361" s="308">
        <f t="shared" si="53"/>
        <v>5.4</v>
      </c>
      <c r="J361" s="308">
        <f t="shared" si="54"/>
        <v>5</v>
      </c>
      <c r="K361" s="308">
        <f t="shared" si="55"/>
        <v>1.7</v>
      </c>
      <c r="L361" s="308">
        <f t="shared" si="56"/>
        <v>3.3</v>
      </c>
      <c r="M361" s="308">
        <f t="shared" si="57"/>
        <v>1.2044999999999999</v>
      </c>
      <c r="N361" s="308">
        <f t="shared" si="57"/>
        <v>2.032</v>
      </c>
      <c r="O361" s="308">
        <f t="shared" si="58"/>
        <v>3.2364999999999999</v>
      </c>
      <c r="P361" s="34">
        <f t="shared" si="59"/>
        <v>0.40149999999999997</v>
      </c>
      <c r="Q361" s="34">
        <f t="shared" si="59"/>
        <v>0.67733333333333334</v>
      </c>
      <c r="R361" s="33"/>
      <c r="S361" s="33"/>
      <c r="T361" s="33">
        <f t="shared" si="60"/>
        <v>0.40149999999999997</v>
      </c>
      <c r="U361" s="309">
        <f t="shared" si="60"/>
        <v>0.67733333333333334</v>
      </c>
      <c r="V361" s="185"/>
      <c r="W361" s="185">
        <f t="shared" si="61"/>
        <v>0.40149999999999997</v>
      </c>
      <c r="X361" s="185">
        <f t="shared" si="61"/>
        <v>0.67733333333333334</v>
      </c>
      <c r="Y361" s="185"/>
    </row>
    <row r="362" spans="1:25" ht="18.75">
      <c r="A362" s="181">
        <v>43</v>
      </c>
      <c r="B362" s="306" t="s">
        <v>226</v>
      </c>
      <c r="C362" s="306"/>
      <c r="D362" s="307"/>
      <c r="E362" s="307" t="s">
        <v>4012</v>
      </c>
      <c r="F362" s="331">
        <v>82</v>
      </c>
      <c r="G362" s="238">
        <v>2.8500000000000025E-2</v>
      </c>
      <c r="H362" s="238">
        <v>0.16050000000000009</v>
      </c>
      <c r="I362" s="308">
        <f t="shared" si="53"/>
        <v>3.4</v>
      </c>
      <c r="J362" s="308">
        <f t="shared" si="54"/>
        <v>3.2</v>
      </c>
      <c r="K362" s="308">
        <f t="shared" si="55"/>
        <v>1.1000000000000001</v>
      </c>
      <c r="L362" s="308">
        <f t="shared" si="56"/>
        <v>2.1</v>
      </c>
      <c r="M362" s="308">
        <f t="shared" si="57"/>
        <v>1.0715000000000001</v>
      </c>
      <c r="N362" s="308">
        <f t="shared" si="57"/>
        <v>1.9395</v>
      </c>
      <c r="O362" s="308">
        <f t="shared" si="58"/>
        <v>3.0110000000000001</v>
      </c>
      <c r="P362" s="34">
        <f t="shared" si="59"/>
        <v>0.35716666666666669</v>
      </c>
      <c r="Q362" s="34">
        <f t="shared" si="59"/>
        <v>0.64649999999999996</v>
      </c>
      <c r="R362" s="33"/>
      <c r="S362" s="33"/>
      <c r="T362" s="33">
        <f t="shared" si="60"/>
        <v>0.35716666666666669</v>
      </c>
      <c r="U362" s="309">
        <f t="shared" si="60"/>
        <v>0.64649999999999996</v>
      </c>
      <c r="V362" s="185"/>
      <c r="W362" s="185">
        <f t="shared" si="61"/>
        <v>0.35716666666666669</v>
      </c>
      <c r="X362" s="185">
        <f t="shared" si="61"/>
        <v>0.64649999999999996</v>
      </c>
      <c r="Y362" s="185"/>
    </row>
    <row r="363" spans="1:25" ht="37.5">
      <c r="A363" s="181">
        <v>44</v>
      </c>
      <c r="B363" s="306" t="s">
        <v>226</v>
      </c>
      <c r="C363" s="306"/>
      <c r="D363" s="307"/>
      <c r="E363" s="310" t="s">
        <v>4013</v>
      </c>
      <c r="F363" s="331">
        <v>180</v>
      </c>
      <c r="G363" s="238"/>
      <c r="H363" s="238"/>
      <c r="I363" s="308">
        <f t="shared" si="53"/>
        <v>7.4</v>
      </c>
      <c r="J363" s="308">
        <f t="shared" si="54"/>
        <v>7</v>
      </c>
      <c r="K363" s="308">
        <f t="shared" si="55"/>
        <v>2.4</v>
      </c>
      <c r="L363" s="308">
        <f t="shared" si="56"/>
        <v>4.5999999999999996</v>
      </c>
      <c r="M363" s="308">
        <f t="shared" si="57"/>
        <v>2.4</v>
      </c>
      <c r="N363" s="308">
        <f t="shared" si="57"/>
        <v>4.5999999999999996</v>
      </c>
      <c r="O363" s="308">
        <f t="shared" si="58"/>
        <v>7</v>
      </c>
      <c r="P363" s="34">
        <f t="shared" si="59"/>
        <v>0.79999999999999993</v>
      </c>
      <c r="Q363" s="34">
        <f t="shared" si="59"/>
        <v>1.5333333333333332</v>
      </c>
      <c r="R363" s="33"/>
      <c r="S363" s="33"/>
      <c r="T363" s="33">
        <f t="shared" si="60"/>
        <v>0.79999999999999993</v>
      </c>
      <c r="U363" s="309">
        <f t="shared" si="60"/>
        <v>1.5333333333333332</v>
      </c>
      <c r="V363" s="185"/>
      <c r="W363" s="185">
        <f t="shared" si="61"/>
        <v>0.79999999999999993</v>
      </c>
      <c r="X363" s="185">
        <f t="shared" si="61"/>
        <v>1.5333333333333332</v>
      </c>
      <c r="Y363" s="185"/>
    </row>
    <row r="364" spans="1:25" ht="18.75">
      <c r="A364" s="181">
        <v>45</v>
      </c>
      <c r="B364" s="306" t="s">
        <v>226</v>
      </c>
      <c r="C364" s="306"/>
      <c r="D364" s="307"/>
      <c r="E364" s="310" t="s">
        <v>4014</v>
      </c>
      <c r="F364" s="181">
        <v>89</v>
      </c>
      <c r="G364" s="238">
        <v>0.11850000000000005</v>
      </c>
      <c r="H364" s="238">
        <v>0.47</v>
      </c>
      <c r="I364" s="308">
        <f t="shared" si="53"/>
        <v>3.7</v>
      </c>
      <c r="J364" s="308">
        <f t="shared" si="54"/>
        <v>3.5</v>
      </c>
      <c r="K364" s="308">
        <f t="shared" si="55"/>
        <v>1.2</v>
      </c>
      <c r="L364" s="308">
        <f t="shared" si="56"/>
        <v>2.2999999999999998</v>
      </c>
      <c r="M364" s="308">
        <f t="shared" si="57"/>
        <v>1.0814999999999999</v>
      </c>
      <c r="N364" s="308">
        <f t="shared" si="57"/>
        <v>1.8299999999999998</v>
      </c>
      <c r="O364" s="308">
        <f t="shared" si="58"/>
        <v>2.9114999999999998</v>
      </c>
      <c r="P364" s="34">
        <f t="shared" si="59"/>
        <v>0.36049999999999999</v>
      </c>
      <c r="Q364" s="34">
        <f t="shared" si="59"/>
        <v>0.61</v>
      </c>
      <c r="R364" s="33"/>
      <c r="S364" s="33"/>
      <c r="T364" s="33">
        <f t="shared" si="60"/>
        <v>0.36049999999999999</v>
      </c>
      <c r="U364" s="309">
        <f t="shared" si="60"/>
        <v>0.61</v>
      </c>
      <c r="V364" s="185"/>
      <c r="W364" s="185">
        <f t="shared" si="61"/>
        <v>0.36049999999999999</v>
      </c>
      <c r="X364" s="185">
        <f t="shared" si="61"/>
        <v>0.61</v>
      </c>
      <c r="Y364" s="185"/>
    </row>
    <row r="365" spans="1:25" ht="18.75">
      <c r="A365" s="181">
        <v>46</v>
      </c>
      <c r="B365" s="306" t="s">
        <v>226</v>
      </c>
      <c r="C365" s="306"/>
      <c r="D365" s="307"/>
      <c r="E365" s="333" t="s">
        <v>4015</v>
      </c>
      <c r="F365" s="181">
        <v>382</v>
      </c>
      <c r="G365" s="238"/>
      <c r="H365" s="238">
        <v>0.26850000000000041</v>
      </c>
      <c r="I365" s="308">
        <f t="shared" si="53"/>
        <v>15.8</v>
      </c>
      <c r="J365" s="308">
        <f t="shared" si="54"/>
        <v>14.799999999999999</v>
      </c>
      <c r="K365" s="308">
        <f t="shared" si="55"/>
        <v>5.0999999999999996</v>
      </c>
      <c r="L365" s="308">
        <f t="shared" si="56"/>
        <v>9.6999999999999993</v>
      </c>
      <c r="M365" s="308">
        <f t="shared" si="57"/>
        <v>5.0999999999999996</v>
      </c>
      <c r="N365" s="308">
        <f t="shared" si="57"/>
        <v>9.4314999999999998</v>
      </c>
      <c r="O365" s="308">
        <f t="shared" si="58"/>
        <v>14.531499999999999</v>
      </c>
      <c r="P365" s="34">
        <f t="shared" si="59"/>
        <v>1.7</v>
      </c>
      <c r="Q365" s="34">
        <f t="shared" si="59"/>
        <v>3.1438333333333333</v>
      </c>
      <c r="R365" s="33"/>
      <c r="S365" s="33"/>
      <c r="T365" s="33">
        <f t="shared" si="60"/>
        <v>1.7</v>
      </c>
      <c r="U365" s="309">
        <f t="shared" si="60"/>
        <v>3.1438333333333333</v>
      </c>
      <c r="V365" s="185"/>
      <c r="W365" s="185">
        <f t="shared" si="61"/>
        <v>1.7</v>
      </c>
      <c r="X365" s="185">
        <f t="shared" si="61"/>
        <v>3.1438333333333333</v>
      </c>
      <c r="Y365" s="185"/>
    </row>
    <row r="366" spans="1:25" ht="18.75">
      <c r="A366" s="181">
        <v>47</v>
      </c>
      <c r="B366" s="306" t="s">
        <v>226</v>
      </c>
      <c r="C366" s="306"/>
      <c r="D366" s="307" t="s">
        <v>253</v>
      </c>
      <c r="E366" s="310" t="s">
        <v>4016</v>
      </c>
      <c r="F366" s="331">
        <v>53</v>
      </c>
      <c r="G366" s="238">
        <v>0.18000000000000002</v>
      </c>
      <c r="H366" s="238">
        <v>0</v>
      </c>
      <c r="I366" s="308">
        <f t="shared" si="53"/>
        <v>2.2000000000000002</v>
      </c>
      <c r="J366" s="308">
        <f t="shared" si="54"/>
        <v>2.0999999999999996</v>
      </c>
      <c r="K366" s="308">
        <f t="shared" si="55"/>
        <v>0.7</v>
      </c>
      <c r="L366" s="308">
        <f t="shared" si="56"/>
        <v>1.4</v>
      </c>
      <c r="M366" s="308">
        <f t="shared" si="57"/>
        <v>0.51999999999999991</v>
      </c>
      <c r="N366" s="308">
        <f t="shared" si="57"/>
        <v>1.4</v>
      </c>
      <c r="O366" s="308">
        <f t="shared" si="58"/>
        <v>1.92</v>
      </c>
      <c r="P366" s="34">
        <f t="shared" si="59"/>
        <v>0.17333333333333331</v>
      </c>
      <c r="Q366" s="34">
        <f t="shared" si="59"/>
        <v>0.46666666666666662</v>
      </c>
      <c r="R366" s="33"/>
      <c r="S366" s="33"/>
      <c r="T366" s="33">
        <f t="shared" si="60"/>
        <v>0.17333333333333331</v>
      </c>
      <c r="U366" s="309">
        <f t="shared" si="60"/>
        <v>0.46666666666666662</v>
      </c>
      <c r="V366" s="185"/>
      <c r="W366" s="185">
        <f t="shared" si="61"/>
        <v>0.17333333333333331</v>
      </c>
      <c r="X366" s="185">
        <f t="shared" si="61"/>
        <v>0.46666666666666662</v>
      </c>
      <c r="Y366" s="185"/>
    </row>
    <row r="367" spans="1:25" ht="18.75">
      <c r="A367" s="181">
        <v>48</v>
      </c>
      <c r="B367" s="306" t="s">
        <v>226</v>
      </c>
      <c r="C367" s="306"/>
      <c r="D367" s="307" t="s">
        <v>397</v>
      </c>
      <c r="E367" s="310" t="s">
        <v>4017</v>
      </c>
      <c r="F367" s="331">
        <v>60</v>
      </c>
      <c r="G367" s="238">
        <v>0.1295</v>
      </c>
      <c r="H367" s="238">
        <v>0.27799999999999991</v>
      </c>
      <c r="I367" s="308">
        <f t="shared" si="53"/>
        <v>2.5</v>
      </c>
      <c r="J367" s="308">
        <f t="shared" si="54"/>
        <v>2.2999999999999998</v>
      </c>
      <c r="K367" s="308">
        <f t="shared" si="55"/>
        <v>0.8</v>
      </c>
      <c r="L367" s="308">
        <f t="shared" si="56"/>
        <v>1.5</v>
      </c>
      <c r="M367" s="308">
        <f t="shared" si="57"/>
        <v>0.6705000000000001</v>
      </c>
      <c r="N367" s="308">
        <f t="shared" si="57"/>
        <v>1.222</v>
      </c>
      <c r="O367" s="308">
        <f t="shared" si="58"/>
        <v>1.8925000000000001</v>
      </c>
      <c r="P367" s="34">
        <f t="shared" si="59"/>
        <v>0.22350000000000003</v>
      </c>
      <c r="Q367" s="34">
        <f t="shared" si="59"/>
        <v>0.40733333333333333</v>
      </c>
      <c r="R367" s="33"/>
      <c r="S367" s="33"/>
      <c r="T367" s="33">
        <f t="shared" si="60"/>
        <v>0.22350000000000003</v>
      </c>
      <c r="U367" s="309">
        <f t="shared" si="60"/>
        <v>0.40733333333333333</v>
      </c>
      <c r="V367" s="185"/>
      <c r="W367" s="185">
        <f t="shared" si="61"/>
        <v>0.22350000000000003</v>
      </c>
      <c r="X367" s="185">
        <f t="shared" si="61"/>
        <v>0.40733333333333333</v>
      </c>
      <c r="Y367" s="185"/>
    </row>
    <row r="368" spans="1:25" ht="20.25">
      <c r="A368" s="317"/>
      <c r="B368" s="318"/>
      <c r="C368" s="318"/>
      <c r="D368" s="319"/>
      <c r="E368" s="320" t="s">
        <v>225</v>
      </c>
      <c r="F368" s="321"/>
      <c r="G368" s="322"/>
      <c r="H368" s="322"/>
      <c r="I368" s="322">
        <f t="shared" ref="I368:Q368" si="62">SUM(I320:I367)</f>
        <v>216.09999999999997</v>
      </c>
      <c r="J368" s="322"/>
      <c r="K368" s="322">
        <f t="shared" si="62"/>
        <v>69.700000000000017</v>
      </c>
      <c r="L368" s="322">
        <f t="shared" si="62"/>
        <v>132.79999999999998</v>
      </c>
      <c r="M368" s="322">
        <f t="shared" si="62"/>
        <v>62.898500000000013</v>
      </c>
      <c r="N368" s="322">
        <f t="shared" si="62"/>
        <v>111.34249999999996</v>
      </c>
      <c r="O368" s="308">
        <f t="shared" si="58"/>
        <v>174.24099999999999</v>
      </c>
      <c r="P368" s="324">
        <f t="shared" si="62"/>
        <v>20.96616666666667</v>
      </c>
      <c r="Q368" s="324">
        <f t="shared" si="62"/>
        <v>37.114166666666669</v>
      </c>
      <c r="R368" s="322"/>
      <c r="S368" s="322"/>
      <c r="T368" s="322">
        <f>SUM(T320:T367)</f>
        <v>20.96616666666667</v>
      </c>
      <c r="U368" s="322">
        <f>SUM(U320:U367)</f>
        <v>37.114166666666669</v>
      </c>
      <c r="V368" s="322"/>
      <c r="W368" s="322">
        <f>SUM(W320:W367)</f>
        <v>20.96616666666667</v>
      </c>
      <c r="X368" s="322">
        <f>SUM(X320:X367)</f>
        <v>37.114166666666669</v>
      </c>
      <c r="Y368" s="322"/>
    </row>
    <row r="369" spans="1:25" ht="20.25">
      <c r="A369" s="335"/>
      <c r="B369" s="336"/>
      <c r="C369" s="336"/>
      <c r="D369" s="337"/>
      <c r="E369" s="338"/>
      <c r="F369" s="339"/>
      <c r="G369" s="271"/>
      <c r="H369" s="271"/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  <c r="T369" s="271"/>
      <c r="U369" s="271"/>
      <c r="V369" s="271"/>
      <c r="W369" s="271"/>
      <c r="X369" s="271"/>
      <c r="Y369" s="271"/>
    </row>
    <row r="370" spans="1:25" ht="20.25">
      <c r="A370" s="335"/>
      <c r="B370" s="336"/>
      <c r="C370" s="336"/>
      <c r="D370" s="337"/>
      <c r="E370" s="338"/>
      <c r="F370" s="339"/>
      <c r="G370" s="271"/>
      <c r="H370" s="271"/>
      <c r="I370" s="271"/>
      <c r="J370" s="271"/>
      <c r="K370" s="271"/>
      <c r="L370" s="271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  <c r="X370" s="271"/>
      <c r="Y370" s="271"/>
    </row>
    <row r="371" spans="1:25" ht="20.25">
      <c r="A371" s="335"/>
      <c r="B371" s="336"/>
      <c r="C371" s="336"/>
      <c r="D371" s="337"/>
      <c r="E371" s="338"/>
      <c r="F371" s="339"/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</row>
    <row r="372" spans="1:25" ht="20.25">
      <c r="A372" s="335"/>
      <c r="B372" s="336"/>
      <c r="C372" s="336"/>
      <c r="D372" s="337"/>
      <c r="E372" s="338"/>
      <c r="F372" s="339"/>
      <c r="G372" s="271"/>
      <c r="H372" s="271"/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  <c r="X372" s="271"/>
      <c r="Y372" s="271"/>
    </row>
    <row r="373" spans="1:25" ht="20.25">
      <c r="A373" s="335"/>
      <c r="B373" s="336"/>
      <c r="C373" s="336"/>
      <c r="D373" s="337"/>
      <c r="E373" s="338"/>
      <c r="F373" s="339"/>
      <c r="G373" s="271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  <c r="X373" s="271"/>
      <c r="Y373" s="271"/>
    </row>
    <row r="374" spans="1:25" ht="20.25">
      <c r="A374" s="335"/>
      <c r="B374" s="336"/>
      <c r="C374" s="336"/>
      <c r="D374" s="337"/>
      <c r="E374" s="338"/>
      <c r="F374" s="339"/>
      <c r="G374" s="271"/>
      <c r="H374" s="271"/>
      <c r="I374" s="271"/>
      <c r="J374" s="271"/>
      <c r="K374" s="271"/>
      <c r="L374" s="271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  <c r="X374" s="271"/>
      <c r="Y374" s="271"/>
    </row>
    <row r="375" spans="1:25" ht="20.25">
      <c r="A375" s="335"/>
      <c r="B375" s="336"/>
      <c r="C375" s="336"/>
      <c r="D375" s="337"/>
      <c r="E375" s="338"/>
      <c r="F375" s="339"/>
      <c r="G375" s="271"/>
      <c r="H375" s="271"/>
      <c r="I375" s="271"/>
      <c r="J375" s="271"/>
      <c r="K375" s="271"/>
      <c r="L375" s="271"/>
      <c r="M375" s="271"/>
      <c r="N375" s="271"/>
      <c r="O375" s="271"/>
      <c r="P375" s="271"/>
      <c r="Q375" s="271"/>
      <c r="R375" s="271"/>
      <c r="S375" s="271"/>
      <c r="T375" s="271"/>
      <c r="U375" s="271"/>
      <c r="V375" s="271"/>
      <c r="W375" s="271"/>
      <c r="X375" s="271"/>
      <c r="Y375" s="271"/>
    </row>
    <row r="376" spans="1:25" ht="20.25">
      <c r="A376" s="335"/>
      <c r="B376" s="336"/>
      <c r="C376" s="336"/>
      <c r="D376" s="337"/>
      <c r="E376" s="338"/>
      <c r="F376" s="339"/>
      <c r="G376" s="271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  <c r="T376" s="271"/>
      <c r="U376" s="271"/>
      <c r="V376" s="271"/>
      <c r="W376" s="271"/>
      <c r="X376" s="271"/>
      <c r="Y376" s="271"/>
    </row>
    <row r="377" spans="1:25" ht="20.25">
      <c r="A377" s="335"/>
      <c r="B377" s="336"/>
      <c r="C377" s="336"/>
      <c r="D377" s="337"/>
      <c r="E377" s="338"/>
      <c r="F377" s="339"/>
      <c r="G377" s="271"/>
      <c r="H377" s="271"/>
      <c r="I377" s="271"/>
      <c r="J377" s="271"/>
      <c r="K377" s="271"/>
      <c r="L377" s="271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  <c r="X377" s="271"/>
      <c r="Y377" s="271"/>
    </row>
    <row r="378" spans="1:25" ht="20.25">
      <c r="A378" s="335"/>
      <c r="B378" s="336"/>
      <c r="C378" s="336"/>
      <c r="D378" s="337"/>
      <c r="E378" s="338"/>
      <c r="F378" s="339"/>
      <c r="G378" s="271"/>
      <c r="H378" s="271"/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  <c r="T378" s="271"/>
      <c r="U378" s="271"/>
      <c r="V378" s="271"/>
      <c r="W378" s="271"/>
      <c r="X378" s="271"/>
      <c r="Y378" s="271"/>
    </row>
    <row r="379" spans="1:25" ht="20.25">
      <c r="A379" s="335"/>
      <c r="B379" s="336"/>
      <c r="C379" s="336"/>
      <c r="D379" s="337"/>
      <c r="E379" s="338"/>
      <c r="F379" s="339"/>
      <c r="G379" s="271"/>
      <c r="H379" s="271"/>
      <c r="I379" s="271"/>
      <c r="J379" s="271"/>
      <c r="K379" s="271"/>
      <c r="L379" s="271"/>
      <c r="M379" s="271"/>
      <c r="N379" s="271"/>
      <c r="O379" s="271"/>
      <c r="P379" s="271"/>
      <c r="Q379" s="271"/>
      <c r="R379" s="271"/>
      <c r="S379" s="271"/>
      <c r="T379" s="271"/>
      <c r="U379" s="271"/>
      <c r="V379" s="271"/>
      <c r="W379" s="271"/>
      <c r="X379" s="271"/>
      <c r="Y379" s="271"/>
    </row>
    <row r="380" spans="1:25" ht="18.75">
      <c r="A380" s="181">
        <v>1</v>
      </c>
      <c r="B380" s="306" t="s">
        <v>873</v>
      </c>
      <c r="C380" s="306"/>
      <c r="D380" s="307" t="s">
        <v>874</v>
      </c>
      <c r="E380" s="307" t="s">
        <v>4018</v>
      </c>
      <c r="F380" s="181">
        <v>70</v>
      </c>
      <c r="G380" s="238"/>
      <c r="H380" s="238"/>
      <c r="I380" s="308">
        <f t="shared" ref="I380:I430" si="63">ROUND(F380*55/100*50*0.0015,1)</f>
        <v>2.9</v>
      </c>
      <c r="J380" s="308">
        <f t="shared" ref="J380:J430" si="64">K380+L380</f>
        <v>2.7</v>
      </c>
      <c r="K380" s="308">
        <f t="shared" ref="K380:K430" si="65">ROUND(I380*1/3.1,1)</f>
        <v>0.9</v>
      </c>
      <c r="L380" s="308">
        <f t="shared" ref="L380:L430" si="66">ROUND(I380*2/3.25,1)</f>
        <v>1.8</v>
      </c>
      <c r="M380" s="308">
        <f t="shared" ref="M380:N428" si="67">K380-G380</f>
        <v>0.9</v>
      </c>
      <c r="N380" s="308">
        <f t="shared" si="67"/>
        <v>1.8</v>
      </c>
      <c r="O380" s="308">
        <f t="shared" ref="O380:O431" si="68">M380+N380</f>
        <v>2.7</v>
      </c>
      <c r="P380" s="34">
        <f t="shared" ref="P380:Q430" si="69">M380*1/3</f>
        <v>0.3</v>
      </c>
      <c r="Q380" s="34">
        <f t="shared" si="69"/>
        <v>0.6</v>
      </c>
      <c r="R380" s="33"/>
      <c r="S380" s="33"/>
      <c r="T380" s="33">
        <f t="shared" ref="T380:U430" si="70">M380*1/3</f>
        <v>0.3</v>
      </c>
      <c r="U380" s="309">
        <f t="shared" si="70"/>
        <v>0.6</v>
      </c>
      <c r="V380" s="185"/>
      <c r="W380" s="185">
        <f t="shared" ref="W380:X430" si="71">M380*1/3</f>
        <v>0.3</v>
      </c>
      <c r="X380" s="185">
        <f t="shared" si="71"/>
        <v>0.6</v>
      </c>
      <c r="Y380" s="185"/>
    </row>
    <row r="381" spans="1:25" ht="18.75">
      <c r="A381" s="181">
        <v>2</v>
      </c>
      <c r="B381" s="306" t="s">
        <v>873</v>
      </c>
      <c r="C381" s="306"/>
      <c r="D381" s="307" t="s">
        <v>876</v>
      </c>
      <c r="E381" s="307" t="s">
        <v>4019</v>
      </c>
      <c r="F381" s="181">
        <v>96</v>
      </c>
      <c r="G381" s="238">
        <v>2.2622500000000025</v>
      </c>
      <c r="H381" s="238">
        <v>3.1969285714285731</v>
      </c>
      <c r="I381" s="308">
        <f t="shared" si="63"/>
        <v>4</v>
      </c>
      <c r="J381" s="308">
        <f t="shared" si="64"/>
        <v>3.8</v>
      </c>
      <c r="K381" s="308">
        <f t="shared" si="65"/>
        <v>1.3</v>
      </c>
      <c r="L381" s="308">
        <f t="shared" si="66"/>
        <v>2.5</v>
      </c>
      <c r="M381" s="308">
        <v>0</v>
      </c>
      <c r="N381" s="308">
        <v>0</v>
      </c>
      <c r="O381" s="308">
        <f t="shared" si="68"/>
        <v>0</v>
      </c>
      <c r="P381" s="34">
        <f t="shared" si="69"/>
        <v>0</v>
      </c>
      <c r="Q381" s="34">
        <f t="shared" si="69"/>
        <v>0</v>
      </c>
      <c r="R381" s="33"/>
      <c r="S381" s="33"/>
      <c r="T381" s="33">
        <f t="shared" si="70"/>
        <v>0</v>
      </c>
      <c r="U381" s="309">
        <f t="shared" si="70"/>
        <v>0</v>
      </c>
      <c r="V381" s="185"/>
      <c r="W381" s="185">
        <f t="shared" si="71"/>
        <v>0</v>
      </c>
      <c r="X381" s="185">
        <f t="shared" si="71"/>
        <v>0</v>
      </c>
      <c r="Y381" s="185"/>
    </row>
    <row r="382" spans="1:25" ht="18.75">
      <c r="A382" s="181">
        <v>3</v>
      </c>
      <c r="B382" s="306" t="s">
        <v>873</v>
      </c>
      <c r="C382" s="306"/>
      <c r="D382" s="307" t="s">
        <v>4020</v>
      </c>
      <c r="E382" s="307" t="s">
        <v>4021</v>
      </c>
      <c r="F382" s="181">
        <v>206</v>
      </c>
      <c r="G382" s="238"/>
      <c r="H382" s="238">
        <v>6.8351857142857151</v>
      </c>
      <c r="I382" s="308">
        <f t="shared" si="63"/>
        <v>8.5</v>
      </c>
      <c r="J382" s="308">
        <f t="shared" si="64"/>
        <v>7.9</v>
      </c>
      <c r="K382" s="308">
        <f t="shared" si="65"/>
        <v>2.7</v>
      </c>
      <c r="L382" s="308">
        <f t="shared" si="66"/>
        <v>5.2</v>
      </c>
      <c r="M382" s="308">
        <f t="shared" si="67"/>
        <v>2.7</v>
      </c>
      <c r="N382" s="308">
        <v>0</v>
      </c>
      <c r="O382" s="308">
        <f t="shared" si="68"/>
        <v>2.7</v>
      </c>
      <c r="P382" s="34">
        <f t="shared" si="69"/>
        <v>0.9</v>
      </c>
      <c r="Q382" s="34">
        <f t="shared" si="69"/>
        <v>0</v>
      </c>
      <c r="R382" s="33"/>
      <c r="S382" s="33"/>
      <c r="T382" s="33">
        <f t="shared" si="70"/>
        <v>0.9</v>
      </c>
      <c r="U382" s="309">
        <f t="shared" si="70"/>
        <v>0</v>
      </c>
      <c r="V382" s="185"/>
      <c r="W382" s="185">
        <f t="shared" si="71"/>
        <v>0.9</v>
      </c>
      <c r="X382" s="185">
        <f t="shared" si="71"/>
        <v>0</v>
      </c>
      <c r="Y382" s="185"/>
    </row>
    <row r="383" spans="1:25" ht="18.75">
      <c r="A383" s="181">
        <v>4</v>
      </c>
      <c r="B383" s="306" t="s">
        <v>873</v>
      </c>
      <c r="C383" s="306"/>
      <c r="D383" s="307" t="s">
        <v>883</v>
      </c>
      <c r="E383" s="307" t="s">
        <v>4022</v>
      </c>
      <c r="F383" s="181">
        <v>22</v>
      </c>
      <c r="G383" s="238">
        <v>8.4000000000000741E-3</v>
      </c>
      <c r="H383" s="238"/>
      <c r="I383" s="308">
        <f t="shared" si="63"/>
        <v>0.9</v>
      </c>
      <c r="J383" s="308">
        <f t="shared" si="64"/>
        <v>0.89999999999999991</v>
      </c>
      <c r="K383" s="308">
        <f t="shared" si="65"/>
        <v>0.3</v>
      </c>
      <c r="L383" s="308">
        <f t="shared" si="66"/>
        <v>0.6</v>
      </c>
      <c r="M383" s="308">
        <f t="shared" si="67"/>
        <v>0.29159999999999991</v>
      </c>
      <c r="N383" s="308">
        <f t="shared" si="67"/>
        <v>0.6</v>
      </c>
      <c r="O383" s="308">
        <f t="shared" si="68"/>
        <v>0.89159999999999995</v>
      </c>
      <c r="P383" s="34">
        <f t="shared" si="69"/>
        <v>9.7199999999999967E-2</v>
      </c>
      <c r="Q383" s="34">
        <f t="shared" si="69"/>
        <v>0.19999999999999998</v>
      </c>
      <c r="R383" s="33"/>
      <c r="S383" s="33"/>
      <c r="T383" s="33">
        <f t="shared" si="70"/>
        <v>9.7199999999999967E-2</v>
      </c>
      <c r="U383" s="309">
        <f t="shared" si="70"/>
        <v>0.19999999999999998</v>
      </c>
      <c r="V383" s="185"/>
      <c r="W383" s="185">
        <f t="shared" si="71"/>
        <v>9.7199999999999967E-2</v>
      </c>
      <c r="X383" s="185">
        <f t="shared" si="71"/>
        <v>0.19999999999999998</v>
      </c>
      <c r="Y383" s="185"/>
    </row>
    <row r="384" spans="1:25" ht="18.75">
      <c r="A384" s="181">
        <v>5</v>
      </c>
      <c r="B384" s="306" t="s">
        <v>873</v>
      </c>
      <c r="C384" s="306"/>
      <c r="D384" s="307" t="s">
        <v>885</v>
      </c>
      <c r="E384" s="307" t="s">
        <v>4023</v>
      </c>
      <c r="F384" s="181">
        <v>34</v>
      </c>
      <c r="G384" s="238">
        <v>0.63557500000000056</v>
      </c>
      <c r="H384" s="238">
        <v>1.5138642857142868</v>
      </c>
      <c r="I384" s="308">
        <f t="shared" si="63"/>
        <v>1.4</v>
      </c>
      <c r="J384" s="308">
        <f t="shared" si="64"/>
        <v>1.4</v>
      </c>
      <c r="K384" s="308">
        <f t="shared" si="65"/>
        <v>0.5</v>
      </c>
      <c r="L384" s="308">
        <f t="shared" si="66"/>
        <v>0.9</v>
      </c>
      <c r="M384" s="308">
        <v>0</v>
      </c>
      <c r="N384" s="308">
        <v>0</v>
      </c>
      <c r="O384" s="308">
        <f t="shared" si="68"/>
        <v>0</v>
      </c>
      <c r="P384" s="34">
        <f t="shared" si="69"/>
        <v>0</v>
      </c>
      <c r="Q384" s="34">
        <f t="shared" si="69"/>
        <v>0</v>
      </c>
      <c r="R384" s="33"/>
      <c r="S384" s="33"/>
      <c r="T384" s="33">
        <f t="shared" si="70"/>
        <v>0</v>
      </c>
      <c r="U384" s="309">
        <f t="shared" si="70"/>
        <v>0</v>
      </c>
      <c r="V384" s="185"/>
      <c r="W384" s="185">
        <f t="shared" si="71"/>
        <v>0</v>
      </c>
      <c r="X384" s="185">
        <f t="shared" si="71"/>
        <v>0</v>
      </c>
      <c r="Y384" s="185"/>
    </row>
    <row r="385" spans="1:25" ht="18.75">
      <c r="A385" s="181">
        <v>6</v>
      </c>
      <c r="B385" s="306" t="s">
        <v>873</v>
      </c>
      <c r="C385" s="306"/>
      <c r="D385" s="307" t="s">
        <v>887</v>
      </c>
      <c r="E385" s="307" t="s">
        <v>4024</v>
      </c>
      <c r="F385" s="181">
        <v>123</v>
      </c>
      <c r="G385" s="238">
        <v>0.89279999999999982</v>
      </c>
      <c r="H385" s="238"/>
      <c r="I385" s="308">
        <f t="shared" si="63"/>
        <v>5.0999999999999996</v>
      </c>
      <c r="J385" s="308">
        <f t="shared" si="64"/>
        <v>4.7</v>
      </c>
      <c r="K385" s="308">
        <f t="shared" si="65"/>
        <v>1.6</v>
      </c>
      <c r="L385" s="308">
        <f t="shared" si="66"/>
        <v>3.1</v>
      </c>
      <c r="M385" s="308">
        <f t="shared" si="67"/>
        <v>0.70720000000000027</v>
      </c>
      <c r="N385" s="308">
        <f t="shared" si="67"/>
        <v>3.1</v>
      </c>
      <c r="O385" s="308">
        <f t="shared" si="68"/>
        <v>3.8072000000000004</v>
      </c>
      <c r="P385" s="34">
        <f t="shared" si="69"/>
        <v>0.23573333333333343</v>
      </c>
      <c r="Q385" s="34">
        <f t="shared" si="69"/>
        <v>1.0333333333333334</v>
      </c>
      <c r="R385" s="33"/>
      <c r="S385" s="33"/>
      <c r="T385" s="33">
        <f t="shared" si="70"/>
        <v>0.23573333333333343</v>
      </c>
      <c r="U385" s="309">
        <f t="shared" si="70"/>
        <v>1.0333333333333334</v>
      </c>
      <c r="V385" s="185"/>
      <c r="W385" s="185">
        <f t="shared" si="71"/>
        <v>0.23573333333333343</v>
      </c>
      <c r="X385" s="185">
        <f t="shared" si="71"/>
        <v>1.0333333333333334</v>
      </c>
      <c r="Y385" s="185"/>
    </row>
    <row r="386" spans="1:25" ht="18.75">
      <c r="A386" s="181">
        <v>7</v>
      </c>
      <c r="B386" s="306" t="s">
        <v>873</v>
      </c>
      <c r="C386" s="306"/>
      <c r="D386" s="307" t="s">
        <v>895</v>
      </c>
      <c r="E386" s="307" t="s">
        <v>4025</v>
      </c>
      <c r="F386" s="181">
        <v>45</v>
      </c>
      <c r="G386" s="238"/>
      <c r="H386" s="238">
        <v>8.17785714285717E-2</v>
      </c>
      <c r="I386" s="308">
        <f t="shared" si="63"/>
        <v>1.9</v>
      </c>
      <c r="J386" s="308">
        <f t="shared" si="64"/>
        <v>1.7999999999999998</v>
      </c>
      <c r="K386" s="308">
        <f t="shared" si="65"/>
        <v>0.6</v>
      </c>
      <c r="L386" s="308">
        <f t="shared" si="66"/>
        <v>1.2</v>
      </c>
      <c r="M386" s="308">
        <f t="shared" si="67"/>
        <v>0.6</v>
      </c>
      <c r="N386" s="308">
        <f t="shared" si="67"/>
        <v>1.1182214285714283</v>
      </c>
      <c r="O386" s="308">
        <f t="shared" si="68"/>
        <v>1.7182214285714283</v>
      </c>
      <c r="P386" s="34">
        <f t="shared" si="69"/>
        <v>0.19999999999999998</v>
      </c>
      <c r="Q386" s="34">
        <f t="shared" si="69"/>
        <v>0.37274047619047607</v>
      </c>
      <c r="R386" s="33"/>
      <c r="S386" s="33"/>
      <c r="T386" s="33">
        <f t="shared" si="70"/>
        <v>0.19999999999999998</v>
      </c>
      <c r="U386" s="309">
        <f t="shared" si="70"/>
        <v>0.37274047619047607</v>
      </c>
      <c r="V386" s="185"/>
      <c r="W386" s="185">
        <f t="shared" si="71"/>
        <v>0.19999999999999998</v>
      </c>
      <c r="X386" s="185">
        <f t="shared" si="71"/>
        <v>0.37274047619047607</v>
      </c>
      <c r="Y386" s="185"/>
    </row>
    <row r="387" spans="1:25" ht="18.75">
      <c r="A387" s="181">
        <v>8</v>
      </c>
      <c r="B387" s="306" t="s">
        <v>873</v>
      </c>
      <c r="C387" s="306"/>
      <c r="D387" s="307" t="s">
        <v>897</v>
      </c>
      <c r="E387" s="307" t="s">
        <v>4026</v>
      </c>
      <c r="F387" s="181">
        <v>44</v>
      </c>
      <c r="G387" s="238">
        <v>3.1307000000000023</v>
      </c>
      <c r="H387" s="238">
        <v>2.8231142857142855</v>
      </c>
      <c r="I387" s="308">
        <f t="shared" si="63"/>
        <v>1.8</v>
      </c>
      <c r="J387" s="308">
        <f t="shared" si="64"/>
        <v>1.7000000000000002</v>
      </c>
      <c r="K387" s="308">
        <f t="shared" si="65"/>
        <v>0.6</v>
      </c>
      <c r="L387" s="308">
        <f t="shared" si="66"/>
        <v>1.1000000000000001</v>
      </c>
      <c r="M387" s="308">
        <v>0</v>
      </c>
      <c r="N387" s="308">
        <v>0</v>
      </c>
      <c r="O387" s="308">
        <f t="shared" si="68"/>
        <v>0</v>
      </c>
      <c r="P387" s="34">
        <f t="shared" si="69"/>
        <v>0</v>
      </c>
      <c r="Q387" s="34">
        <f t="shared" si="69"/>
        <v>0</v>
      </c>
      <c r="R387" s="33"/>
      <c r="S387" s="33"/>
      <c r="T387" s="33">
        <f t="shared" si="70"/>
        <v>0</v>
      </c>
      <c r="U387" s="309">
        <f t="shared" si="70"/>
        <v>0</v>
      </c>
      <c r="V387" s="185"/>
      <c r="W387" s="185">
        <f t="shared" si="71"/>
        <v>0</v>
      </c>
      <c r="X387" s="185">
        <f t="shared" si="71"/>
        <v>0</v>
      </c>
      <c r="Y387" s="185"/>
    </row>
    <row r="388" spans="1:25" ht="18.75">
      <c r="A388" s="181">
        <v>9</v>
      </c>
      <c r="B388" s="306" t="s">
        <v>873</v>
      </c>
      <c r="C388" s="306"/>
      <c r="D388" s="307" t="s">
        <v>4027</v>
      </c>
      <c r="E388" s="307" t="s">
        <v>4028</v>
      </c>
      <c r="F388" s="181">
        <v>37</v>
      </c>
      <c r="G388" s="238">
        <v>3.9157750000000009</v>
      </c>
      <c r="H388" s="238"/>
      <c r="I388" s="308">
        <f t="shared" si="63"/>
        <v>1.5</v>
      </c>
      <c r="J388" s="308">
        <f t="shared" si="64"/>
        <v>1.4</v>
      </c>
      <c r="K388" s="308">
        <f t="shared" si="65"/>
        <v>0.5</v>
      </c>
      <c r="L388" s="308">
        <f t="shared" si="66"/>
        <v>0.9</v>
      </c>
      <c r="M388" s="308">
        <v>0</v>
      </c>
      <c r="N388" s="308">
        <f t="shared" si="67"/>
        <v>0.9</v>
      </c>
      <c r="O388" s="308">
        <f t="shared" si="68"/>
        <v>0.9</v>
      </c>
      <c r="P388" s="34">
        <f t="shared" si="69"/>
        <v>0</v>
      </c>
      <c r="Q388" s="34">
        <f t="shared" si="69"/>
        <v>0.3</v>
      </c>
      <c r="R388" s="33"/>
      <c r="S388" s="33"/>
      <c r="T388" s="33">
        <f t="shared" si="70"/>
        <v>0</v>
      </c>
      <c r="U388" s="309">
        <f t="shared" si="70"/>
        <v>0.3</v>
      </c>
      <c r="V388" s="185"/>
      <c r="W388" s="185">
        <f t="shared" si="71"/>
        <v>0</v>
      </c>
      <c r="X388" s="185">
        <f t="shared" si="71"/>
        <v>0.3</v>
      </c>
      <c r="Y388" s="185"/>
    </row>
    <row r="389" spans="1:25" ht="18.75">
      <c r="A389" s="181">
        <v>10</v>
      </c>
      <c r="B389" s="306" t="s">
        <v>873</v>
      </c>
      <c r="C389" s="306"/>
      <c r="D389" s="307" t="s">
        <v>87</v>
      </c>
      <c r="E389" s="307" t="s">
        <v>3916</v>
      </c>
      <c r="F389" s="181">
        <v>155</v>
      </c>
      <c r="G389" s="238">
        <v>1.5023499999999985</v>
      </c>
      <c r="H389" s="238">
        <v>4.1960571428571436</v>
      </c>
      <c r="I389" s="308">
        <f t="shared" si="63"/>
        <v>6.4</v>
      </c>
      <c r="J389" s="308">
        <f t="shared" si="64"/>
        <v>6</v>
      </c>
      <c r="K389" s="308">
        <f t="shared" si="65"/>
        <v>2.1</v>
      </c>
      <c r="L389" s="308">
        <f t="shared" si="66"/>
        <v>3.9</v>
      </c>
      <c r="M389" s="308">
        <f t="shared" si="67"/>
        <v>0.59765000000000157</v>
      </c>
      <c r="N389" s="308">
        <v>0</v>
      </c>
      <c r="O389" s="308">
        <f t="shared" si="68"/>
        <v>0.59765000000000157</v>
      </c>
      <c r="P389" s="34">
        <f t="shared" si="69"/>
        <v>0.19921666666666718</v>
      </c>
      <c r="Q389" s="34">
        <f t="shared" si="69"/>
        <v>0</v>
      </c>
      <c r="R389" s="33"/>
      <c r="S389" s="33"/>
      <c r="T389" s="33">
        <f t="shared" si="70"/>
        <v>0.19921666666666718</v>
      </c>
      <c r="U389" s="309">
        <f t="shared" si="70"/>
        <v>0</v>
      </c>
      <c r="V389" s="185"/>
      <c r="W389" s="185">
        <f t="shared" si="71"/>
        <v>0.19921666666666718</v>
      </c>
      <c r="X389" s="185">
        <f t="shared" si="71"/>
        <v>0</v>
      </c>
      <c r="Y389" s="185"/>
    </row>
    <row r="390" spans="1:25" ht="18.75">
      <c r="A390" s="181">
        <v>11</v>
      </c>
      <c r="B390" s="306" t="s">
        <v>873</v>
      </c>
      <c r="C390" s="306"/>
      <c r="D390" s="307"/>
      <c r="E390" s="307" t="s">
        <v>4029</v>
      </c>
      <c r="F390" s="181">
        <v>44</v>
      </c>
      <c r="G390" s="238">
        <v>0.54609999999999981</v>
      </c>
      <c r="H390" s="238">
        <v>0.85155714285714312</v>
      </c>
      <c r="I390" s="308">
        <f t="shared" si="63"/>
        <v>1.8</v>
      </c>
      <c r="J390" s="308">
        <f t="shared" si="64"/>
        <v>1.7000000000000002</v>
      </c>
      <c r="K390" s="308">
        <f t="shared" si="65"/>
        <v>0.6</v>
      </c>
      <c r="L390" s="308">
        <f t="shared" si="66"/>
        <v>1.1000000000000001</v>
      </c>
      <c r="M390" s="308">
        <f t="shared" si="67"/>
        <v>5.390000000000017E-2</v>
      </c>
      <c r="N390" s="308">
        <f t="shared" si="67"/>
        <v>0.24844285714285697</v>
      </c>
      <c r="O390" s="308">
        <f t="shared" si="68"/>
        <v>0.30234285714285714</v>
      </c>
      <c r="P390" s="34">
        <f t="shared" si="69"/>
        <v>1.7966666666666724E-2</v>
      </c>
      <c r="Q390" s="34">
        <f t="shared" si="69"/>
        <v>8.281428571428566E-2</v>
      </c>
      <c r="R390" s="33"/>
      <c r="S390" s="33"/>
      <c r="T390" s="33">
        <f t="shared" si="70"/>
        <v>1.7966666666666724E-2</v>
      </c>
      <c r="U390" s="309">
        <f t="shared" si="70"/>
        <v>8.281428571428566E-2</v>
      </c>
      <c r="V390" s="185"/>
      <c r="W390" s="185">
        <f t="shared" si="71"/>
        <v>1.7966666666666724E-2</v>
      </c>
      <c r="X390" s="185">
        <f t="shared" si="71"/>
        <v>8.281428571428566E-2</v>
      </c>
      <c r="Y390" s="185"/>
    </row>
    <row r="391" spans="1:25" ht="18.75">
      <c r="A391" s="181">
        <v>12</v>
      </c>
      <c r="B391" s="306" t="s">
        <v>873</v>
      </c>
      <c r="C391" s="306"/>
      <c r="D391" s="307" t="s">
        <v>892</v>
      </c>
      <c r="E391" s="307" t="s">
        <v>4030</v>
      </c>
      <c r="F391" s="181">
        <v>28</v>
      </c>
      <c r="G391" s="238"/>
      <c r="H391" s="238"/>
      <c r="I391" s="308">
        <f t="shared" si="63"/>
        <v>1.2</v>
      </c>
      <c r="J391" s="308">
        <f t="shared" si="64"/>
        <v>1.1000000000000001</v>
      </c>
      <c r="K391" s="308">
        <f t="shared" si="65"/>
        <v>0.4</v>
      </c>
      <c r="L391" s="308">
        <f t="shared" si="66"/>
        <v>0.7</v>
      </c>
      <c r="M391" s="308">
        <f t="shared" si="67"/>
        <v>0.4</v>
      </c>
      <c r="N391" s="308">
        <f t="shared" si="67"/>
        <v>0.7</v>
      </c>
      <c r="O391" s="308">
        <f t="shared" si="68"/>
        <v>1.1000000000000001</v>
      </c>
      <c r="P391" s="34">
        <f t="shared" si="69"/>
        <v>0.13333333333333333</v>
      </c>
      <c r="Q391" s="34">
        <f t="shared" si="69"/>
        <v>0.23333333333333331</v>
      </c>
      <c r="R391" s="33"/>
      <c r="S391" s="33"/>
      <c r="T391" s="33">
        <f t="shared" si="70"/>
        <v>0.13333333333333333</v>
      </c>
      <c r="U391" s="309">
        <f t="shared" si="70"/>
        <v>0.23333333333333331</v>
      </c>
      <c r="V391" s="185"/>
      <c r="W391" s="185">
        <f t="shared" si="71"/>
        <v>0.13333333333333333</v>
      </c>
      <c r="X391" s="185">
        <f t="shared" si="71"/>
        <v>0.23333333333333331</v>
      </c>
      <c r="Y391" s="185"/>
    </row>
    <row r="392" spans="1:25" ht="18.75">
      <c r="A392" s="181">
        <v>13</v>
      </c>
      <c r="B392" s="306" t="s">
        <v>873</v>
      </c>
      <c r="C392" s="306"/>
      <c r="D392" s="307" t="s">
        <v>915</v>
      </c>
      <c r="E392" s="307" t="s">
        <v>4031</v>
      </c>
      <c r="F392" s="181">
        <v>53</v>
      </c>
      <c r="G392" s="238"/>
      <c r="H392" s="238">
        <v>1.6753571428571439</v>
      </c>
      <c r="I392" s="308">
        <f t="shared" si="63"/>
        <v>2.2000000000000002</v>
      </c>
      <c r="J392" s="308">
        <f t="shared" si="64"/>
        <v>2.0999999999999996</v>
      </c>
      <c r="K392" s="308">
        <f t="shared" si="65"/>
        <v>0.7</v>
      </c>
      <c r="L392" s="308">
        <f t="shared" si="66"/>
        <v>1.4</v>
      </c>
      <c r="M392" s="308">
        <f t="shared" si="67"/>
        <v>0.7</v>
      </c>
      <c r="N392" s="308">
        <v>0</v>
      </c>
      <c r="O392" s="308">
        <f t="shared" si="68"/>
        <v>0.7</v>
      </c>
      <c r="P392" s="34">
        <f t="shared" si="69"/>
        <v>0.23333333333333331</v>
      </c>
      <c r="Q392" s="34">
        <f t="shared" si="69"/>
        <v>0</v>
      </c>
      <c r="R392" s="33"/>
      <c r="S392" s="33"/>
      <c r="T392" s="33">
        <f t="shared" si="70"/>
        <v>0.23333333333333331</v>
      </c>
      <c r="U392" s="309">
        <f t="shared" si="70"/>
        <v>0</v>
      </c>
      <c r="V392" s="185"/>
      <c r="W392" s="185">
        <f t="shared" si="71"/>
        <v>0.23333333333333331</v>
      </c>
      <c r="X392" s="185">
        <f t="shared" si="71"/>
        <v>0</v>
      </c>
      <c r="Y392" s="185"/>
    </row>
    <row r="393" spans="1:25" ht="18.75">
      <c r="A393" s="181">
        <v>14</v>
      </c>
      <c r="B393" s="306" t="s">
        <v>873</v>
      </c>
      <c r="C393" s="306"/>
      <c r="D393" s="330" t="s">
        <v>908</v>
      </c>
      <c r="E393" s="307" t="s">
        <v>4032</v>
      </c>
      <c r="F393" s="181">
        <v>45</v>
      </c>
      <c r="G393" s="238"/>
      <c r="H393" s="238"/>
      <c r="I393" s="308">
        <f t="shared" si="63"/>
        <v>1.9</v>
      </c>
      <c r="J393" s="308">
        <f t="shared" si="64"/>
        <v>1.7999999999999998</v>
      </c>
      <c r="K393" s="308">
        <f t="shared" si="65"/>
        <v>0.6</v>
      </c>
      <c r="L393" s="308">
        <f t="shared" si="66"/>
        <v>1.2</v>
      </c>
      <c r="M393" s="308">
        <f t="shared" si="67"/>
        <v>0.6</v>
      </c>
      <c r="N393" s="308">
        <f t="shared" si="67"/>
        <v>1.2</v>
      </c>
      <c r="O393" s="308">
        <f t="shared" si="68"/>
        <v>1.7999999999999998</v>
      </c>
      <c r="P393" s="34">
        <f t="shared" si="69"/>
        <v>0.19999999999999998</v>
      </c>
      <c r="Q393" s="34">
        <f t="shared" si="69"/>
        <v>0.39999999999999997</v>
      </c>
      <c r="R393" s="33"/>
      <c r="S393" s="33"/>
      <c r="T393" s="33">
        <f t="shared" si="70"/>
        <v>0.19999999999999998</v>
      </c>
      <c r="U393" s="309">
        <f t="shared" si="70"/>
        <v>0.39999999999999997</v>
      </c>
      <c r="V393" s="185"/>
      <c r="W393" s="185">
        <f t="shared" si="71"/>
        <v>0.19999999999999998</v>
      </c>
      <c r="X393" s="185">
        <f t="shared" si="71"/>
        <v>0.39999999999999997</v>
      </c>
      <c r="Y393" s="185"/>
    </row>
    <row r="394" spans="1:25" ht="18.75">
      <c r="A394" s="181">
        <v>15</v>
      </c>
      <c r="B394" s="306" t="s">
        <v>873</v>
      </c>
      <c r="C394" s="306"/>
      <c r="D394" s="307" t="s">
        <v>917</v>
      </c>
      <c r="E394" s="307" t="s">
        <v>4033</v>
      </c>
      <c r="F394" s="181">
        <v>52</v>
      </c>
      <c r="G394" s="238"/>
      <c r="H394" s="238"/>
      <c r="I394" s="308">
        <f t="shared" si="63"/>
        <v>2.1</v>
      </c>
      <c r="J394" s="308">
        <f t="shared" si="64"/>
        <v>2</v>
      </c>
      <c r="K394" s="308">
        <f t="shared" si="65"/>
        <v>0.7</v>
      </c>
      <c r="L394" s="308">
        <f t="shared" si="66"/>
        <v>1.3</v>
      </c>
      <c r="M394" s="308">
        <f t="shared" si="67"/>
        <v>0.7</v>
      </c>
      <c r="N394" s="308">
        <f t="shared" si="67"/>
        <v>1.3</v>
      </c>
      <c r="O394" s="308">
        <f t="shared" si="68"/>
        <v>2</v>
      </c>
      <c r="P394" s="34">
        <f t="shared" si="69"/>
        <v>0.23333333333333331</v>
      </c>
      <c r="Q394" s="34">
        <f t="shared" si="69"/>
        <v>0.43333333333333335</v>
      </c>
      <c r="R394" s="33"/>
      <c r="S394" s="33"/>
      <c r="T394" s="33">
        <f t="shared" si="70"/>
        <v>0.23333333333333331</v>
      </c>
      <c r="U394" s="309">
        <f t="shared" si="70"/>
        <v>0.43333333333333335</v>
      </c>
      <c r="V394" s="185"/>
      <c r="W394" s="185">
        <f t="shared" si="71"/>
        <v>0.23333333333333331</v>
      </c>
      <c r="X394" s="185">
        <f t="shared" si="71"/>
        <v>0.43333333333333335</v>
      </c>
      <c r="Y394" s="185"/>
    </row>
    <row r="395" spans="1:25" ht="18.75">
      <c r="A395" s="181">
        <v>16</v>
      </c>
      <c r="B395" s="306" t="s">
        <v>873</v>
      </c>
      <c r="C395" s="306"/>
      <c r="D395" s="307" t="s">
        <v>905</v>
      </c>
      <c r="E395" s="307" t="s">
        <v>3913</v>
      </c>
      <c r="F395" s="181">
        <v>58</v>
      </c>
      <c r="G395" s="238"/>
      <c r="H395" s="238"/>
      <c r="I395" s="308">
        <f t="shared" si="63"/>
        <v>2.4</v>
      </c>
      <c r="J395" s="308">
        <f t="shared" si="64"/>
        <v>2.2999999999999998</v>
      </c>
      <c r="K395" s="308">
        <f t="shared" si="65"/>
        <v>0.8</v>
      </c>
      <c r="L395" s="308">
        <f t="shared" si="66"/>
        <v>1.5</v>
      </c>
      <c r="M395" s="308">
        <f t="shared" si="67"/>
        <v>0.8</v>
      </c>
      <c r="N395" s="308">
        <f t="shared" si="67"/>
        <v>1.5</v>
      </c>
      <c r="O395" s="308">
        <f t="shared" si="68"/>
        <v>2.2999999999999998</v>
      </c>
      <c r="P395" s="34">
        <f t="shared" si="69"/>
        <v>0.26666666666666666</v>
      </c>
      <c r="Q395" s="34">
        <f t="shared" si="69"/>
        <v>0.5</v>
      </c>
      <c r="R395" s="33"/>
      <c r="S395" s="33"/>
      <c r="T395" s="33">
        <f t="shared" si="70"/>
        <v>0.26666666666666666</v>
      </c>
      <c r="U395" s="309">
        <f t="shared" si="70"/>
        <v>0.5</v>
      </c>
      <c r="V395" s="185"/>
      <c r="W395" s="185">
        <f t="shared" si="71"/>
        <v>0.26666666666666666</v>
      </c>
      <c r="X395" s="185">
        <f t="shared" si="71"/>
        <v>0.5</v>
      </c>
      <c r="Y395" s="185"/>
    </row>
    <row r="396" spans="1:25" ht="18.75">
      <c r="A396" s="181">
        <v>17</v>
      </c>
      <c r="B396" s="306" t="s">
        <v>873</v>
      </c>
      <c r="C396" s="306"/>
      <c r="D396" s="307"/>
      <c r="E396" s="307" t="s">
        <v>4034</v>
      </c>
      <c r="F396" s="181">
        <v>109</v>
      </c>
      <c r="G396" s="238">
        <v>0.33309999999999879</v>
      </c>
      <c r="H396" s="238"/>
      <c r="I396" s="308">
        <f t="shared" si="63"/>
        <v>4.5</v>
      </c>
      <c r="J396" s="308">
        <f t="shared" si="64"/>
        <v>4.3</v>
      </c>
      <c r="K396" s="308">
        <f t="shared" si="65"/>
        <v>1.5</v>
      </c>
      <c r="L396" s="308">
        <f t="shared" si="66"/>
        <v>2.8</v>
      </c>
      <c r="M396" s="308">
        <f t="shared" si="67"/>
        <v>1.1669000000000012</v>
      </c>
      <c r="N396" s="308">
        <f t="shared" si="67"/>
        <v>2.8</v>
      </c>
      <c r="O396" s="308">
        <f t="shared" si="68"/>
        <v>3.9669000000000008</v>
      </c>
      <c r="P396" s="34">
        <f t="shared" si="69"/>
        <v>0.38896666666666707</v>
      </c>
      <c r="Q396" s="34">
        <f t="shared" si="69"/>
        <v>0.93333333333333324</v>
      </c>
      <c r="R396" s="33"/>
      <c r="S396" s="33"/>
      <c r="T396" s="33">
        <f t="shared" si="70"/>
        <v>0.38896666666666707</v>
      </c>
      <c r="U396" s="309">
        <f t="shared" si="70"/>
        <v>0.93333333333333324</v>
      </c>
      <c r="V396" s="185"/>
      <c r="W396" s="185">
        <f t="shared" si="71"/>
        <v>0.38896666666666707</v>
      </c>
      <c r="X396" s="185">
        <f t="shared" si="71"/>
        <v>0.93333333333333324</v>
      </c>
      <c r="Y396" s="185"/>
    </row>
    <row r="397" spans="1:25" ht="18.75">
      <c r="A397" s="181">
        <v>18</v>
      </c>
      <c r="B397" s="306" t="s">
        <v>873</v>
      </c>
      <c r="C397" s="306"/>
      <c r="D397" s="307" t="s">
        <v>33</v>
      </c>
      <c r="E397" s="307" t="s">
        <v>4035</v>
      </c>
      <c r="F397" s="181">
        <v>373</v>
      </c>
      <c r="G397" s="238"/>
      <c r="H397" s="238">
        <v>13.152442857142864</v>
      </c>
      <c r="I397" s="308">
        <f t="shared" si="63"/>
        <v>15.4</v>
      </c>
      <c r="J397" s="308">
        <f t="shared" si="64"/>
        <v>14.5</v>
      </c>
      <c r="K397" s="308">
        <f t="shared" si="65"/>
        <v>5</v>
      </c>
      <c r="L397" s="308">
        <f t="shared" si="66"/>
        <v>9.5</v>
      </c>
      <c r="M397" s="308">
        <f t="shared" si="67"/>
        <v>5</v>
      </c>
      <c r="N397" s="308">
        <v>0</v>
      </c>
      <c r="O397" s="308">
        <f t="shared" si="68"/>
        <v>5</v>
      </c>
      <c r="P397" s="34">
        <f t="shared" si="69"/>
        <v>1.6666666666666667</v>
      </c>
      <c r="Q397" s="34">
        <f t="shared" si="69"/>
        <v>0</v>
      </c>
      <c r="R397" s="33"/>
      <c r="S397" s="33"/>
      <c r="T397" s="33">
        <f t="shared" si="70"/>
        <v>1.6666666666666667</v>
      </c>
      <c r="U397" s="309">
        <f t="shared" si="70"/>
        <v>0</v>
      </c>
      <c r="V397" s="185"/>
      <c r="W397" s="185">
        <f t="shared" si="71"/>
        <v>1.6666666666666667</v>
      </c>
      <c r="X397" s="185">
        <f t="shared" si="71"/>
        <v>0</v>
      </c>
      <c r="Y397" s="185"/>
    </row>
    <row r="398" spans="1:25" ht="18.75">
      <c r="A398" s="181">
        <v>19</v>
      </c>
      <c r="B398" s="306" t="s">
        <v>873</v>
      </c>
      <c r="C398" s="306"/>
      <c r="D398" s="307" t="s">
        <v>931</v>
      </c>
      <c r="E398" s="307" t="s">
        <v>4036</v>
      </c>
      <c r="F398" s="181">
        <v>101</v>
      </c>
      <c r="G398" s="238">
        <v>1.4625499999999994</v>
      </c>
      <c r="H398" s="238">
        <v>5.2916714285714281</v>
      </c>
      <c r="I398" s="308">
        <f t="shared" si="63"/>
        <v>4.2</v>
      </c>
      <c r="J398" s="308">
        <f t="shared" si="64"/>
        <v>4</v>
      </c>
      <c r="K398" s="308">
        <f t="shared" si="65"/>
        <v>1.4</v>
      </c>
      <c r="L398" s="308">
        <f t="shared" si="66"/>
        <v>2.6</v>
      </c>
      <c r="M398" s="308">
        <v>0</v>
      </c>
      <c r="N398" s="308">
        <v>0</v>
      </c>
      <c r="O398" s="308">
        <f t="shared" si="68"/>
        <v>0</v>
      </c>
      <c r="P398" s="34">
        <f t="shared" si="69"/>
        <v>0</v>
      </c>
      <c r="Q398" s="34">
        <f t="shared" si="69"/>
        <v>0</v>
      </c>
      <c r="R398" s="33"/>
      <c r="S398" s="33"/>
      <c r="T398" s="33">
        <f t="shared" si="70"/>
        <v>0</v>
      </c>
      <c r="U398" s="309">
        <f t="shared" si="70"/>
        <v>0</v>
      </c>
      <c r="V398" s="185"/>
      <c r="W398" s="185">
        <f t="shared" si="71"/>
        <v>0</v>
      </c>
      <c r="X398" s="185">
        <f t="shared" si="71"/>
        <v>0</v>
      </c>
      <c r="Y398" s="185"/>
    </row>
    <row r="399" spans="1:25" ht="18.75">
      <c r="A399" s="181">
        <v>20</v>
      </c>
      <c r="B399" s="306" t="s">
        <v>873</v>
      </c>
      <c r="C399" s="306"/>
      <c r="D399" s="307" t="s">
        <v>876</v>
      </c>
      <c r="E399" s="307" t="s">
        <v>4037</v>
      </c>
      <c r="F399" s="181">
        <v>242</v>
      </c>
      <c r="G399" s="238"/>
      <c r="H399" s="238">
        <v>2.7479857142857114</v>
      </c>
      <c r="I399" s="308">
        <f t="shared" si="63"/>
        <v>10</v>
      </c>
      <c r="J399" s="308">
        <f t="shared" si="64"/>
        <v>9.4</v>
      </c>
      <c r="K399" s="308">
        <f t="shared" si="65"/>
        <v>3.2</v>
      </c>
      <c r="L399" s="308">
        <f t="shared" si="66"/>
        <v>6.2</v>
      </c>
      <c r="M399" s="308">
        <f t="shared" si="67"/>
        <v>3.2</v>
      </c>
      <c r="N399" s="308">
        <f t="shared" si="67"/>
        <v>3.4520142857142888</v>
      </c>
      <c r="O399" s="308">
        <f t="shared" si="68"/>
        <v>6.652014285714289</v>
      </c>
      <c r="P399" s="34">
        <f t="shared" si="69"/>
        <v>1.0666666666666667</v>
      </c>
      <c r="Q399" s="34">
        <f t="shared" si="69"/>
        <v>1.1506714285714297</v>
      </c>
      <c r="R399" s="33"/>
      <c r="S399" s="33"/>
      <c r="T399" s="33">
        <f t="shared" si="70"/>
        <v>1.0666666666666667</v>
      </c>
      <c r="U399" s="309">
        <f t="shared" si="70"/>
        <v>1.1506714285714297</v>
      </c>
      <c r="V399" s="185"/>
      <c r="W399" s="185">
        <f t="shared" si="71"/>
        <v>1.0666666666666667</v>
      </c>
      <c r="X399" s="185">
        <f t="shared" si="71"/>
        <v>1.1506714285714297</v>
      </c>
      <c r="Y399" s="185"/>
    </row>
    <row r="400" spans="1:25" ht="18.75">
      <c r="A400" s="181">
        <v>21</v>
      </c>
      <c r="B400" s="306" t="s">
        <v>873</v>
      </c>
      <c r="C400" s="306"/>
      <c r="D400" s="307" t="s">
        <v>935</v>
      </c>
      <c r="E400" s="307" t="s">
        <v>4038</v>
      </c>
      <c r="F400" s="181">
        <v>55</v>
      </c>
      <c r="G400" s="238">
        <v>0.55219999999999958</v>
      </c>
      <c r="H400" s="238">
        <v>1.4949000000000001</v>
      </c>
      <c r="I400" s="308">
        <f t="shared" si="63"/>
        <v>2.2999999999999998</v>
      </c>
      <c r="J400" s="308">
        <f t="shared" si="64"/>
        <v>2.0999999999999996</v>
      </c>
      <c r="K400" s="308">
        <f t="shared" si="65"/>
        <v>0.7</v>
      </c>
      <c r="L400" s="308">
        <f t="shared" si="66"/>
        <v>1.4</v>
      </c>
      <c r="M400" s="308">
        <f t="shared" si="67"/>
        <v>0.14780000000000038</v>
      </c>
      <c r="N400" s="308">
        <v>0</v>
      </c>
      <c r="O400" s="308">
        <f t="shared" si="68"/>
        <v>0.14780000000000038</v>
      </c>
      <c r="P400" s="34">
        <f t="shared" si="69"/>
        <v>4.9266666666666792E-2</v>
      </c>
      <c r="Q400" s="34">
        <f t="shared" si="69"/>
        <v>0</v>
      </c>
      <c r="R400" s="33"/>
      <c r="S400" s="33"/>
      <c r="T400" s="33">
        <f t="shared" si="70"/>
        <v>4.9266666666666792E-2</v>
      </c>
      <c r="U400" s="309">
        <f t="shared" si="70"/>
        <v>0</v>
      </c>
      <c r="V400" s="185"/>
      <c r="W400" s="185">
        <f t="shared" si="71"/>
        <v>4.9266666666666792E-2</v>
      </c>
      <c r="X400" s="185">
        <f t="shared" si="71"/>
        <v>0</v>
      </c>
      <c r="Y400" s="185"/>
    </row>
    <row r="401" spans="1:25" ht="18.75">
      <c r="A401" s="181">
        <v>22</v>
      </c>
      <c r="B401" s="306" t="s">
        <v>873</v>
      </c>
      <c r="C401" s="306"/>
      <c r="D401" s="307" t="s">
        <v>4039</v>
      </c>
      <c r="E401" s="307" t="s">
        <v>4040</v>
      </c>
      <c r="F401" s="181">
        <v>109</v>
      </c>
      <c r="G401" s="238">
        <v>1.3279500000000006</v>
      </c>
      <c r="H401" s="238">
        <v>15.735328571428568</v>
      </c>
      <c r="I401" s="308">
        <f t="shared" si="63"/>
        <v>4.5</v>
      </c>
      <c r="J401" s="308">
        <f t="shared" si="64"/>
        <v>4.3</v>
      </c>
      <c r="K401" s="308">
        <f t="shared" si="65"/>
        <v>1.5</v>
      </c>
      <c r="L401" s="308">
        <f t="shared" si="66"/>
        <v>2.8</v>
      </c>
      <c r="M401" s="308">
        <f t="shared" si="67"/>
        <v>0.17204999999999937</v>
      </c>
      <c r="N401" s="308">
        <v>0</v>
      </c>
      <c r="O401" s="308">
        <f t="shared" si="68"/>
        <v>0.17204999999999937</v>
      </c>
      <c r="P401" s="34">
        <f t="shared" si="69"/>
        <v>5.734999999999979E-2</v>
      </c>
      <c r="Q401" s="34">
        <f t="shared" si="69"/>
        <v>0</v>
      </c>
      <c r="R401" s="33"/>
      <c r="S401" s="33"/>
      <c r="T401" s="33">
        <f t="shared" si="70"/>
        <v>5.734999999999979E-2</v>
      </c>
      <c r="U401" s="309">
        <f t="shared" si="70"/>
        <v>0</v>
      </c>
      <c r="V401" s="185"/>
      <c r="W401" s="185">
        <f t="shared" si="71"/>
        <v>5.734999999999979E-2</v>
      </c>
      <c r="X401" s="185">
        <f t="shared" si="71"/>
        <v>0</v>
      </c>
      <c r="Y401" s="185"/>
    </row>
    <row r="402" spans="1:25" ht="18.75">
      <c r="A402" s="181">
        <v>23</v>
      </c>
      <c r="B402" s="306" t="s">
        <v>873</v>
      </c>
      <c r="C402" s="306"/>
      <c r="D402" s="307" t="s">
        <v>950</v>
      </c>
      <c r="E402" s="307" t="s">
        <v>4041</v>
      </c>
      <c r="F402" s="181">
        <v>121</v>
      </c>
      <c r="G402" s="238"/>
      <c r="H402" s="238"/>
      <c r="I402" s="308">
        <f t="shared" si="63"/>
        <v>5</v>
      </c>
      <c r="J402" s="308">
        <f t="shared" si="64"/>
        <v>4.7</v>
      </c>
      <c r="K402" s="308">
        <f t="shared" si="65"/>
        <v>1.6</v>
      </c>
      <c r="L402" s="308">
        <f t="shared" si="66"/>
        <v>3.1</v>
      </c>
      <c r="M402" s="308">
        <f t="shared" si="67"/>
        <v>1.6</v>
      </c>
      <c r="N402" s="308">
        <f t="shared" si="67"/>
        <v>3.1</v>
      </c>
      <c r="O402" s="308">
        <f t="shared" si="68"/>
        <v>4.7</v>
      </c>
      <c r="P402" s="34">
        <f t="shared" si="69"/>
        <v>0.53333333333333333</v>
      </c>
      <c r="Q402" s="34">
        <f t="shared" si="69"/>
        <v>1.0333333333333334</v>
      </c>
      <c r="R402" s="33"/>
      <c r="S402" s="33"/>
      <c r="T402" s="33">
        <f t="shared" si="70"/>
        <v>0.53333333333333333</v>
      </c>
      <c r="U402" s="309">
        <f t="shared" si="70"/>
        <v>1.0333333333333334</v>
      </c>
      <c r="V402" s="185"/>
      <c r="W402" s="185">
        <f t="shared" si="71"/>
        <v>0.53333333333333333</v>
      </c>
      <c r="X402" s="185">
        <f t="shared" si="71"/>
        <v>1.0333333333333334</v>
      </c>
      <c r="Y402" s="185"/>
    </row>
    <row r="403" spans="1:25" ht="18.75">
      <c r="A403" s="181">
        <v>24</v>
      </c>
      <c r="B403" s="306" t="s">
        <v>873</v>
      </c>
      <c r="C403" s="306"/>
      <c r="D403" s="307" t="s">
        <v>4042</v>
      </c>
      <c r="E403" s="307" t="s">
        <v>4043</v>
      </c>
      <c r="F403" s="181">
        <v>122</v>
      </c>
      <c r="G403" s="238">
        <v>0.74305000000000143</v>
      </c>
      <c r="H403" s="238">
        <v>1.851385714285714</v>
      </c>
      <c r="I403" s="308">
        <f t="shared" si="63"/>
        <v>5</v>
      </c>
      <c r="J403" s="308">
        <f t="shared" si="64"/>
        <v>4.7</v>
      </c>
      <c r="K403" s="308">
        <f t="shared" si="65"/>
        <v>1.6</v>
      </c>
      <c r="L403" s="308">
        <f t="shared" si="66"/>
        <v>3.1</v>
      </c>
      <c r="M403" s="308">
        <f t="shared" si="67"/>
        <v>0.85694999999999866</v>
      </c>
      <c r="N403" s="308">
        <f t="shared" si="67"/>
        <v>1.2486142857142861</v>
      </c>
      <c r="O403" s="308">
        <f t="shared" si="68"/>
        <v>2.1055642857142849</v>
      </c>
      <c r="P403" s="34">
        <f t="shared" si="69"/>
        <v>0.28564999999999957</v>
      </c>
      <c r="Q403" s="34">
        <f t="shared" si="69"/>
        <v>0.41620476190476202</v>
      </c>
      <c r="R403" s="33"/>
      <c r="S403" s="33"/>
      <c r="T403" s="33">
        <f t="shared" si="70"/>
        <v>0.28564999999999957</v>
      </c>
      <c r="U403" s="309">
        <f t="shared" si="70"/>
        <v>0.41620476190476202</v>
      </c>
      <c r="V403" s="185"/>
      <c r="W403" s="185">
        <f t="shared" si="71"/>
        <v>0.28564999999999957</v>
      </c>
      <c r="X403" s="185">
        <f t="shared" si="71"/>
        <v>0.41620476190476202</v>
      </c>
      <c r="Y403" s="185"/>
    </row>
    <row r="404" spans="1:25" ht="18.75">
      <c r="A404" s="181">
        <v>25</v>
      </c>
      <c r="B404" s="306" t="s">
        <v>873</v>
      </c>
      <c r="C404" s="306"/>
      <c r="D404" s="307" t="s">
        <v>956</v>
      </c>
      <c r="E404" s="307" t="s">
        <v>4044</v>
      </c>
      <c r="F404" s="181">
        <v>115</v>
      </c>
      <c r="G404" s="238">
        <v>0.59475000000000011</v>
      </c>
      <c r="H404" s="238">
        <v>1.2493571428571457</v>
      </c>
      <c r="I404" s="308">
        <f t="shared" si="63"/>
        <v>4.7</v>
      </c>
      <c r="J404" s="308">
        <f t="shared" si="64"/>
        <v>4.4000000000000004</v>
      </c>
      <c r="K404" s="308">
        <f t="shared" si="65"/>
        <v>1.5</v>
      </c>
      <c r="L404" s="308">
        <f t="shared" si="66"/>
        <v>2.9</v>
      </c>
      <c r="M404" s="308">
        <f t="shared" si="67"/>
        <v>0.90524999999999989</v>
      </c>
      <c r="N404" s="308">
        <f t="shared" si="67"/>
        <v>1.6506428571428542</v>
      </c>
      <c r="O404" s="308">
        <f t="shared" si="68"/>
        <v>2.5558928571428541</v>
      </c>
      <c r="P404" s="34">
        <f t="shared" si="69"/>
        <v>0.30174999999999996</v>
      </c>
      <c r="Q404" s="34">
        <f t="shared" si="69"/>
        <v>0.55021428571428477</v>
      </c>
      <c r="R404" s="33"/>
      <c r="S404" s="33"/>
      <c r="T404" s="33">
        <f t="shared" si="70"/>
        <v>0.30174999999999996</v>
      </c>
      <c r="U404" s="309">
        <f t="shared" si="70"/>
        <v>0.55021428571428477</v>
      </c>
      <c r="V404" s="185"/>
      <c r="W404" s="185">
        <f t="shared" si="71"/>
        <v>0.30174999999999996</v>
      </c>
      <c r="X404" s="185">
        <f t="shared" si="71"/>
        <v>0.55021428571428477</v>
      </c>
      <c r="Y404" s="185"/>
    </row>
    <row r="405" spans="1:25" ht="18.75">
      <c r="A405" s="181">
        <v>26</v>
      </c>
      <c r="B405" s="306" t="s">
        <v>873</v>
      </c>
      <c r="C405" s="306"/>
      <c r="D405" s="340" t="s">
        <v>958</v>
      </c>
      <c r="E405" s="340" t="s">
        <v>4045</v>
      </c>
      <c r="F405" s="181">
        <v>105</v>
      </c>
      <c r="G405" s="238">
        <v>1.2974750000000017</v>
      </c>
      <c r="H405" s="238">
        <v>2.1340928571428561</v>
      </c>
      <c r="I405" s="308">
        <f t="shared" si="63"/>
        <v>4.3</v>
      </c>
      <c r="J405" s="308">
        <f t="shared" si="64"/>
        <v>4</v>
      </c>
      <c r="K405" s="308">
        <f t="shared" si="65"/>
        <v>1.4</v>
      </c>
      <c r="L405" s="308">
        <f t="shared" si="66"/>
        <v>2.6</v>
      </c>
      <c r="M405" s="308">
        <f t="shared" si="67"/>
        <v>0.1025249999999982</v>
      </c>
      <c r="N405" s="308">
        <f t="shared" si="67"/>
        <v>0.46590714285714396</v>
      </c>
      <c r="O405" s="308">
        <f t="shared" si="68"/>
        <v>0.56843214285714216</v>
      </c>
      <c r="P405" s="34">
        <f t="shared" si="69"/>
        <v>3.41749999999994E-2</v>
      </c>
      <c r="Q405" s="34">
        <f t="shared" si="69"/>
        <v>0.15530238095238133</v>
      </c>
      <c r="R405" s="33"/>
      <c r="S405" s="33"/>
      <c r="T405" s="33">
        <f t="shared" si="70"/>
        <v>3.41749999999994E-2</v>
      </c>
      <c r="U405" s="309">
        <f t="shared" si="70"/>
        <v>0.15530238095238133</v>
      </c>
      <c r="V405" s="185"/>
      <c r="W405" s="185">
        <f t="shared" si="71"/>
        <v>3.41749999999994E-2</v>
      </c>
      <c r="X405" s="185">
        <f t="shared" si="71"/>
        <v>0.15530238095238133</v>
      </c>
      <c r="Y405" s="185"/>
    </row>
    <row r="406" spans="1:25" ht="18.75">
      <c r="A406" s="181">
        <v>27</v>
      </c>
      <c r="B406" s="306" t="s">
        <v>873</v>
      </c>
      <c r="C406" s="306"/>
      <c r="D406" s="340" t="s">
        <v>947</v>
      </c>
      <c r="E406" s="340" t="s">
        <v>4046</v>
      </c>
      <c r="F406" s="181">
        <v>54</v>
      </c>
      <c r="G406" s="238"/>
      <c r="H406" s="238"/>
      <c r="I406" s="308">
        <f t="shared" si="63"/>
        <v>2.2000000000000002</v>
      </c>
      <c r="J406" s="308">
        <f t="shared" si="64"/>
        <v>2.0999999999999996</v>
      </c>
      <c r="K406" s="308">
        <f t="shared" si="65"/>
        <v>0.7</v>
      </c>
      <c r="L406" s="308">
        <f t="shared" si="66"/>
        <v>1.4</v>
      </c>
      <c r="M406" s="308">
        <f t="shared" si="67"/>
        <v>0.7</v>
      </c>
      <c r="N406" s="308">
        <f t="shared" si="67"/>
        <v>1.4</v>
      </c>
      <c r="O406" s="308">
        <f t="shared" si="68"/>
        <v>2.0999999999999996</v>
      </c>
      <c r="P406" s="34">
        <f t="shared" si="69"/>
        <v>0.23333333333333331</v>
      </c>
      <c r="Q406" s="34">
        <f t="shared" si="69"/>
        <v>0.46666666666666662</v>
      </c>
      <c r="R406" s="33"/>
      <c r="S406" s="33"/>
      <c r="T406" s="33">
        <f t="shared" si="70"/>
        <v>0.23333333333333331</v>
      </c>
      <c r="U406" s="309">
        <f t="shared" si="70"/>
        <v>0.46666666666666662</v>
      </c>
      <c r="V406" s="185"/>
      <c r="W406" s="185">
        <f t="shared" si="71"/>
        <v>0.23333333333333331</v>
      </c>
      <c r="X406" s="185">
        <f t="shared" si="71"/>
        <v>0.46666666666666662</v>
      </c>
      <c r="Y406" s="185"/>
    </row>
    <row r="407" spans="1:25" ht="18.75">
      <c r="A407" s="181">
        <v>28</v>
      </c>
      <c r="B407" s="306" t="s">
        <v>873</v>
      </c>
      <c r="C407" s="306"/>
      <c r="D407" s="340" t="s">
        <v>941</v>
      </c>
      <c r="E407" s="340" t="s">
        <v>4047</v>
      </c>
      <c r="F407" s="181">
        <v>46</v>
      </c>
      <c r="G407" s="238"/>
      <c r="H407" s="238"/>
      <c r="I407" s="308">
        <f t="shared" si="63"/>
        <v>1.9</v>
      </c>
      <c r="J407" s="308">
        <f t="shared" si="64"/>
        <v>1.7999999999999998</v>
      </c>
      <c r="K407" s="308">
        <f t="shared" si="65"/>
        <v>0.6</v>
      </c>
      <c r="L407" s="308">
        <f t="shared" si="66"/>
        <v>1.2</v>
      </c>
      <c r="M407" s="308">
        <f t="shared" si="67"/>
        <v>0.6</v>
      </c>
      <c r="N407" s="308">
        <f t="shared" si="67"/>
        <v>1.2</v>
      </c>
      <c r="O407" s="308">
        <f t="shared" si="68"/>
        <v>1.7999999999999998</v>
      </c>
      <c r="P407" s="34">
        <f t="shared" si="69"/>
        <v>0.19999999999999998</v>
      </c>
      <c r="Q407" s="34">
        <f t="shared" si="69"/>
        <v>0.39999999999999997</v>
      </c>
      <c r="R407" s="33"/>
      <c r="S407" s="33"/>
      <c r="T407" s="33">
        <f t="shared" si="70"/>
        <v>0.19999999999999998</v>
      </c>
      <c r="U407" s="309">
        <f t="shared" si="70"/>
        <v>0.39999999999999997</v>
      </c>
      <c r="V407" s="185"/>
      <c r="W407" s="185">
        <f t="shared" si="71"/>
        <v>0.19999999999999998</v>
      </c>
      <c r="X407" s="185">
        <f t="shared" si="71"/>
        <v>0.39999999999999997</v>
      </c>
      <c r="Y407" s="185"/>
    </row>
    <row r="408" spans="1:25" ht="18.75">
      <c r="A408" s="181">
        <v>29</v>
      </c>
      <c r="B408" s="306" t="s">
        <v>873</v>
      </c>
      <c r="C408" s="306"/>
      <c r="D408" s="307" t="s">
        <v>994</v>
      </c>
      <c r="E408" s="307" t="s">
        <v>4048</v>
      </c>
      <c r="F408" s="181">
        <v>82</v>
      </c>
      <c r="G408" s="238">
        <v>0.93432500000000074</v>
      </c>
      <c r="H408" s="238">
        <v>1.7236499999999999</v>
      </c>
      <c r="I408" s="308">
        <f t="shared" si="63"/>
        <v>3.4</v>
      </c>
      <c r="J408" s="308">
        <f t="shared" si="64"/>
        <v>3.2</v>
      </c>
      <c r="K408" s="308">
        <f t="shared" si="65"/>
        <v>1.1000000000000001</v>
      </c>
      <c r="L408" s="308">
        <f t="shared" si="66"/>
        <v>2.1</v>
      </c>
      <c r="M408" s="308">
        <f t="shared" si="67"/>
        <v>0.16567499999999935</v>
      </c>
      <c r="N408" s="308">
        <f t="shared" si="67"/>
        <v>0.37635000000000018</v>
      </c>
      <c r="O408" s="308">
        <f t="shared" si="68"/>
        <v>0.54202499999999953</v>
      </c>
      <c r="P408" s="34">
        <f t="shared" si="69"/>
        <v>5.5224999999999781E-2</v>
      </c>
      <c r="Q408" s="34">
        <f t="shared" si="69"/>
        <v>0.12545000000000006</v>
      </c>
      <c r="R408" s="33"/>
      <c r="S408" s="33"/>
      <c r="T408" s="33">
        <f t="shared" si="70"/>
        <v>5.5224999999999781E-2</v>
      </c>
      <c r="U408" s="309">
        <f t="shared" si="70"/>
        <v>0.12545000000000006</v>
      </c>
      <c r="V408" s="185"/>
      <c r="W408" s="185">
        <f t="shared" si="71"/>
        <v>5.5224999999999781E-2</v>
      </c>
      <c r="X408" s="185">
        <f t="shared" si="71"/>
        <v>0.12545000000000006</v>
      </c>
      <c r="Y408" s="185"/>
    </row>
    <row r="409" spans="1:25" ht="18.75">
      <c r="A409" s="181">
        <v>30</v>
      </c>
      <c r="B409" s="306" t="s">
        <v>873</v>
      </c>
      <c r="C409" s="306"/>
      <c r="D409" s="307" t="s">
        <v>998</v>
      </c>
      <c r="E409" s="307" t="s">
        <v>4049</v>
      </c>
      <c r="F409" s="181">
        <v>46</v>
      </c>
      <c r="G409" s="238"/>
      <c r="H409" s="238"/>
      <c r="I409" s="308">
        <f t="shared" si="63"/>
        <v>1.9</v>
      </c>
      <c r="J409" s="308">
        <f t="shared" si="64"/>
        <v>1.7999999999999998</v>
      </c>
      <c r="K409" s="308">
        <f t="shared" si="65"/>
        <v>0.6</v>
      </c>
      <c r="L409" s="308">
        <f t="shared" si="66"/>
        <v>1.2</v>
      </c>
      <c r="M409" s="308">
        <f t="shared" si="67"/>
        <v>0.6</v>
      </c>
      <c r="N409" s="308">
        <f t="shared" si="67"/>
        <v>1.2</v>
      </c>
      <c r="O409" s="308">
        <f t="shared" si="68"/>
        <v>1.7999999999999998</v>
      </c>
      <c r="P409" s="34">
        <f t="shared" si="69"/>
        <v>0.19999999999999998</v>
      </c>
      <c r="Q409" s="34">
        <f t="shared" si="69"/>
        <v>0.39999999999999997</v>
      </c>
      <c r="R409" s="33"/>
      <c r="S409" s="33"/>
      <c r="T409" s="33">
        <f t="shared" si="70"/>
        <v>0.19999999999999998</v>
      </c>
      <c r="U409" s="309">
        <f t="shared" si="70"/>
        <v>0.39999999999999997</v>
      </c>
      <c r="V409" s="185"/>
      <c r="W409" s="185">
        <f t="shared" si="71"/>
        <v>0.19999999999999998</v>
      </c>
      <c r="X409" s="185">
        <f t="shared" si="71"/>
        <v>0.39999999999999997</v>
      </c>
      <c r="Y409" s="185"/>
    </row>
    <row r="410" spans="1:25" ht="18.75">
      <c r="A410" s="181">
        <v>31</v>
      </c>
      <c r="B410" s="306" t="s">
        <v>873</v>
      </c>
      <c r="C410" s="306"/>
      <c r="D410" s="307" t="s">
        <v>742</v>
      </c>
      <c r="E410" s="307" t="s">
        <v>4050</v>
      </c>
      <c r="F410" s="181">
        <v>48</v>
      </c>
      <c r="G410" s="238"/>
      <c r="H410" s="238"/>
      <c r="I410" s="308">
        <f t="shared" si="63"/>
        <v>2</v>
      </c>
      <c r="J410" s="308">
        <f t="shared" si="64"/>
        <v>1.7999999999999998</v>
      </c>
      <c r="K410" s="308">
        <f t="shared" si="65"/>
        <v>0.6</v>
      </c>
      <c r="L410" s="308">
        <f t="shared" si="66"/>
        <v>1.2</v>
      </c>
      <c r="M410" s="308">
        <f t="shared" si="67"/>
        <v>0.6</v>
      </c>
      <c r="N410" s="308">
        <f t="shared" si="67"/>
        <v>1.2</v>
      </c>
      <c r="O410" s="308">
        <f t="shared" si="68"/>
        <v>1.7999999999999998</v>
      </c>
      <c r="P410" s="34">
        <f t="shared" si="69"/>
        <v>0.19999999999999998</v>
      </c>
      <c r="Q410" s="34">
        <f t="shared" si="69"/>
        <v>0.39999999999999997</v>
      </c>
      <c r="R410" s="33"/>
      <c r="S410" s="33"/>
      <c r="T410" s="33">
        <f t="shared" si="70"/>
        <v>0.19999999999999998</v>
      </c>
      <c r="U410" s="309">
        <f t="shared" si="70"/>
        <v>0.39999999999999997</v>
      </c>
      <c r="V410" s="185"/>
      <c r="W410" s="185">
        <f t="shared" si="71"/>
        <v>0.19999999999999998</v>
      </c>
      <c r="X410" s="185">
        <f t="shared" si="71"/>
        <v>0.39999999999999997</v>
      </c>
      <c r="Y410" s="185"/>
    </row>
    <row r="411" spans="1:25" ht="18.75">
      <c r="A411" s="181">
        <v>32</v>
      </c>
      <c r="B411" s="306" t="s">
        <v>873</v>
      </c>
      <c r="C411" s="306"/>
      <c r="D411" s="307" t="s">
        <v>1008</v>
      </c>
      <c r="E411" s="307" t="s">
        <v>4051</v>
      </c>
      <c r="F411" s="181">
        <v>45</v>
      </c>
      <c r="G411" s="238">
        <v>5.3230750000000011</v>
      </c>
      <c r="H411" s="238">
        <v>11.048721428571431</v>
      </c>
      <c r="I411" s="308">
        <f t="shared" si="63"/>
        <v>1.9</v>
      </c>
      <c r="J411" s="308">
        <f t="shared" si="64"/>
        <v>1.7999999999999998</v>
      </c>
      <c r="K411" s="308">
        <f t="shared" si="65"/>
        <v>0.6</v>
      </c>
      <c r="L411" s="308">
        <f t="shared" si="66"/>
        <v>1.2</v>
      </c>
      <c r="M411" s="308">
        <v>0</v>
      </c>
      <c r="N411" s="308">
        <v>0</v>
      </c>
      <c r="O411" s="308">
        <f t="shared" si="68"/>
        <v>0</v>
      </c>
      <c r="P411" s="34">
        <f t="shared" si="69"/>
        <v>0</v>
      </c>
      <c r="Q411" s="34">
        <f t="shared" si="69"/>
        <v>0</v>
      </c>
      <c r="R411" s="33"/>
      <c r="S411" s="33"/>
      <c r="T411" s="33">
        <f t="shared" si="70"/>
        <v>0</v>
      </c>
      <c r="U411" s="309">
        <f t="shared" si="70"/>
        <v>0</v>
      </c>
      <c r="V411" s="185"/>
      <c r="W411" s="185">
        <f t="shared" si="71"/>
        <v>0</v>
      </c>
      <c r="X411" s="185">
        <f t="shared" si="71"/>
        <v>0</v>
      </c>
      <c r="Y411" s="185"/>
    </row>
    <row r="412" spans="1:25" ht="18.75">
      <c r="A412" s="181">
        <v>33</v>
      </c>
      <c r="B412" s="306" t="s">
        <v>873</v>
      </c>
      <c r="C412" s="306"/>
      <c r="D412" s="307" t="s">
        <v>1011</v>
      </c>
      <c r="E412" s="307" t="s">
        <v>4052</v>
      </c>
      <c r="F412" s="181">
        <v>70</v>
      </c>
      <c r="G412" s="238"/>
      <c r="H412" s="238"/>
      <c r="I412" s="308">
        <f t="shared" si="63"/>
        <v>2.9</v>
      </c>
      <c r="J412" s="308">
        <f t="shared" si="64"/>
        <v>2.7</v>
      </c>
      <c r="K412" s="308">
        <f t="shared" si="65"/>
        <v>0.9</v>
      </c>
      <c r="L412" s="308">
        <f t="shared" si="66"/>
        <v>1.8</v>
      </c>
      <c r="M412" s="308">
        <f t="shared" si="67"/>
        <v>0.9</v>
      </c>
      <c r="N412" s="308">
        <f t="shared" si="67"/>
        <v>1.8</v>
      </c>
      <c r="O412" s="308">
        <f t="shared" si="68"/>
        <v>2.7</v>
      </c>
      <c r="P412" s="34">
        <f t="shared" si="69"/>
        <v>0.3</v>
      </c>
      <c r="Q412" s="34">
        <f t="shared" si="69"/>
        <v>0.6</v>
      </c>
      <c r="R412" s="33"/>
      <c r="S412" s="33"/>
      <c r="T412" s="33">
        <f t="shared" si="70"/>
        <v>0.3</v>
      </c>
      <c r="U412" s="309">
        <f t="shared" si="70"/>
        <v>0.6</v>
      </c>
      <c r="V412" s="185"/>
      <c r="W412" s="185">
        <f t="shared" si="71"/>
        <v>0.3</v>
      </c>
      <c r="X412" s="185">
        <f t="shared" si="71"/>
        <v>0.6</v>
      </c>
      <c r="Y412" s="185"/>
    </row>
    <row r="413" spans="1:25" ht="18.75">
      <c r="A413" s="181">
        <v>34</v>
      </c>
      <c r="B413" s="306" t="s">
        <v>873</v>
      </c>
      <c r="C413" s="306"/>
      <c r="D413" s="307" t="s">
        <v>1013</v>
      </c>
      <c r="E413" s="307" t="s">
        <v>4053</v>
      </c>
      <c r="F413" s="181">
        <v>65</v>
      </c>
      <c r="G413" s="238">
        <v>0.8151500000000006</v>
      </c>
      <c r="H413" s="238">
        <v>4.2953000000000001</v>
      </c>
      <c r="I413" s="308">
        <f t="shared" si="63"/>
        <v>2.7</v>
      </c>
      <c r="J413" s="308">
        <f t="shared" si="64"/>
        <v>2.6</v>
      </c>
      <c r="K413" s="308">
        <f t="shared" si="65"/>
        <v>0.9</v>
      </c>
      <c r="L413" s="308">
        <f t="shared" si="66"/>
        <v>1.7</v>
      </c>
      <c r="M413" s="308">
        <f t="shared" si="67"/>
        <v>8.4849999999999426E-2</v>
      </c>
      <c r="N413" s="308">
        <v>0</v>
      </c>
      <c r="O413" s="308">
        <f t="shared" si="68"/>
        <v>8.4849999999999426E-2</v>
      </c>
      <c r="P413" s="34">
        <f t="shared" si="69"/>
        <v>2.8283333333333143E-2</v>
      </c>
      <c r="Q413" s="34">
        <f t="shared" si="69"/>
        <v>0</v>
      </c>
      <c r="R413" s="33"/>
      <c r="S413" s="33"/>
      <c r="T413" s="33">
        <f t="shared" si="70"/>
        <v>2.8283333333333143E-2</v>
      </c>
      <c r="U413" s="309">
        <f t="shared" si="70"/>
        <v>0</v>
      </c>
      <c r="V413" s="185"/>
      <c r="W413" s="185">
        <f t="shared" si="71"/>
        <v>2.8283333333333143E-2</v>
      </c>
      <c r="X413" s="185">
        <f t="shared" si="71"/>
        <v>0</v>
      </c>
      <c r="Y413" s="185"/>
    </row>
    <row r="414" spans="1:25" ht="18.75">
      <c r="A414" s="181">
        <v>35</v>
      </c>
      <c r="B414" s="306" t="s">
        <v>873</v>
      </c>
      <c r="C414" s="306"/>
      <c r="D414" s="340" t="s">
        <v>4054</v>
      </c>
      <c r="E414" s="340" t="s">
        <v>4055</v>
      </c>
      <c r="F414" s="181">
        <v>75</v>
      </c>
      <c r="G414" s="238">
        <v>0.34509166666666735</v>
      </c>
      <c r="H414" s="238">
        <v>0.58025476190476177</v>
      </c>
      <c r="I414" s="308">
        <f t="shared" si="63"/>
        <v>3.1</v>
      </c>
      <c r="J414" s="308">
        <f t="shared" si="64"/>
        <v>2.9</v>
      </c>
      <c r="K414" s="308">
        <f t="shared" si="65"/>
        <v>1</v>
      </c>
      <c r="L414" s="308">
        <f t="shared" si="66"/>
        <v>1.9</v>
      </c>
      <c r="M414" s="308">
        <f t="shared" si="67"/>
        <v>0.65490833333333265</v>
      </c>
      <c r="N414" s="308">
        <f t="shared" si="67"/>
        <v>1.3197452380952381</v>
      </c>
      <c r="O414" s="308">
        <f t="shared" si="68"/>
        <v>1.9746535714285707</v>
      </c>
      <c r="P414" s="34">
        <f t="shared" si="69"/>
        <v>0.21830277777777754</v>
      </c>
      <c r="Q414" s="34">
        <f t="shared" si="69"/>
        <v>0.4399150793650794</v>
      </c>
      <c r="R414" s="33"/>
      <c r="S414" s="33"/>
      <c r="T414" s="33">
        <f t="shared" si="70"/>
        <v>0.21830277777777754</v>
      </c>
      <c r="U414" s="309">
        <f t="shared" si="70"/>
        <v>0.4399150793650794</v>
      </c>
      <c r="V414" s="185"/>
      <c r="W414" s="185">
        <f t="shared" si="71"/>
        <v>0.21830277777777754</v>
      </c>
      <c r="X414" s="185">
        <f t="shared" si="71"/>
        <v>0.4399150793650794</v>
      </c>
      <c r="Y414" s="185"/>
    </row>
    <row r="415" spans="1:25" ht="18.75">
      <c r="A415" s="181">
        <v>36</v>
      </c>
      <c r="B415" s="306" t="s">
        <v>873</v>
      </c>
      <c r="C415" s="306"/>
      <c r="D415" s="307" t="s">
        <v>4056</v>
      </c>
      <c r="E415" s="307" t="s">
        <v>4057</v>
      </c>
      <c r="F415" s="181">
        <v>115</v>
      </c>
      <c r="G415" s="238">
        <v>1.6837</v>
      </c>
      <c r="H415" s="238">
        <v>5.3255571428571455</v>
      </c>
      <c r="I415" s="308">
        <f t="shared" si="63"/>
        <v>4.7</v>
      </c>
      <c r="J415" s="308">
        <f t="shared" si="64"/>
        <v>4.4000000000000004</v>
      </c>
      <c r="K415" s="308">
        <f t="shared" si="65"/>
        <v>1.5</v>
      </c>
      <c r="L415" s="308">
        <f t="shared" si="66"/>
        <v>2.9</v>
      </c>
      <c r="M415" s="308">
        <v>0</v>
      </c>
      <c r="N415" s="308">
        <v>0</v>
      </c>
      <c r="O415" s="308">
        <f t="shared" si="68"/>
        <v>0</v>
      </c>
      <c r="P415" s="34">
        <f t="shared" si="69"/>
        <v>0</v>
      </c>
      <c r="Q415" s="34">
        <f t="shared" si="69"/>
        <v>0</v>
      </c>
      <c r="R415" s="33"/>
      <c r="S415" s="33"/>
      <c r="T415" s="33">
        <f t="shared" si="70"/>
        <v>0</v>
      </c>
      <c r="U415" s="309">
        <f t="shared" si="70"/>
        <v>0</v>
      </c>
      <c r="V415" s="185"/>
      <c r="W415" s="185">
        <f t="shared" si="71"/>
        <v>0</v>
      </c>
      <c r="X415" s="185">
        <f t="shared" si="71"/>
        <v>0</v>
      </c>
      <c r="Y415" s="185"/>
    </row>
    <row r="416" spans="1:25" ht="18.75">
      <c r="A416" s="181">
        <v>37</v>
      </c>
      <c r="B416" s="306" t="s">
        <v>873</v>
      </c>
      <c r="C416" s="306"/>
      <c r="D416" s="307" t="s">
        <v>4058</v>
      </c>
      <c r="E416" s="307" t="s">
        <v>4059</v>
      </c>
      <c r="F416" s="181">
        <v>101</v>
      </c>
      <c r="G416" s="238">
        <v>0.47487500000000071</v>
      </c>
      <c r="H416" s="238"/>
      <c r="I416" s="308">
        <f t="shared" si="63"/>
        <v>4.2</v>
      </c>
      <c r="J416" s="308">
        <f t="shared" si="64"/>
        <v>4</v>
      </c>
      <c r="K416" s="308">
        <f t="shared" si="65"/>
        <v>1.4</v>
      </c>
      <c r="L416" s="308">
        <f t="shared" si="66"/>
        <v>2.6</v>
      </c>
      <c r="M416" s="308">
        <f t="shared" si="67"/>
        <v>0.9251249999999992</v>
      </c>
      <c r="N416" s="308">
        <f t="shared" si="67"/>
        <v>2.6</v>
      </c>
      <c r="O416" s="308">
        <f t="shared" si="68"/>
        <v>3.5251249999999992</v>
      </c>
      <c r="P416" s="34">
        <f t="shared" si="69"/>
        <v>0.30837499999999973</v>
      </c>
      <c r="Q416" s="34">
        <f t="shared" si="69"/>
        <v>0.8666666666666667</v>
      </c>
      <c r="R416" s="33"/>
      <c r="S416" s="33"/>
      <c r="T416" s="33">
        <f t="shared" si="70"/>
        <v>0.30837499999999973</v>
      </c>
      <c r="U416" s="309">
        <f t="shared" si="70"/>
        <v>0.8666666666666667</v>
      </c>
      <c r="V416" s="185"/>
      <c r="W416" s="185">
        <f t="shared" si="71"/>
        <v>0.30837499999999973</v>
      </c>
      <c r="X416" s="185">
        <f t="shared" si="71"/>
        <v>0.8666666666666667</v>
      </c>
      <c r="Y416" s="185"/>
    </row>
    <row r="417" spans="1:25" ht="18.75">
      <c r="A417" s="181">
        <v>38</v>
      </c>
      <c r="B417" s="306" t="s">
        <v>873</v>
      </c>
      <c r="C417" s="306"/>
      <c r="D417" s="307" t="s">
        <v>981</v>
      </c>
      <c r="E417" s="307" t="s">
        <v>4060</v>
      </c>
      <c r="F417" s="181">
        <v>25</v>
      </c>
      <c r="G417" s="238"/>
      <c r="H417" s="238"/>
      <c r="I417" s="308">
        <f t="shared" si="63"/>
        <v>1</v>
      </c>
      <c r="J417" s="308">
        <f t="shared" si="64"/>
        <v>0.89999999999999991</v>
      </c>
      <c r="K417" s="308">
        <f t="shared" si="65"/>
        <v>0.3</v>
      </c>
      <c r="L417" s="308">
        <f t="shared" si="66"/>
        <v>0.6</v>
      </c>
      <c r="M417" s="308">
        <f t="shared" si="67"/>
        <v>0.3</v>
      </c>
      <c r="N417" s="308">
        <f t="shared" si="67"/>
        <v>0.6</v>
      </c>
      <c r="O417" s="308">
        <f t="shared" si="68"/>
        <v>0.89999999999999991</v>
      </c>
      <c r="P417" s="34">
        <f t="shared" si="69"/>
        <v>9.9999999999999992E-2</v>
      </c>
      <c r="Q417" s="34">
        <f t="shared" si="69"/>
        <v>0.19999999999999998</v>
      </c>
      <c r="R417" s="33"/>
      <c r="S417" s="33"/>
      <c r="T417" s="33">
        <f t="shared" si="70"/>
        <v>9.9999999999999992E-2</v>
      </c>
      <c r="U417" s="309">
        <f t="shared" si="70"/>
        <v>0.19999999999999998</v>
      </c>
      <c r="V417" s="185"/>
      <c r="W417" s="185">
        <f t="shared" si="71"/>
        <v>9.9999999999999992E-2</v>
      </c>
      <c r="X417" s="185">
        <f t="shared" si="71"/>
        <v>0.19999999999999998</v>
      </c>
      <c r="Y417" s="185"/>
    </row>
    <row r="418" spans="1:25" ht="18.75">
      <c r="A418" s="181">
        <v>39</v>
      </c>
      <c r="B418" s="306" t="s">
        <v>873</v>
      </c>
      <c r="C418" s="306"/>
      <c r="D418" s="307" t="s">
        <v>976</v>
      </c>
      <c r="E418" s="307" t="s">
        <v>4061</v>
      </c>
      <c r="F418" s="181">
        <v>246</v>
      </c>
      <c r="G418" s="238">
        <v>3.6262000000000008</v>
      </c>
      <c r="H418" s="238">
        <v>15.263542857142841</v>
      </c>
      <c r="I418" s="308">
        <f t="shared" si="63"/>
        <v>10.1</v>
      </c>
      <c r="J418" s="308">
        <f t="shared" si="64"/>
        <v>9.5</v>
      </c>
      <c r="K418" s="308">
        <f t="shared" si="65"/>
        <v>3.3</v>
      </c>
      <c r="L418" s="308">
        <f t="shared" si="66"/>
        <v>6.2</v>
      </c>
      <c r="M418" s="308">
        <v>0</v>
      </c>
      <c r="N418" s="308">
        <v>0</v>
      </c>
      <c r="O418" s="308">
        <f t="shared" si="68"/>
        <v>0</v>
      </c>
      <c r="P418" s="34">
        <f t="shared" si="69"/>
        <v>0</v>
      </c>
      <c r="Q418" s="34">
        <f t="shared" si="69"/>
        <v>0</v>
      </c>
      <c r="R418" s="33"/>
      <c r="S418" s="33"/>
      <c r="T418" s="33">
        <f t="shared" si="70"/>
        <v>0</v>
      </c>
      <c r="U418" s="309">
        <f t="shared" si="70"/>
        <v>0</v>
      </c>
      <c r="V418" s="185"/>
      <c r="W418" s="185">
        <f t="shared" si="71"/>
        <v>0</v>
      </c>
      <c r="X418" s="185">
        <f t="shared" si="71"/>
        <v>0</v>
      </c>
      <c r="Y418" s="185"/>
    </row>
    <row r="419" spans="1:25" ht="18.75">
      <c r="A419" s="181">
        <v>40</v>
      </c>
      <c r="B419" s="306" t="s">
        <v>873</v>
      </c>
      <c r="C419" s="306"/>
      <c r="D419" s="340" t="s">
        <v>991</v>
      </c>
      <c r="E419" s="340" t="s">
        <v>4062</v>
      </c>
      <c r="F419" s="181">
        <v>78</v>
      </c>
      <c r="G419" s="238"/>
      <c r="H419" s="238"/>
      <c r="I419" s="308">
        <f t="shared" si="63"/>
        <v>3.2</v>
      </c>
      <c r="J419" s="308">
        <f t="shared" si="64"/>
        <v>3</v>
      </c>
      <c r="K419" s="308">
        <f t="shared" si="65"/>
        <v>1</v>
      </c>
      <c r="L419" s="308">
        <f t="shared" si="66"/>
        <v>2</v>
      </c>
      <c r="M419" s="308">
        <f t="shared" si="67"/>
        <v>1</v>
      </c>
      <c r="N419" s="308">
        <f t="shared" si="67"/>
        <v>2</v>
      </c>
      <c r="O419" s="308">
        <f t="shared" si="68"/>
        <v>3</v>
      </c>
      <c r="P419" s="34">
        <f t="shared" si="69"/>
        <v>0.33333333333333331</v>
      </c>
      <c r="Q419" s="34">
        <f t="shared" si="69"/>
        <v>0.66666666666666663</v>
      </c>
      <c r="R419" s="33"/>
      <c r="S419" s="33"/>
      <c r="T419" s="33">
        <f t="shared" si="70"/>
        <v>0.33333333333333331</v>
      </c>
      <c r="U419" s="309">
        <f t="shared" si="70"/>
        <v>0.66666666666666663</v>
      </c>
      <c r="V419" s="185"/>
      <c r="W419" s="185">
        <f t="shared" si="71"/>
        <v>0.33333333333333331</v>
      </c>
      <c r="X419" s="185">
        <f t="shared" si="71"/>
        <v>0.66666666666666663</v>
      </c>
      <c r="Y419" s="185"/>
    </row>
    <row r="420" spans="1:25" ht="18.75">
      <c r="A420" s="181">
        <v>41</v>
      </c>
      <c r="B420" s="306" t="s">
        <v>873</v>
      </c>
      <c r="C420" s="306"/>
      <c r="D420" s="340" t="s">
        <v>4063</v>
      </c>
      <c r="E420" s="340" t="s">
        <v>4064</v>
      </c>
      <c r="F420" s="181">
        <v>80</v>
      </c>
      <c r="G420" s="238"/>
      <c r="H420" s="238">
        <v>3.8168071428571451</v>
      </c>
      <c r="I420" s="308">
        <f t="shared" si="63"/>
        <v>3.3</v>
      </c>
      <c r="J420" s="308">
        <f t="shared" si="64"/>
        <v>3.1</v>
      </c>
      <c r="K420" s="308">
        <f t="shared" si="65"/>
        <v>1.1000000000000001</v>
      </c>
      <c r="L420" s="308">
        <f t="shared" si="66"/>
        <v>2</v>
      </c>
      <c r="M420" s="308">
        <f t="shared" si="67"/>
        <v>1.1000000000000001</v>
      </c>
      <c r="N420" s="308">
        <v>0</v>
      </c>
      <c r="O420" s="308">
        <f t="shared" si="68"/>
        <v>1.1000000000000001</v>
      </c>
      <c r="P420" s="34">
        <f t="shared" si="69"/>
        <v>0.3666666666666667</v>
      </c>
      <c r="Q420" s="34">
        <f t="shared" si="69"/>
        <v>0</v>
      </c>
      <c r="R420" s="33"/>
      <c r="S420" s="33"/>
      <c r="T420" s="33">
        <f t="shared" si="70"/>
        <v>0.3666666666666667</v>
      </c>
      <c r="U420" s="309">
        <f t="shared" si="70"/>
        <v>0</v>
      </c>
      <c r="V420" s="185"/>
      <c r="W420" s="185">
        <f t="shared" si="71"/>
        <v>0.3666666666666667</v>
      </c>
      <c r="X420" s="185">
        <f t="shared" si="71"/>
        <v>0</v>
      </c>
      <c r="Y420" s="185"/>
    </row>
    <row r="421" spans="1:25" ht="18.75">
      <c r="A421" s="181">
        <v>42</v>
      </c>
      <c r="B421" s="306" t="s">
        <v>873</v>
      </c>
      <c r="C421" s="306"/>
      <c r="D421" s="315" t="s">
        <v>1018</v>
      </c>
      <c r="E421" s="315" t="s">
        <v>4065</v>
      </c>
      <c r="F421" s="313">
        <v>57</v>
      </c>
      <c r="G421" s="238">
        <v>0.34907499999999919</v>
      </c>
      <c r="H421" s="238"/>
      <c r="I421" s="308">
        <f t="shared" si="63"/>
        <v>2.4</v>
      </c>
      <c r="J421" s="308">
        <f t="shared" si="64"/>
        <v>2.2999999999999998</v>
      </c>
      <c r="K421" s="308">
        <f t="shared" si="65"/>
        <v>0.8</v>
      </c>
      <c r="L421" s="308">
        <f t="shared" si="66"/>
        <v>1.5</v>
      </c>
      <c r="M421" s="308">
        <f t="shared" si="67"/>
        <v>0.45092500000000085</v>
      </c>
      <c r="N421" s="308">
        <f t="shared" si="67"/>
        <v>1.5</v>
      </c>
      <c r="O421" s="308">
        <f t="shared" si="68"/>
        <v>1.9509250000000009</v>
      </c>
      <c r="P421" s="34">
        <f t="shared" si="69"/>
        <v>0.15030833333333363</v>
      </c>
      <c r="Q421" s="34">
        <f t="shared" si="69"/>
        <v>0.5</v>
      </c>
      <c r="R421" s="33"/>
      <c r="S421" s="33"/>
      <c r="T421" s="33">
        <f t="shared" si="70"/>
        <v>0.15030833333333363</v>
      </c>
      <c r="U421" s="309">
        <f t="shared" si="70"/>
        <v>0.5</v>
      </c>
      <c r="V421" s="185"/>
      <c r="W421" s="185">
        <f t="shared" si="71"/>
        <v>0.15030833333333363</v>
      </c>
      <c r="X421" s="185">
        <f t="shared" si="71"/>
        <v>0.5</v>
      </c>
      <c r="Y421" s="185"/>
    </row>
    <row r="422" spans="1:25" ht="31.5">
      <c r="A422" s="181">
        <v>43</v>
      </c>
      <c r="B422" s="306" t="s">
        <v>873</v>
      </c>
      <c r="C422" s="306"/>
      <c r="D422" s="315"/>
      <c r="E422" s="312" t="s">
        <v>4066</v>
      </c>
      <c r="F422" s="313">
        <v>180</v>
      </c>
      <c r="G422" s="238"/>
      <c r="H422" s="238"/>
      <c r="I422" s="308">
        <f t="shared" si="63"/>
        <v>7.4</v>
      </c>
      <c r="J422" s="308">
        <f t="shared" si="64"/>
        <v>7</v>
      </c>
      <c r="K422" s="308">
        <f t="shared" si="65"/>
        <v>2.4</v>
      </c>
      <c r="L422" s="308">
        <f t="shared" si="66"/>
        <v>4.5999999999999996</v>
      </c>
      <c r="M422" s="308">
        <f t="shared" si="67"/>
        <v>2.4</v>
      </c>
      <c r="N422" s="308">
        <f t="shared" si="67"/>
        <v>4.5999999999999996</v>
      </c>
      <c r="O422" s="308">
        <f t="shared" si="68"/>
        <v>7</v>
      </c>
      <c r="P422" s="34">
        <f t="shared" si="69"/>
        <v>0.79999999999999993</v>
      </c>
      <c r="Q422" s="34">
        <f t="shared" si="69"/>
        <v>1.5333333333333332</v>
      </c>
      <c r="R422" s="33"/>
      <c r="S422" s="33"/>
      <c r="T422" s="33">
        <f t="shared" si="70"/>
        <v>0.79999999999999993</v>
      </c>
      <c r="U422" s="309">
        <f t="shared" si="70"/>
        <v>1.5333333333333332</v>
      </c>
      <c r="V422" s="185"/>
      <c r="W422" s="185">
        <f t="shared" si="71"/>
        <v>0.79999999999999993</v>
      </c>
      <c r="X422" s="185">
        <f t="shared" si="71"/>
        <v>1.5333333333333332</v>
      </c>
      <c r="Y422" s="185"/>
    </row>
    <row r="423" spans="1:25" ht="18.75">
      <c r="A423" s="181">
        <v>44</v>
      </c>
      <c r="B423" s="306" t="s">
        <v>873</v>
      </c>
      <c r="C423" s="306"/>
      <c r="D423" s="315" t="s">
        <v>996</v>
      </c>
      <c r="E423" s="315" t="s">
        <v>4067</v>
      </c>
      <c r="F423" s="313">
        <v>59</v>
      </c>
      <c r="G423" s="238">
        <v>1.744575</v>
      </c>
      <c r="H423" s="238">
        <v>3.9451499999999999</v>
      </c>
      <c r="I423" s="308">
        <f t="shared" si="63"/>
        <v>2.4</v>
      </c>
      <c r="J423" s="308">
        <f t="shared" si="64"/>
        <v>2.2999999999999998</v>
      </c>
      <c r="K423" s="308">
        <f t="shared" si="65"/>
        <v>0.8</v>
      </c>
      <c r="L423" s="308">
        <f t="shared" si="66"/>
        <v>1.5</v>
      </c>
      <c r="M423" s="308">
        <v>0</v>
      </c>
      <c r="N423" s="308">
        <v>0</v>
      </c>
      <c r="O423" s="308">
        <f t="shared" si="68"/>
        <v>0</v>
      </c>
      <c r="P423" s="34">
        <f t="shared" si="69"/>
        <v>0</v>
      </c>
      <c r="Q423" s="34">
        <f t="shared" si="69"/>
        <v>0</v>
      </c>
      <c r="R423" s="33"/>
      <c r="S423" s="33"/>
      <c r="T423" s="33">
        <f t="shared" si="70"/>
        <v>0</v>
      </c>
      <c r="U423" s="309">
        <f t="shared" si="70"/>
        <v>0</v>
      </c>
      <c r="V423" s="185"/>
      <c r="W423" s="185">
        <f t="shared" si="71"/>
        <v>0</v>
      </c>
      <c r="X423" s="185">
        <f t="shared" si="71"/>
        <v>0</v>
      </c>
      <c r="Y423" s="185"/>
    </row>
    <row r="424" spans="1:25" ht="18.75">
      <c r="A424" s="181">
        <v>45</v>
      </c>
      <c r="B424" s="306" t="s">
        <v>873</v>
      </c>
      <c r="C424" s="306"/>
      <c r="D424" s="315" t="s">
        <v>1002</v>
      </c>
      <c r="E424" s="315" t="s">
        <v>4068</v>
      </c>
      <c r="F424" s="313">
        <v>85</v>
      </c>
      <c r="G424" s="238"/>
      <c r="H424" s="238"/>
      <c r="I424" s="308">
        <f t="shared" si="63"/>
        <v>3.5</v>
      </c>
      <c r="J424" s="308">
        <f t="shared" si="64"/>
        <v>3.3000000000000003</v>
      </c>
      <c r="K424" s="308">
        <f t="shared" si="65"/>
        <v>1.1000000000000001</v>
      </c>
      <c r="L424" s="308">
        <f t="shared" si="66"/>
        <v>2.2000000000000002</v>
      </c>
      <c r="M424" s="308">
        <f t="shared" si="67"/>
        <v>1.1000000000000001</v>
      </c>
      <c r="N424" s="308">
        <f t="shared" si="67"/>
        <v>2.2000000000000002</v>
      </c>
      <c r="O424" s="308">
        <f t="shared" si="68"/>
        <v>3.3000000000000003</v>
      </c>
      <c r="P424" s="34">
        <f t="shared" si="69"/>
        <v>0.3666666666666667</v>
      </c>
      <c r="Q424" s="34">
        <f t="shared" si="69"/>
        <v>0.73333333333333339</v>
      </c>
      <c r="R424" s="33"/>
      <c r="S424" s="33"/>
      <c r="T424" s="33">
        <f t="shared" si="70"/>
        <v>0.3666666666666667</v>
      </c>
      <c r="U424" s="309">
        <f t="shared" si="70"/>
        <v>0.73333333333333339</v>
      </c>
      <c r="V424" s="185"/>
      <c r="W424" s="185">
        <f t="shared" si="71"/>
        <v>0.3666666666666667</v>
      </c>
      <c r="X424" s="185">
        <f t="shared" si="71"/>
        <v>0.73333333333333339</v>
      </c>
      <c r="Y424" s="185"/>
    </row>
    <row r="425" spans="1:25" ht="18.75">
      <c r="A425" s="181">
        <v>46</v>
      </c>
      <c r="B425" s="306" t="s">
        <v>873</v>
      </c>
      <c r="C425" s="306"/>
      <c r="D425" s="315" t="s">
        <v>1015</v>
      </c>
      <c r="E425" s="315" t="s">
        <v>4069</v>
      </c>
      <c r="F425" s="313">
        <v>68</v>
      </c>
      <c r="G425" s="238">
        <v>0.54392500000000021</v>
      </c>
      <c r="H425" s="238">
        <v>0.62385000000000101</v>
      </c>
      <c r="I425" s="308">
        <f t="shared" si="63"/>
        <v>2.8</v>
      </c>
      <c r="J425" s="308">
        <f t="shared" si="64"/>
        <v>2.6</v>
      </c>
      <c r="K425" s="308">
        <f t="shared" si="65"/>
        <v>0.9</v>
      </c>
      <c r="L425" s="308">
        <f t="shared" si="66"/>
        <v>1.7</v>
      </c>
      <c r="M425" s="308">
        <f t="shared" si="67"/>
        <v>0.35607499999999981</v>
      </c>
      <c r="N425" s="308">
        <f t="shared" si="67"/>
        <v>1.0761499999999988</v>
      </c>
      <c r="O425" s="308">
        <f t="shared" si="68"/>
        <v>1.4322249999999985</v>
      </c>
      <c r="P425" s="34">
        <f t="shared" si="69"/>
        <v>0.1186916666666666</v>
      </c>
      <c r="Q425" s="34">
        <f t="shared" si="69"/>
        <v>0.3587166666666663</v>
      </c>
      <c r="R425" s="33"/>
      <c r="S425" s="33"/>
      <c r="T425" s="33">
        <f t="shared" si="70"/>
        <v>0.1186916666666666</v>
      </c>
      <c r="U425" s="309">
        <f t="shared" si="70"/>
        <v>0.3587166666666663</v>
      </c>
      <c r="V425" s="185"/>
      <c r="W425" s="185">
        <f t="shared" si="71"/>
        <v>0.1186916666666666</v>
      </c>
      <c r="X425" s="185">
        <f t="shared" si="71"/>
        <v>0.3587166666666663</v>
      </c>
      <c r="Y425" s="185"/>
    </row>
    <row r="426" spans="1:25" ht="18.75">
      <c r="A426" s="181">
        <v>47</v>
      </c>
      <c r="B426" s="306" t="s">
        <v>873</v>
      </c>
      <c r="C426" s="306"/>
      <c r="D426" s="315" t="s">
        <v>4070</v>
      </c>
      <c r="E426" s="315" t="s">
        <v>4071</v>
      </c>
      <c r="F426" s="313">
        <v>57</v>
      </c>
      <c r="G426" s="238"/>
      <c r="H426" s="238"/>
      <c r="I426" s="308">
        <f t="shared" si="63"/>
        <v>2.4</v>
      </c>
      <c r="J426" s="308">
        <f t="shared" si="64"/>
        <v>2.2999999999999998</v>
      </c>
      <c r="K426" s="308">
        <f t="shared" si="65"/>
        <v>0.8</v>
      </c>
      <c r="L426" s="308">
        <f t="shared" si="66"/>
        <v>1.5</v>
      </c>
      <c r="M426" s="308">
        <f t="shared" si="67"/>
        <v>0.8</v>
      </c>
      <c r="N426" s="308">
        <f t="shared" si="67"/>
        <v>1.5</v>
      </c>
      <c r="O426" s="308">
        <f t="shared" si="68"/>
        <v>2.2999999999999998</v>
      </c>
      <c r="P426" s="34">
        <f t="shared" si="69"/>
        <v>0.26666666666666666</v>
      </c>
      <c r="Q426" s="34">
        <f t="shared" si="69"/>
        <v>0.5</v>
      </c>
      <c r="R426" s="33"/>
      <c r="S426" s="33"/>
      <c r="T426" s="33">
        <f t="shared" si="70"/>
        <v>0.26666666666666666</v>
      </c>
      <c r="U426" s="309">
        <f t="shared" si="70"/>
        <v>0.5</v>
      </c>
      <c r="V426" s="185"/>
      <c r="W426" s="185">
        <f t="shared" si="71"/>
        <v>0.26666666666666666</v>
      </c>
      <c r="X426" s="185">
        <f t="shared" si="71"/>
        <v>0.5</v>
      </c>
      <c r="Y426" s="185"/>
    </row>
    <row r="427" spans="1:25" ht="18.75">
      <c r="A427" s="181">
        <v>48</v>
      </c>
      <c r="B427" s="306" t="s">
        <v>873</v>
      </c>
      <c r="C427" s="306"/>
      <c r="D427" s="315" t="s">
        <v>967</v>
      </c>
      <c r="E427" s="315" t="s">
        <v>4072</v>
      </c>
      <c r="F427" s="313">
        <v>49</v>
      </c>
      <c r="G427" s="238"/>
      <c r="H427" s="238"/>
      <c r="I427" s="308">
        <f t="shared" si="63"/>
        <v>2</v>
      </c>
      <c r="J427" s="308">
        <f t="shared" si="64"/>
        <v>1.7999999999999998</v>
      </c>
      <c r="K427" s="308">
        <f t="shared" si="65"/>
        <v>0.6</v>
      </c>
      <c r="L427" s="308">
        <f t="shared" si="66"/>
        <v>1.2</v>
      </c>
      <c r="M427" s="308">
        <f t="shared" si="67"/>
        <v>0.6</v>
      </c>
      <c r="N427" s="308">
        <f t="shared" si="67"/>
        <v>1.2</v>
      </c>
      <c r="O427" s="308">
        <f t="shared" si="68"/>
        <v>1.7999999999999998</v>
      </c>
      <c r="P427" s="34">
        <f t="shared" si="69"/>
        <v>0.19999999999999998</v>
      </c>
      <c r="Q427" s="34">
        <f t="shared" si="69"/>
        <v>0.39999999999999997</v>
      </c>
      <c r="R427" s="33"/>
      <c r="S427" s="33"/>
      <c r="T427" s="33">
        <f t="shared" si="70"/>
        <v>0.19999999999999998</v>
      </c>
      <c r="U427" s="309">
        <f t="shared" si="70"/>
        <v>0.39999999999999997</v>
      </c>
      <c r="V427" s="185"/>
      <c r="W427" s="185">
        <f t="shared" si="71"/>
        <v>0.19999999999999998</v>
      </c>
      <c r="X427" s="185">
        <f t="shared" si="71"/>
        <v>0.39999999999999997</v>
      </c>
      <c r="Y427" s="185"/>
    </row>
    <row r="428" spans="1:25" ht="18.75">
      <c r="A428" s="181">
        <v>49</v>
      </c>
      <c r="B428" s="306" t="s">
        <v>873</v>
      </c>
      <c r="C428" s="306"/>
      <c r="D428" s="315" t="s">
        <v>944</v>
      </c>
      <c r="E428" s="315" t="s">
        <v>4073</v>
      </c>
      <c r="F428" s="313">
        <v>41</v>
      </c>
      <c r="G428" s="238"/>
      <c r="H428" s="238"/>
      <c r="I428" s="308">
        <f t="shared" si="63"/>
        <v>1.7</v>
      </c>
      <c r="J428" s="308">
        <f t="shared" si="64"/>
        <v>1.5</v>
      </c>
      <c r="K428" s="308">
        <f t="shared" si="65"/>
        <v>0.5</v>
      </c>
      <c r="L428" s="308">
        <f t="shared" si="66"/>
        <v>1</v>
      </c>
      <c r="M428" s="308">
        <f t="shared" si="67"/>
        <v>0.5</v>
      </c>
      <c r="N428" s="308">
        <f t="shared" si="67"/>
        <v>1</v>
      </c>
      <c r="O428" s="308">
        <f t="shared" si="68"/>
        <v>1.5</v>
      </c>
      <c r="P428" s="34">
        <f t="shared" si="69"/>
        <v>0.16666666666666666</v>
      </c>
      <c r="Q428" s="34">
        <f t="shared" si="69"/>
        <v>0.33333333333333331</v>
      </c>
      <c r="R428" s="33"/>
      <c r="S428" s="33"/>
      <c r="T428" s="33">
        <f t="shared" si="70"/>
        <v>0.16666666666666666</v>
      </c>
      <c r="U428" s="309">
        <f t="shared" si="70"/>
        <v>0.33333333333333331</v>
      </c>
      <c r="V428" s="185"/>
      <c r="W428" s="185">
        <f t="shared" si="71"/>
        <v>0.16666666666666666</v>
      </c>
      <c r="X428" s="185">
        <f t="shared" si="71"/>
        <v>0.33333333333333331</v>
      </c>
      <c r="Y428" s="185"/>
    </row>
    <row r="429" spans="1:25" ht="18.75">
      <c r="A429" s="181">
        <v>50</v>
      </c>
      <c r="B429" s="306" t="s">
        <v>873</v>
      </c>
      <c r="C429" s="306"/>
      <c r="D429" s="315"/>
      <c r="E429" s="341" t="s">
        <v>4074</v>
      </c>
      <c r="F429" s="181">
        <v>456</v>
      </c>
      <c r="G429" s="238">
        <v>9.0318000000000005</v>
      </c>
      <c r="H429" s="238">
        <v>24.411099999999998</v>
      </c>
      <c r="I429" s="308">
        <f t="shared" si="63"/>
        <v>18.8</v>
      </c>
      <c r="J429" s="308">
        <f t="shared" si="64"/>
        <v>17.7</v>
      </c>
      <c r="K429" s="308">
        <f t="shared" si="65"/>
        <v>6.1</v>
      </c>
      <c r="L429" s="308">
        <f t="shared" si="66"/>
        <v>11.6</v>
      </c>
      <c r="M429" s="308">
        <v>0</v>
      </c>
      <c r="N429" s="308">
        <v>0</v>
      </c>
      <c r="O429" s="308">
        <f t="shared" si="68"/>
        <v>0</v>
      </c>
      <c r="P429" s="34">
        <f t="shared" si="69"/>
        <v>0</v>
      </c>
      <c r="Q429" s="34">
        <f t="shared" si="69"/>
        <v>0</v>
      </c>
      <c r="R429" s="33"/>
      <c r="S429" s="33"/>
      <c r="T429" s="33">
        <f t="shared" si="70"/>
        <v>0</v>
      </c>
      <c r="U429" s="309">
        <f t="shared" si="70"/>
        <v>0</v>
      </c>
      <c r="V429" s="185"/>
      <c r="W429" s="185">
        <f t="shared" si="71"/>
        <v>0</v>
      </c>
      <c r="X429" s="185">
        <f t="shared" si="71"/>
        <v>0</v>
      </c>
      <c r="Y429" s="185"/>
    </row>
    <row r="430" spans="1:25" ht="18.75">
      <c r="A430" s="181">
        <v>51</v>
      </c>
      <c r="B430" s="306" t="s">
        <v>873</v>
      </c>
      <c r="C430" s="306"/>
      <c r="D430" s="315"/>
      <c r="E430" s="342" t="s">
        <v>4075</v>
      </c>
      <c r="F430" s="181">
        <v>386</v>
      </c>
      <c r="G430" s="238">
        <v>6.916199999999999</v>
      </c>
      <c r="H430" s="238">
        <v>17.586399999999998</v>
      </c>
      <c r="I430" s="308">
        <f t="shared" si="63"/>
        <v>15.9</v>
      </c>
      <c r="J430" s="308">
        <f t="shared" si="64"/>
        <v>14.9</v>
      </c>
      <c r="K430" s="308">
        <f t="shared" si="65"/>
        <v>5.0999999999999996</v>
      </c>
      <c r="L430" s="308">
        <f t="shared" si="66"/>
        <v>9.8000000000000007</v>
      </c>
      <c r="M430" s="308">
        <v>0</v>
      </c>
      <c r="N430" s="308">
        <v>0</v>
      </c>
      <c r="O430" s="308">
        <f t="shared" si="68"/>
        <v>0</v>
      </c>
      <c r="P430" s="34">
        <f t="shared" si="69"/>
        <v>0</v>
      </c>
      <c r="Q430" s="34">
        <f t="shared" si="69"/>
        <v>0</v>
      </c>
      <c r="R430" s="33"/>
      <c r="S430" s="33"/>
      <c r="T430" s="33">
        <f t="shared" si="70"/>
        <v>0</v>
      </c>
      <c r="U430" s="309">
        <f t="shared" si="70"/>
        <v>0</v>
      </c>
      <c r="V430" s="185"/>
      <c r="W430" s="185">
        <f t="shared" si="71"/>
        <v>0</v>
      </c>
      <c r="X430" s="185">
        <f t="shared" si="71"/>
        <v>0</v>
      </c>
      <c r="Y430" s="185"/>
    </row>
    <row r="431" spans="1:25" ht="20.25">
      <c r="A431" s="317"/>
      <c r="B431" s="318"/>
      <c r="C431" s="318"/>
      <c r="D431" s="319"/>
      <c r="E431" s="320" t="s">
        <v>225</v>
      </c>
      <c r="F431" s="321"/>
      <c r="G431" s="322"/>
      <c r="H431" s="322"/>
      <c r="I431" s="322">
        <f t="shared" ref="I431:Q431" si="72">SUM(I380:I430)</f>
        <v>213.70000000000005</v>
      </c>
      <c r="J431" s="322"/>
      <c r="K431" s="322">
        <f t="shared" si="72"/>
        <v>68.999999999999986</v>
      </c>
      <c r="L431" s="322">
        <f t="shared" si="72"/>
        <v>132</v>
      </c>
      <c r="M431" s="322">
        <f t="shared" si="72"/>
        <v>36.039383333333333</v>
      </c>
      <c r="N431" s="322">
        <f t="shared" si="72"/>
        <v>51.956088095238101</v>
      </c>
      <c r="O431" s="308">
        <f t="shared" si="68"/>
        <v>87.995471428571435</v>
      </c>
      <c r="P431" s="324">
        <f t="shared" si="72"/>
        <v>12.013127777777779</v>
      </c>
      <c r="Q431" s="324">
        <f t="shared" si="72"/>
        <v>17.318696031746029</v>
      </c>
      <c r="R431" s="322"/>
      <c r="S431" s="322"/>
      <c r="T431" s="322">
        <f>SUM(T380:T430)</f>
        <v>12.013127777777779</v>
      </c>
      <c r="U431" s="322">
        <f>SUM(U380:U430)</f>
        <v>17.318696031746029</v>
      </c>
      <c r="V431" s="322"/>
      <c r="W431" s="322">
        <f>SUM(W380:W430)</f>
        <v>12.013127777777779</v>
      </c>
      <c r="X431" s="322">
        <f>SUM(X380:X430)</f>
        <v>17.318696031746029</v>
      </c>
      <c r="Y431" s="322"/>
    </row>
    <row r="432" spans="1:25" ht="20.25">
      <c r="A432" s="343"/>
      <c r="B432" s="344"/>
      <c r="C432" s="344"/>
      <c r="D432" s="345"/>
      <c r="E432" s="346"/>
      <c r="F432" s="347"/>
      <c r="G432" s="271"/>
      <c r="H432" s="271"/>
      <c r="I432" s="271"/>
      <c r="J432" s="271"/>
      <c r="K432" s="271"/>
      <c r="L432" s="271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  <c r="X432" s="271"/>
      <c r="Y432" s="271"/>
    </row>
    <row r="433" spans="1:25" ht="20.25">
      <c r="A433" s="335"/>
      <c r="B433" s="336"/>
      <c r="C433" s="336"/>
      <c r="D433" s="337"/>
      <c r="E433" s="338"/>
      <c r="F433" s="339"/>
      <c r="G433" s="271"/>
      <c r="H433" s="271"/>
      <c r="I433" s="271"/>
      <c r="J433" s="271"/>
      <c r="K433" s="271"/>
      <c r="L433" s="271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  <c r="X433" s="271"/>
      <c r="Y433" s="271"/>
    </row>
    <row r="434" spans="1:25" ht="20.25">
      <c r="A434" s="335"/>
      <c r="B434" s="336"/>
      <c r="C434" s="336"/>
      <c r="D434" s="337"/>
      <c r="E434" s="338"/>
      <c r="F434" s="339"/>
      <c r="G434" s="271"/>
      <c r="H434" s="271"/>
      <c r="I434" s="271"/>
      <c r="J434" s="271"/>
      <c r="K434" s="271"/>
      <c r="L434" s="271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  <c r="X434" s="271"/>
      <c r="Y434" s="271"/>
    </row>
    <row r="435" spans="1:25" ht="20.25">
      <c r="A435" s="335"/>
      <c r="B435" s="336"/>
      <c r="C435" s="336"/>
      <c r="D435" s="337"/>
      <c r="E435" s="338"/>
      <c r="F435" s="339"/>
      <c r="G435" s="271"/>
      <c r="H435" s="271"/>
      <c r="I435" s="271"/>
      <c r="J435" s="271"/>
      <c r="K435" s="271"/>
      <c r="L435" s="271"/>
      <c r="M435" s="271"/>
      <c r="N435" s="271"/>
      <c r="O435" s="271"/>
      <c r="P435" s="271"/>
      <c r="Q435" s="271"/>
      <c r="R435" s="271"/>
      <c r="S435" s="271"/>
      <c r="T435" s="271"/>
      <c r="U435" s="271"/>
      <c r="V435" s="271"/>
      <c r="W435" s="271"/>
      <c r="X435" s="271"/>
      <c r="Y435" s="271"/>
    </row>
    <row r="436" spans="1:25" ht="20.25">
      <c r="A436" s="335"/>
      <c r="B436" s="336"/>
      <c r="C436" s="336"/>
      <c r="D436" s="337"/>
      <c r="E436" s="338"/>
      <c r="F436" s="339"/>
      <c r="G436" s="271"/>
      <c r="H436" s="271"/>
      <c r="I436" s="271"/>
      <c r="J436" s="271"/>
      <c r="K436" s="271"/>
      <c r="L436" s="271"/>
      <c r="M436" s="271"/>
      <c r="N436" s="271"/>
      <c r="O436" s="271"/>
      <c r="P436" s="271"/>
      <c r="Q436" s="271"/>
      <c r="R436" s="271"/>
      <c r="S436" s="271"/>
      <c r="T436" s="271"/>
      <c r="U436" s="271"/>
      <c r="V436" s="271"/>
      <c r="W436" s="271"/>
      <c r="X436" s="271"/>
      <c r="Y436" s="271"/>
    </row>
    <row r="437" spans="1:25" ht="20.25">
      <c r="A437" s="335"/>
      <c r="B437" s="336"/>
      <c r="C437" s="336"/>
      <c r="D437" s="337"/>
      <c r="E437" s="338"/>
      <c r="F437" s="339"/>
      <c r="G437" s="271"/>
      <c r="H437" s="271"/>
      <c r="I437" s="271"/>
      <c r="J437" s="271"/>
      <c r="K437" s="271"/>
      <c r="L437" s="271"/>
      <c r="M437" s="271"/>
      <c r="N437" s="271"/>
      <c r="O437" s="271"/>
      <c r="P437" s="271"/>
      <c r="Q437" s="271"/>
      <c r="R437" s="271"/>
      <c r="S437" s="271"/>
      <c r="T437" s="271"/>
      <c r="U437" s="271"/>
      <c r="V437" s="271"/>
      <c r="W437" s="271"/>
      <c r="X437" s="271"/>
      <c r="Y437" s="271"/>
    </row>
    <row r="438" spans="1:25" ht="20.25">
      <c r="A438" s="335"/>
      <c r="B438" s="336"/>
      <c r="C438" s="336"/>
      <c r="D438" s="337"/>
      <c r="E438" s="338"/>
      <c r="F438" s="339"/>
      <c r="G438" s="271"/>
      <c r="H438" s="271"/>
      <c r="I438" s="271"/>
      <c r="J438" s="271"/>
      <c r="K438" s="271"/>
      <c r="L438" s="271"/>
      <c r="M438" s="271"/>
      <c r="N438" s="271"/>
      <c r="O438" s="271"/>
      <c r="P438" s="271"/>
      <c r="Q438" s="271"/>
      <c r="R438" s="271"/>
      <c r="S438" s="271"/>
      <c r="T438" s="271"/>
      <c r="U438" s="271"/>
      <c r="V438" s="271"/>
      <c r="W438" s="271"/>
      <c r="X438" s="271"/>
      <c r="Y438" s="271"/>
    </row>
    <row r="439" spans="1:25" ht="18.75">
      <c r="A439" s="181">
        <v>1</v>
      </c>
      <c r="B439" s="306" t="s">
        <v>2739</v>
      </c>
      <c r="C439" s="348" t="s">
        <v>2752</v>
      </c>
      <c r="D439" s="348" t="s">
        <v>4076</v>
      </c>
      <c r="E439" s="348" t="s">
        <v>4077</v>
      </c>
      <c r="F439" s="349">
        <v>146</v>
      </c>
      <c r="G439" s="238">
        <v>1.4629999999999999</v>
      </c>
      <c r="H439" s="238">
        <v>2.6675</v>
      </c>
      <c r="I439" s="308">
        <f t="shared" ref="I439:I485" si="73">ROUND(F439*55/100*50*0.0015,1)</f>
        <v>6</v>
      </c>
      <c r="J439" s="308">
        <f t="shared" ref="J439:J485" si="74">K439+L439</f>
        <v>5.6</v>
      </c>
      <c r="K439" s="308">
        <f t="shared" ref="K439:K466" si="75">ROUND(I439*1/3.1,1)</f>
        <v>1.9</v>
      </c>
      <c r="L439" s="308">
        <f t="shared" ref="L439:L485" si="76">ROUND(I439*2/3.25,1)</f>
        <v>3.7</v>
      </c>
      <c r="M439" s="308">
        <f t="shared" ref="M439:N485" si="77">K439-G439</f>
        <v>0.43700000000000006</v>
      </c>
      <c r="N439" s="308">
        <f t="shared" si="77"/>
        <v>1.0325000000000002</v>
      </c>
      <c r="O439" s="308">
        <f t="shared" ref="O439:O486" si="78">M439+N439</f>
        <v>1.4695000000000003</v>
      </c>
      <c r="P439" s="34">
        <f t="shared" ref="P439:Q485" si="79">M439*1/3</f>
        <v>0.14566666666666669</v>
      </c>
      <c r="Q439" s="34">
        <f t="shared" si="79"/>
        <v>0.34416666666666673</v>
      </c>
      <c r="R439" s="33"/>
      <c r="S439" s="33"/>
      <c r="T439" s="33">
        <f t="shared" ref="T439:U485" si="80">M439*1/3</f>
        <v>0.14566666666666669</v>
      </c>
      <c r="U439" s="309">
        <f t="shared" si="80"/>
        <v>0.34416666666666673</v>
      </c>
      <c r="V439" s="185"/>
      <c r="W439" s="185">
        <f t="shared" ref="W439:X485" si="81">M439*1/3</f>
        <v>0.14566666666666669</v>
      </c>
      <c r="X439" s="185">
        <f t="shared" si="81"/>
        <v>0.34416666666666673</v>
      </c>
      <c r="Y439" s="185"/>
    </row>
    <row r="440" spans="1:25" ht="18.75">
      <c r="A440" s="181">
        <v>2</v>
      </c>
      <c r="B440" s="306" t="s">
        <v>2739</v>
      </c>
      <c r="C440" s="348" t="s">
        <v>2752</v>
      </c>
      <c r="D440" s="348" t="s">
        <v>2749</v>
      </c>
      <c r="E440" s="348" t="s">
        <v>4078</v>
      </c>
      <c r="F440" s="349">
        <v>47</v>
      </c>
      <c r="G440" s="238">
        <v>0.157</v>
      </c>
      <c r="H440" s="238">
        <v>0.29499999999999998</v>
      </c>
      <c r="I440" s="308">
        <f t="shared" si="73"/>
        <v>1.9</v>
      </c>
      <c r="J440" s="308">
        <f t="shared" si="74"/>
        <v>1.7999999999999998</v>
      </c>
      <c r="K440" s="308">
        <f t="shared" si="75"/>
        <v>0.6</v>
      </c>
      <c r="L440" s="308">
        <f t="shared" si="76"/>
        <v>1.2</v>
      </c>
      <c r="M440" s="308">
        <f t="shared" si="77"/>
        <v>0.44299999999999995</v>
      </c>
      <c r="N440" s="308">
        <f t="shared" si="77"/>
        <v>0.90500000000000003</v>
      </c>
      <c r="O440" s="308">
        <f t="shared" si="78"/>
        <v>1.3479999999999999</v>
      </c>
      <c r="P440" s="34">
        <f t="shared" si="79"/>
        <v>0.14766666666666664</v>
      </c>
      <c r="Q440" s="34">
        <f t="shared" si="79"/>
        <v>0.30166666666666669</v>
      </c>
      <c r="R440" s="33"/>
      <c r="S440" s="33"/>
      <c r="T440" s="33">
        <f t="shared" si="80"/>
        <v>0.14766666666666664</v>
      </c>
      <c r="U440" s="309">
        <f t="shared" si="80"/>
        <v>0.30166666666666669</v>
      </c>
      <c r="V440" s="185"/>
      <c r="W440" s="185">
        <f t="shared" si="81"/>
        <v>0.14766666666666664</v>
      </c>
      <c r="X440" s="185">
        <f t="shared" si="81"/>
        <v>0.30166666666666669</v>
      </c>
      <c r="Y440" s="185"/>
    </row>
    <row r="441" spans="1:25" ht="18.75">
      <c r="A441" s="181">
        <v>3</v>
      </c>
      <c r="B441" s="306" t="s">
        <v>2739</v>
      </c>
      <c r="C441" s="348" t="s">
        <v>2752</v>
      </c>
      <c r="D441" s="348" t="s">
        <v>4079</v>
      </c>
      <c r="E441" s="348" t="s">
        <v>4080</v>
      </c>
      <c r="F441" s="349">
        <v>167</v>
      </c>
      <c r="G441" s="238"/>
      <c r="H441" s="238"/>
      <c r="I441" s="308">
        <f t="shared" si="73"/>
        <v>6.9</v>
      </c>
      <c r="J441" s="308">
        <f t="shared" si="74"/>
        <v>6.4</v>
      </c>
      <c r="K441" s="308">
        <f t="shared" si="75"/>
        <v>2.2000000000000002</v>
      </c>
      <c r="L441" s="308">
        <f t="shared" si="76"/>
        <v>4.2</v>
      </c>
      <c r="M441" s="308">
        <f t="shared" si="77"/>
        <v>2.2000000000000002</v>
      </c>
      <c r="N441" s="308">
        <f t="shared" si="77"/>
        <v>4.2</v>
      </c>
      <c r="O441" s="308">
        <f t="shared" si="78"/>
        <v>6.4</v>
      </c>
      <c r="P441" s="34">
        <f t="shared" si="79"/>
        <v>0.73333333333333339</v>
      </c>
      <c r="Q441" s="34">
        <f t="shared" si="79"/>
        <v>1.4000000000000001</v>
      </c>
      <c r="R441" s="33"/>
      <c r="S441" s="33"/>
      <c r="T441" s="33">
        <f t="shared" si="80"/>
        <v>0.73333333333333339</v>
      </c>
      <c r="U441" s="309">
        <f t="shared" si="80"/>
        <v>1.4000000000000001</v>
      </c>
      <c r="V441" s="185"/>
      <c r="W441" s="185">
        <f t="shared" si="81"/>
        <v>0.73333333333333339</v>
      </c>
      <c r="X441" s="185">
        <f t="shared" si="81"/>
        <v>1.4000000000000001</v>
      </c>
      <c r="Y441" s="185"/>
    </row>
    <row r="442" spans="1:25" ht="18.75">
      <c r="A442" s="181">
        <v>4</v>
      </c>
      <c r="B442" s="306" t="s">
        <v>2739</v>
      </c>
      <c r="C442" s="348" t="s">
        <v>2752</v>
      </c>
      <c r="D442" s="348" t="s">
        <v>2740</v>
      </c>
      <c r="E442" s="348" t="s">
        <v>4081</v>
      </c>
      <c r="F442" s="349">
        <v>129</v>
      </c>
      <c r="G442" s="238">
        <v>2.9166000000000003</v>
      </c>
      <c r="H442" s="238">
        <v>1.3214999999999997</v>
      </c>
      <c r="I442" s="308">
        <f t="shared" si="73"/>
        <v>5.3</v>
      </c>
      <c r="J442" s="308">
        <f t="shared" si="74"/>
        <v>5</v>
      </c>
      <c r="K442" s="308">
        <f t="shared" si="75"/>
        <v>1.7</v>
      </c>
      <c r="L442" s="308">
        <f t="shared" si="76"/>
        <v>3.3</v>
      </c>
      <c r="M442" s="308">
        <v>0</v>
      </c>
      <c r="N442" s="308">
        <f t="shared" si="77"/>
        <v>1.9785000000000001</v>
      </c>
      <c r="O442" s="308">
        <f t="shared" si="78"/>
        <v>1.9785000000000001</v>
      </c>
      <c r="P442" s="34">
        <f t="shared" si="79"/>
        <v>0</v>
      </c>
      <c r="Q442" s="34">
        <f t="shared" si="79"/>
        <v>0.65950000000000009</v>
      </c>
      <c r="R442" s="33"/>
      <c r="S442" s="33"/>
      <c r="T442" s="33">
        <f t="shared" si="80"/>
        <v>0</v>
      </c>
      <c r="U442" s="309">
        <f t="shared" si="80"/>
        <v>0.65950000000000009</v>
      </c>
      <c r="V442" s="185"/>
      <c r="W442" s="185">
        <f t="shared" si="81"/>
        <v>0</v>
      </c>
      <c r="X442" s="185">
        <f t="shared" si="81"/>
        <v>0.65950000000000009</v>
      </c>
      <c r="Y442" s="185"/>
    </row>
    <row r="443" spans="1:25" ht="18.75">
      <c r="A443" s="181">
        <v>5</v>
      </c>
      <c r="B443" s="306" t="s">
        <v>2739</v>
      </c>
      <c r="C443" s="348" t="s">
        <v>4082</v>
      </c>
      <c r="D443" s="348" t="s">
        <v>4082</v>
      </c>
      <c r="E443" s="348" t="s">
        <v>4083</v>
      </c>
      <c r="F443" s="349">
        <v>114</v>
      </c>
      <c r="G443" s="238"/>
      <c r="H443" s="238"/>
      <c r="I443" s="308">
        <f t="shared" si="73"/>
        <v>4.7</v>
      </c>
      <c r="J443" s="308">
        <f t="shared" si="74"/>
        <v>4.4000000000000004</v>
      </c>
      <c r="K443" s="308">
        <f t="shared" si="75"/>
        <v>1.5</v>
      </c>
      <c r="L443" s="308">
        <f t="shared" si="76"/>
        <v>2.9</v>
      </c>
      <c r="M443" s="308">
        <f t="shared" si="77"/>
        <v>1.5</v>
      </c>
      <c r="N443" s="308">
        <f t="shared" si="77"/>
        <v>2.9</v>
      </c>
      <c r="O443" s="308">
        <f t="shared" si="78"/>
        <v>4.4000000000000004</v>
      </c>
      <c r="P443" s="34">
        <f t="shared" si="79"/>
        <v>0.5</v>
      </c>
      <c r="Q443" s="34">
        <f t="shared" si="79"/>
        <v>0.96666666666666667</v>
      </c>
      <c r="R443" s="33"/>
      <c r="S443" s="33"/>
      <c r="T443" s="33">
        <f t="shared" si="80"/>
        <v>0.5</v>
      </c>
      <c r="U443" s="309">
        <f t="shared" si="80"/>
        <v>0.96666666666666667</v>
      </c>
      <c r="V443" s="185"/>
      <c r="W443" s="185">
        <f t="shared" si="81"/>
        <v>0.5</v>
      </c>
      <c r="X443" s="185">
        <f t="shared" si="81"/>
        <v>0.96666666666666667</v>
      </c>
      <c r="Y443" s="185"/>
    </row>
    <row r="444" spans="1:25" ht="18.75">
      <c r="A444" s="181">
        <v>6</v>
      </c>
      <c r="B444" s="306" t="s">
        <v>2739</v>
      </c>
      <c r="C444" s="348" t="s">
        <v>4082</v>
      </c>
      <c r="D444" s="348" t="s">
        <v>2761</v>
      </c>
      <c r="E444" s="348" t="s">
        <v>4084</v>
      </c>
      <c r="F444" s="349">
        <v>118</v>
      </c>
      <c r="G444" s="238">
        <v>13.150499999999999</v>
      </c>
      <c r="H444" s="238"/>
      <c r="I444" s="308">
        <f t="shared" si="73"/>
        <v>4.9000000000000004</v>
      </c>
      <c r="J444" s="308">
        <f t="shared" si="74"/>
        <v>4.5999999999999996</v>
      </c>
      <c r="K444" s="308">
        <f t="shared" si="75"/>
        <v>1.6</v>
      </c>
      <c r="L444" s="308">
        <f t="shared" si="76"/>
        <v>3</v>
      </c>
      <c r="M444" s="308">
        <v>0</v>
      </c>
      <c r="N444" s="308">
        <f t="shared" si="77"/>
        <v>3</v>
      </c>
      <c r="O444" s="308">
        <f t="shared" si="78"/>
        <v>3</v>
      </c>
      <c r="P444" s="34">
        <f t="shared" si="79"/>
        <v>0</v>
      </c>
      <c r="Q444" s="34">
        <f t="shared" si="79"/>
        <v>1</v>
      </c>
      <c r="R444" s="33"/>
      <c r="S444" s="33"/>
      <c r="T444" s="33">
        <f t="shared" si="80"/>
        <v>0</v>
      </c>
      <c r="U444" s="309">
        <f t="shared" si="80"/>
        <v>1</v>
      </c>
      <c r="V444" s="185"/>
      <c r="W444" s="185">
        <f t="shared" si="81"/>
        <v>0</v>
      </c>
      <c r="X444" s="185">
        <f t="shared" si="81"/>
        <v>1</v>
      </c>
      <c r="Y444" s="185"/>
    </row>
    <row r="445" spans="1:25" ht="18.75">
      <c r="A445" s="181">
        <v>7</v>
      </c>
      <c r="B445" s="306" t="s">
        <v>2739</v>
      </c>
      <c r="C445" s="348" t="s">
        <v>4082</v>
      </c>
      <c r="D445" s="348" t="s">
        <v>2758</v>
      </c>
      <c r="E445" s="348" t="s">
        <v>4085</v>
      </c>
      <c r="F445" s="349">
        <v>30</v>
      </c>
      <c r="G445" s="238">
        <v>1.1924999999999999</v>
      </c>
      <c r="H445" s="238"/>
      <c r="I445" s="308">
        <f t="shared" si="73"/>
        <v>1.2</v>
      </c>
      <c r="J445" s="308">
        <f t="shared" si="74"/>
        <v>1.1000000000000001</v>
      </c>
      <c r="K445" s="308">
        <f t="shared" si="75"/>
        <v>0.4</v>
      </c>
      <c r="L445" s="308">
        <f t="shared" si="76"/>
        <v>0.7</v>
      </c>
      <c r="M445" s="308">
        <v>0</v>
      </c>
      <c r="N445" s="308">
        <f t="shared" si="77"/>
        <v>0.7</v>
      </c>
      <c r="O445" s="308">
        <f t="shared" si="78"/>
        <v>0.7</v>
      </c>
      <c r="P445" s="34">
        <f t="shared" si="79"/>
        <v>0</v>
      </c>
      <c r="Q445" s="34">
        <f t="shared" si="79"/>
        <v>0.23333333333333331</v>
      </c>
      <c r="R445" s="33"/>
      <c r="S445" s="33"/>
      <c r="T445" s="33">
        <f t="shared" si="80"/>
        <v>0</v>
      </c>
      <c r="U445" s="309">
        <f t="shared" si="80"/>
        <v>0.23333333333333331</v>
      </c>
      <c r="V445" s="185"/>
      <c r="W445" s="185">
        <f t="shared" si="81"/>
        <v>0</v>
      </c>
      <c r="X445" s="185">
        <f t="shared" si="81"/>
        <v>0.23333333333333331</v>
      </c>
      <c r="Y445" s="185"/>
    </row>
    <row r="446" spans="1:25" ht="18.75">
      <c r="A446" s="181">
        <v>8</v>
      </c>
      <c r="B446" s="306" t="s">
        <v>2739</v>
      </c>
      <c r="C446" s="348" t="s">
        <v>360</v>
      </c>
      <c r="D446" s="348" t="s">
        <v>360</v>
      </c>
      <c r="E446" s="348" t="s">
        <v>4086</v>
      </c>
      <c r="F446" s="349">
        <v>73</v>
      </c>
      <c r="G446" s="238"/>
      <c r="H446" s="238"/>
      <c r="I446" s="308">
        <f t="shared" si="73"/>
        <v>3</v>
      </c>
      <c r="J446" s="308">
        <f t="shared" si="74"/>
        <v>2.8</v>
      </c>
      <c r="K446" s="308">
        <f t="shared" si="75"/>
        <v>1</v>
      </c>
      <c r="L446" s="308">
        <f t="shared" si="76"/>
        <v>1.8</v>
      </c>
      <c r="M446" s="308">
        <f t="shared" si="77"/>
        <v>1</v>
      </c>
      <c r="N446" s="308">
        <f t="shared" si="77"/>
        <v>1.8</v>
      </c>
      <c r="O446" s="308">
        <f t="shared" si="78"/>
        <v>2.8</v>
      </c>
      <c r="P446" s="34">
        <f t="shared" si="79"/>
        <v>0.33333333333333331</v>
      </c>
      <c r="Q446" s="34">
        <f t="shared" si="79"/>
        <v>0.6</v>
      </c>
      <c r="R446" s="33"/>
      <c r="S446" s="33"/>
      <c r="T446" s="33">
        <f t="shared" si="80"/>
        <v>0.33333333333333331</v>
      </c>
      <c r="U446" s="309">
        <f t="shared" si="80"/>
        <v>0.6</v>
      </c>
      <c r="V446" s="185"/>
      <c r="W446" s="185">
        <f t="shared" si="81"/>
        <v>0.33333333333333331</v>
      </c>
      <c r="X446" s="185">
        <f t="shared" si="81"/>
        <v>0.6</v>
      </c>
      <c r="Y446" s="185"/>
    </row>
    <row r="447" spans="1:25" ht="18.75">
      <c r="A447" s="181">
        <v>9</v>
      </c>
      <c r="B447" s="306" t="s">
        <v>2739</v>
      </c>
      <c r="C447" s="348" t="s">
        <v>360</v>
      </c>
      <c r="D447" s="348" t="s">
        <v>2774</v>
      </c>
      <c r="E447" s="348" t="s">
        <v>4087</v>
      </c>
      <c r="F447" s="349">
        <v>74</v>
      </c>
      <c r="G447" s="238"/>
      <c r="H447" s="238">
        <v>1.1606000000000001</v>
      </c>
      <c r="I447" s="308">
        <f t="shared" si="73"/>
        <v>3.1</v>
      </c>
      <c r="J447" s="308">
        <f t="shared" si="74"/>
        <v>2.9</v>
      </c>
      <c r="K447" s="308">
        <f t="shared" si="75"/>
        <v>1</v>
      </c>
      <c r="L447" s="308">
        <f t="shared" si="76"/>
        <v>1.9</v>
      </c>
      <c r="M447" s="308">
        <f t="shared" si="77"/>
        <v>1</v>
      </c>
      <c r="N447" s="308">
        <f t="shared" si="77"/>
        <v>0.73939999999999984</v>
      </c>
      <c r="O447" s="308">
        <f t="shared" si="78"/>
        <v>1.7393999999999998</v>
      </c>
      <c r="P447" s="34">
        <f t="shared" si="79"/>
        <v>0.33333333333333331</v>
      </c>
      <c r="Q447" s="34">
        <f t="shared" si="79"/>
        <v>0.24646666666666661</v>
      </c>
      <c r="R447" s="33"/>
      <c r="S447" s="33"/>
      <c r="T447" s="33">
        <f t="shared" si="80"/>
        <v>0.33333333333333331</v>
      </c>
      <c r="U447" s="309">
        <f t="shared" si="80"/>
        <v>0.24646666666666661</v>
      </c>
      <c r="V447" s="185"/>
      <c r="W447" s="185">
        <f t="shared" si="81"/>
        <v>0.33333333333333331</v>
      </c>
      <c r="X447" s="185">
        <f t="shared" si="81"/>
        <v>0.24646666666666661</v>
      </c>
      <c r="Y447" s="185"/>
    </row>
    <row r="448" spans="1:25" ht="18.75">
      <c r="A448" s="181">
        <v>10</v>
      </c>
      <c r="B448" s="306" t="s">
        <v>2739</v>
      </c>
      <c r="C448" s="348" t="s">
        <v>360</v>
      </c>
      <c r="D448" s="348" t="s">
        <v>2783</v>
      </c>
      <c r="E448" s="348" t="s">
        <v>4088</v>
      </c>
      <c r="F448" s="349">
        <v>166</v>
      </c>
      <c r="G448" s="238"/>
      <c r="H448" s="238"/>
      <c r="I448" s="308">
        <f t="shared" si="73"/>
        <v>6.8</v>
      </c>
      <c r="J448" s="308">
        <f t="shared" si="74"/>
        <v>6.4</v>
      </c>
      <c r="K448" s="308">
        <f t="shared" si="75"/>
        <v>2.2000000000000002</v>
      </c>
      <c r="L448" s="308">
        <f t="shared" si="76"/>
        <v>4.2</v>
      </c>
      <c r="M448" s="308">
        <f t="shared" si="77"/>
        <v>2.2000000000000002</v>
      </c>
      <c r="N448" s="308">
        <f t="shared" si="77"/>
        <v>4.2</v>
      </c>
      <c r="O448" s="308">
        <f t="shared" si="78"/>
        <v>6.4</v>
      </c>
      <c r="P448" s="34">
        <f t="shared" si="79"/>
        <v>0.73333333333333339</v>
      </c>
      <c r="Q448" s="34">
        <f t="shared" si="79"/>
        <v>1.4000000000000001</v>
      </c>
      <c r="R448" s="33"/>
      <c r="S448" s="33"/>
      <c r="T448" s="33">
        <f t="shared" si="80"/>
        <v>0.73333333333333339</v>
      </c>
      <c r="U448" s="309">
        <f t="shared" si="80"/>
        <v>1.4000000000000001</v>
      </c>
      <c r="V448" s="185"/>
      <c r="W448" s="185">
        <f t="shared" si="81"/>
        <v>0.73333333333333339</v>
      </c>
      <c r="X448" s="185">
        <f t="shared" si="81"/>
        <v>1.4000000000000001</v>
      </c>
      <c r="Y448" s="185"/>
    </row>
    <row r="449" spans="1:25" ht="18.75">
      <c r="A449" s="181">
        <v>11</v>
      </c>
      <c r="B449" s="306" t="s">
        <v>2739</v>
      </c>
      <c r="C449" s="348" t="s">
        <v>4089</v>
      </c>
      <c r="D449" s="348" t="s">
        <v>4090</v>
      </c>
      <c r="E449" s="348" t="s">
        <v>4091</v>
      </c>
      <c r="F449" s="349">
        <v>302</v>
      </c>
      <c r="G449" s="238"/>
      <c r="H449" s="238"/>
      <c r="I449" s="308">
        <f t="shared" si="73"/>
        <v>12.5</v>
      </c>
      <c r="J449" s="308">
        <f t="shared" si="74"/>
        <v>11.7</v>
      </c>
      <c r="K449" s="308">
        <f t="shared" si="75"/>
        <v>4</v>
      </c>
      <c r="L449" s="308">
        <f t="shared" si="76"/>
        <v>7.7</v>
      </c>
      <c r="M449" s="308">
        <f t="shared" si="77"/>
        <v>4</v>
      </c>
      <c r="N449" s="308">
        <f t="shared" si="77"/>
        <v>7.7</v>
      </c>
      <c r="O449" s="308">
        <f t="shared" si="78"/>
        <v>11.7</v>
      </c>
      <c r="P449" s="34">
        <f t="shared" si="79"/>
        <v>1.3333333333333333</v>
      </c>
      <c r="Q449" s="34">
        <f t="shared" si="79"/>
        <v>2.5666666666666669</v>
      </c>
      <c r="R449" s="33"/>
      <c r="S449" s="33"/>
      <c r="T449" s="33">
        <f t="shared" si="80"/>
        <v>1.3333333333333333</v>
      </c>
      <c r="U449" s="309">
        <f t="shared" si="80"/>
        <v>2.5666666666666669</v>
      </c>
      <c r="V449" s="185"/>
      <c r="W449" s="185">
        <f t="shared" si="81"/>
        <v>1.3333333333333333</v>
      </c>
      <c r="X449" s="185">
        <f t="shared" si="81"/>
        <v>2.5666666666666669</v>
      </c>
      <c r="Y449" s="185"/>
    </row>
    <row r="450" spans="1:25" ht="18.75">
      <c r="A450" s="181">
        <v>12</v>
      </c>
      <c r="B450" s="306" t="s">
        <v>2739</v>
      </c>
      <c r="C450" s="348" t="s">
        <v>4092</v>
      </c>
      <c r="D450" s="348" t="s">
        <v>2807</v>
      </c>
      <c r="E450" s="348" t="s">
        <v>4093</v>
      </c>
      <c r="F450" s="349">
        <v>88</v>
      </c>
      <c r="G450" s="238"/>
      <c r="H450" s="238"/>
      <c r="I450" s="308">
        <f t="shared" si="73"/>
        <v>3.6</v>
      </c>
      <c r="J450" s="308">
        <f t="shared" si="74"/>
        <v>3.4000000000000004</v>
      </c>
      <c r="K450" s="308">
        <f t="shared" si="75"/>
        <v>1.2</v>
      </c>
      <c r="L450" s="308">
        <f t="shared" si="76"/>
        <v>2.2000000000000002</v>
      </c>
      <c r="M450" s="308">
        <f t="shared" si="77"/>
        <v>1.2</v>
      </c>
      <c r="N450" s="308">
        <f t="shared" si="77"/>
        <v>2.2000000000000002</v>
      </c>
      <c r="O450" s="308">
        <f t="shared" si="78"/>
        <v>3.4000000000000004</v>
      </c>
      <c r="P450" s="34">
        <f t="shared" si="79"/>
        <v>0.39999999999999997</v>
      </c>
      <c r="Q450" s="34">
        <f t="shared" si="79"/>
        <v>0.73333333333333339</v>
      </c>
      <c r="R450" s="33"/>
      <c r="S450" s="33"/>
      <c r="T450" s="33">
        <f t="shared" si="80"/>
        <v>0.39999999999999997</v>
      </c>
      <c r="U450" s="309">
        <f t="shared" si="80"/>
        <v>0.73333333333333339</v>
      </c>
      <c r="V450" s="185"/>
      <c r="W450" s="185">
        <f t="shared" si="81"/>
        <v>0.39999999999999997</v>
      </c>
      <c r="X450" s="185">
        <f t="shared" si="81"/>
        <v>0.73333333333333339</v>
      </c>
      <c r="Y450" s="185"/>
    </row>
    <row r="451" spans="1:25" ht="18.75">
      <c r="A451" s="181">
        <v>13</v>
      </c>
      <c r="B451" s="306" t="s">
        <v>2739</v>
      </c>
      <c r="C451" s="348" t="s">
        <v>4092</v>
      </c>
      <c r="D451" s="348" t="s">
        <v>4094</v>
      </c>
      <c r="E451" s="348" t="s">
        <v>4095</v>
      </c>
      <c r="F451" s="349">
        <v>166</v>
      </c>
      <c r="G451" s="238"/>
      <c r="H451" s="238"/>
      <c r="I451" s="308">
        <f t="shared" si="73"/>
        <v>6.8</v>
      </c>
      <c r="J451" s="308">
        <f t="shared" si="74"/>
        <v>6.4</v>
      </c>
      <c r="K451" s="308">
        <f t="shared" si="75"/>
        <v>2.2000000000000002</v>
      </c>
      <c r="L451" s="308">
        <f t="shared" si="76"/>
        <v>4.2</v>
      </c>
      <c r="M451" s="308">
        <f t="shared" si="77"/>
        <v>2.2000000000000002</v>
      </c>
      <c r="N451" s="308">
        <f t="shared" si="77"/>
        <v>4.2</v>
      </c>
      <c r="O451" s="308">
        <f t="shared" si="78"/>
        <v>6.4</v>
      </c>
      <c r="P451" s="34">
        <f t="shared" si="79"/>
        <v>0.73333333333333339</v>
      </c>
      <c r="Q451" s="34">
        <f t="shared" si="79"/>
        <v>1.4000000000000001</v>
      </c>
      <c r="R451" s="33"/>
      <c r="S451" s="33"/>
      <c r="T451" s="33">
        <f t="shared" si="80"/>
        <v>0.73333333333333339</v>
      </c>
      <c r="U451" s="309">
        <f t="shared" si="80"/>
        <v>1.4000000000000001</v>
      </c>
      <c r="V451" s="185"/>
      <c r="W451" s="185">
        <f t="shared" si="81"/>
        <v>0.73333333333333339</v>
      </c>
      <c r="X451" s="185">
        <f t="shared" si="81"/>
        <v>1.4000000000000001</v>
      </c>
      <c r="Y451" s="185"/>
    </row>
    <row r="452" spans="1:25" ht="18.75">
      <c r="A452" s="181">
        <v>14</v>
      </c>
      <c r="B452" s="306" t="s">
        <v>2739</v>
      </c>
      <c r="C452" s="348" t="s">
        <v>4092</v>
      </c>
      <c r="D452" s="348" t="s">
        <v>4096</v>
      </c>
      <c r="E452" s="348" t="s">
        <v>4097</v>
      </c>
      <c r="F452" s="349">
        <v>308</v>
      </c>
      <c r="G452" s="238">
        <v>0.92400000000000004</v>
      </c>
      <c r="H452" s="238"/>
      <c r="I452" s="308">
        <f t="shared" si="73"/>
        <v>12.7</v>
      </c>
      <c r="J452" s="308">
        <f t="shared" si="74"/>
        <v>11.899999999999999</v>
      </c>
      <c r="K452" s="308">
        <f t="shared" si="75"/>
        <v>4.0999999999999996</v>
      </c>
      <c r="L452" s="308">
        <f t="shared" si="76"/>
        <v>7.8</v>
      </c>
      <c r="M452" s="308">
        <f t="shared" si="77"/>
        <v>3.1759999999999997</v>
      </c>
      <c r="N452" s="308">
        <f t="shared" si="77"/>
        <v>7.8</v>
      </c>
      <c r="O452" s="308">
        <f t="shared" si="78"/>
        <v>10.975999999999999</v>
      </c>
      <c r="P452" s="34">
        <f t="shared" si="79"/>
        <v>1.0586666666666666</v>
      </c>
      <c r="Q452" s="34">
        <f t="shared" si="79"/>
        <v>2.6</v>
      </c>
      <c r="R452" s="33"/>
      <c r="S452" s="33"/>
      <c r="T452" s="33">
        <f t="shared" si="80"/>
        <v>1.0586666666666666</v>
      </c>
      <c r="U452" s="309">
        <f t="shared" si="80"/>
        <v>2.6</v>
      </c>
      <c r="V452" s="185"/>
      <c r="W452" s="185">
        <f t="shared" si="81"/>
        <v>1.0586666666666666</v>
      </c>
      <c r="X452" s="185">
        <f t="shared" si="81"/>
        <v>2.6</v>
      </c>
      <c r="Y452" s="185"/>
    </row>
    <row r="453" spans="1:25" ht="18.75">
      <c r="A453" s="181">
        <v>15</v>
      </c>
      <c r="B453" s="306" t="s">
        <v>2739</v>
      </c>
      <c r="C453" s="348" t="s">
        <v>4098</v>
      </c>
      <c r="D453" s="348" t="s">
        <v>4098</v>
      </c>
      <c r="E453" s="348" t="s">
        <v>4099</v>
      </c>
      <c r="F453" s="349">
        <v>78</v>
      </c>
      <c r="G453" s="238"/>
      <c r="H453" s="238"/>
      <c r="I453" s="308">
        <f t="shared" si="73"/>
        <v>3.2</v>
      </c>
      <c r="J453" s="308">
        <f t="shared" si="74"/>
        <v>3</v>
      </c>
      <c r="K453" s="308">
        <f t="shared" si="75"/>
        <v>1</v>
      </c>
      <c r="L453" s="308">
        <f t="shared" si="76"/>
        <v>2</v>
      </c>
      <c r="M453" s="308">
        <f t="shared" si="77"/>
        <v>1</v>
      </c>
      <c r="N453" s="308">
        <f t="shared" si="77"/>
        <v>2</v>
      </c>
      <c r="O453" s="308">
        <f t="shared" si="78"/>
        <v>3</v>
      </c>
      <c r="P453" s="34">
        <f t="shared" si="79"/>
        <v>0.33333333333333331</v>
      </c>
      <c r="Q453" s="34">
        <f t="shared" si="79"/>
        <v>0.66666666666666663</v>
      </c>
      <c r="R453" s="33"/>
      <c r="S453" s="33"/>
      <c r="T453" s="33">
        <f t="shared" si="80"/>
        <v>0.33333333333333331</v>
      </c>
      <c r="U453" s="309">
        <f t="shared" si="80"/>
        <v>0.66666666666666663</v>
      </c>
      <c r="V453" s="185"/>
      <c r="W453" s="185">
        <f t="shared" si="81"/>
        <v>0.33333333333333331</v>
      </c>
      <c r="X453" s="185">
        <f t="shared" si="81"/>
        <v>0.66666666666666663</v>
      </c>
      <c r="Y453" s="185"/>
    </row>
    <row r="454" spans="1:25" ht="18.75">
      <c r="A454" s="181">
        <v>16</v>
      </c>
      <c r="B454" s="306" t="s">
        <v>2739</v>
      </c>
      <c r="C454" s="348" t="s">
        <v>4098</v>
      </c>
      <c r="D454" s="348" t="s">
        <v>397</v>
      </c>
      <c r="E454" s="348" t="s">
        <v>4100</v>
      </c>
      <c r="F454" s="349">
        <v>133</v>
      </c>
      <c r="G454" s="238"/>
      <c r="H454" s="238"/>
      <c r="I454" s="308">
        <f t="shared" si="73"/>
        <v>5.5</v>
      </c>
      <c r="J454" s="308">
        <f t="shared" si="74"/>
        <v>5.2</v>
      </c>
      <c r="K454" s="308">
        <f t="shared" si="75"/>
        <v>1.8</v>
      </c>
      <c r="L454" s="308">
        <f t="shared" si="76"/>
        <v>3.4</v>
      </c>
      <c r="M454" s="308">
        <f t="shared" si="77"/>
        <v>1.8</v>
      </c>
      <c r="N454" s="308">
        <f t="shared" si="77"/>
        <v>3.4</v>
      </c>
      <c r="O454" s="308">
        <f t="shared" si="78"/>
        <v>5.2</v>
      </c>
      <c r="P454" s="34">
        <f t="shared" si="79"/>
        <v>0.6</v>
      </c>
      <c r="Q454" s="34">
        <f t="shared" si="79"/>
        <v>1.1333333333333333</v>
      </c>
      <c r="R454" s="33"/>
      <c r="S454" s="33"/>
      <c r="T454" s="33">
        <f t="shared" si="80"/>
        <v>0.6</v>
      </c>
      <c r="U454" s="309">
        <f t="shared" si="80"/>
        <v>1.1333333333333333</v>
      </c>
      <c r="V454" s="185"/>
      <c r="W454" s="185">
        <f t="shared" si="81"/>
        <v>0.6</v>
      </c>
      <c r="X454" s="185">
        <f t="shared" si="81"/>
        <v>1.1333333333333333</v>
      </c>
      <c r="Y454" s="185"/>
    </row>
    <row r="455" spans="1:25" ht="18.75">
      <c r="A455" s="181">
        <v>17</v>
      </c>
      <c r="B455" s="306" t="s">
        <v>2739</v>
      </c>
      <c r="C455" s="348" t="s">
        <v>4098</v>
      </c>
      <c r="D455" s="348" t="s">
        <v>2817</v>
      </c>
      <c r="E455" s="348" t="s">
        <v>4101</v>
      </c>
      <c r="F455" s="349">
        <v>57</v>
      </c>
      <c r="G455" s="238"/>
      <c r="H455" s="238"/>
      <c r="I455" s="308">
        <f t="shared" si="73"/>
        <v>2.4</v>
      </c>
      <c r="J455" s="308">
        <f t="shared" si="74"/>
        <v>2.2999999999999998</v>
      </c>
      <c r="K455" s="308">
        <f t="shared" si="75"/>
        <v>0.8</v>
      </c>
      <c r="L455" s="308">
        <f t="shared" si="76"/>
        <v>1.5</v>
      </c>
      <c r="M455" s="308">
        <f t="shared" si="77"/>
        <v>0.8</v>
      </c>
      <c r="N455" s="308">
        <f t="shared" si="77"/>
        <v>1.5</v>
      </c>
      <c r="O455" s="308">
        <f t="shared" si="78"/>
        <v>2.2999999999999998</v>
      </c>
      <c r="P455" s="34">
        <f t="shared" si="79"/>
        <v>0.26666666666666666</v>
      </c>
      <c r="Q455" s="34">
        <f t="shared" si="79"/>
        <v>0.5</v>
      </c>
      <c r="R455" s="33"/>
      <c r="S455" s="33"/>
      <c r="T455" s="33">
        <f t="shared" si="80"/>
        <v>0.26666666666666666</v>
      </c>
      <c r="U455" s="309">
        <f t="shared" si="80"/>
        <v>0.5</v>
      </c>
      <c r="V455" s="185"/>
      <c r="W455" s="185">
        <f t="shared" si="81"/>
        <v>0.26666666666666666</v>
      </c>
      <c r="X455" s="185">
        <f t="shared" si="81"/>
        <v>0.5</v>
      </c>
      <c r="Y455" s="185"/>
    </row>
    <row r="456" spans="1:25" ht="18.75">
      <c r="A456" s="181">
        <v>18</v>
      </c>
      <c r="B456" s="306" t="s">
        <v>2739</v>
      </c>
      <c r="C456" s="348" t="s">
        <v>4098</v>
      </c>
      <c r="D456" s="348" t="s">
        <v>2819</v>
      </c>
      <c r="E456" s="348" t="s">
        <v>4102</v>
      </c>
      <c r="F456" s="349">
        <v>335</v>
      </c>
      <c r="G456" s="238">
        <v>2.7485000000000004</v>
      </c>
      <c r="H456" s="238"/>
      <c r="I456" s="308">
        <f t="shared" si="73"/>
        <v>13.8</v>
      </c>
      <c r="J456" s="308">
        <f t="shared" si="74"/>
        <v>13</v>
      </c>
      <c r="K456" s="308">
        <f t="shared" si="75"/>
        <v>4.5</v>
      </c>
      <c r="L456" s="308">
        <f t="shared" si="76"/>
        <v>8.5</v>
      </c>
      <c r="M456" s="308">
        <f t="shared" si="77"/>
        <v>1.7514999999999996</v>
      </c>
      <c r="N456" s="308">
        <f t="shared" si="77"/>
        <v>8.5</v>
      </c>
      <c r="O456" s="308">
        <f t="shared" si="78"/>
        <v>10.2515</v>
      </c>
      <c r="P456" s="34">
        <f t="shared" si="79"/>
        <v>0.5838333333333332</v>
      </c>
      <c r="Q456" s="34">
        <f t="shared" si="79"/>
        <v>2.8333333333333335</v>
      </c>
      <c r="R456" s="33"/>
      <c r="S456" s="33"/>
      <c r="T456" s="33">
        <f t="shared" si="80"/>
        <v>0.5838333333333332</v>
      </c>
      <c r="U456" s="309">
        <f t="shared" si="80"/>
        <v>2.8333333333333335</v>
      </c>
      <c r="V456" s="185"/>
      <c r="W456" s="185">
        <f t="shared" si="81"/>
        <v>0.5838333333333332</v>
      </c>
      <c r="X456" s="185">
        <f t="shared" si="81"/>
        <v>2.8333333333333335</v>
      </c>
      <c r="Y456" s="185"/>
    </row>
    <row r="457" spans="1:25" ht="18.75">
      <c r="A457" s="181">
        <v>19</v>
      </c>
      <c r="B457" s="306" t="s">
        <v>2739</v>
      </c>
      <c r="C457" s="348" t="s">
        <v>4098</v>
      </c>
      <c r="D457" s="348" t="s">
        <v>4103</v>
      </c>
      <c r="E457" s="348" t="s">
        <v>4104</v>
      </c>
      <c r="F457" s="349">
        <v>113</v>
      </c>
      <c r="G457" s="238"/>
      <c r="H457" s="238"/>
      <c r="I457" s="308">
        <f t="shared" si="73"/>
        <v>4.7</v>
      </c>
      <c r="J457" s="308">
        <f t="shared" si="74"/>
        <v>4.4000000000000004</v>
      </c>
      <c r="K457" s="308">
        <f t="shared" si="75"/>
        <v>1.5</v>
      </c>
      <c r="L457" s="308">
        <f t="shared" si="76"/>
        <v>2.9</v>
      </c>
      <c r="M457" s="308">
        <f t="shared" si="77"/>
        <v>1.5</v>
      </c>
      <c r="N457" s="308">
        <f t="shared" si="77"/>
        <v>2.9</v>
      </c>
      <c r="O457" s="308">
        <f t="shared" si="78"/>
        <v>4.4000000000000004</v>
      </c>
      <c r="P457" s="34">
        <f t="shared" si="79"/>
        <v>0.5</v>
      </c>
      <c r="Q457" s="34">
        <f t="shared" si="79"/>
        <v>0.96666666666666667</v>
      </c>
      <c r="R457" s="33"/>
      <c r="S457" s="33"/>
      <c r="T457" s="33">
        <f t="shared" si="80"/>
        <v>0.5</v>
      </c>
      <c r="U457" s="309">
        <f t="shared" si="80"/>
        <v>0.96666666666666667</v>
      </c>
      <c r="V457" s="185"/>
      <c r="W457" s="185">
        <f t="shared" si="81"/>
        <v>0.5</v>
      </c>
      <c r="X457" s="185">
        <f t="shared" si="81"/>
        <v>0.96666666666666667</v>
      </c>
      <c r="Y457" s="185"/>
    </row>
    <row r="458" spans="1:25" ht="18.75">
      <c r="A458" s="181">
        <v>20</v>
      </c>
      <c r="B458" s="306" t="s">
        <v>2739</v>
      </c>
      <c r="C458" s="348" t="s">
        <v>4098</v>
      </c>
      <c r="D458" s="348" t="s">
        <v>4105</v>
      </c>
      <c r="E458" s="348" t="s">
        <v>4106</v>
      </c>
      <c r="F458" s="349">
        <v>53</v>
      </c>
      <c r="G458" s="238">
        <v>1.5409999999999999</v>
      </c>
      <c r="H458" s="238">
        <v>0.79450000000000021</v>
      </c>
      <c r="I458" s="308">
        <f t="shared" si="73"/>
        <v>2.2000000000000002</v>
      </c>
      <c r="J458" s="308">
        <f t="shared" si="74"/>
        <v>2.0999999999999996</v>
      </c>
      <c r="K458" s="308">
        <f t="shared" si="75"/>
        <v>0.7</v>
      </c>
      <c r="L458" s="308">
        <f t="shared" si="76"/>
        <v>1.4</v>
      </c>
      <c r="M458" s="308">
        <v>0</v>
      </c>
      <c r="N458" s="308">
        <f t="shared" si="77"/>
        <v>0.60549999999999971</v>
      </c>
      <c r="O458" s="308">
        <f t="shared" si="78"/>
        <v>0.60549999999999971</v>
      </c>
      <c r="P458" s="34">
        <f t="shared" si="79"/>
        <v>0</v>
      </c>
      <c r="Q458" s="34">
        <f t="shared" si="79"/>
        <v>0.20183333333333323</v>
      </c>
      <c r="R458" s="33"/>
      <c r="S458" s="33"/>
      <c r="T458" s="33">
        <f t="shared" si="80"/>
        <v>0</v>
      </c>
      <c r="U458" s="309">
        <f t="shared" si="80"/>
        <v>0.20183333333333323</v>
      </c>
      <c r="V458" s="185"/>
      <c r="W458" s="185">
        <f t="shared" si="81"/>
        <v>0</v>
      </c>
      <c r="X458" s="185">
        <f t="shared" si="81"/>
        <v>0.20183333333333323</v>
      </c>
      <c r="Y458" s="185"/>
    </row>
    <row r="459" spans="1:25" ht="18.75">
      <c r="A459" s="181">
        <v>21</v>
      </c>
      <c r="B459" s="306" t="s">
        <v>2739</v>
      </c>
      <c r="C459" s="348" t="s">
        <v>1185</v>
      </c>
      <c r="D459" s="348" t="s">
        <v>4107</v>
      </c>
      <c r="E459" s="23" t="s">
        <v>4108</v>
      </c>
      <c r="F459" s="349">
        <v>60</v>
      </c>
      <c r="G459" s="238"/>
      <c r="H459" s="238">
        <v>2.0973999999999999</v>
      </c>
      <c r="I459" s="308">
        <f t="shared" si="73"/>
        <v>2.5</v>
      </c>
      <c r="J459" s="308">
        <f t="shared" si="74"/>
        <v>2.2999999999999998</v>
      </c>
      <c r="K459" s="308">
        <f t="shared" si="75"/>
        <v>0.8</v>
      </c>
      <c r="L459" s="308">
        <f t="shared" si="76"/>
        <v>1.5</v>
      </c>
      <c r="M459" s="308">
        <f t="shared" si="77"/>
        <v>0.8</v>
      </c>
      <c r="N459" s="308">
        <v>0</v>
      </c>
      <c r="O459" s="308">
        <f t="shared" si="78"/>
        <v>0.8</v>
      </c>
      <c r="P459" s="34">
        <f t="shared" si="79"/>
        <v>0.26666666666666666</v>
      </c>
      <c r="Q459" s="34">
        <f t="shared" si="79"/>
        <v>0</v>
      </c>
      <c r="R459" s="33"/>
      <c r="S459" s="33"/>
      <c r="T459" s="33">
        <f t="shared" si="80"/>
        <v>0.26666666666666666</v>
      </c>
      <c r="U459" s="309">
        <f t="shared" si="80"/>
        <v>0</v>
      </c>
      <c r="V459" s="185"/>
      <c r="W459" s="185">
        <f t="shared" si="81"/>
        <v>0.26666666666666666</v>
      </c>
      <c r="X459" s="185">
        <f t="shared" si="81"/>
        <v>0</v>
      </c>
      <c r="Y459" s="185"/>
    </row>
    <row r="460" spans="1:25" ht="18.75">
      <c r="A460" s="181">
        <v>22</v>
      </c>
      <c r="B460" s="306" t="s">
        <v>2739</v>
      </c>
      <c r="C460" s="348" t="s">
        <v>1185</v>
      </c>
      <c r="D460" s="348" t="s">
        <v>2831</v>
      </c>
      <c r="E460" s="23" t="s">
        <v>4109</v>
      </c>
      <c r="F460" s="349">
        <v>161</v>
      </c>
      <c r="G460" s="238"/>
      <c r="H460" s="238"/>
      <c r="I460" s="308">
        <f t="shared" si="73"/>
        <v>6.6</v>
      </c>
      <c r="J460" s="308">
        <f t="shared" si="74"/>
        <v>6.1999999999999993</v>
      </c>
      <c r="K460" s="308">
        <f t="shared" si="75"/>
        <v>2.1</v>
      </c>
      <c r="L460" s="308">
        <f t="shared" si="76"/>
        <v>4.0999999999999996</v>
      </c>
      <c r="M460" s="308">
        <f t="shared" si="77"/>
        <v>2.1</v>
      </c>
      <c r="N460" s="308">
        <f t="shared" si="77"/>
        <v>4.0999999999999996</v>
      </c>
      <c r="O460" s="308">
        <f t="shared" si="78"/>
        <v>6.1999999999999993</v>
      </c>
      <c r="P460" s="34">
        <f t="shared" si="79"/>
        <v>0.70000000000000007</v>
      </c>
      <c r="Q460" s="34">
        <f t="shared" si="79"/>
        <v>1.3666666666666665</v>
      </c>
      <c r="R460" s="33"/>
      <c r="S460" s="33"/>
      <c r="T460" s="33">
        <f t="shared" si="80"/>
        <v>0.70000000000000007</v>
      </c>
      <c r="U460" s="309">
        <f t="shared" si="80"/>
        <v>1.3666666666666665</v>
      </c>
      <c r="V460" s="185"/>
      <c r="W460" s="185">
        <f t="shared" si="81"/>
        <v>0.70000000000000007</v>
      </c>
      <c r="X460" s="185">
        <f t="shared" si="81"/>
        <v>1.3666666666666665</v>
      </c>
      <c r="Y460" s="185"/>
    </row>
    <row r="461" spans="1:25" ht="18.75">
      <c r="A461" s="181">
        <v>23</v>
      </c>
      <c r="B461" s="306" t="s">
        <v>2739</v>
      </c>
      <c r="C461" s="348" t="s">
        <v>1185</v>
      </c>
      <c r="D461" s="348" t="s">
        <v>802</v>
      </c>
      <c r="E461" s="23" t="s">
        <v>4110</v>
      </c>
      <c r="F461" s="349">
        <v>130</v>
      </c>
      <c r="G461" s="238"/>
      <c r="H461" s="238"/>
      <c r="I461" s="308">
        <f t="shared" si="73"/>
        <v>5.4</v>
      </c>
      <c r="J461" s="308">
        <f t="shared" si="74"/>
        <v>5</v>
      </c>
      <c r="K461" s="308">
        <f t="shared" si="75"/>
        <v>1.7</v>
      </c>
      <c r="L461" s="308">
        <f t="shared" si="76"/>
        <v>3.3</v>
      </c>
      <c r="M461" s="308">
        <f t="shared" si="77"/>
        <v>1.7</v>
      </c>
      <c r="N461" s="308">
        <f t="shared" si="77"/>
        <v>3.3</v>
      </c>
      <c r="O461" s="308">
        <f t="shared" si="78"/>
        <v>5</v>
      </c>
      <c r="P461" s="34">
        <f t="shared" si="79"/>
        <v>0.56666666666666665</v>
      </c>
      <c r="Q461" s="34">
        <f t="shared" si="79"/>
        <v>1.0999999999999999</v>
      </c>
      <c r="R461" s="33"/>
      <c r="S461" s="33"/>
      <c r="T461" s="33">
        <f t="shared" si="80"/>
        <v>0.56666666666666665</v>
      </c>
      <c r="U461" s="309">
        <f t="shared" si="80"/>
        <v>1.0999999999999999</v>
      </c>
      <c r="V461" s="185"/>
      <c r="W461" s="185">
        <f t="shared" si="81"/>
        <v>0.56666666666666665</v>
      </c>
      <c r="X461" s="185">
        <f t="shared" si="81"/>
        <v>1.0999999999999999</v>
      </c>
      <c r="Y461" s="185"/>
    </row>
    <row r="462" spans="1:25" ht="18.75">
      <c r="A462" s="181">
        <v>24</v>
      </c>
      <c r="B462" s="306" t="s">
        <v>2739</v>
      </c>
      <c r="C462" s="348" t="s">
        <v>1185</v>
      </c>
      <c r="D462" s="348" t="s">
        <v>441</v>
      </c>
      <c r="E462" s="23" t="s">
        <v>4111</v>
      </c>
      <c r="F462" s="349">
        <v>225</v>
      </c>
      <c r="G462" s="238"/>
      <c r="H462" s="238"/>
      <c r="I462" s="308">
        <f t="shared" si="73"/>
        <v>9.3000000000000007</v>
      </c>
      <c r="J462" s="308">
        <f t="shared" si="74"/>
        <v>8.6999999999999993</v>
      </c>
      <c r="K462" s="308">
        <f t="shared" si="75"/>
        <v>3</v>
      </c>
      <c r="L462" s="308">
        <f t="shared" si="76"/>
        <v>5.7</v>
      </c>
      <c r="M462" s="308">
        <f t="shared" si="77"/>
        <v>3</v>
      </c>
      <c r="N462" s="308">
        <f t="shared" si="77"/>
        <v>5.7</v>
      </c>
      <c r="O462" s="308">
        <f t="shared" si="78"/>
        <v>8.6999999999999993</v>
      </c>
      <c r="P462" s="34">
        <f t="shared" si="79"/>
        <v>1</v>
      </c>
      <c r="Q462" s="34">
        <f t="shared" si="79"/>
        <v>1.9000000000000001</v>
      </c>
      <c r="R462" s="33"/>
      <c r="S462" s="33"/>
      <c r="T462" s="33">
        <f t="shared" si="80"/>
        <v>1</v>
      </c>
      <c r="U462" s="309">
        <f t="shared" si="80"/>
        <v>1.9000000000000001</v>
      </c>
      <c r="V462" s="185"/>
      <c r="W462" s="185">
        <f t="shared" si="81"/>
        <v>1</v>
      </c>
      <c r="X462" s="185">
        <f t="shared" si="81"/>
        <v>1.9000000000000001</v>
      </c>
      <c r="Y462" s="185"/>
    </row>
    <row r="463" spans="1:25" ht="18.75">
      <c r="A463" s="181">
        <v>25</v>
      </c>
      <c r="B463" s="306" t="s">
        <v>2739</v>
      </c>
      <c r="C463" s="348" t="s">
        <v>1185</v>
      </c>
      <c r="D463" s="348" t="s">
        <v>2840</v>
      </c>
      <c r="E463" s="23" t="s">
        <v>4112</v>
      </c>
      <c r="F463" s="349">
        <v>34</v>
      </c>
      <c r="G463" s="238">
        <v>6.000000000000014E-3</v>
      </c>
      <c r="H463" s="238">
        <v>0.56420000000000003</v>
      </c>
      <c r="I463" s="308">
        <f t="shared" si="73"/>
        <v>1.4</v>
      </c>
      <c r="J463" s="308">
        <f t="shared" si="74"/>
        <v>1.4</v>
      </c>
      <c r="K463" s="308">
        <f t="shared" si="75"/>
        <v>0.5</v>
      </c>
      <c r="L463" s="308">
        <f t="shared" si="76"/>
        <v>0.9</v>
      </c>
      <c r="M463" s="308">
        <f t="shared" si="77"/>
        <v>0.49399999999999999</v>
      </c>
      <c r="N463" s="308">
        <f t="shared" si="77"/>
        <v>0.33579999999999999</v>
      </c>
      <c r="O463" s="308">
        <f t="shared" si="78"/>
        <v>0.82979999999999998</v>
      </c>
      <c r="P463" s="34">
        <f t="shared" si="79"/>
        <v>0.16466666666666666</v>
      </c>
      <c r="Q463" s="34">
        <f t="shared" si="79"/>
        <v>0.11193333333333333</v>
      </c>
      <c r="R463" s="33"/>
      <c r="S463" s="33"/>
      <c r="T463" s="33">
        <f t="shared" si="80"/>
        <v>0.16466666666666666</v>
      </c>
      <c r="U463" s="309">
        <f t="shared" si="80"/>
        <v>0.11193333333333333</v>
      </c>
      <c r="V463" s="185"/>
      <c r="W463" s="185">
        <f t="shared" si="81"/>
        <v>0.16466666666666666</v>
      </c>
      <c r="X463" s="185">
        <f t="shared" si="81"/>
        <v>0.11193333333333333</v>
      </c>
      <c r="Y463" s="185"/>
    </row>
    <row r="464" spans="1:25" ht="18.75">
      <c r="A464" s="181">
        <v>26</v>
      </c>
      <c r="B464" s="306" t="s">
        <v>2739</v>
      </c>
      <c r="C464" s="348" t="s">
        <v>4113</v>
      </c>
      <c r="D464" s="348" t="s">
        <v>4113</v>
      </c>
      <c r="E464" s="23" t="s">
        <v>4114</v>
      </c>
      <c r="F464" s="349">
        <v>40</v>
      </c>
      <c r="G464" s="238"/>
      <c r="H464" s="238"/>
      <c r="I464" s="308">
        <f t="shared" si="73"/>
        <v>1.7</v>
      </c>
      <c r="J464" s="308">
        <f t="shared" si="74"/>
        <v>1.5</v>
      </c>
      <c r="K464" s="308">
        <f t="shared" si="75"/>
        <v>0.5</v>
      </c>
      <c r="L464" s="308">
        <f t="shared" si="76"/>
        <v>1</v>
      </c>
      <c r="M464" s="308">
        <f t="shared" si="77"/>
        <v>0.5</v>
      </c>
      <c r="N464" s="308">
        <f t="shared" si="77"/>
        <v>1</v>
      </c>
      <c r="O464" s="308">
        <f t="shared" si="78"/>
        <v>1.5</v>
      </c>
      <c r="P464" s="34">
        <f t="shared" si="79"/>
        <v>0.16666666666666666</v>
      </c>
      <c r="Q464" s="34">
        <f t="shared" si="79"/>
        <v>0.33333333333333331</v>
      </c>
      <c r="R464" s="33"/>
      <c r="S464" s="33"/>
      <c r="T464" s="33">
        <f t="shared" si="80"/>
        <v>0.16666666666666666</v>
      </c>
      <c r="U464" s="309">
        <f t="shared" si="80"/>
        <v>0.33333333333333331</v>
      </c>
      <c r="V464" s="185"/>
      <c r="W464" s="185">
        <f t="shared" si="81"/>
        <v>0.16666666666666666</v>
      </c>
      <c r="X464" s="185">
        <f t="shared" si="81"/>
        <v>0.33333333333333331</v>
      </c>
      <c r="Y464" s="185"/>
    </row>
    <row r="465" spans="1:25" ht="18.75">
      <c r="A465" s="181">
        <v>27</v>
      </c>
      <c r="B465" s="306" t="s">
        <v>2739</v>
      </c>
      <c r="C465" s="348" t="s">
        <v>4113</v>
      </c>
      <c r="D465" s="348" t="s">
        <v>2859</v>
      </c>
      <c r="E465" s="23" t="s">
        <v>4115</v>
      </c>
      <c r="F465" s="349">
        <v>17</v>
      </c>
      <c r="G465" s="238"/>
      <c r="H465" s="238"/>
      <c r="I465" s="308">
        <f t="shared" si="73"/>
        <v>0.7</v>
      </c>
      <c r="J465" s="308">
        <f t="shared" si="74"/>
        <v>0.60000000000000009</v>
      </c>
      <c r="K465" s="308">
        <f t="shared" si="75"/>
        <v>0.2</v>
      </c>
      <c r="L465" s="308">
        <f t="shared" si="76"/>
        <v>0.4</v>
      </c>
      <c r="M465" s="308">
        <f t="shared" si="77"/>
        <v>0.2</v>
      </c>
      <c r="N465" s="308">
        <f t="shared" si="77"/>
        <v>0.4</v>
      </c>
      <c r="O465" s="308">
        <f t="shared" si="78"/>
        <v>0.60000000000000009</v>
      </c>
      <c r="P465" s="34">
        <f t="shared" si="79"/>
        <v>6.6666666666666666E-2</v>
      </c>
      <c r="Q465" s="34">
        <f t="shared" si="79"/>
        <v>0.13333333333333333</v>
      </c>
      <c r="R465" s="33"/>
      <c r="S465" s="33"/>
      <c r="T465" s="33">
        <f t="shared" si="80"/>
        <v>6.6666666666666666E-2</v>
      </c>
      <c r="U465" s="309">
        <f t="shared" si="80"/>
        <v>0.13333333333333333</v>
      </c>
      <c r="V465" s="185"/>
      <c r="W465" s="185">
        <f t="shared" si="81"/>
        <v>6.6666666666666666E-2</v>
      </c>
      <c r="X465" s="185">
        <f t="shared" si="81"/>
        <v>0.13333333333333333</v>
      </c>
      <c r="Y465" s="185"/>
    </row>
    <row r="466" spans="1:25" ht="18.75">
      <c r="A466" s="181">
        <v>28</v>
      </c>
      <c r="B466" s="306" t="s">
        <v>2739</v>
      </c>
      <c r="C466" s="348" t="s">
        <v>4113</v>
      </c>
      <c r="D466" s="348" t="s">
        <v>4113</v>
      </c>
      <c r="E466" s="23" t="s">
        <v>4116</v>
      </c>
      <c r="F466" s="349">
        <v>149</v>
      </c>
      <c r="G466" s="238"/>
      <c r="H466" s="238"/>
      <c r="I466" s="308">
        <f t="shared" si="73"/>
        <v>6.1</v>
      </c>
      <c r="J466" s="308">
        <f t="shared" si="74"/>
        <v>5.8</v>
      </c>
      <c r="K466" s="308">
        <f t="shared" si="75"/>
        <v>2</v>
      </c>
      <c r="L466" s="308">
        <f t="shared" si="76"/>
        <v>3.8</v>
      </c>
      <c r="M466" s="308">
        <f t="shared" si="77"/>
        <v>2</v>
      </c>
      <c r="N466" s="308">
        <f t="shared" si="77"/>
        <v>3.8</v>
      </c>
      <c r="O466" s="308">
        <f t="shared" si="78"/>
        <v>5.8</v>
      </c>
      <c r="P466" s="34">
        <f t="shared" si="79"/>
        <v>0.66666666666666663</v>
      </c>
      <c r="Q466" s="34">
        <f t="shared" si="79"/>
        <v>1.2666666666666666</v>
      </c>
      <c r="R466" s="33"/>
      <c r="S466" s="33"/>
      <c r="T466" s="33">
        <f t="shared" si="80"/>
        <v>0.66666666666666663</v>
      </c>
      <c r="U466" s="309">
        <f t="shared" si="80"/>
        <v>1.2666666666666666</v>
      </c>
      <c r="V466" s="185"/>
      <c r="W466" s="185">
        <f t="shared" si="81"/>
        <v>0.66666666666666663</v>
      </c>
      <c r="X466" s="185">
        <f t="shared" si="81"/>
        <v>1.2666666666666666</v>
      </c>
      <c r="Y466" s="185"/>
    </row>
    <row r="467" spans="1:25" ht="18.75">
      <c r="A467" s="181">
        <v>29</v>
      </c>
      <c r="B467" s="306" t="s">
        <v>2739</v>
      </c>
      <c r="C467" s="348" t="s">
        <v>4113</v>
      </c>
      <c r="D467" s="348" t="s">
        <v>286</v>
      </c>
      <c r="E467" s="350" t="s">
        <v>4117</v>
      </c>
      <c r="F467" s="349">
        <v>48</v>
      </c>
      <c r="G467" s="238">
        <v>0.84750000000000003</v>
      </c>
      <c r="H467" s="238">
        <v>1.2372000000000001</v>
      </c>
      <c r="I467" s="308">
        <f t="shared" si="73"/>
        <v>2</v>
      </c>
      <c r="J467" s="308">
        <f t="shared" si="74"/>
        <v>1.9</v>
      </c>
      <c r="K467" s="308">
        <f t="shared" ref="K467:K485" si="82">ROUND(I467*1/3,1)</f>
        <v>0.7</v>
      </c>
      <c r="L467" s="308">
        <f t="shared" si="76"/>
        <v>1.2</v>
      </c>
      <c r="M467" s="308">
        <v>0</v>
      </c>
      <c r="N467" s="308">
        <v>0</v>
      </c>
      <c r="O467" s="308">
        <f t="shared" si="78"/>
        <v>0</v>
      </c>
      <c r="P467" s="34">
        <f t="shared" si="79"/>
        <v>0</v>
      </c>
      <c r="Q467" s="34">
        <f t="shared" si="79"/>
        <v>0</v>
      </c>
      <c r="R467" s="33"/>
      <c r="S467" s="33"/>
      <c r="T467" s="33">
        <f t="shared" si="80"/>
        <v>0</v>
      </c>
      <c r="U467" s="309">
        <f t="shared" si="80"/>
        <v>0</v>
      </c>
      <c r="V467" s="185"/>
      <c r="W467" s="185">
        <f t="shared" si="81"/>
        <v>0</v>
      </c>
      <c r="X467" s="185">
        <f t="shared" si="81"/>
        <v>0</v>
      </c>
      <c r="Y467" s="185"/>
    </row>
    <row r="468" spans="1:25" ht="37.5">
      <c r="A468" s="181">
        <v>30</v>
      </c>
      <c r="B468" s="306" t="s">
        <v>2739</v>
      </c>
      <c r="C468" s="348" t="s">
        <v>4113</v>
      </c>
      <c r="D468" s="23" t="s">
        <v>4118</v>
      </c>
      <c r="E468" s="23" t="s">
        <v>4119</v>
      </c>
      <c r="F468" s="349">
        <v>54</v>
      </c>
      <c r="G468" s="238">
        <v>2.2484999999999999</v>
      </c>
      <c r="H468" s="238">
        <v>1.4894999999999998</v>
      </c>
      <c r="I468" s="308">
        <f t="shared" si="73"/>
        <v>2.2000000000000002</v>
      </c>
      <c r="J468" s="308">
        <f t="shared" si="74"/>
        <v>2.0999999999999996</v>
      </c>
      <c r="K468" s="308">
        <f t="shared" si="82"/>
        <v>0.7</v>
      </c>
      <c r="L468" s="308">
        <f t="shared" si="76"/>
        <v>1.4</v>
      </c>
      <c r="M468" s="308">
        <v>0</v>
      </c>
      <c r="N468" s="308">
        <v>0</v>
      </c>
      <c r="O468" s="308">
        <f t="shared" si="78"/>
        <v>0</v>
      </c>
      <c r="P468" s="34">
        <f t="shared" si="79"/>
        <v>0</v>
      </c>
      <c r="Q468" s="34">
        <f t="shared" si="79"/>
        <v>0</v>
      </c>
      <c r="R468" s="33"/>
      <c r="S468" s="33"/>
      <c r="T468" s="33">
        <f t="shared" si="80"/>
        <v>0</v>
      </c>
      <c r="U468" s="309">
        <f t="shared" si="80"/>
        <v>0</v>
      </c>
      <c r="V468" s="185"/>
      <c r="W468" s="185">
        <f t="shared" si="81"/>
        <v>0</v>
      </c>
      <c r="X468" s="185">
        <f t="shared" si="81"/>
        <v>0</v>
      </c>
      <c r="Y468" s="185"/>
    </row>
    <row r="469" spans="1:25" ht="18.75">
      <c r="A469" s="181">
        <v>31</v>
      </c>
      <c r="B469" s="306" t="s">
        <v>2739</v>
      </c>
      <c r="C469" s="348" t="s">
        <v>4113</v>
      </c>
      <c r="D469" s="348" t="s">
        <v>4120</v>
      </c>
      <c r="E469" s="350" t="s">
        <v>4121</v>
      </c>
      <c r="F469" s="349">
        <v>66</v>
      </c>
      <c r="G469" s="238">
        <v>12.4855</v>
      </c>
      <c r="H469" s="238"/>
      <c r="I469" s="308">
        <f t="shared" si="73"/>
        <v>2.7</v>
      </c>
      <c r="J469" s="308">
        <f t="shared" si="74"/>
        <v>2.6</v>
      </c>
      <c r="K469" s="308">
        <f t="shared" si="82"/>
        <v>0.9</v>
      </c>
      <c r="L469" s="308">
        <f t="shared" si="76"/>
        <v>1.7</v>
      </c>
      <c r="M469" s="308">
        <v>0</v>
      </c>
      <c r="N469" s="308">
        <f t="shared" si="77"/>
        <v>1.7</v>
      </c>
      <c r="O469" s="308">
        <f t="shared" si="78"/>
        <v>1.7</v>
      </c>
      <c r="P469" s="34">
        <f t="shared" si="79"/>
        <v>0</v>
      </c>
      <c r="Q469" s="34">
        <f t="shared" si="79"/>
        <v>0.56666666666666665</v>
      </c>
      <c r="R469" s="33"/>
      <c r="S469" s="33"/>
      <c r="T469" s="33">
        <f t="shared" si="80"/>
        <v>0</v>
      </c>
      <c r="U469" s="309">
        <f t="shared" si="80"/>
        <v>0.56666666666666665</v>
      </c>
      <c r="V469" s="185"/>
      <c r="W469" s="185">
        <f t="shared" si="81"/>
        <v>0</v>
      </c>
      <c r="X469" s="185">
        <f t="shared" si="81"/>
        <v>0.56666666666666665</v>
      </c>
      <c r="Y469" s="185"/>
    </row>
    <row r="470" spans="1:25" ht="18.75">
      <c r="A470" s="181">
        <v>32</v>
      </c>
      <c r="B470" s="306" t="s">
        <v>2739</v>
      </c>
      <c r="C470" s="348" t="s">
        <v>4122</v>
      </c>
      <c r="D470" s="23" t="s">
        <v>2872</v>
      </c>
      <c r="E470" s="23" t="s">
        <v>4123</v>
      </c>
      <c r="F470" s="349">
        <v>216</v>
      </c>
      <c r="G470" s="238"/>
      <c r="H470" s="238"/>
      <c r="I470" s="308">
        <f t="shared" si="73"/>
        <v>8.9</v>
      </c>
      <c r="J470" s="308">
        <f t="shared" si="74"/>
        <v>8.5</v>
      </c>
      <c r="K470" s="308">
        <f t="shared" si="82"/>
        <v>3</v>
      </c>
      <c r="L470" s="308">
        <f t="shared" si="76"/>
        <v>5.5</v>
      </c>
      <c r="M470" s="308">
        <f t="shared" si="77"/>
        <v>3</v>
      </c>
      <c r="N470" s="308">
        <f t="shared" si="77"/>
        <v>5.5</v>
      </c>
      <c r="O470" s="308">
        <f t="shared" si="78"/>
        <v>8.5</v>
      </c>
      <c r="P470" s="34">
        <f t="shared" si="79"/>
        <v>1</v>
      </c>
      <c r="Q470" s="34">
        <f t="shared" si="79"/>
        <v>1.8333333333333333</v>
      </c>
      <c r="R470" s="33"/>
      <c r="S470" s="33"/>
      <c r="T470" s="33">
        <f t="shared" si="80"/>
        <v>1</v>
      </c>
      <c r="U470" s="309">
        <f t="shared" si="80"/>
        <v>1.8333333333333333</v>
      </c>
      <c r="V470" s="185"/>
      <c r="W470" s="185">
        <f t="shared" si="81"/>
        <v>1</v>
      </c>
      <c r="X470" s="185">
        <f t="shared" si="81"/>
        <v>1.8333333333333333</v>
      </c>
      <c r="Y470" s="185"/>
    </row>
    <row r="471" spans="1:25" ht="37.5">
      <c r="A471" s="181">
        <v>33</v>
      </c>
      <c r="B471" s="306" t="s">
        <v>2739</v>
      </c>
      <c r="C471" s="348" t="s">
        <v>4122</v>
      </c>
      <c r="D471" s="23" t="s">
        <v>4124</v>
      </c>
      <c r="E471" s="23" t="s">
        <v>4125</v>
      </c>
      <c r="F471" s="349">
        <v>104</v>
      </c>
      <c r="G471" s="238">
        <v>1.0655000000000001</v>
      </c>
      <c r="H471" s="238"/>
      <c r="I471" s="308">
        <f t="shared" si="73"/>
        <v>4.3</v>
      </c>
      <c r="J471" s="308">
        <f t="shared" si="74"/>
        <v>4</v>
      </c>
      <c r="K471" s="308">
        <f t="shared" si="82"/>
        <v>1.4</v>
      </c>
      <c r="L471" s="308">
        <f t="shared" si="76"/>
        <v>2.6</v>
      </c>
      <c r="M471" s="308">
        <f t="shared" si="77"/>
        <v>0.3344999999999998</v>
      </c>
      <c r="N471" s="308">
        <f t="shared" si="77"/>
        <v>2.6</v>
      </c>
      <c r="O471" s="308">
        <f t="shared" si="78"/>
        <v>2.9344999999999999</v>
      </c>
      <c r="P471" s="34">
        <f t="shared" si="79"/>
        <v>0.11149999999999993</v>
      </c>
      <c r="Q471" s="34">
        <f t="shared" si="79"/>
        <v>0.8666666666666667</v>
      </c>
      <c r="R471" s="33"/>
      <c r="S471" s="33"/>
      <c r="T471" s="33">
        <f t="shared" si="80"/>
        <v>0.11149999999999993</v>
      </c>
      <c r="U471" s="309">
        <f t="shared" si="80"/>
        <v>0.8666666666666667</v>
      </c>
      <c r="V471" s="185"/>
      <c r="W471" s="185">
        <f t="shared" si="81"/>
        <v>0.11149999999999993</v>
      </c>
      <c r="X471" s="185">
        <f t="shared" si="81"/>
        <v>0.8666666666666667</v>
      </c>
      <c r="Y471" s="185"/>
    </row>
    <row r="472" spans="1:25" ht="18.75">
      <c r="A472" s="181">
        <v>34</v>
      </c>
      <c r="B472" s="306" t="s">
        <v>2739</v>
      </c>
      <c r="C472" s="348" t="s">
        <v>4122</v>
      </c>
      <c r="D472" s="23" t="s">
        <v>4126</v>
      </c>
      <c r="E472" s="23" t="s">
        <v>4127</v>
      </c>
      <c r="F472" s="349">
        <v>140</v>
      </c>
      <c r="G472" s="238">
        <v>1.1930000000000001</v>
      </c>
      <c r="H472" s="238"/>
      <c r="I472" s="308">
        <f t="shared" si="73"/>
        <v>5.8</v>
      </c>
      <c r="J472" s="308">
        <f t="shared" si="74"/>
        <v>5.5</v>
      </c>
      <c r="K472" s="308">
        <f t="shared" si="82"/>
        <v>1.9</v>
      </c>
      <c r="L472" s="308">
        <f t="shared" si="76"/>
        <v>3.6</v>
      </c>
      <c r="M472" s="308">
        <f t="shared" si="77"/>
        <v>0.70699999999999985</v>
      </c>
      <c r="N472" s="308">
        <f t="shared" si="77"/>
        <v>3.6</v>
      </c>
      <c r="O472" s="308">
        <f t="shared" si="78"/>
        <v>4.3070000000000004</v>
      </c>
      <c r="P472" s="34">
        <f t="shared" si="79"/>
        <v>0.23566666666666661</v>
      </c>
      <c r="Q472" s="34">
        <f t="shared" si="79"/>
        <v>1.2</v>
      </c>
      <c r="R472" s="33"/>
      <c r="S472" s="33"/>
      <c r="T472" s="33">
        <f t="shared" si="80"/>
        <v>0.23566666666666661</v>
      </c>
      <c r="U472" s="309">
        <f t="shared" si="80"/>
        <v>1.2</v>
      </c>
      <c r="V472" s="185"/>
      <c r="W472" s="185">
        <f t="shared" si="81"/>
        <v>0.23566666666666661</v>
      </c>
      <c r="X472" s="185">
        <f t="shared" si="81"/>
        <v>1.2</v>
      </c>
      <c r="Y472" s="185"/>
    </row>
    <row r="473" spans="1:25" ht="18.75">
      <c r="A473" s="181">
        <v>35</v>
      </c>
      <c r="B473" s="306" t="s">
        <v>2739</v>
      </c>
      <c r="C473" s="348" t="s">
        <v>4122</v>
      </c>
      <c r="D473" s="348" t="s">
        <v>4122</v>
      </c>
      <c r="E473" s="23" t="s">
        <v>4128</v>
      </c>
      <c r="F473" s="349">
        <v>282</v>
      </c>
      <c r="G473" s="238"/>
      <c r="H473" s="238"/>
      <c r="I473" s="308">
        <f t="shared" si="73"/>
        <v>11.6</v>
      </c>
      <c r="J473" s="308">
        <f t="shared" si="74"/>
        <v>11</v>
      </c>
      <c r="K473" s="308">
        <f t="shared" si="82"/>
        <v>3.9</v>
      </c>
      <c r="L473" s="308">
        <f t="shared" si="76"/>
        <v>7.1</v>
      </c>
      <c r="M473" s="308">
        <f t="shared" si="77"/>
        <v>3.9</v>
      </c>
      <c r="N473" s="308">
        <f t="shared" si="77"/>
        <v>7.1</v>
      </c>
      <c r="O473" s="308">
        <f t="shared" si="78"/>
        <v>11</v>
      </c>
      <c r="P473" s="34">
        <f t="shared" si="79"/>
        <v>1.3</v>
      </c>
      <c r="Q473" s="34">
        <f t="shared" si="79"/>
        <v>2.3666666666666667</v>
      </c>
      <c r="R473" s="33"/>
      <c r="S473" s="33"/>
      <c r="T473" s="33">
        <f t="shared" si="80"/>
        <v>1.3</v>
      </c>
      <c r="U473" s="309">
        <f t="shared" si="80"/>
        <v>2.3666666666666667</v>
      </c>
      <c r="V473" s="185"/>
      <c r="W473" s="185">
        <f t="shared" si="81"/>
        <v>1.3</v>
      </c>
      <c r="X473" s="185">
        <f t="shared" si="81"/>
        <v>2.3666666666666667</v>
      </c>
      <c r="Y473" s="185"/>
    </row>
    <row r="474" spans="1:25" ht="18.75">
      <c r="A474" s="181">
        <v>36</v>
      </c>
      <c r="B474" s="306" t="s">
        <v>2739</v>
      </c>
      <c r="C474" s="348" t="s">
        <v>4129</v>
      </c>
      <c r="D474" s="348" t="s">
        <v>2878</v>
      </c>
      <c r="E474" s="23" t="s">
        <v>4130</v>
      </c>
      <c r="F474" s="349">
        <v>122</v>
      </c>
      <c r="G474" s="238"/>
      <c r="H474" s="238"/>
      <c r="I474" s="308">
        <f t="shared" si="73"/>
        <v>5</v>
      </c>
      <c r="J474" s="308">
        <f t="shared" si="74"/>
        <v>4.8</v>
      </c>
      <c r="K474" s="308">
        <f t="shared" si="82"/>
        <v>1.7</v>
      </c>
      <c r="L474" s="308">
        <f t="shared" si="76"/>
        <v>3.1</v>
      </c>
      <c r="M474" s="308">
        <f t="shared" si="77"/>
        <v>1.7</v>
      </c>
      <c r="N474" s="308">
        <f t="shared" si="77"/>
        <v>3.1</v>
      </c>
      <c r="O474" s="308">
        <f t="shared" si="78"/>
        <v>4.8</v>
      </c>
      <c r="P474" s="34">
        <f t="shared" si="79"/>
        <v>0.56666666666666665</v>
      </c>
      <c r="Q474" s="34">
        <f t="shared" si="79"/>
        <v>1.0333333333333334</v>
      </c>
      <c r="R474" s="33"/>
      <c r="S474" s="33"/>
      <c r="T474" s="33">
        <f t="shared" si="80"/>
        <v>0.56666666666666665</v>
      </c>
      <c r="U474" s="309">
        <f t="shared" si="80"/>
        <v>1.0333333333333334</v>
      </c>
      <c r="V474" s="185"/>
      <c r="W474" s="185">
        <f t="shared" si="81"/>
        <v>0.56666666666666665</v>
      </c>
      <c r="X474" s="185">
        <f t="shared" si="81"/>
        <v>1.0333333333333334</v>
      </c>
      <c r="Y474" s="185"/>
    </row>
    <row r="475" spans="1:25" ht="18.75">
      <c r="A475" s="181">
        <v>37</v>
      </c>
      <c r="B475" s="306" t="s">
        <v>2739</v>
      </c>
      <c r="C475" s="348" t="s">
        <v>4129</v>
      </c>
      <c r="D475" s="23" t="s">
        <v>4131</v>
      </c>
      <c r="E475" s="23" t="s">
        <v>4132</v>
      </c>
      <c r="F475" s="349">
        <v>76</v>
      </c>
      <c r="G475" s="238"/>
      <c r="H475" s="238"/>
      <c r="I475" s="308">
        <f t="shared" si="73"/>
        <v>3.1</v>
      </c>
      <c r="J475" s="308">
        <f t="shared" si="74"/>
        <v>2.9</v>
      </c>
      <c r="K475" s="308">
        <f t="shared" si="82"/>
        <v>1</v>
      </c>
      <c r="L475" s="308">
        <f t="shared" si="76"/>
        <v>1.9</v>
      </c>
      <c r="M475" s="308">
        <f t="shared" si="77"/>
        <v>1</v>
      </c>
      <c r="N475" s="308">
        <f t="shared" si="77"/>
        <v>1.9</v>
      </c>
      <c r="O475" s="308">
        <f t="shared" si="78"/>
        <v>2.9</v>
      </c>
      <c r="P475" s="34">
        <f t="shared" si="79"/>
        <v>0.33333333333333331</v>
      </c>
      <c r="Q475" s="34">
        <f t="shared" si="79"/>
        <v>0.6333333333333333</v>
      </c>
      <c r="R475" s="33"/>
      <c r="S475" s="33"/>
      <c r="T475" s="33">
        <f t="shared" si="80"/>
        <v>0.33333333333333331</v>
      </c>
      <c r="U475" s="309">
        <f t="shared" si="80"/>
        <v>0.6333333333333333</v>
      </c>
      <c r="V475" s="185"/>
      <c r="W475" s="185">
        <f t="shared" si="81"/>
        <v>0.33333333333333331</v>
      </c>
      <c r="X475" s="185">
        <f t="shared" si="81"/>
        <v>0.6333333333333333</v>
      </c>
      <c r="Y475" s="185"/>
    </row>
    <row r="476" spans="1:25" ht="37.5">
      <c r="A476" s="181">
        <v>38</v>
      </c>
      <c r="B476" s="306" t="s">
        <v>2739</v>
      </c>
      <c r="C476" s="348" t="s">
        <v>4129</v>
      </c>
      <c r="D476" s="23" t="s">
        <v>4133</v>
      </c>
      <c r="E476" s="23" t="s">
        <v>4134</v>
      </c>
      <c r="F476" s="349">
        <v>61</v>
      </c>
      <c r="G476" s="238"/>
      <c r="H476" s="238">
        <v>4.5145000000000008</v>
      </c>
      <c r="I476" s="308">
        <f t="shared" si="73"/>
        <v>2.5</v>
      </c>
      <c r="J476" s="308">
        <f t="shared" si="74"/>
        <v>2.2999999999999998</v>
      </c>
      <c r="K476" s="308">
        <f t="shared" si="82"/>
        <v>0.8</v>
      </c>
      <c r="L476" s="308">
        <f t="shared" si="76"/>
        <v>1.5</v>
      </c>
      <c r="M476" s="308">
        <f t="shared" si="77"/>
        <v>0.8</v>
      </c>
      <c r="N476" s="308">
        <v>0</v>
      </c>
      <c r="O476" s="308">
        <f t="shared" si="78"/>
        <v>0.8</v>
      </c>
      <c r="P476" s="34">
        <f t="shared" si="79"/>
        <v>0.26666666666666666</v>
      </c>
      <c r="Q476" s="34">
        <f t="shared" si="79"/>
        <v>0</v>
      </c>
      <c r="R476" s="33"/>
      <c r="S476" s="33"/>
      <c r="T476" s="33">
        <f t="shared" si="80"/>
        <v>0.26666666666666666</v>
      </c>
      <c r="U476" s="309">
        <f t="shared" si="80"/>
        <v>0</v>
      </c>
      <c r="V476" s="185"/>
      <c r="W476" s="185">
        <f t="shared" si="81"/>
        <v>0.26666666666666666</v>
      </c>
      <c r="X476" s="185">
        <f t="shared" si="81"/>
        <v>0</v>
      </c>
      <c r="Y476" s="185"/>
    </row>
    <row r="477" spans="1:25" ht="37.5">
      <c r="A477" s="181">
        <v>39</v>
      </c>
      <c r="B477" s="306" t="s">
        <v>2739</v>
      </c>
      <c r="C477" s="348" t="s">
        <v>4129</v>
      </c>
      <c r="D477" s="23" t="s">
        <v>4135</v>
      </c>
      <c r="E477" s="23" t="s">
        <v>4136</v>
      </c>
      <c r="F477" s="349">
        <v>64</v>
      </c>
      <c r="G477" s="238"/>
      <c r="H477" s="238"/>
      <c r="I477" s="308">
        <f t="shared" si="73"/>
        <v>2.6</v>
      </c>
      <c r="J477" s="308">
        <f t="shared" si="74"/>
        <v>2.5</v>
      </c>
      <c r="K477" s="308">
        <f t="shared" si="82"/>
        <v>0.9</v>
      </c>
      <c r="L477" s="308">
        <f t="shared" si="76"/>
        <v>1.6</v>
      </c>
      <c r="M477" s="308">
        <f t="shared" si="77"/>
        <v>0.9</v>
      </c>
      <c r="N477" s="308">
        <f t="shared" si="77"/>
        <v>1.6</v>
      </c>
      <c r="O477" s="308">
        <f t="shared" si="78"/>
        <v>2.5</v>
      </c>
      <c r="P477" s="34">
        <f t="shared" si="79"/>
        <v>0.3</v>
      </c>
      <c r="Q477" s="34">
        <f t="shared" si="79"/>
        <v>0.53333333333333333</v>
      </c>
      <c r="R477" s="33"/>
      <c r="S477" s="33"/>
      <c r="T477" s="33">
        <f t="shared" si="80"/>
        <v>0.3</v>
      </c>
      <c r="U477" s="309">
        <f t="shared" si="80"/>
        <v>0.53333333333333333</v>
      </c>
      <c r="V477" s="185"/>
      <c r="W477" s="185">
        <f t="shared" si="81"/>
        <v>0.3</v>
      </c>
      <c r="X477" s="185">
        <f t="shared" si="81"/>
        <v>0.53333333333333333</v>
      </c>
      <c r="Y477" s="185"/>
    </row>
    <row r="478" spans="1:25" ht="18.75">
      <c r="A478" s="181">
        <v>40</v>
      </c>
      <c r="B478" s="306" t="s">
        <v>2739</v>
      </c>
      <c r="C478" s="351" t="s">
        <v>4137</v>
      </c>
      <c r="D478" s="152" t="s">
        <v>2792</v>
      </c>
      <c r="E478" s="152" t="s">
        <v>4138</v>
      </c>
      <c r="F478" s="349">
        <v>247</v>
      </c>
      <c r="G478" s="238">
        <v>24.212499999999999</v>
      </c>
      <c r="H478" s="238">
        <v>1.9979999999999998</v>
      </c>
      <c r="I478" s="308">
        <f t="shared" si="73"/>
        <v>10.199999999999999</v>
      </c>
      <c r="J478" s="308">
        <f t="shared" si="74"/>
        <v>9.6999999999999993</v>
      </c>
      <c r="K478" s="308">
        <f t="shared" si="82"/>
        <v>3.4</v>
      </c>
      <c r="L478" s="308">
        <f t="shared" si="76"/>
        <v>6.3</v>
      </c>
      <c r="M478" s="308">
        <v>0</v>
      </c>
      <c r="N478" s="308">
        <f t="shared" si="77"/>
        <v>4.3019999999999996</v>
      </c>
      <c r="O478" s="308">
        <f t="shared" si="78"/>
        <v>4.3019999999999996</v>
      </c>
      <c r="P478" s="34">
        <f t="shared" si="79"/>
        <v>0</v>
      </c>
      <c r="Q478" s="34">
        <f t="shared" si="79"/>
        <v>1.4339999999999999</v>
      </c>
      <c r="R478" s="33"/>
      <c r="S478" s="33"/>
      <c r="T478" s="33">
        <f t="shared" si="80"/>
        <v>0</v>
      </c>
      <c r="U478" s="309">
        <f t="shared" si="80"/>
        <v>1.4339999999999999</v>
      </c>
      <c r="V478" s="185"/>
      <c r="W478" s="185">
        <f t="shared" si="81"/>
        <v>0</v>
      </c>
      <c r="X478" s="185">
        <f t="shared" si="81"/>
        <v>1.4339999999999999</v>
      </c>
      <c r="Y478" s="185"/>
    </row>
    <row r="479" spans="1:25" ht="18.75">
      <c r="A479" s="181">
        <v>41</v>
      </c>
      <c r="B479" s="306" t="s">
        <v>2739</v>
      </c>
      <c r="C479" s="351" t="s">
        <v>4137</v>
      </c>
      <c r="D479" s="152"/>
      <c r="E479" s="152" t="s">
        <v>4139</v>
      </c>
      <c r="F479" s="349">
        <v>394</v>
      </c>
      <c r="G479" s="238"/>
      <c r="H479" s="238">
        <v>0.33549999999999996</v>
      </c>
      <c r="I479" s="308">
        <f t="shared" si="73"/>
        <v>16.3</v>
      </c>
      <c r="J479" s="308">
        <f t="shared" si="74"/>
        <v>15.4</v>
      </c>
      <c r="K479" s="308">
        <f t="shared" si="82"/>
        <v>5.4</v>
      </c>
      <c r="L479" s="308">
        <f t="shared" si="76"/>
        <v>10</v>
      </c>
      <c r="M479" s="308">
        <f t="shared" si="77"/>
        <v>5.4</v>
      </c>
      <c r="N479" s="308">
        <f t="shared" si="77"/>
        <v>9.6645000000000003</v>
      </c>
      <c r="O479" s="308">
        <f t="shared" si="78"/>
        <v>15.064500000000001</v>
      </c>
      <c r="P479" s="34">
        <f t="shared" si="79"/>
        <v>1.8</v>
      </c>
      <c r="Q479" s="34">
        <f t="shared" si="79"/>
        <v>3.2215000000000003</v>
      </c>
      <c r="R479" s="33"/>
      <c r="S479" s="33"/>
      <c r="T479" s="33">
        <f t="shared" si="80"/>
        <v>1.8</v>
      </c>
      <c r="U479" s="309">
        <f t="shared" si="80"/>
        <v>3.2215000000000003</v>
      </c>
      <c r="V479" s="185"/>
      <c r="W479" s="185">
        <f t="shared" si="81"/>
        <v>1.8</v>
      </c>
      <c r="X479" s="185">
        <f t="shared" si="81"/>
        <v>3.2215000000000003</v>
      </c>
      <c r="Y479" s="185"/>
    </row>
    <row r="480" spans="1:25" ht="37.5">
      <c r="A480" s="181">
        <v>42</v>
      </c>
      <c r="B480" s="306" t="s">
        <v>2739</v>
      </c>
      <c r="C480" s="351" t="s">
        <v>4082</v>
      </c>
      <c r="D480" s="352" t="s">
        <v>4140</v>
      </c>
      <c r="E480" s="352" t="s">
        <v>4141</v>
      </c>
      <c r="F480" s="349">
        <v>300</v>
      </c>
      <c r="G480" s="238"/>
      <c r="H480" s="238"/>
      <c r="I480" s="308">
        <f t="shared" si="73"/>
        <v>12.4</v>
      </c>
      <c r="J480" s="308">
        <f t="shared" si="74"/>
        <v>11.7</v>
      </c>
      <c r="K480" s="308">
        <f t="shared" si="82"/>
        <v>4.0999999999999996</v>
      </c>
      <c r="L480" s="308">
        <f t="shared" si="76"/>
        <v>7.6</v>
      </c>
      <c r="M480" s="308">
        <f t="shared" si="77"/>
        <v>4.0999999999999996</v>
      </c>
      <c r="N480" s="308">
        <f t="shared" si="77"/>
        <v>7.6</v>
      </c>
      <c r="O480" s="308">
        <f t="shared" si="78"/>
        <v>11.7</v>
      </c>
      <c r="P480" s="34">
        <f t="shared" si="79"/>
        <v>1.3666666666666665</v>
      </c>
      <c r="Q480" s="34">
        <f t="shared" si="79"/>
        <v>2.5333333333333332</v>
      </c>
      <c r="R480" s="33"/>
      <c r="S480" s="33"/>
      <c r="T480" s="33">
        <f t="shared" si="80"/>
        <v>1.3666666666666665</v>
      </c>
      <c r="U480" s="309">
        <f t="shared" si="80"/>
        <v>2.5333333333333332</v>
      </c>
      <c r="V480" s="185"/>
      <c r="W480" s="185">
        <f t="shared" si="81"/>
        <v>1.3666666666666665</v>
      </c>
      <c r="X480" s="185">
        <f t="shared" si="81"/>
        <v>2.5333333333333332</v>
      </c>
      <c r="Y480" s="185"/>
    </row>
    <row r="481" spans="1:25" ht="37.5">
      <c r="A481" s="181">
        <v>43</v>
      </c>
      <c r="B481" s="306" t="s">
        <v>2739</v>
      </c>
      <c r="C481" s="351" t="s">
        <v>4113</v>
      </c>
      <c r="D481" s="352" t="s">
        <v>4113</v>
      </c>
      <c r="E481" s="352" t="s">
        <v>4142</v>
      </c>
      <c r="F481" s="349">
        <v>210</v>
      </c>
      <c r="G481" s="238"/>
      <c r="H481" s="238"/>
      <c r="I481" s="308">
        <f t="shared" si="73"/>
        <v>8.6999999999999993</v>
      </c>
      <c r="J481" s="308">
        <f t="shared" si="74"/>
        <v>8.3000000000000007</v>
      </c>
      <c r="K481" s="308">
        <f t="shared" si="82"/>
        <v>2.9</v>
      </c>
      <c r="L481" s="308">
        <f t="shared" si="76"/>
        <v>5.4</v>
      </c>
      <c r="M481" s="308">
        <f t="shared" si="77"/>
        <v>2.9</v>
      </c>
      <c r="N481" s="308">
        <f t="shared" si="77"/>
        <v>5.4</v>
      </c>
      <c r="O481" s="308">
        <f t="shared" si="78"/>
        <v>8.3000000000000007</v>
      </c>
      <c r="P481" s="34">
        <f t="shared" si="79"/>
        <v>0.96666666666666667</v>
      </c>
      <c r="Q481" s="34">
        <f t="shared" si="79"/>
        <v>1.8</v>
      </c>
      <c r="R481" s="33"/>
      <c r="S481" s="33"/>
      <c r="T481" s="33">
        <f t="shared" si="80"/>
        <v>0.96666666666666667</v>
      </c>
      <c r="U481" s="309">
        <f t="shared" si="80"/>
        <v>1.8</v>
      </c>
      <c r="V481" s="185"/>
      <c r="W481" s="185">
        <f t="shared" si="81"/>
        <v>0.96666666666666667</v>
      </c>
      <c r="X481" s="185">
        <f t="shared" si="81"/>
        <v>1.8</v>
      </c>
      <c r="Y481" s="185"/>
    </row>
    <row r="482" spans="1:25" ht="37.5">
      <c r="A482" s="181">
        <v>44</v>
      </c>
      <c r="B482" s="306" t="s">
        <v>2739</v>
      </c>
      <c r="C482" s="351" t="s">
        <v>4113</v>
      </c>
      <c r="D482" s="352" t="s">
        <v>4143</v>
      </c>
      <c r="E482" s="352" t="s">
        <v>4144</v>
      </c>
      <c r="F482" s="349">
        <v>213</v>
      </c>
      <c r="G482" s="238"/>
      <c r="H482" s="238"/>
      <c r="I482" s="308">
        <f t="shared" si="73"/>
        <v>8.8000000000000007</v>
      </c>
      <c r="J482" s="308">
        <f t="shared" si="74"/>
        <v>8.3000000000000007</v>
      </c>
      <c r="K482" s="308">
        <f t="shared" si="82"/>
        <v>2.9</v>
      </c>
      <c r="L482" s="308">
        <f t="shared" si="76"/>
        <v>5.4</v>
      </c>
      <c r="M482" s="308">
        <v>0</v>
      </c>
      <c r="N482" s="308">
        <f t="shared" si="77"/>
        <v>5.4</v>
      </c>
      <c r="O482" s="308">
        <f t="shared" si="78"/>
        <v>5.4</v>
      </c>
      <c r="P482" s="34">
        <f t="shared" si="79"/>
        <v>0</v>
      </c>
      <c r="Q482" s="34">
        <f t="shared" si="79"/>
        <v>1.8</v>
      </c>
      <c r="R482" s="33"/>
      <c r="S482" s="33"/>
      <c r="T482" s="33">
        <f t="shared" si="80"/>
        <v>0</v>
      </c>
      <c r="U482" s="309">
        <f t="shared" si="80"/>
        <v>1.8</v>
      </c>
      <c r="V482" s="185"/>
      <c r="W482" s="185">
        <f t="shared" si="81"/>
        <v>0</v>
      </c>
      <c r="X482" s="185">
        <f t="shared" si="81"/>
        <v>1.8</v>
      </c>
      <c r="Y482" s="185"/>
    </row>
    <row r="483" spans="1:25" ht="18.75">
      <c r="A483" s="181">
        <v>45</v>
      </c>
      <c r="B483" s="306" t="s">
        <v>2739</v>
      </c>
      <c r="C483" s="351" t="s">
        <v>4098</v>
      </c>
      <c r="D483" s="352" t="s">
        <v>2822</v>
      </c>
      <c r="E483" s="352" t="s">
        <v>4145</v>
      </c>
      <c r="F483" s="349">
        <v>329</v>
      </c>
      <c r="G483" s="238"/>
      <c r="H483" s="238"/>
      <c r="I483" s="308">
        <f t="shared" si="73"/>
        <v>13.6</v>
      </c>
      <c r="J483" s="308">
        <f t="shared" si="74"/>
        <v>12.9</v>
      </c>
      <c r="K483" s="308">
        <f t="shared" si="82"/>
        <v>4.5</v>
      </c>
      <c r="L483" s="308">
        <f t="shared" si="76"/>
        <v>8.4</v>
      </c>
      <c r="M483" s="308">
        <f t="shared" si="77"/>
        <v>4.5</v>
      </c>
      <c r="N483" s="308">
        <f t="shared" si="77"/>
        <v>8.4</v>
      </c>
      <c r="O483" s="308">
        <f t="shared" si="78"/>
        <v>12.9</v>
      </c>
      <c r="P483" s="34">
        <f t="shared" si="79"/>
        <v>1.5</v>
      </c>
      <c r="Q483" s="34">
        <f t="shared" si="79"/>
        <v>2.8000000000000003</v>
      </c>
      <c r="R483" s="33"/>
      <c r="S483" s="33"/>
      <c r="T483" s="33">
        <f t="shared" si="80"/>
        <v>1.5</v>
      </c>
      <c r="U483" s="309">
        <f t="shared" si="80"/>
        <v>2.8000000000000003</v>
      </c>
      <c r="V483" s="185"/>
      <c r="W483" s="185">
        <f t="shared" si="81"/>
        <v>1.5</v>
      </c>
      <c r="X483" s="185">
        <f t="shared" si="81"/>
        <v>2.8000000000000003</v>
      </c>
      <c r="Y483" s="185"/>
    </row>
    <row r="484" spans="1:25" ht="37.5">
      <c r="A484" s="181">
        <v>46</v>
      </c>
      <c r="B484" s="306" t="s">
        <v>2739</v>
      </c>
      <c r="C484" s="351" t="s">
        <v>2752</v>
      </c>
      <c r="D484" s="352" t="s">
        <v>2749</v>
      </c>
      <c r="E484" s="352" t="s">
        <v>4146</v>
      </c>
      <c r="F484" s="349">
        <v>348</v>
      </c>
      <c r="G484" s="238"/>
      <c r="H484" s="238"/>
      <c r="I484" s="308">
        <f t="shared" si="73"/>
        <v>14.4</v>
      </c>
      <c r="J484" s="308">
        <f t="shared" si="74"/>
        <v>13.7</v>
      </c>
      <c r="K484" s="308">
        <f t="shared" si="82"/>
        <v>4.8</v>
      </c>
      <c r="L484" s="308">
        <f t="shared" si="76"/>
        <v>8.9</v>
      </c>
      <c r="M484" s="308">
        <f t="shared" si="77"/>
        <v>4.8</v>
      </c>
      <c r="N484" s="308">
        <f t="shared" si="77"/>
        <v>8.9</v>
      </c>
      <c r="O484" s="308">
        <f t="shared" si="78"/>
        <v>13.7</v>
      </c>
      <c r="P484" s="34">
        <f t="shared" si="79"/>
        <v>1.5999999999999999</v>
      </c>
      <c r="Q484" s="34">
        <f t="shared" si="79"/>
        <v>2.9666666666666668</v>
      </c>
      <c r="R484" s="33"/>
      <c r="S484" s="33"/>
      <c r="T484" s="33">
        <f t="shared" si="80"/>
        <v>1.5999999999999999</v>
      </c>
      <c r="U484" s="309">
        <f t="shared" si="80"/>
        <v>2.9666666666666668</v>
      </c>
      <c r="V484" s="185"/>
      <c r="W484" s="185">
        <f t="shared" si="81"/>
        <v>1.5999999999999999</v>
      </c>
      <c r="X484" s="185">
        <f t="shared" si="81"/>
        <v>2.9666666666666668</v>
      </c>
      <c r="Y484" s="185"/>
    </row>
    <row r="485" spans="1:25" ht="18.75">
      <c r="A485" s="181">
        <v>47</v>
      </c>
      <c r="B485" s="306" t="s">
        <v>2739</v>
      </c>
      <c r="C485" s="353" t="s">
        <v>4098</v>
      </c>
      <c r="D485" s="353" t="s">
        <v>4098</v>
      </c>
      <c r="E485" s="352" t="s">
        <v>4147</v>
      </c>
      <c r="F485" s="349">
        <v>130</v>
      </c>
      <c r="G485" s="238"/>
      <c r="H485" s="238"/>
      <c r="I485" s="308">
        <f t="shared" si="73"/>
        <v>5.4</v>
      </c>
      <c r="J485" s="308">
        <f t="shared" si="74"/>
        <v>5.0999999999999996</v>
      </c>
      <c r="K485" s="308">
        <f t="shared" si="82"/>
        <v>1.8</v>
      </c>
      <c r="L485" s="308">
        <f t="shared" si="76"/>
        <v>3.3</v>
      </c>
      <c r="M485" s="308">
        <f t="shared" si="77"/>
        <v>1.8</v>
      </c>
      <c r="N485" s="308">
        <f t="shared" si="77"/>
        <v>3.3</v>
      </c>
      <c r="O485" s="308">
        <f t="shared" si="78"/>
        <v>5.0999999999999996</v>
      </c>
      <c r="P485" s="34">
        <f t="shared" si="79"/>
        <v>0.6</v>
      </c>
      <c r="Q485" s="34">
        <f t="shared" si="79"/>
        <v>1.0999999999999999</v>
      </c>
      <c r="R485" s="33"/>
      <c r="S485" s="33"/>
      <c r="T485" s="33">
        <f t="shared" si="80"/>
        <v>0.6</v>
      </c>
      <c r="U485" s="309">
        <f t="shared" si="80"/>
        <v>1.0999999999999999</v>
      </c>
      <c r="V485" s="185"/>
      <c r="W485" s="185">
        <f t="shared" si="81"/>
        <v>0.6</v>
      </c>
      <c r="X485" s="185">
        <f t="shared" si="81"/>
        <v>1.0999999999999999</v>
      </c>
      <c r="Y485" s="185"/>
    </row>
    <row r="486" spans="1:25" ht="20.25">
      <c r="A486" s="317"/>
      <c r="B486" s="318"/>
      <c r="C486" s="318"/>
      <c r="D486" s="319"/>
      <c r="E486" s="320" t="s">
        <v>225</v>
      </c>
      <c r="F486" s="321"/>
      <c r="G486" s="322"/>
      <c r="H486" s="322"/>
      <c r="I486" s="322">
        <f t="shared" ref="I486:Q486" si="83">SUM(I439:I485)</f>
        <v>285.39999999999998</v>
      </c>
      <c r="J486" s="322"/>
      <c r="K486" s="322">
        <f t="shared" si="83"/>
        <v>93.40000000000002</v>
      </c>
      <c r="L486" s="322">
        <f t="shared" si="83"/>
        <v>175.70000000000002</v>
      </c>
      <c r="M486" s="322">
        <f t="shared" si="83"/>
        <v>72.842999999999989</v>
      </c>
      <c r="N486" s="322">
        <f t="shared" si="83"/>
        <v>160.9632</v>
      </c>
      <c r="O486" s="308">
        <f t="shared" si="78"/>
        <v>233.80619999999999</v>
      </c>
      <c r="P486" s="324">
        <f t="shared" si="83"/>
        <v>24.281000000000002</v>
      </c>
      <c r="Q486" s="324">
        <f t="shared" si="83"/>
        <v>53.654399999999981</v>
      </c>
      <c r="R486" s="322"/>
      <c r="S486" s="322"/>
      <c r="T486" s="322">
        <f>SUM(T439:T485)</f>
        <v>24.281000000000002</v>
      </c>
      <c r="U486" s="322">
        <f>SUM(U439:U485)</f>
        <v>53.654399999999981</v>
      </c>
      <c r="V486" s="322"/>
      <c r="W486" s="322">
        <f>SUM(W439:W485)</f>
        <v>24.281000000000002</v>
      </c>
      <c r="X486" s="322">
        <f>SUM(X439:X485)</f>
        <v>53.654399999999981</v>
      </c>
      <c r="Y486" s="322"/>
    </row>
    <row r="487" spans="1:25">
      <c r="A487" s="44"/>
      <c r="B487" s="323"/>
      <c r="C487" s="323"/>
      <c r="D487" s="323"/>
      <c r="E487" s="323"/>
      <c r="F487" s="44"/>
      <c r="G487" s="243"/>
      <c r="H487" s="243"/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</row>
    <row r="488" spans="1:25">
      <c r="A488" s="44"/>
      <c r="B488" s="323"/>
      <c r="C488" s="323"/>
      <c r="D488" s="323"/>
      <c r="E488" s="323"/>
      <c r="F488" s="44"/>
      <c r="G488" s="243"/>
      <c r="H488" s="243"/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</row>
    <row r="489" spans="1:25">
      <c r="A489" s="44"/>
      <c r="B489" s="323"/>
      <c r="C489" s="323"/>
      <c r="D489" s="323"/>
      <c r="E489" s="323"/>
      <c r="F489" s="44"/>
      <c r="G489" s="243"/>
      <c r="H489" s="243"/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</row>
    <row r="490" spans="1:25">
      <c r="A490" s="44"/>
      <c r="B490" s="323"/>
      <c r="C490" s="323"/>
      <c r="D490" s="323"/>
      <c r="E490" s="323"/>
      <c r="F490" s="44"/>
      <c r="G490" s="243"/>
      <c r="H490" s="243"/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</row>
    <row r="491" spans="1:25">
      <c r="A491" s="44"/>
      <c r="B491" s="323"/>
      <c r="C491" s="323"/>
      <c r="D491" s="323"/>
      <c r="E491" s="323"/>
      <c r="F491" s="44"/>
      <c r="G491" s="243"/>
      <c r="H491" s="243"/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</row>
    <row r="492" spans="1:25">
      <c r="A492" s="44"/>
      <c r="B492" s="323"/>
      <c r="C492" s="323"/>
      <c r="D492" s="323"/>
      <c r="E492" s="323"/>
      <c r="F492" s="44"/>
      <c r="G492" s="243"/>
      <c r="H492" s="243"/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</row>
    <row r="493" spans="1:25">
      <c r="A493" s="44"/>
      <c r="B493" s="323"/>
      <c r="C493" s="323"/>
      <c r="D493" s="323"/>
      <c r="E493" s="323"/>
      <c r="F493" s="44"/>
      <c r="G493" s="243"/>
      <c r="H493" s="243"/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</row>
    <row r="494" spans="1:25">
      <c r="A494" s="44"/>
      <c r="B494" s="323"/>
      <c r="C494" s="323"/>
      <c r="D494" s="323"/>
      <c r="E494" s="323"/>
      <c r="F494" s="44"/>
      <c r="G494" s="243"/>
      <c r="H494" s="243"/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</row>
    <row r="495" spans="1:25">
      <c r="A495" s="44"/>
      <c r="B495" s="323"/>
      <c r="C495" s="323"/>
      <c r="D495" s="323"/>
      <c r="E495" s="323"/>
      <c r="F495" s="44"/>
      <c r="G495" s="243"/>
      <c r="H495" s="243"/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</row>
    <row r="496" spans="1:25">
      <c r="A496" s="44"/>
      <c r="B496" s="323"/>
      <c r="C496" s="323"/>
      <c r="D496" s="323"/>
      <c r="E496" s="323"/>
      <c r="F496" s="44"/>
      <c r="G496" s="243"/>
      <c r="H496" s="243"/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</row>
    <row r="497" spans="1:25">
      <c r="A497" s="44"/>
      <c r="B497" s="323"/>
      <c r="C497" s="323"/>
      <c r="D497" s="323"/>
      <c r="E497" s="323"/>
      <c r="F497" s="44"/>
      <c r="G497" s="243"/>
      <c r="H497" s="243"/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</row>
    <row r="498" spans="1:25">
      <c r="A498" s="44"/>
      <c r="B498" s="323"/>
      <c r="C498" s="323"/>
      <c r="D498" s="323"/>
      <c r="E498" s="323"/>
      <c r="F498" s="44"/>
      <c r="G498" s="243"/>
      <c r="H498" s="243"/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</row>
    <row r="499" spans="1:25">
      <c r="A499" s="44"/>
      <c r="B499" s="323"/>
      <c r="C499" s="323"/>
      <c r="D499" s="323"/>
      <c r="E499" s="323"/>
      <c r="F499" s="44"/>
      <c r="G499" s="243"/>
      <c r="H499" s="243"/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</row>
    <row r="500" spans="1:25">
      <c r="A500" s="44"/>
      <c r="B500" s="323"/>
      <c r="C500" s="323"/>
      <c r="D500" s="323"/>
      <c r="E500" s="323"/>
      <c r="F500" s="44"/>
      <c r="G500" s="243"/>
      <c r="H500" s="243"/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</row>
    <row r="501" spans="1:25">
      <c r="A501" s="44"/>
      <c r="B501" s="323"/>
      <c r="C501" s="323"/>
      <c r="D501" s="323"/>
      <c r="E501" s="323"/>
      <c r="F501" s="44"/>
      <c r="G501" s="243"/>
      <c r="H501" s="243"/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</row>
    <row r="502" spans="1:25">
      <c r="A502" s="44"/>
      <c r="B502" s="323"/>
      <c r="C502" s="323"/>
      <c r="D502" s="323"/>
      <c r="E502" s="323"/>
      <c r="F502" s="44"/>
      <c r="G502" s="243"/>
      <c r="H502" s="243"/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</row>
    <row r="503" spans="1:25">
      <c r="A503" s="44"/>
      <c r="B503" s="323"/>
      <c r="C503" s="323"/>
      <c r="D503" s="323"/>
      <c r="E503" s="323"/>
      <c r="F503" s="44"/>
      <c r="G503" s="243"/>
      <c r="H503" s="243"/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</row>
    <row r="504" spans="1:25">
      <c r="A504" s="44"/>
      <c r="B504" s="323"/>
      <c r="C504" s="323"/>
      <c r="D504" s="323"/>
      <c r="E504" s="323"/>
      <c r="F504" s="44"/>
      <c r="G504" s="243"/>
      <c r="H504" s="243"/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</row>
    <row r="505" spans="1:25">
      <c r="A505" s="44"/>
      <c r="B505" s="323"/>
      <c r="C505" s="323"/>
      <c r="D505" s="323"/>
      <c r="E505" s="323"/>
      <c r="F505" s="44"/>
      <c r="G505" s="243"/>
      <c r="H505" s="243"/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</row>
    <row r="506" spans="1:25">
      <c r="A506" s="44"/>
      <c r="B506" s="323"/>
      <c r="C506" s="323"/>
      <c r="D506" s="323"/>
      <c r="E506" s="323"/>
      <c r="F506" s="44"/>
      <c r="G506" s="243"/>
      <c r="H506" s="243"/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</row>
    <row r="507" spans="1:25">
      <c r="A507" s="44"/>
      <c r="B507" s="323"/>
      <c r="C507" s="323"/>
      <c r="D507" s="323"/>
      <c r="E507" s="323"/>
      <c r="F507" s="44"/>
      <c r="G507" s="243"/>
      <c r="H507" s="243"/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</row>
    <row r="508" spans="1:25">
      <c r="A508" s="44"/>
      <c r="B508" s="323"/>
      <c r="C508" s="323"/>
      <c r="D508" s="323"/>
      <c r="E508" s="323"/>
      <c r="F508" s="44"/>
      <c r="G508" s="243"/>
      <c r="H508" s="243"/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</row>
    <row r="509" spans="1:25">
      <c r="A509" s="44"/>
      <c r="B509" s="323"/>
      <c r="C509" s="323"/>
      <c r="D509" s="323"/>
      <c r="E509" s="323"/>
      <c r="F509" s="44"/>
      <c r="G509" s="243"/>
      <c r="H509" s="243"/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</row>
    <row r="510" spans="1:25">
      <c r="A510" s="44"/>
      <c r="B510" s="323"/>
      <c r="C510" s="323"/>
      <c r="D510" s="323"/>
      <c r="E510" s="323"/>
      <c r="F510" s="44"/>
      <c r="G510" s="243"/>
      <c r="H510" s="243"/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</row>
    <row r="511" spans="1:25">
      <c r="A511" s="44"/>
      <c r="B511" s="323"/>
      <c r="C511" s="323"/>
      <c r="D511" s="323"/>
      <c r="E511" s="323"/>
      <c r="F511" s="44"/>
      <c r="G511" s="243"/>
      <c r="H511" s="243"/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</row>
    <row r="512" spans="1:25">
      <c r="A512" s="44"/>
      <c r="B512" s="323"/>
      <c r="C512" s="323"/>
      <c r="D512" s="323"/>
      <c r="E512" s="323"/>
      <c r="F512" s="44"/>
      <c r="G512" s="243"/>
      <c r="H512" s="243"/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</row>
    <row r="513" spans="1:25">
      <c r="A513" s="44"/>
      <c r="B513" s="323"/>
      <c r="C513" s="323"/>
      <c r="D513" s="323"/>
      <c r="E513" s="323"/>
      <c r="F513" s="44"/>
      <c r="G513" s="243"/>
      <c r="H513" s="243"/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</row>
    <row r="514" spans="1:25">
      <c r="A514" s="44"/>
      <c r="B514" s="323"/>
      <c r="C514" s="323"/>
      <c r="D514" s="323"/>
      <c r="E514" s="323"/>
      <c r="F514" s="44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</row>
    <row r="515" spans="1:25" ht="18.75">
      <c r="A515" s="181">
        <v>1</v>
      </c>
      <c r="B515" s="306" t="s">
        <v>556</v>
      </c>
      <c r="C515" s="306" t="s">
        <v>625</v>
      </c>
      <c r="D515" s="307" t="s">
        <v>625</v>
      </c>
      <c r="E515" s="307" t="s">
        <v>4148</v>
      </c>
      <c r="F515" s="181">
        <v>20</v>
      </c>
      <c r="G515" s="238">
        <v>7.0000000000000007E-2</v>
      </c>
      <c r="H515" s="238"/>
      <c r="I515" s="308">
        <f t="shared" ref="I515:I568" si="84">ROUND(F515*55/100*50*0.0015,1)</f>
        <v>0.8</v>
      </c>
      <c r="J515" s="308">
        <f t="shared" ref="J515:J568" si="85">K515+L515</f>
        <v>0.8</v>
      </c>
      <c r="K515" s="308">
        <f t="shared" ref="K515:K568" si="86">ROUND(I515*1/3,1)</f>
        <v>0.3</v>
      </c>
      <c r="L515" s="308">
        <f t="shared" ref="L515:L568" si="87">ROUND(I515*2/3.25,1)</f>
        <v>0.5</v>
      </c>
      <c r="M515" s="308">
        <f t="shared" ref="M515:N567" si="88">K515-G515</f>
        <v>0.22999999999999998</v>
      </c>
      <c r="N515" s="308">
        <f t="shared" si="88"/>
        <v>0.5</v>
      </c>
      <c r="O515" s="308">
        <f t="shared" ref="O515:O578" si="89">M515+N515</f>
        <v>0.73</v>
      </c>
      <c r="P515" s="34">
        <f t="shared" ref="P515:Q568" si="90">M515*1/3</f>
        <v>7.6666666666666661E-2</v>
      </c>
      <c r="Q515" s="34">
        <f t="shared" si="90"/>
        <v>0.16666666666666666</v>
      </c>
      <c r="R515" s="33"/>
      <c r="S515" s="33"/>
      <c r="T515" s="33">
        <f t="shared" ref="T515:U568" si="91">M515*1/3</f>
        <v>7.6666666666666661E-2</v>
      </c>
      <c r="U515" s="309">
        <f t="shared" si="91"/>
        <v>0.16666666666666666</v>
      </c>
      <c r="V515" s="185"/>
      <c r="W515" s="185">
        <f t="shared" ref="W515:X568" si="92">M515*1/3</f>
        <v>7.6666666666666661E-2</v>
      </c>
      <c r="X515" s="185">
        <f t="shared" si="92"/>
        <v>0.16666666666666666</v>
      </c>
      <c r="Y515" s="185"/>
    </row>
    <row r="516" spans="1:25" ht="18.75">
      <c r="A516" s="181">
        <v>2</v>
      </c>
      <c r="B516" s="306" t="s">
        <v>556</v>
      </c>
      <c r="C516" s="306" t="s">
        <v>622</v>
      </c>
      <c r="D516" s="307" t="s">
        <v>622</v>
      </c>
      <c r="E516" s="307" t="s">
        <v>4149</v>
      </c>
      <c r="F516" s="181">
        <v>86</v>
      </c>
      <c r="G516" s="238">
        <v>0.13</v>
      </c>
      <c r="H516" s="238"/>
      <c r="I516" s="308">
        <f t="shared" si="84"/>
        <v>3.5</v>
      </c>
      <c r="J516" s="308">
        <f t="shared" si="85"/>
        <v>3.4000000000000004</v>
      </c>
      <c r="K516" s="308">
        <f t="shared" si="86"/>
        <v>1.2</v>
      </c>
      <c r="L516" s="308">
        <f t="shared" si="87"/>
        <v>2.2000000000000002</v>
      </c>
      <c r="M516" s="308">
        <f t="shared" si="88"/>
        <v>1.0699999999999998</v>
      </c>
      <c r="N516" s="308">
        <f t="shared" si="88"/>
        <v>2.2000000000000002</v>
      </c>
      <c r="O516" s="308">
        <f t="shared" si="89"/>
        <v>3.27</v>
      </c>
      <c r="P516" s="34">
        <f t="shared" si="90"/>
        <v>0.35666666666666663</v>
      </c>
      <c r="Q516" s="34">
        <f t="shared" si="90"/>
        <v>0.73333333333333339</v>
      </c>
      <c r="R516" s="33"/>
      <c r="S516" s="33"/>
      <c r="T516" s="33">
        <f t="shared" si="91"/>
        <v>0.35666666666666663</v>
      </c>
      <c r="U516" s="309">
        <f t="shared" si="91"/>
        <v>0.73333333333333339</v>
      </c>
      <c r="V516" s="185"/>
      <c r="W516" s="185">
        <f t="shared" si="92"/>
        <v>0.35666666666666663</v>
      </c>
      <c r="X516" s="185">
        <f t="shared" si="92"/>
        <v>0.73333333333333339</v>
      </c>
      <c r="Y516" s="185"/>
    </row>
    <row r="517" spans="1:25" ht="18.75">
      <c r="A517" s="181">
        <v>3</v>
      </c>
      <c r="B517" s="306" t="s">
        <v>556</v>
      </c>
      <c r="C517" s="306" t="s">
        <v>4150</v>
      </c>
      <c r="D517" s="307" t="s">
        <v>4151</v>
      </c>
      <c r="E517" s="307" t="s">
        <v>4152</v>
      </c>
      <c r="F517" s="181">
        <v>118</v>
      </c>
      <c r="G517" s="238"/>
      <c r="H517" s="238"/>
      <c r="I517" s="308">
        <f t="shared" si="84"/>
        <v>4.9000000000000004</v>
      </c>
      <c r="J517" s="308">
        <f t="shared" si="85"/>
        <v>4.5999999999999996</v>
      </c>
      <c r="K517" s="308">
        <f t="shared" si="86"/>
        <v>1.6</v>
      </c>
      <c r="L517" s="308">
        <f t="shared" si="87"/>
        <v>3</v>
      </c>
      <c r="M517" s="308">
        <f t="shared" si="88"/>
        <v>1.6</v>
      </c>
      <c r="N517" s="308">
        <f t="shared" si="88"/>
        <v>3</v>
      </c>
      <c r="O517" s="308">
        <f t="shared" si="89"/>
        <v>4.5999999999999996</v>
      </c>
      <c r="P517" s="34">
        <f t="shared" si="90"/>
        <v>0.53333333333333333</v>
      </c>
      <c r="Q517" s="34">
        <f t="shared" si="90"/>
        <v>1</v>
      </c>
      <c r="R517" s="33"/>
      <c r="S517" s="33"/>
      <c r="T517" s="33">
        <f t="shared" si="91"/>
        <v>0.53333333333333333</v>
      </c>
      <c r="U517" s="309">
        <f t="shared" si="91"/>
        <v>1</v>
      </c>
      <c r="V517" s="185"/>
      <c r="W517" s="185">
        <f t="shared" si="92"/>
        <v>0.53333333333333333</v>
      </c>
      <c r="X517" s="185">
        <f t="shared" si="92"/>
        <v>1</v>
      </c>
      <c r="Y517" s="185"/>
    </row>
    <row r="518" spans="1:25" ht="18.75">
      <c r="A518" s="181">
        <v>4</v>
      </c>
      <c r="B518" s="306" t="s">
        <v>556</v>
      </c>
      <c r="C518" s="306" t="s">
        <v>622</v>
      </c>
      <c r="D518" s="307" t="s">
        <v>619</v>
      </c>
      <c r="E518" s="307" t="s">
        <v>4153</v>
      </c>
      <c r="F518" s="181">
        <v>233</v>
      </c>
      <c r="G518" s="238">
        <v>0.33</v>
      </c>
      <c r="H518" s="238"/>
      <c r="I518" s="308">
        <f t="shared" si="84"/>
        <v>9.6</v>
      </c>
      <c r="J518" s="308">
        <f t="shared" si="85"/>
        <v>9.1000000000000014</v>
      </c>
      <c r="K518" s="308">
        <f t="shared" si="86"/>
        <v>3.2</v>
      </c>
      <c r="L518" s="308">
        <f t="shared" si="87"/>
        <v>5.9</v>
      </c>
      <c r="M518" s="308">
        <f t="shared" si="88"/>
        <v>2.87</v>
      </c>
      <c r="N518" s="308">
        <f t="shared" si="88"/>
        <v>5.9</v>
      </c>
      <c r="O518" s="308">
        <f t="shared" si="89"/>
        <v>8.77</v>
      </c>
      <c r="P518" s="34">
        <f t="shared" si="90"/>
        <v>0.95666666666666667</v>
      </c>
      <c r="Q518" s="34">
        <f t="shared" si="90"/>
        <v>1.9666666666666668</v>
      </c>
      <c r="R518" s="33"/>
      <c r="S518" s="33"/>
      <c r="T518" s="33">
        <f t="shared" si="91"/>
        <v>0.95666666666666667</v>
      </c>
      <c r="U518" s="309">
        <f t="shared" si="91"/>
        <v>1.9666666666666668</v>
      </c>
      <c r="V518" s="185"/>
      <c r="W518" s="185">
        <f t="shared" si="92"/>
        <v>0.95666666666666667</v>
      </c>
      <c r="X518" s="185">
        <f t="shared" si="92"/>
        <v>1.9666666666666668</v>
      </c>
      <c r="Y518" s="185"/>
    </row>
    <row r="519" spans="1:25" ht="18.75">
      <c r="A519" s="181">
        <v>5</v>
      </c>
      <c r="B519" s="306" t="s">
        <v>556</v>
      </c>
      <c r="C519" s="306" t="s">
        <v>622</v>
      </c>
      <c r="D519" s="307" t="s">
        <v>614</v>
      </c>
      <c r="E519" s="307" t="s">
        <v>4154</v>
      </c>
      <c r="F519" s="181">
        <v>92</v>
      </c>
      <c r="G519" s="238"/>
      <c r="H519" s="238"/>
      <c r="I519" s="308">
        <f t="shared" si="84"/>
        <v>3.8</v>
      </c>
      <c r="J519" s="308">
        <f t="shared" si="85"/>
        <v>3.5999999999999996</v>
      </c>
      <c r="K519" s="308">
        <f t="shared" si="86"/>
        <v>1.3</v>
      </c>
      <c r="L519" s="308">
        <f t="shared" si="87"/>
        <v>2.2999999999999998</v>
      </c>
      <c r="M519" s="308">
        <f t="shared" si="88"/>
        <v>1.3</v>
      </c>
      <c r="N519" s="308">
        <f t="shared" si="88"/>
        <v>2.2999999999999998</v>
      </c>
      <c r="O519" s="308">
        <f t="shared" si="89"/>
        <v>3.5999999999999996</v>
      </c>
      <c r="P519" s="34">
        <f t="shared" si="90"/>
        <v>0.43333333333333335</v>
      </c>
      <c r="Q519" s="34">
        <f t="shared" si="90"/>
        <v>0.76666666666666661</v>
      </c>
      <c r="R519" s="33"/>
      <c r="S519" s="33"/>
      <c r="T519" s="33">
        <f t="shared" si="91"/>
        <v>0.43333333333333335</v>
      </c>
      <c r="U519" s="309">
        <f t="shared" si="91"/>
        <v>0.76666666666666661</v>
      </c>
      <c r="V519" s="185"/>
      <c r="W519" s="185">
        <f t="shared" si="92"/>
        <v>0.43333333333333335</v>
      </c>
      <c r="X519" s="185">
        <f t="shared" si="92"/>
        <v>0.76666666666666661</v>
      </c>
      <c r="Y519" s="185"/>
    </row>
    <row r="520" spans="1:25" ht="18.75">
      <c r="A520" s="181">
        <v>6</v>
      </c>
      <c r="B520" s="306" t="s">
        <v>556</v>
      </c>
      <c r="C520" s="306" t="s">
        <v>625</v>
      </c>
      <c r="D520" s="307" t="s">
        <v>627</v>
      </c>
      <c r="E520" s="307" t="s">
        <v>4155</v>
      </c>
      <c r="F520" s="181">
        <v>121</v>
      </c>
      <c r="G520" s="238">
        <v>1.94</v>
      </c>
      <c r="H520" s="238">
        <v>3.44</v>
      </c>
      <c r="I520" s="308">
        <f t="shared" si="84"/>
        <v>5</v>
      </c>
      <c r="J520" s="308">
        <f t="shared" si="85"/>
        <v>4.8</v>
      </c>
      <c r="K520" s="308">
        <f t="shared" si="86"/>
        <v>1.7</v>
      </c>
      <c r="L520" s="308">
        <f t="shared" si="87"/>
        <v>3.1</v>
      </c>
      <c r="M520" s="308">
        <v>0</v>
      </c>
      <c r="N520" s="308">
        <v>0</v>
      </c>
      <c r="O520" s="308">
        <f t="shared" si="89"/>
        <v>0</v>
      </c>
      <c r="P520" s="34">
        <f t="shared" si="90"/>
        <v>0</v>
      </c>
      <c r="Q520" s="34">
        <f t="shared" si="90"/>
        <v>0</v>
      </c>
      <c r="R520" s="33"/>
      <c r="S520" s="33"/>
      <c r="T520" s="33">
        <f t="shared" si="91"/>
        <v>0</v>
      </c>
      <c r="U520" s="309">
        <f t="shared" si="91"/>
        <v>0</v>
      </c>
      <c r="V520" s="185"/>
      <c r="W520" s="185">
        <f t="shared" si="92"/>
        <v>0</v>
      </c>
      <c r="X520" s="185">
        <f t="shared" si="92"/>
        <v>0</v>
      </c>
      <c r="Y520" s="185"/>
    </row>
    <row r="521" spans="1:25" ht="18.75">
      <c r="A521" s="181">
        <v>7</v>
      </c>
      <c r="B521" s="306" t="s">
        <v>556</v>
      </c>
      <c r="C521" s="306" t="s">
        <v>608</v>
      </c>
      <c r="D521" s="307" t="s">
        <v>588</v>
      </c>
      <c r="E521" s="307" t="s">
        <v>4156</v>
      </c>
      <c r="F521" s="181">
        <v>237</v>
      </c>
      <c r="G521" s="238">
        <v>3.04</v>
      </c>
      <c r="H521" s="238">
        <v>3.42</v>
      </c>
      <c r="I521" s="308">
        <f t="shared" si="84"/>
        <v>9.8000000000000007</v>
      </c>
      <c r="J521" s="308">
        <f t="shared" si="85"/>
        <v>9.3000000000000007</v>
      </c>
      <c r="K521" s="308">
        <f t="shared" si="86"/>
        <v>3.3</v>
      </c>
      <c r="L521" s="308">
        <f t="shared" si="87"/>
        <v>6</v>
      </c>
      <c r="M521" s="308">
        <f t="shared" si="88"/>
        <v>0.25999999999999979</v>
      </c>
      <c r="N521" s="308">
        <f t="shared" si="88"/>
        <v>2.58</v>
      </c>
      <c r="O521" s="308">
        <f t="shared" si="89"/>
        <v>2.84</v>
      </c>
      <c r="P521" s="34">
        <f t="shared" si="90"/>
        <v>8.66666666666666E-2</v>
      </c>
      <c r="Q521" s="34">
        <f t="shared" si="90"/>
        <v>0.86</v>
      </c>
      <c r="R521" s="33"/>
      <c r="S521" s="33"/>
      <c r="T521" s="33">
        <f t="shared" si="91"/>
        <v>8.66666666666666E-2</v>
      </c>
      <c r="U521" s="309">
        <f t="shared" si="91"/>
        <v>0.86</v>
      </c>
      <c r="V521" s="185"/>
      <c r="W521" s="185">
        <f t="shared" si="92"/>
        <v>8.66666666666666E-2</v>
      </c>
      <c r="X521" s="185">
        <f t="shared" si="92"/>
        <v>0.86</v>
      </c>
      <c r="Y521" s="185"/>
    </row>
    <row r="522" spans="1:25" ht="18.75">
      <c r="A522" s="181">
        <v>8</v>
      </c>
      <c r="B522" s="306" t="s">
        <v>556</v>
      </c>
      <c r="C522" s="306" t="s">
        <v>608</v>
      </c>
      <c r="D522" s="307" t="s">
        <v>603</v>
      </c>
      <c r="E522" s="307" t="s">
        <v>4157</v>
      </c>
      <c r="F522" s="181">
        <v>117</v>
      </c>
      <c r="G522" s="238"/>
      <c r="H522" s="238"/>
      <c r="I522" s="308">
        <f t="shared" si="84"/>
        <v>4.8</v>
      </c>
      <c r="J522" s="308">
        <f t="shared" si="85"/>
        <v>4.5999999999999996</v>
      </c>
      <c r="K522" s="308">
        <f t="shared" si="86"/>
        <v>1.6</v>
      </c>
      <c r="L522" s="308">
        <f t="shared" si="87"/>
        <v>3</v>
      </c>
      <c r="M522" s="308">
        <f t="shared" si="88"/>
        <v>1.6</v>
      </c>
      <c r="N522" s="308">
        <f t="shared" si="88"/>
        <v>3</v>
      </c>
      <c r="O522" s="308">
        <f t="shared" si="89"/>
        <v>4.5999999999999996</v>
      </c>
      <c r="P522" s="34">
        <f t="shared" si="90"/>
        <v>0.53333333333333333</v>
      </c>
      <c r="Q522" s="34">
        <f t="shared" si="90"/>
        <v>1</v>
      </c>
      <c r="R522" s="33"/>
      <c r="S522" s="33"/>
      <c r="T522" s="33">
        <f t="shared" si="91"/>
        <v>0.53333333333333333</v>
      </c>
      <c r="U522" s="309">
        <f t="shared" si="91"/>
        <v>1</v>
      </c>
      <c r="V522" s="185"/>
      <c r="W522" s="185">
        <f t="shared" si="92"/>
        <v>0.53333333333333333</v>
      </c>
      <c r="X522" s="185">
        <f t="shared" si="92"/>
        <v>1</v>
      </c>
      <c r="Y522" s="185"/>
    </row>
    <row r="523" spans="1:25" ht="18.75">
      <c r="A523" s="181">
        <v>9</v>
      </c>
      <c r="B523" s="306" t="s">
        <v>556</v>
      </c>
      <c r="C523" s="306" t="s">
        <v>649</v>
      </c>
      <c r="D523" s="307" t="s">
        <v>586</v>
      </c>
      <c r="E523" s="307" t="s">
        <v>4158</v>
      </c>
      <c r="F523" s="181">
        <v>34</v>
      </c>
      <c r="G523" s="238">
        <v>3.83</v>
      </c>
      <c r="H523" s="238">
        <v>2.67</v>
      </c>
      <c r="I523" s="308">
        <f t="shared" si="84"/>
        <v>1.4</v>
      </c>
      <c r="J523" s="308">
        <f t="shared" si="85"/>
        <v>1.4</v>
      </c>
      <c r="K523" s="308">
        <f t="shared" si="86"/>
        <v>0.5</v>
      </c>
      <c r="L523" s="308">
        <f t="shared" si="87"/>
        <v>0.9</v>
      </c>
      <c r="M523" s="308">
        <v>0</v>
      </c>
      <c r="N523" s="308">
        <v>0</v>
      </c>
      <c r="O523" s="308">
        <f t="shared" si="89"/>
        <v>0</v>
      </c>
      <c r="P523" s="34">
        <f t="shared" si="90"/>
        <v>0</v>
      </c>
      <c r="Q523" s="34">
        <f t="shared" si="90"/>
        <v>0</v>
      </c>
      <c r="R523" s="33"/>
      <c r="S523" s="33"/>
      <c r="T523" s="33">
        <f t="shared" si="91"/>
        <v>0</v>
      </c>
      <c r="U523" s="309">
        <f t="shared" si="91"/>
        <v>0</v>
      </c>
      <c r="V523" s="185"/>
      <c r="W523" s="185">
        <f t="shared" si="92"/>
        <v>0</v>
      </c>
      <c r="X523" s="185">
        <f t="shared" si="92"/>
        <v>0</v>
      </c>
      <c r="Y523" s="185"/>
    </row>
    <row r="524" spans="1:25" ht="18.75">
      <c r="A524" s="181">
        <v>10</v>
      </c>
      <c r="B524" s="306" t="s">
        <v>556</v>
      </c>
      <c r="C524" s="306" t="s">
        <v>622</v>
      </c>
      <c r="D524" s="307" t="s">
        <v>616</v>
      </c>
      <c r="E524" s="307" t="s">
        <v>4159</v>
      </c>
      <c r="F524" s="181">
        <v>198</v>
      </c>
      <c r="G524" s="238">
        <v>2.4950000000000001</v>
      </c>
      <c r="H524" s="238"/>
      <c r="I524" s="308">
        <f t="shared" si="84"/>
        <v>8.1999999999999993</v>
      </c>
      <c r="J524" s="308">
        <f t="shared" si="85"/>
        <v>7.7</v>
      </c>
      <c r="K524" s="308">
        <f t="shared" si="86"/>
        <v>2.7</v>
      </c>
      <c r="L524" s="308">
        <f t="shared" si="87"/>
        <v>5</v>
      </c>
      <c r="M524" s="308">
        <f t="shared" si="88"/>
        <v>0.20500000000000007</v>
      </c>
      <c r="N524" s="308">
        <f t="shared" si="88"/>
        <v>5</v>
      </c>
      <c r="O524" s="308">
        <f t="shared" si="89"/>
        <v>5.2050000000000001</v>
      </c>
      <c r="P524" s="34">
        <f t="shared" si="90"/>
        <v>6.8333333333333357E-2</v>
      </c>
      <c r="Q524" s="34">
        <f t="shared" si="90"/>
        <v>1.6666666666666667</v>
      </c>
      <c r="R524" s="33"/>
      <c r="S524" s="33"/>
      <c r="T524" s="33">
        <f t="shared" si="91"/>
        <v>6.8333333333333357E-2</v>
      </c>
      <c r="U524" s="309">
        <f t="shared" si="91"/>
        <v>1.6666666666666667</v>
      </c>
      <c r="V524" s="185"/>
      <c r="W524" s="185">
        <f t="shared" si="92"/>
        <v>6.8333333333333357E-2</v>
      </c>
      <c r="X524" s="185">
        <f t="shared" si="92"/>
        <v>1.6666666666666667</v>
      </c>
      <c r="Y524" s="185"/>
    </row>
    <row r="525" spans="1:25" ht="18.75">
      <c r="A525" s="181">
        <v>11</v>
      </c>
      <c r="B525" s="306" t="s">
        <v>556</v>
      </c>
      <c r="C525" s="306" t="s">
        <v>625</v>
      </c>
      <c r="D525" s="307" t="s">
        <v>633</v>
      </c>
      <c r="E525" s="307" t="s">
        <v>4160</v>
      </c>
      <c r="F525" s="181">
        <v>54</v>
      </c>
      <c r="G525" s="238"/>
      <c r="H525" s="238"/>
      <c r="I525" s="308">
        <f t="shared" si="84"/>
        <v>2.2000000000000002</v>
      </c>
      <c r="J525" s="308">
        <f t="shared" si="85"/>
        <v>2.0999999999999996</v>
      </c>
      <c r="K525" s="308">
        <f t="shared" si="86"/>
        <v>0.7</v>
      </c>
      <c r="L525" s="308">
        <f t="shared" si="87"/>
        <v>1.4</v>
      </c>
      <c r="M525" s="308">
        <f t="shared" si="88"/>
        <v>0.7</v>
      </c>
      <c r="N525" s="308">
        <f t="shared" si="88"/>
        <v>1.4</v>
      </c>
      <c r="O525" s="308">
        <f t="shared" si="89"/>
        <v>2.0999999999999996</v>
      </c>
      <c r="P525" s="34">
        <f t="shared" si="90"/>
        <v>0.23333333333333331</v>
      </c>
      <c r="Q525" s="34">
        <f t="shared" si="90"/>
        <v>0.46666666666666662</v>
      </c>
      <c r="R525" s="33"/>
      <c r="S525" s="33"/>
      <c r="T525" s="33">
        <f t="shared" si="91"/>
        <v>0.23333333333333331</v>
      </c>
      <c r="U525" s="309">
        <f t="shared" si="91"/>
        <v>0.46666666666666662</v>
      </c>
      <c r="V525" s="185"/>
      <c r="W525" s="185">
        <f t="shared" si="92"/>
        <v>0.23333333333333331</v>
      </c>
      <c r="X525" s="185">
        <f t="shared" si="92"/>
        <v>0.46666666666666662</v>
      </c>
      <c r="Y525" s="185"/>
    </row>
    <row r="526" spans="1:25" ht="18.75">
      <c r="A526" s="181">
        <v>12</v>
      </c>
      <c r="B526" s="306" t="s">
        <v>556</v>
      </c>
      <c r="C526" s="306" t="s">
        <v>608</v>
      </c>
      <c r="D526" s="307" t="s">
        <v>612</v>
      </c>
      <c r="E526" s="307" t="s">
        <v>4161</v>
      </c>
      <c r="F526" s="181">
        <v>63</v>
      </c>
      <c r="G526" s="238"/>
      <c r="H526" s="238">
        <v>1.9939999999999998</v>
      </c>
      <c r="I526" s="308">
        <f t="shared" si="84"/>
        <v>2.6</v>
      </c>
      <c r="J526" s="308">
        <f t="shared" si="85"/>
        <v>2.5</v>
      </c>
      <c r="K526" s="308">
        <f t="shared" si="86"/>
        <v>0.9</v>
      </c>
      <c r="L526" s="308">
        <f t="shared" si="87"/>
        <v>1.6</v>
      </c>
      <c r="M526" s="308">
        <f t="shared" si="88"/>
        <v>0.9</v>
      </c>
      <c r="N526" s="308">
        <v>0</v>
      </c>
      <c r="O526" s="308">
        <f t="shared" si="89"/>
        <v>0.9</v>
      </c>
      <c r="P526" s="34">
        <f t="shared" si="90"/>
        <v>0.3</v>
      </c>
      <c r="Q526" s="34">
        <f t="shared" si="90"/>
        <v>0</v>
      </c>
      <c r="R526" s="33"/>
      <c r="S526" s="33"/>
      <c r="T526" s="33">
        <f t="shared" si="91"/>
        <v>0.3</v>
      </c>
      <c r="U526" s="309">
        <f t="shared" si="91"/>
        <v>0</v>
      </c>
      <c r="V526" s="185"/>
      <c r="W526" s="185">
        <f t="shared" si="92"/>
        <v>0.3</v>
      </c>
      <c r="X526" s="185">
        <f t="shared" si="92"/>
        <v>0</v>
      </c>
      <c r="Y526" s="185"/>
    </row>
    <row r="527" spans="1:25" ht="18.75">
      <c r="A527" s="181">
        <v>13</v>
      </c>
      <c r="B527" s="306" t="s">
        <v>556</v>
      </c>
      <c r="C527" s="306" t="s">
        <v>649</v>
      </c>
      <c r="D527" s="307" t="s">
        <v>601</v>
      </c>
      <c r="E527" s="307" t="s">
        <v>4162</v>
      </c>
      <c r="F527" s="181">
        <v>78</v>
      </c>
      <c r="G527" s="238">
        <v>0.54100000000000004</v>
      </c>
      <c r="H527" s="238">
        <v>1.1764999999999999</v>
      </c>
      <c r="I527" s="308">
        <f t="shared" si="84"/>
        <v>3.2</v>
      </c>
      <c r="J527" s="308">
        <f t="shared" si="85"/>
        <v>3.1</v>
      </c>
      <c r="K527" s="308">
        <f t="shared" si="86"/>
        <v>1.1000000000000001</v>
      </c>
      <c r="L527" s="308">
        <f t="shared" si="87"/>
        <v>2</v>
      </c>
      <c r="M527" s="308">
        <f t="shared" si="88"/>
        <v>0.55900000000000005</v>
      </c>
      <c r="N527" s="308">
        <f t="shared" si="88"/>
        <v>0.82350000000000012</v>
      </c>
      <c r="O527" s="308">
        <f t="shared" si="89"/>
        <v>1.3825000000000003</v>
      </c>
      <c r="P527" s="34">
        <f t="shared" si="90"/>
        <v>0.18633333333333335</v>
      </c>
      <c r="Q527" s="34">
        <f t="shared" si="90"/>
        <v>0.27450000000000002</v>
      </c>
      <c r="R527" s="33"/>
      <c r="S527" s="33"/>
      <c r="T527" s="33">
        <f t="shared" si="91"/>
        <v>0.18633333333333335</v>
      </c>
      <c r="U527" s="309">
        <f t="shared" si="91"/>
        <v>0.27450000000000002</v>
      </c>
      <c r="V527" s="185"/>
      <c r="W527" s="185">
        <f t="shared" si="92"/>
        <v>0.18633333333333335</v>
      </c>
      <c r="X527" s="185">
        <f t="shared" si="92"/>
        <v>0.27450000000000002</v>
      </c>
      <c r="Y527" s="185"/>
    </row>
    <row r="528" spans="1:25" ht="18.75">
      <c r="A528" s="181">
        <v>14</v>
      </c>
      <c r="B528" s="306" t="s">
        <v>556</v>
      </c>
      <c r="C528" s="306" t="s">
        <v>608</v>
      </c>
      <c r="D528" s="307" t="s">
        <v>4163</v>
      </c>
      <c r="E528" s="307" t="s">
        <v>4164</v>
      </c>
      <c r="F528" s="181">
        <v>120</v>
      </c>
      <c r="G528" s="238"/>
      <c r="H528" s="238"/>
      <c r="I528" s="308">
        <f t="shared" si="84"/>
        <v>5</v>
      </c>
      <c r="J528" s="308">
        <f t="shared" si="85"/>
        <v>4.8</v>
      </c>
      <c r="K528" s="308">
        <f t="shared" si="86"/>
        <v>1.7</v>
      </c>
      <c r="L528" s="308">
        <f t="shared" si="87"/>
        <v>3.1</v>
      </c>
      <c r="M528" s="308">
        <f t="shared" si="88"/>
        <v>1.7</v>
      </c>
      <c r="N528" s="308">
        <f t="shared" si="88"/>
        <v>3.1</v>
      </c>
      <c r="O528" s="308">
        <f t="shared" si="89"/>
        <v>4.8</v>
      </c>
      <c r="P528" s="34">
        <f t="shared" si="90"/>
        <v>0.56666666666666665</v>
      </c>
      <c r="Q528" s="34">
        <f t="shared" si="90"/>
        <v>1.0333333333333334</v>
      </c>
      <c r="R528" s="33"/>
      <c r="S528" s="33"/>
      <c r="T528" s="33">
        <f t="shared" si="91"/>
        <v>0.56666666666666665</v>
      </c>
      <c r="U528" s="309">
        <f t="shared" si="91"/>
        <v>1.0333333333333334</v>
      </c>
      <c r="V528" s="185"/>
      <c r="W528" s="185">
        <f t="shared" si="92"/>
        <v>0.56666666666666665</v>
      </c>
      <c r="X528" s="185">
        <f t="shared" si="92"/>
        <v>1.0333333333333334</v>
      </c>
      <c r="Y528" s="185"/>
    </row>
    <row r="529" spans="1:25" ht="18.75">
      <c r="A529" s="181">
        <v>15</v>
      </c>
      <c r="B529" s="306" t="s">
        <v>556</v>
      </c>
      <c r="C529" s="306" t="s">
        <v>608</v>
      </c>
      <c r="D529" s="307" t="s">
        <v>4165</v>
      </c>
      <c r="E529" s="307" t="s">
        <v>4166</v>
      </c>
      <c r="F529" s="181">
        <v>78</v>
      </c>
      <c r="G529" s="238"/>
      <c r="H529" s="238"/>
      <c r="I529" s="308">
        <f t="shared" si="84"/>
        <v>3.2</v>
      </c>
      <c r="J529" s="308">
        <f t="shared" si="85"/>
        <v>3.1</v>
      </c>
      <c r="K529" s="308">
        <f t="shared" si="86"/>
        <v>1.1000000000000001</v>
      </c>
      <c r="L529" s="308">
        <f t="shared" si="87"/>
        <v>2</v>
      </c>
      <c r="M529" s="308">
        <f t="shared" si="88"/>
        <v>1.1000000000000001</v>
      </c>
      <c r="N529" s="308">
        <f t="shared" si="88"/>
        <v>2</v>
      </c>
      <c r="O529" s="308">
        <f t="shared" si="89"/>
        <v>3.1</v>
      </c>
      <c r="P529" s="34">
        <f t="shared" si="90"/>
        <v>0.3666666666666667</v>
      </c>
      <c r="Q529" s="34">
        <f t="shared" si="90"/>
        <v>0.66666666666666663</v>
      </c>
      <c r="R529" s="33"/>
      <c r="S529" s="33"/>
      <c r="T529" s="33">
        <f t="shared" si="91"/>
        <v>0.3666666666666667</v>
      </c>
      <c r="U529" s="309">
        <f t="shared" si="91"/>
        <v>0.66666666666666663</v>
      </c>
      <c r="V529" s="185"/>
      <c r="W529" s="185">
        <f t="shared" si="92"/>
        <v>0.3666666666666667</v>
      </c>
      <c r="X529" s="185">
        <f t="shared" si="92"/>
        <v>0.66666666666666663</v>
      </c>
      <c r="Y529" s="185"/>
    </row>
    <row r="530" spans="1:25" ht="18.75">
      <c r="A530" s="181">
        <v>16</v>
      </c>
      <c r="B530" s="306" t="s">
        <v>556</v>
      </c>
      <c r="C530" s="306" t="s">
        <v>4150</v>
      </c>
      <c r="D530" s="340" t="s">
        <v>642</v>
      </c>
      <c r="E530" s="340" t="s">
        <v>4167</v>
      </c>
      <c r="F530" s="181">
        <v>51</v>
      </c>
      <c r="G530" s="238"/>
      <c r="H530" s="238"/>
      <c r="I530" s="308">
        <f t="shared" si="84"/>
        <v>2.1</v>
      </c>
      <c r="J530" s="308">
        <f t="shared" si="85"/>
        <v>2</v>
      </c>
      <c r="K530" s="308">
        <f t="shared" si="86"/>
        <v>0.7</v>
      </c>
      <c r="L530" s="308">
        <f t="shared" si="87"/>
        <v>1.3</v>
      </c>
      <c r="M530" s="308">
        <f t="shared" si="88"/>
        <v>0.7</v>
      </c>
      <c r="N530" s="308">
        <f t="shared" si="88"/>
        <v>1.3</v>
      </c>
      <c r="O530" s="308">
        <f t="shared" si="89"/>
        <v>2</v>
      </c>
      <c r="P530" s="34">
        <f t="shared" si="90"/>
        <v>0.23333333333333331</v>
      </c>
      <c r="Q530" s="34">
        <f t="shared" si="90"/>
        <v>0.43333333333333335</v>
      </c>
      <c r="R530" s="33"/>
      <c r="S530" s="33"/>
      <c r="T530" s="33">
        <f t="shared" si="91"/>
        <v>0.23333333333333331</v>
      </c>
      <c r="U530" s="309">
        <f t="shared" si="91"/>
        <v>0.43333333333333335</v>
      </c>
      <c r="V530" s="185"/>
      <c r="W530" s="185">
        <f t="shared" si="92"/>
        <v>0.23333333333333331</v>
      </c>
      <c r="X530" s="185">
        <f t="shared" si="92"/>
        <v>0.43333333333333335</v>
      </c>
      <c r="Y530" s="185"/>
    </row>
    <row r="531" spans="1:25" ht="18.75">
      <c r="A531" s="181">
        <v>17</v>
      </c>
      <c r="B531" s="306" t="s">
        <v>556</v>
      </c>
      <c r="C531" s="306" t="s">
        <v>608</v>
      </c>
      <c r="D531" s="340" t="s">
        <v>593</v>
      </c>
      <c r="E531" s="340" t="s">
        <v>4168</v>
      </c>
      <c r="F531" s="181">
        <v>84</v>
      </c>
      <c r="G531" s="238"/>
      <c r="H531" s="238"/>
      <c r="I531" s="308">
        <f t="shared" si="84"/>
        <v>3.5</v>
      </c>
      <c r="J531" s="308">
        <f t="shared" si="85"/>
        <v>3.4000000000000004</v>
      </c>
      <c r="K531" s="308">
        <f t="shared" si="86"/>
        <v>1.2</v>
      </c>
      <c r="L531" s="308">
        <f t="shared" si="87"/>
        <v>2.2000000000000002</v>
      </c>
      <c r="M531" s="308">
        <f t="shared" si="88"/>
        <v>1.2</v>
      </c>
      <c r="N531" s="308">
        <f t="shared" si="88"/>
        <v>2.2000000000000002</v>
      </c>
      <c r="O531" s="308">
        <f t="shared" si="89"/>
        <v>3.4000000000000004</v>
      </c>
      <c r="P531" s="34">
        <f t="shared" si="90"/>
        <v>0.39999999999999997</v>
      </c>
      <c r="Q531" s="34">
        <f t="shared" si="90"/>
        <v>0.73333333333333339</v>
      </c>
      <c r="R531" s="33"/>
      <c r="S531" s="33"/>
      <c r="T531" s="33">
        <f t="shared" si="91"/>
        <v>0.39999999999999997</v>
      </c>
      <c r="U531" s="309">
        <f t="shared" si="91"/>
        <v>0.73333333333333339</v>
      </c>
      <c r="V531" s="185"/>
      <c r="W531" s="185">
        <f t="shared" si="92"/>
        <v>0.39999999999999997</v>
      </c>
      <c r="X531" s="185">
        <f t="shared" si="92"/>
        <v>0.73333333333333339</v>
      </c>
      <c r="Y531" s="185"/>
    </row>
    <row r="532" spans="1:25" ht="18.75">
      <c r="A532" s="181">
        <v>18</v>
      </c>
      <c r="B532" s="306" t="s">
        <v>556</v>
      </c>
      <c r="C532" s="306" t="s">
        <v>625</v>
      </c>
      <c r="D532" s="340" t="s">
        <v>596</v>
      </c>
      <c r="E532" s="340" t="s">
        <v>4169</v>
      </c>
      <c r="F532" s="181">
        <v>108</v>
      </c>
      <c r="G532" s="238"/>
      <c r="H532" s="238"/>
      <c r="I532" s="308">
        <f t="shared" si="84"/>
        <v>4.5</v>
      </c>
      <c r="J532" s="308">
        <f t="shared" si="85"/>
        <v>4.3</v>
      </c>
      <c r="K532" s="308">
        <f t="shared" si="86"/>
        <v>1.5</v>
      </c>
      <c r="L532" s="308">
        <f t="shared" si="87"/>
        <v>2.8</v>
      </c>
      <c r="M532" s="308">
        <f t="shared" si="88"/>
        <v>1.5</v>
      </c>
      <c r="N532" s="308">
        <f t="shared" si="88"/>
        <v>2.8</v>
      </c>
      <c r="O532" s="308">
        <f t="shared" si="89"/>
        <v>4.3</v>
      </c>
      <c r="P532" s="34">
        <f t="shared" si="90"/>
        <v>0.5</v>
      </c>
      <c r="Q532" s="34">
        <f t="shared" si="90"/>
        <v>0.93333333333333324</v>
      </c>
      <c r="R532" s="33"/>
      <c r="S532" s="33"/>
      <c r="T532" s="33">
        <f t="shared" si="91"/>
        <v>0.5</v>
      </c>
      <c r="U532" s="309">
        <f t="shared" si="91"/>
        <v>0.93333333333333324</v>
      </c>
      <c r="V532" s="185"/>
      <c r="W532" s="185">
        <f t="shared" si="92"/>
        <v>0.5</v>
      </c>
      <c r="X532" s="185">
        <f t="shared" si="92"/>
        <v>0.93333333333333324</v>
      </c>
      <c r="Y532" s="185"/>
    </row>
    <row r="533" spans="1:25" ht="18.75">
      <c r="A533" s="181">
        <v>19</v>
      </c>
      <c r="B533" s="306" t="s">
        <v>556</v>
      </c>
      <c r="C533" s="306" t="s">
        <v>344</v>
      </c>
      <c r="D533" s="307" t="s">
        <v>567</v>
      </c>
      <c r="E533" s="307" t="s">
        <v>4170</v>
      </c>
      <c r="F533" s="181">
        <v>25</v>
      </c>
      <c r="G533" s="238">
        <v>5.5500000000000001E-2</v>
      </c>
      <c r="H533" s="238">
        <v>1.008</v>
      </c>
      <c r="I533" s="308">
        <f t="shared" si="84"/>
        <v>1</v>
      </c>
      <c r="J533" s="308">
        <f t="shared" si="85"/>
        <v>0.89999999999999991</v>
      </c>
      <c r="K533" s="308">
        <f t="shared" si="86"/>
        <v>0.3</v>
      </c>
      <c r="L533" s="308">
        <f t="shared" si="87"/>
        <v>0.6</v>
      </c>
      <c r="M533" s="308">
        <f t="shared" si="88"/>
        <v>0.2445</v>
      </c>
      <c r="N533" s="308">
        <v>0</v>
      </c>
      <c r="O533" s="308">
        <f t="shared" si="89"/>
        <v>0.2445</v>
      </c>
      <c r="P533" s="34">
        <f t="shared" si="90"/>
        <v>8.1500000000000003E-2</v>
      </c>
      <c r="Q533" s="34">
        <f t="shared" si="90"/>
        <v>0</v>
      </c>
      <c r="R533" s="33"/>
      <c r="S533" s="33"/>
      <c r="T533" s="33">
        <f t="shared" si="91"/>
        <v>8.1500000000000003E-2</v>
      </c>
      <c r="U533" s="309">
        <f t="shared" si="91"/>
        <v>0</v>
      </c>
      <c r="V533" s="185"/>
      <c r="W533" s="185">
        <f t="shared" si="92"/>
        <v>8.1500000000000003E-2</v>
      </c>
      <c r="X533" s="185">
        <f t="shared" si="92"/>
        <v>0</v>
      </c>
      <c r="Y533" s="185"/>
    </row>
    <row r="534" spans="1:25" ht="18.75">
      <c r="A534" s="181">
        <v>20</v>
      </c>
      <c r="B534" s="306" t="s">
        <v>556</v>
      </c>
      <c r="C534" s="306" t="s">
        <v>344</v>
      </c>
      <c r="D534" s="307" t="s">
        <v>344</v>
      </c>
      <c r="E534" s="307" t="s">
        <v>4171</v>
      </c>
      <c r="F534" s="181">
        <v>54</v>
      </c>
      <c r="G534" s="238"/>
      <c r="H534" s="238"/>
      <c r="I534" s="308">
        <f t="shared" si="84"/>
        <v>2.2000000000000002</v>
      </c>
      <c r="J534" s="308">
        <f t="shared" si="85"/>
        <v>2.0999999999999996</v>
      </c>
      <c r="K534" s="308">
        <f t="shared" si="86"/>
        <v>0.7</v>
      </c>
      <c r="L534" s="308">
        <f t="shared" si="87"/>
        <v>1.4</v>
      </c>
      <c r="M534" s="308">
        <f t="shared" si="88"/>
        <v>0.7</v>
      </c>
      <c r="N534" s="308">
        <f t="shared" si="88"/>
        <v>1.4</v>
      </c>
      <c r="O534" s="308">
        <f t="shared" si="89"/>
        <v>2.0999999999999996</v>
      </c>
      <c r="P534" s="34">
        <f t="shared" si="90"/>
        <v>0.23333333333333331</v>
      </c>
      <c r="Q534" s="34">
        <f t="shared" si="90"/>
        <v>0.46666666666666662</v>
      </c>
      <c r="R534" s="33"/>
      <c r="S534" s="33"/>
      <c r="T534" s="33">
        <f t="shared" si="91"/>
        <v>0.23333333333333331</v>
      </c>
      <c r="U534" s="309">
        <f t="shared" si="91"/>
        <v>0.46666666666666662</v>
      </c>
      <c r="V534" s="185"/>
      <c r="W534" s="185">
        <f t="shared" si="92"/>
        <v>0.23333333333333331</v>
      </c>
      <c r="X534" s="185">
        <f t="shared" si="92"/>
        <v>0.46666666666666662</v>
      </c>
      <c r="Y534" s="185"/>
    </row>
    <row r="535" spans="1:25" ht="18.75">
      <c r="A535" s="181">
        <v>21</v>
      </c>
      <c r="B535" s="306" t="s">
        <v>556</v>
      </c>
      <c r="C535" s="306" t="s">
        <v>344</v>
      </c>
      <c r="D535" s="307" t="s">
        <v>4172</v>
      </c>
      <c r="E535" s="307" t="s">
        <v>4173</v>
      </c>
      <c r="F535" s="181">
        <v>134</v>
      </c>
      <c r="G535" s="238">
        <v>0.48100000000000009</v>
      </c>
      <c r="H535" s="238"/>
      <c r="I535" s="308">
        <f t="shared" si="84"/>
        <v>5.5</v>
      </c>
      <c r="J535" s="308">
        <f t="shared" si="85"/>
        <v>5.2</v>
      </c>
      <c r="K535" s="308">
        <f t="shared" si="86"/>
        <v>1.8</v>
      </c>
      <c r="L535" s="308">
        <f t="shared" si="87"/>
        <v>3.4</v>
      </c>
      <c r="M535" s="308">
        <f t="shared" si="88"/>
        <v>1.319</v>
      </c>
      <c r="N535" s="308">
        <f t="shared" si="88"/>
        <v>3.4</v>
      </c>
      <c r="O535" s="308">
        <f t="shared" si="89"/>
        <v>4.7189999999999994</v>
      </c>
      <c r="P535" s="34">
        <f t="shared" si="90"/>
        <v>0.43966666666666665</v>
      </c>
      <c r="Q535" s="34">
        <f t="shared" si="90"/>
        <v>1.1333333333333333</v>
      </c>
      <c r="R535" s="33"/>
      <c r="S535" s="33"/>
      <c r="T535" s="33">
        <f t="shared" si="91"/>
        <v>0.43966666666666665</v>
      </c>
      <c r="U535" s="309">
        <f t="shared" si="91"/>
        <v>1.1333333333333333</v>
      </c>
      <c r="V535" s="185"/>
      <c r="W535" s="185">
        <f t="shared" si="92"/>
        <v>0.43966666666666665</v>
      </c>
      <c r="X535" s="185">
        <f t="shared" si="92"/>
        <v>1.1333333333333333</v>
      </c>
      <c r="Y535" s="185"/>
    </row>
    <row r="536" spans="1:25" ht="18.75">
      <c r="A536" s="181">
        <v>22</v>
      </c>
      <c r="B536" s="306" t="s">
        <v>556</v>
      </c>
      <c r="C536" s="306" t="s">
        <v>344</v>
      </c>
      <c r="D536" s="307" t="s">
        <v>4174</v>
      </c>
      <c r="E536" s="307" t="s">
        <v>4175</v>
      </c>
      <c r="F536" s="181">
        <v>91</v>
      </c>
      <c r="G536" s="238"/>
      <c r="H536" s="238"/>
      <c r="I536" s="308">
        <f t="shared" si="84"/>
        <v>3.8</v>
      </c>
      <c r="J536" s="308">
        <f t="shared" si="85"/>
        <v>3.5999999999999996</v>
      </c>
      <c r="K536" s="308">
        <f t="shared" si="86"/>
        <v>1.3</v>
      </c>
      <c r="L536" s="308">
        <f t="shared" si="87"/>
        <v>2.2999999999999998</v>
      </c>
      <c r="M536" s="308">
        <f t="shared" si="88"/>
        <v>1.3</v>
      </c>
      <c r="N536" s="308">
        <f t="shared" si="88"/>
        <v>2.2999999999999998</v>
      </c>
      <c r="O536" s="308">
        <f t="shared" si="89"/>
        <v>3.5999999999999996</v>
      </c>
      <c r="P536" s="34">
        <f t="shared" si="90"/>
        <v>0.43333333333333335</v>
      </c>
      <c r="Q536" s="34">
        <f t="shared" si="90"/>
        <v>0.76666666666666661</v>
      </c>
      <c r="R536" s="33"/>
      <c r="S536" s="33"/>
      <c r="T536" s="33">
        <f t="shared" si="91"/>
        <v>0.43333333333333335</v>
      </c>
      <c r="U536" s="309">
        <f t="shared" si="91"/>
        <v>0.76666666666666661</v>
      </c>
      <c r="V536" s="185"/>
      <c r="W536" s="185">
        <f t="shared" si="92"/>
        <v>0.43333333333333335</v>
      </c>
      <c r="X536" s="185">
        <f t="shared" si="92"/>
        <v>0.76666666666666661</v>
      </c>
      <c r="Y536" s="185"/>
    </row>
    <row r="537" spans="1:25" ht="18.75">
      <c r="A537" s="181">
        <v>23</v>
      </c>
      <c r="B537" s="306" t="s">
        <v>556</v>
      </c>
      <c r="C537" s="306" t="s">
        <v>344</v>
      </c>
      <c r="D537" s="307" t="s">
        <v>4176</v>
      </c>
      <c r="E537" s="307" t="s">
        <v>4177</v>
      </c>
      <c r="F537" s="181">
        <v>68</v>
      </c>
      <c r="G537" s="238"/>
      <c r="H537" s="238">
        <v>0.59950000000000014</v>
      </c>
      <c r="I537" s="308">
        <f t="shared" si="84"/>
        <v>2.8</v>
      </c>
      <c r="J537" s="308">
        <f t="shared" si="85"/>
        <v>2.6</v>
      </c>
      <c r="K537" s="308">
        <f t="shared" si="86"/>
        <v>0.9</v>
      </c>
      <c r="L537" s="308">
        <f t="shared" si="87"/>
        <v>1.7</v>
      </c>
      <c r="M537" s="308">
        <f t="shared" si="88"/>
        <v>0.9</v>
      </c>
      <c r="N537" s="308">
        <f t="shared" si="88"/>
        <v>1.1004999999999998</v>
      </c>
      <c r="O537" s="308">
        <f t="shared" si="89"/>
        <v>2.0004999999999997</v>
      </c>
      <c r="P537" s="34">
        <f t="shared" si="90"/>
        <v>0.3</v>
      </c>
      <c r="Q537" s="34">
        <f t="shared" si="90"/>
        <v>0.36683333333333329</v>
      </c>
      <c r="R537" s="33"/>
      <c r="S537" s="33"/>
      <c r="T537" s="33">
        <f t="shared" si="91"/>
        <v>0.3</v>
      </c>
      <c r="U537" s="309">
        <f t="shared" si="91"/>
        <v>0.36683333333333329</v>
      </c>
      <c r="V537" s="185"/>
      <c r="W537" s="185">
        <f t="shared" si="92"/>
        <v>0.3</v>
      </c>
      <c r="X537" s="185">
        <f t="shared" si="92"/>
        <v>0.36683333333333329</v>
      </c>
      <c r="Y537" s="185"/>
    </row>
    <row r="538" spans="1:25" ht="18.75">
      <c r="A538" s="181">
        <v>24</v>
      </c>
      <c r="B538" s="306" t="s">
        <v>556</v>
      </c>
      <c r="C538" s="306" t="s">
        <v>4178</v>
      </c>
      <c r="D538" s="307" t="s">
        <v>572</v>
      </c>
      <c r="E538" s="307" t="s">
        <v>4179</v>
      </c>
      <c r="F538" s="181">
        <v>312</v>
      </c>
      <c r="G538" s="238"/>
      <c r="H538" s="238"/>
      <c r="I538" s="308">
        <f t="shared" si="84"/>
        <v>12.9</v>
      </c>
      <c r="J538" s="308">
        <f t="shared" si="85"/>
        <v>12.2</v>
      </c>
      <c r="K538" s="308">
        <f t="shared" si="86"/>
        <v>4.3</v>
      </c>
      <c r="L538" s="308">
        <f t="shared" si="87"/>
        <v>7.9</v>
      </c>
      <c r="M538" s="308">
        <f t="shared" si="88"/>
        <v>4.3</v>
      </c>
      <c r="N538" s="308">
        <f t="shared" si="88"/>
        <v>7.9</v>
      </c>
      <c r="O538" s="308">
        <f t="shared" si="89"/>
        <v>12.2</v>
      </c>
      <c r="P538" s="34">
        <f t="shared" si="90"/>
        <v>1.4333333333333333</v>
      </c>
      <c r="Q538" s="34">
        <f t="shared" si="90"/>
        <v>2.6333333333333333</v>
      </c>
      <c r="R538" s="33"/>
      <c r="S538" s="33"/>
      <c r="T538" s="33">
        <f t="shared" si="91"/>
        <v>1.4333333333333333</v>
      </c>
      <c r="U538" s="309">
        <f t="shared" si="91"/>
        <v>2.6333333333333333</v>
      </c>
      <c r="V538" s="185"/>
      <c r="W538" s="185">
        <f t="shared" si="92"/>
        <v>1.4333333333333333</v>
      </c>
      <c r="X538" s="185">
        <f t="shared" si="92"/>
        <v>2.6333333333333333</v>
      </c>
      <c r="Y538" s="185"/>
    </row>
    <row r="539" spans="1:25" ht="18.75">
      <c r="A539" s="181">
        <v>25</v>
      </c>
      <c r="B539" s="306" t="s">
        <v>556</v>
      </c>
      <c r="C539" s="306" t="s">
        <v>4178</v>
      </c>
      <c r="D539" s="307" t="s">
        <v>579</v>
      </c>
      <c r="E539" s="307" t="s">
        <v>4180</v>
      </c>
      <c r="F539" s="181">
        <v>54</v>
      </c>
      <c r="G539" s="238"/>
      <c r="H539" s="238"/>
      <c r="I539" s="308">
        <f t="shared" si="84"/>
        <v>2.2000000000000002</v>
      </c>
      <c r="J539" s="308">
        <f t="shared" si="85"/>
        <v>2.0999999999999996</v>
      </c>
      <c r="K539" s="308">
        <f t="shared" si="86"/>
        <v>0.7</v>
      </c>
      <c r="L539" s="308">
        <f t="shared" si="87"/>
        <v>1.4</v>
      </c>
      <c r="M539" s="308">
        <f t="shared" si="88"/>
        <v>0.7</v>
      </c>
      <c r="N539" s="308">
        <f t="shared" si="88"/>
        <v>1.4</v>
      </c>
      <c r="O539" s="308">
        <f t="shared" si="89"/>
        <v>2.0999999999999996</v>
      </c>
      <c r="P539" s="34">
        <f t="shared" si="90"/>
        <v>0.23333333333333331</v>
      </c>
      <c r="Q539" s="34">
        <f t="shared" si="90"/>
        <v>0.46666666666666662</v>
      </c>
      <c r="R539" s="33"/>
      <c r="S539" s="33"/>
      <c r="T539" s="33">
        <f t="shared" si="91"/>
        <v>0.23333333333333331</v>
      </c>
      <c r="U539" s="309">
        <f t="shared" si="91"/>
        <v>0.46666666666666662</v>
      </c>
      <c r="V539" s="185"/>
      <c r="W539" s="185">
        <f t="shared" si="92"/>
        <v>0.23333333333333331</v>
      </c>
      <c r="X539" s="185">
        <f t="shared" si="92"/>
        <v>0.46666666666666662</v>
      </c>
      <c r="Y539" s="185"/>
    </row>
    <row r="540" spans="1:25" ht="18.75">
      <c r="A540" s="181">
        <v>26</v>
      </c>
      <c r="B540" s="306" t="s">
        <v>556</v>
      </c>
      <c r="C540" s="306" t="s">
        <v>4178</v>
      </c>
      <c r="D540" s="307" t="s">
        <v>576</v>
      </c>
      <c r="E540" s="307" t="s">
        <v>4181</v>
      </c>
      <c r="F540" s="181">
        <v>97</v>
      </c>
      <c r="G540" s="238">
        <v>0</v>
      </c>
      <c r="H540" s="238">
        <v>0</v>
      </c>
      <c r="I540" s="308">
        <f t="shared" si="84"/>
        <v>4</v>
      </c>
      <c r="J540" s="308">
        <f t="shared" si="85"/>
        <v>3.8</v>
      </c>
      <c r="K540" s="308">
        <f t="shared" si="86"/>
        <v>1.3</v>
      </c>
      <c r="L540" s="308">
        <f t="shared" si="87"/>
        <v>2.5</v>
      </c>
      <c r="M540" s="308">
        <f t="shared" si="88"/>
        <v>1.3</v>
      </c>
      <c r="N540" s="308">
        <f t="shared" si="88"/>
        <v>2.5</v>
      </c>
      <c r="O540" s="308">
        <f t="shared" si="89"/>
        <v>3.8</v>
      </c>
      <c r="P540" s="34">
        <f t="shared" si="90"/>
        <v>0.43333333333333335</v>
      </c>
      <c r="Q540" s="34">
        <f t="shared" si="90"/>
        <v>0.83333333333333337</v>
      </c>
      <c r="R540" s="33"/>
      <c r="S540" s="33"/>
      <c r="T540" s="33">
        <f t="shared" si="91"/>
        <v>0.43333333333333335</v>
      </c>
      <c r="U540" s="309">
        <f t="shared" si="91"/>
        <v>0.83333333333333337</v>
      </c>
      <c r="V540" s="185"/>
      <c r="W540" s="185">
        <f t="shared" si="92"/>
        <v>0.43333333333333335</v>
      </c>
      <c r="X540" s="185">
        <f t="shared" si="92"/>
        <v>0.83333333333333337</v>
      </c>
      <c r="Y540" s="185"/>
    </row>
    <row r="541" spans="1:25" ht="18.75">
      <c r="A541" s="181">
        <v>27</v>
      </c>
      <c r="B541" s="306" t="s">
        <v>556</v>
      </c>
      <c r="C541" s="306" t="s">
        <v>4178</v>
      </c>
      <c r="D541" s="307" t="s">
        <v>569</v>
      </c>
      <c r="E541" s="307" t="s">
        <v>4182</v>
      </c>
      <c r="F541" s="181">
        <v>36</v>
      </c>
      <c r="G541" s="238">
        <v>1.2320000000000002</v>
      </c>
      <c r="H541" s="238">
        <v>0.83600000000000008</v>
      </c>
      <c r="I541" s="308">
        <f t="shared" si="84"/>
        <v>1.5</v>
      </c>
      <c r="J541" s="308">
        <f t="shared" si="85"/>
        <v>1.4</v>
      </c>
      <c r="K541" s="308">
        <f t="shared" si="86"/>
        <v>0.5</v>
      </c>
      <c r="L541" s="308">
        <f t="shared" si="87"/>
        <v>0.9</v>
      </c>
      <c r="M541" s="308">
        <v>0</v>
      </c>
      <c r="N541" s="308">
        <f t="shared" si="88"/>
        <v>6.3999999999999946E-2</v>
      </c>
      <c r="O541" s="308">
        <f t="shared" si="89"/>
        <v>6.3999999999999946E-2</v>
      </c>
      <c r="P541" s="34">
        <f t="shared" si="90"/>
        <v>0</v>
      </c>
      <c r="Q541" s="34">
        <f t="shared" si="90"/>
        <v>2.1333333333333315E-2</v>
      </c>
      <c r="R541" s="33"/>
      <c r="S541" s="33"/>
      <c r="T541" s="33">
        <f t="shared" si="91"/>
        <v>0</v>
      </c>
      <c r="U541" s="309">
        <f t="shared" si="91"/>
        <v>2.1333333333333315E-2</v>
      </c>
      <c r="V541" s="185"/>
      <c r="W541" s="185">
        <f t="shared" si="92"/>
        <v>0</v>
      </c>
      <c r="X541" s="185">
        <f t="shared" si="92"/>
        <v>2.1333333333333315E-2</v>
      </c>
      <c r="Y541" s="185"/>
    </row>
    <row r="542" spans="1:25" ht="18.75">
      <c r="A542" s="181">
        <v>28</v>
      </c>
      <c r="B542" s="306" t="s">
        <v>556</v>
      </c>
      <c r="C542" s="306" t="s">
        <v>4178</v>
      </c>
      <c r="D542" s="307" t="s">
        <v>581</v>
      </c>
      <c r="E542" s="307" t="s">
        <v>4183</v>
      </c>
      <c r="F542" s="181">
        <v>50</v>
      </c>
      <c r="G542" s="238">
        <v>0.80900000000000005</v>
      </c>
      <c r="H542" s="238">
        <v>1.4524999999999999</v>
      </c>
      <c r="I542" s="308">
        <f t="shared" si="84"/>
        <v>2.1</v>
      </c>
      <c r="J542" s="308">
        <f t="shared" si="85"/>
        <v>2</v>
      </c>
      <c r="K542" s="308">
        <f t="shared" si="86"/>
        <v>0.7</v>
      </c>
      <c r="L542" s="308">
        <f t="shared" si="87"/>
        <v>1.3</v>
      </c>
      <c r="M542" s="308">
        <v>0</v>
      </c>
      <c r="N542" s="308">
        <v>0</v>
      </c>
      <c r="O542" s="308">
        <f t="shared" si="89"/>
        <v>0</v>
      </c>
      <c r="P542" s="34">
        <f t="shared" si="90"/>
        <v>0</v>
      </c>
      <c r="Q542" s="34">
        <f t="shared" si="90"/>
        <v>0</v>
      </c>
      <c r="R542" s="33"/>
      <c r="S542" s="33"/>
      <c r="T542" s="33">
        <f t="shared" si="91"/>
        <v>0</v>
      </c>
      <c r="U542" s="309">
        <f t="shared" si="91"/>
        <v>0</v>
      </c>
      <c r="V542" s="185"/>
      <c r="W542" s="185">
        <f t="shared" si="92"/>
        <v>0</v>
      </c>
      <c r="X542" s="185">
        <f t="shared" si="92"/>
        <v>0</v>
      </c>
      <c r="Y542" s="185"/>
    </row>
    <row r="543" spans="1:25" ht="18.75">
      <c r="A543" s="181">
        <v>29</v>
      </c>
      <c r="B543" s="306" t="s">
        <v>556</v>
      </c>
      <c r="C543" s="306" t="s">
        <v>649</v>
      </c>
      <c r="D543" s="307" t="s">
        <v>649</v>
      </c>
      <c r="E543" s="307" t="s">
        <v>4184</v>
      </c>
      <c r="F543" s="181">
        <v>118</v>
      </c>
      <c r="G543" s="238"/>
      <c r="H543" s="238"/>
      <c r="I543" s="308">
        <f t="shared" si="84"/>
        <v>4.9000000000000004</v>
      </c>
      <c r="J543" s="308">
        <f t="shared" si="85"/>
        <v>4.5999999999999996</v>
      </c>
      <c r="K543" s="308">
        <f t="shared" si="86"/>
        <v>1.6</v>
      </c>
      <c r="L543" s="308">
        <f t="shared" si="87"/>
        <v>3</v>
      </c>
      <c r="M543" s="308">
        <f t="shared" si="88"/>
        <v>1.6</v>
      </c>
      <c r="N543" s="308">
        <f t="shared" si="88"/>
        <v>3</v>
      </c>
      <c r="O543" s="308">
        <f t="shared" si="89"/>
        <v>4.5999999999999996</v>
      </c>
      <c r="P543" s="34">
        <f t="shared" si="90"/>
        <v>0.53333333333333333</v>
      </c>
      <c r="Q543" s="34">
        <f t="shared" si="90"/>
        <v>1</v>
      </c>
      <c r="R543" s="33"/>
      <c r="S543" s="33"/>
      <c r="T543" s="33">
        <f t="shared" si="91"/>
        <v>0.53333333333333333</v>
      </c>
      <c r="U543" s="309">
        <f t="shared" si="91"/>
        <v>1</v>
      </c>
      <c r="V543" s="185"/>
      <c r="W543" s="185">
        <f t="shared" si="92"/>
        <v>0.53333333333333333</v>
      </c>
      <c r="X543" s="185">
        <f t="shared" si="92"/>
        <v>1</v>
      </c>
      <c r="Y543" s="185"/>
    </row>
    <row r="544" spans="1:25" ht="18.75">
      <c r="A544" s="181">
        <v>30</v>
      </c>
      <c r="B544" s="306" t="s">
        <v>556</v>
      </c>
      <c r="C544" s="306" t="s">
        <v>344</v>
      </c>
      <c r="D544" s="307" t="s">
        <v>4185</v>
      </c>
      <c r="E544" s="307" t="s">
        <v>4186</v>
      </c>
      <c r="F544" s="181">
        <v>212</v>
      </c>
      <c r="G544" s="238"/>
      <c r="H544" s="238"/>
      <c r="I544" s="308">
        <f t="shared" si="84"/>
        <v>8.6999999999999993</v>
      </c>
      <c r="J544" s="308">
        <f t="shared" si="85"/>
        <v>8.3000000000000007</v>
      </c>
      <c r="K544" s="308">
        <f t="shared" si="86"/>
        <v>2.9</v>
      </c>
      <c r="L544" s="308">
        <f t="shared" si="87"/>
        <v>5.4</v>
      </c>
      <c r="M544" s="308">
        <f t="shared" si="88"/>
        <v>2.9</v>
      </c>
      <c r="N544" s="308">
        <f t="shared" si="88"/>
        <v>5.4</v>
      </c>
      <c r="O544" s="308">
        <f t="shared" si="89"/>
        <v>8.3000000000000007</v>
      </c>
      <c r="P544" s="34">
        <f t="shared" si="90"/>
        <v>0.96666666666666667</v>
      </c>
      <c r="Q544" s="34">
        <f t="shared" si="90"/>
        <v>1.8</v>
      </c>
      <c r="R544" s="33"/>
      <c r="S544" s="33"/>
      <c r="T544" s="33">
        <f t="shared" si="91"/>
        <v>0.96666666666666667</v>
      </c>
      <c r="U544" s="309">
        <f t="shared" si="91"/>
        <v>1.8</v>
      </c>
      <c r="V544" s="185"/>
      <c r="W544" s="185">
        <f t="shared" si="92"/>
        <v>0.96666666666666667</v>
      </c>
      <c r="X544" s="185">
        <f t="shared" si="92"/>
        <v>1.8</v>
      </c>
      <c r="Y544" s="185"/>
    </row>
    <row r="545" spans="1:25" ht="18.75">
      <c r="A545" s="181">
        <v>31</v>
      </c>
      <c r="B545" s="306" t="s">
        <v>556</v>
      </c>
      <c r="C545" s="306" t="s">
        <v>649</v>
      </c>
      <c r="D545" s="307" t="s">
        <v>4187</v>
      </c>
      <c r="E545" s="307" t="s">
        <v>4188</v>
      </c>
      <c r="F545" s="181">
        <v>148</v>
      </c>
      <c r="G545" s="238"/>
      <c r="H545" s="238">
        <v>4.0510000000000002</v>
      </c>
      <c r="I545" s="308">
        <f t="shared" si="84"/>
        <v>6.1</v>
      </c>
      <c r="J545" s="308">
        <f t="shared" si="85"/>
        <v>5.8</v>
      </c>
      <c r="K545" s="308">
        <f t="shared" si="86"/>
        <v>2</v>
      </c>
      <c r="L545" s="308">
        <f t="shared" si="87"/>
        <v>3.8</v>
      </c>
      <c r="M545" s="308">
        <f t="shared" si="88"/>
        <v>2</v>
      </c>
      <c r="N545" s="308">
        <v>0</v>
      </c>
      <c r="O545" s="308">
        <f t="shared" si="89"/>
        <v>2</v>
      </c>
      <c r="P545" s="34">
        <f t="shared" si="90"/>
        <v>0.66666666666666663</v>
      </c>
      <c r="Q545" s="34">
        <f t="shared" si="90"/>
        <v>0</v>
      </c>
      <c r="R545" s="33"/>
      <c r="S545" s="33"/>
      <c r="T545" s="33">
        <f t="shared" si="91"/>
        <v>0.66666666666666663</v>
      </c>
      <c r="U545" s="309">
        <f t="shared" si="91"/>
        <v>0</v>
      </c>
      <c r="V545" s="185"/>
      <c r="W545" s="185">
        <f t="shared" si="92"/>
        <v>0.66666666666666663</v>
      </c>
      <c r="X545" s="185">
        <f t="shared" si="92"/>
        <v>0</v>
      </c>
      <c r="Y545" s="185"/>
    </row>
    <row r="546" spans="1:25" ht="18.75">
      <c r="A546" s="181">
        <v>32</v>
      </c>
      <c r="B546" s="306" t="s">
        <v>556</v>
      </c>
      <c r="C546" s="306" t="s">
        <v>622</v>
      </c>
      <c r="D546" s="307" t="s">
        <v>4189</v>
      </c>
      <c r="E546" s="307" t="s">
        <v>4190</v>
      </c>
      <c r="F546" s="181">
        <v>70</v>
      </c>
      <c r="G546" s="238">
        <v>1.0229999999999999</v>
      </c>
      <c r="H546" s="238">
        <v>1.4975000000000001</v>
      </c>
      <c r="I546" s="308">
        <f t="shared" si="84"/>
        <v>2.9</v>
      </c>
      <c r="J546" s="308">
        <f t="shared" si="85"/>
        <v>2.8</v>
      </c>
      <c r="K546" s="308">
        <f t="shared" si="86"/>
        <v>1</v>
      </c>
      <c r="L546" s="308">
        <f t="shared" si="87"/>
        <v>1.8</v>
      </c>
      <c r="M546" s="308">
        <v>0</v>
      </c>
      <c r="N546" s="308">
        <f t="shared" si="88"/>
        <v>0.30249999999999999</v>
      </c>
      <c r="O546" s="308">
        <f t="shared" si="89"/>
        <v>0.30249999999999999</v>
      </c>
      <c r="P546" s="34">
        <f t="shared" si="90"/>
        <v>0</v>
      </c>
      <c r="Q546" s="34">
        <f t="shared" si="90"/>
        <v>0.10083333333333333</v>
      </c>
      <c r="R546" s="33"/>
      <c r="S546" s="33"/>
      <c r="T546" s="33">
        <f t="shared" si="91"/>
        <v>0</v>
      </c>
      <c r="U546" s="309">
        <f t="shared" si="91"/>
        <v>0.10083333333333333</v>
      </c>
      <c r="V546" s="185"/>
      <c r="W546" s="185">
        <f t="shared" si="92"/>
        <v>0</v>
      </c>
      <c r="X546" s="185">
        <f t="shared" si="92"/>
        <v>0.10083333333333333</v>
      </c>
      <c r="Y546" s="185"/>
    </row>
    <row r="547" spans="1:25" ht="18.75">
      <c r="A547" s="181">
        <v>33</v>
      </c>
      <c r="B547" s="306" t="s">
        <v>556</v>
      </c>
      <c r="C547" s="306" t="s">
        <v>4150</v>
      </c>
      <c r="D547" s="307" t="s">
        <v>663</v>
      </c>
      <c r="E547" s="307" t="s">
        <v>4191</v>
      </c>
      <c r="F547" s="181">
        <v>216</v>
      </c>
      <c r="G547" s="238"/>
      <c r="H547" s="238">
        <v>0.95899999999999974</v>
      </c>
      <c r="I547" s="308">
        <f t="shared" si="84"/>
        <v>8.9</v>
      </c>
      <c r="J547" s="308">
        <f t="shared" si="85"/>
        <v>8.5</v>
      </c>
      <c r="K547" s="308">
        <f t="shared" si="86"/>
        <v>3</v>
      </c>
      <c r="L547" s="308">
        <f t="shared" si="87"/>
        <v>5.5</v>
      </c>
      <c r="M547" s="308">
        <f t="shared" si="88"/>
        <v>3</v>
      </c>
      <c r="N547" s="308">
        <f t="shared" si="88"/>
        <v>4.5410000000000004</v>
      </c>
      <c r="O547" s="308">
        <f t="shared" si="89"/>
        <v>7.5410000000000004</v>
      </c>
      <c r="P547" s="34">
        <f t="shared" si="90"/>
        <v>1</v>
      </c>
      <c r="Q547" s="34">
        <f t="shared" si="90"/>
        <v>1.5136666666666667</v>
      </c>
      <c r="R547" s="33"/>
      <c r="S547" s="33"/>
      <c r="T547" s="33">
        <f t="shared" si="91"/>
        <v>1</v>
      </c>
      <c r="U547" s="309">
        <f t="shared" si="91"/>
        <v>1.5136666666666667</v>
      </c>
      <c r="V547" s="185"/>
      <c r="W547" s="185">
        <f t="shared" si="92"/>
        <v>1</v>
      </c>
      <c r="X547" s="185">
        <f t="shared" si="92"/>
        <v>1.5136666666666667</v>
      </c>
      <c r="Y547" s="185"/>
    </row>
    <row r="548" spans="1:25" ht="18.75">
      <c r="A548" s="181">
        <v>34</v>
      </c>
      <c r="B548" s="306" t="s">
        <v>556</v>
      </c>
      <c r="C548" s="306" t="s">
        <v>675</v>
      </c>
      <c r="D548" s="307" t="s">
        <v>675</v>
      </c>
      <c r="E548" s="307" t="s">
        <v>4192</v>
      </c>
      <c r="F548" s="181">
        <v>59</v>
      </c>
      <c r="G548" s="238"/>
      <c r="H548" s="238"/>
      <c r="I548" s="308">
        <f t="shared" si="84"/>
        <v>2.4</v>
      </c>
      <c r="J548" s="308">
        <f t="shared" si="85"/>
        <v>2.2999999999999998</v>
      </c>
      <c r="K548" s="308">
        <f t="shared" si="86"/>
        <v>0.8</v>
      </c>
      <c r="L548" s="308">
        <f t="shared" si="87"/>
        <v>1.5</v>
      </c>
      <c r="M548" s="308">
        <f t="shared" si="88"/>
        <v>0.8</v>
      </c>
      <c r="N548" s="308">
        <f t="shared" si="88"/>
        <v>1.5</v>
      </c>
      <c r="O548" s="308">
        <f t="shared" si="89"/>
        <v>2.2999999999999998</v>
      </c>
      <c r="P548" s="34">
        <f t="shared" si="90"/>
        <v>0.26666666666666666</v>
      </c>
      <c r="Q548" s="34">
        <f t="shared" si="90"/>
        <v>0.5</v>
      </c>
      <c r="R548" s="33"/>
      <c r="S548" s="33"/>
      <c r="T548" s="33">
        <f t="shared" si="91"/>
        <v>0.26666666666666666</v>
      </c>
      <c r="U548" s="309">
        <f t="shared" si="91"/>
        <v>0.5</v>
      </c>
      <c r="V548" s="185"/>
      <c r="W548" s="185">
        <f t="shared" si="92"/>
        <v>0.26666666666666666</v>
      </c>
      <c r="X548" s="185">
        <f t="shared" si="92"/>
        <v>0.5</v>
      </c>
      <c r="Y548" s="185"/>
    </row>
    <row r="549" spans="1:25" ht="18.75">
      <c r="A549" s="181">
        <v>35</v>
      </c>
      <c r="B549" s="306" t="s">
        <v>556</v>
      </c>
      <c r="C549" s="306" t="s">
        <v>4150</v>
      </c>
      <c r="D549" s="307" t="s">
        <v>665</v>
      </c>
      <c r="E549" s="307" t="s">
        <v>4193</v>
      </c>
      <c r="F549" s="181">
        <v>147</v>
      </c>
      <c r="G549" s="238"/>
      <c r="H549" s="238"/>
      <c r="I549" s="308">
        <f t="shared" si="84"/>
        <v>6.1</v>
      </c>
      <c r="J549" s="308">
        <f t="shared" si="85"/>
        <v>5.8</v>
      </c>
      <c r="K549" s="308">
        <f t="shared" si="86"/>
        <v>2</v>
      </c>
      <c r="L549" s="308">
        <f t="shared" si="87"/>
        <v>3.8</v>
      </c>
      <c r="M549" s="308">
        <f t="shared" si="88"/>
        <v>2</v>
      </c>
      <c r="N549" s="308">
        <f t="shared" si="88"/>
        <v>3.8</v>
      </c>
      <c r="O549" s="308">
        <f t="shared" si="89"/>
        <v>5.8</v>
      </c>
      <c r="P549" s="34">
        <f t="shared" si="90"/>
        <v>0.66666666666666663</v>
      </c>
      <c r="Q549" s="34">
        <f t="shared" si="90"/>
        <v>1.2666666666666666</v>
      </c>
      <c r="R549" s="33"/>
      <c r="S549" s="33"/>
      <c r="T549" s="33">
        <f t="shared" si="91"/>
        <v>0.66666666666666663</v>
      </c>
      <c r="U549" s="309">
        <f t="shared" si="91"/>
        <v>1.2666666666666666</v>
      </c>
      <c r="V549" s="185"/>
      <c r="W549" s="185">
        <f t="shared" si="92"/>
        <v>0.66666666666666663</v>
      </c>
      <c r="X549" s="185">
        <f t="shared" si="92"/>
        <v>1.2666666666666666</v>
      </c>
      <c r="Y549" s="185"/>
    </row>
    <row r="550" spans="1:25" ht="18.75">
      <c r="A550" s="181">
        <v>36</v>
      </c>
      <c r="B550" s="306" t="s">
        <v>556</v>
      </c>
      <c r="C550" s="306" t="s">
        <v>675</v>
      </c>
      <c r="D550" s="307" t="s">
        <v>673</v>
      </c>
      <c r="E550" s="307" t="s">
        <v>4194</v>
      </c>
      <c r="F550" s="181">
        <v>131</v>
      </c>
      <c r="G550" s="238"/>
      <c r="H550" s="238"/>
      <c r="I550" s="308">
        <f t="shared" si="84"/>
        <v>5.4</v>
      </c>
      <c r="J550" s="308">
        <f t="shared" si="85"/>
        <v>5.0999999999999996</v>
      </c>
      <c r="K550" s="308">
        <f t="shared" si="86"/>
        <v>1.8</v>
      </c>
      <c r="L550" s="308">
        <f t="shared" si="87"/>
        <v>3.3</v>
      </c>
      <c r="M550" s="308">
        <f t="shared" si="88"/>
        <v>1.8</v>
      </c>
      <c r="N550" s="308">
        <f t="shared" si="88"/>
        <v>3.3</v>
      </c>
      <c r="O550" s="308">
        <f t="shared" si="89"/>
        <v>5.0999999999999996</v>
      </c>
      <c r="P550" s="34">
        <f t="shared" si="90"/>
        <v>0.6</v>
      </c>
      <c r="Q550" s="34">
        <f t="shared" si="90"/>
        <v>1.0999999999999999</v>
      </c>
      <c r="R550" s="33"/>
      <c r="S550" s="33"/>
      <c r="T550" s="33">
        <f t="shared" si="91"/>
        <v>0.6</v>
      </c>
      <c r="U550" s="309">
        <f t="shared" si="91"/>
        <v>1.0999999999999999</v>
      </c>
      <c r="V550" s="185"/>
      <c r="W550" s="185">
        <f t="shared" si="92"/>
        <v>0.6</v>
      </c>
      <c r="X550" s="185">
        <f t="shared" si="92"/>
        <v>1.0999999999999999</v>
      </c>
      <c r="Y550" s="185"/>
    </row>
    <row r="551" spans="1:25" ht="18.75">
      <c r="A551" s="181">
        <v>37</v>
      </c>
      <c r="B551" s="306" t="s">
        <v>556</v>
      </c>
      <c r="C551" s="306" t="s">
        <v>675</v>
      </c>
      <c r="D551" s="307" t="s">
        <v>4195</v>
      </c>
      <c r="E551" s="307" t="s">
        <v>4196</v>
      </c>
      <c r="F551" s="181">
        <v>278</v>
      </c>
      <c r="G551" s="238"/>
      <c r="H551" s="238"/>
      <c r="I551" s="308">
        <f t="shared" si="84"/>
        <v>11.5</v>
      </c>
      <c r="J551" s="308">
        <f t="shared" si="85"/>
        <v>10.899999999999999</v>
      </c>
      <c r="K551" s="308">
        <f t="shared" si="86"/>
        <v>3.8</v>
      </c>
      <c r="L551" s="308">
        <f t="shared" si="87"/>
        <v>7.1</v>
      </c>
      <c r="M551" s="308">
        <f t="shared" si="88"/>
        <v>3.8</v>
      </c>
      <c r="N551" s="308">
        <f t="shared" si="88"/>
        <v>7.1</v>
      </c>
      <c r="O551" s="308">
        <f t="shared" si="89"/>
        <v>10.899999999999999</v>
      </c>
      <c r="P551" s="34">
        <f t="shared" si="90"/>
        <v>1.2666666666666666</v>
      </c>
      <c r="Q551" s="34">
        <f t="shared" si="90"/>
        <v>2.3666666666666667</v>
      </c>
      <c r="R551" s="33"/>
      <c r="S551" s="33"/>
      <c r="T551" s="33">
        <f t="shared" si="91"/>
        <v>1.2666666666666666</v>
      </c>
      <c r="U551" s="309">
        <f t="shared" si="91"/>
        <v>2.3666666666666667</v>
      </c>
      <c r="V551" s="185"/>
      <c r="W551" s="185">
        <f t="shared" si="92"/>
        <v>1.2666666666666666</v>
      </c>
      <c r="X551" s="185">
        <f t="shared" si="92"/>
        <v>2.3666666666666667</v>
      </c>
      <c r="Y551" s="185"/>
    </row>
    <row r="552" spans="1:25" ht="18.75">
      <c r="A552" s="181">
        <v>38</v>
      </c>
      <c r="B552" s="306" t="s">
        <v>556</v>
      </c>
      <c r="C552" s="306" t="s">
        <v>681</v>
      </c>
      <c r="D552" s="307" t="s">
        <v>677</v>
      </c>
      <c r="E552" s="307" t="s">
        <v>4197</v>
      </c>
      <c r="F552" s="181">
        <v>40</v>
      </c>
      <c r="G552" s="238">
        <v>5.8499999999999996E-2</v>
      </c>
      <c r="H552" s="238"/>
      <c r="I552" s="308">
        <f t="shared" si="84"/>
        <v>1.7</v>
      </c>
      <c r="J552" s="308">
        <f t="shared" si="85"/>
        <v>1.6</v>
      </c>
      <c r="K552" s="308">
        <f t="shared" si="86"/>
        <v>0.6</v>
      </c>
      <c r="L552" s="308">
        <f t="shared" si="87"/>
        <v>1</v>
      </c>
      <c r="M552" s="308">
        <f t="shared" si="88"/>
        <v>0.54149999999999998</v>
      </c>
      <c r="N552" s="308">
        <f t="shared" si="88"/>
        <v>1</v>
      </c>
      <c r="O552" s="308">
        <f t="shared" si="89"/>
        <v>1.5415000000000001</v>
      </c>
      <c r="P552" s="34">
        <f t="shared" si="90"/>
        <v>0.18049999999999999</v>
      </c>
      <c r="Q552" s="34">
        <f t="shared" si="90"/>
        <v>0.33333333333333331</v>
      </c>
      <c r="R552" s="33"/>
      <c r="S552" s="33"/>
      <c r="T552" s="33">
        <f t="shared" si="91"/>
        <v>0.18049999999999999</v>
      </c>
      <c r="U552" s="309">
        <f t="shared" si="91"/>
        <v>0.33333333333333331</v>
      </c>
      <c r="V552" s="185"/>
      <c r="W552" s="185">
        <f t="shared" si="92"/>
        <v>0.18049999999999999</v>
      </c>
      <c r="X552" s="185">
        <f t="shared" si="92"/>
        <v>0.33333333333333331</v>
      </c>
      <c r="Y552" s="185"/>
    </row>
    <row r="553" spans="1:25" ht="18.75">
      <c r="A553" s="181">
        <v>39</v>
      </c>
      <c r="B553" s="306" t="s">
        <v>556</v>
      </c>
      <c r="C553" s="306" t="s">
        <v>681</v>
      </c>
      <c r="D553" s="307" t="s">
        <v>2623</v>
      </c>
      <c r="E553" s="307" t="s">
        <v>4198</v>
      </c>
      <c r="F553" s="181">
        <v>108</v>
      </c>
      <c r="G553" s="238">
        <v>0.39550000000000002</v>
      </c>
      <c r="H553" s="238"/>
      <c r="I553" s="308">
        <f t="shared" si="84"/>
        <v>4.5</v>
      </c>
      <c r="J553" s="308">
        <f t="shared" si="85"/>
        <v>4.3</v>
      </c>
      <c r="K553" s="308">
        <f t="shared" si="86"/>
        <v>1.5</v>
      </c>
      <c r="L553" s="308">
        <f t="shared" si="87"/>
        <v>2.8</v>
      </c>
      <c r="M553" s="308">
        <f t="shared" si="88"/>
        <v>1.1045</v>
      </c>
      <c r="N553" s="308">
        <f t="shared" si="88"/>
        <v>2.8</v>
      </c>
      <c r="O553" s="308">
        <f t="shared" si="89"/>
        <v>3.9044999999999996</v>
      </c>
      <c r="P553" s="34">
        <f t="shared" si="90"/>
        <v>0.3681666666666667</v>
      </c>
      <c r="Q553" s="34">
        <f t="shared" si="90"/>
        <v>0.93333333333333324</v>
      </c>
      <c r="R553" s="33"/>
      <c r="S553" s="33"/>
      <c r="T553" s="33">
        <f t="shared" si="91"/>
        <v>0.3681666666666667</v>
      </c>
      <c r="U553" s="309">
        <f t="shared" si="91"/>
        <v>0.93333333333333324</v>
      </c>
      <c r="V553" s="185"/>
      <c r="W553" s="185">
        <f t="shared" si="92"/>
        <v>0.3681666666666667</v>
      </c>
      <c r="X553" s="185">
        <f t="shared" si="92"/>
        <v>0.93333333333333324</v>
      </c>
      <c r="Y553" s="185"/>
    </row>
    <row r="554" spans="1:25" ht="18.75">
      <c r="A554" s="181">
        <v>40</v>
      </c>
      <c r="B554" s="306" t="s">
        <v>556</v>
      </c>
      <c r="C554" s="306" t="s">
        <v>681</v>
      </c>
      <c r="D554" s="307"/>
      <c r="E554" s="307" t="s">
        <v>4199</v>
      </c>
      <c r="F554" s="181">
        <v>22</v>
      </c>
      <c r="G554" s="238"/>
      <c r="H554" s="238"/>
      <c r="I554" s="308">
        <f t="shared" si="84"/>
        <v>0.9</v>
      </c>
      <c r="J554" s="308">
        <f t="shared" si="85"/>
        <v>0.89999999999999991</v>
      </c>
      <c r="K554" s="308">
        <f t="shared" si="86"/>
        <v>0.3</v>
      </c>
      <c r="L554" s="308">
        <f t="shared" si="87"/>
        <v>0.6</v>
      </c>
      <c r="M554" s="308">
        <f t="shared" si="88"/>
        <v>0.3</v>
      </c>
      <c r="N554" s="308">
        <f t="shared" si="88"/>
        <v>0.6</v>
      </c>
      <c r="O554" s="308">
        <f t="shared" si="89"/>
        <v>0.89999999999999991</v>
      </c>
      <c r="P554" s="34">
        <f t="shared" si="90"/>
        <v>9.9999999999999992E-2</v>
      </c>
      <c r="Q554" s="34">
        <f t="shared" si="90"/>
        <v>0.19999999999999998</v>
      </c>
      <c r="R554" s="33"/>
      <c r="S554" s="33"/>
      <c r="T554" s="33">
        <f t="shared" si="91"/>
        <v>9.9999999999999992E-2</v>
      </c>
      <c r="U554" s="309">
        <f t="shared" si="91"/>
        <v>0.19999999999999998</v>
      </c>
      <c r="V554" s="185"/>
      <c r="W554" s="185">
        <f t="shared" si="92"/>
        <v>9.9999999999999992E-2</v>
      </c>
      <c r="X554" s="185">
        <f t="shared" si="92"/>
        <v>0.19999999999999998</v>
      </c>
      <c r="Y554" s="185"/>
    </row>
    <row r="555" spans="1:25" ht="18.75">
      <c r="A555" s="181">
        <v>41</v>
      </c>
      <c r="B555" s="306" t="s">
        <v>556</v>
      </c>
      <c r="C555" s="306" t="s">
        <v>681</v>
      </c>
      <c r="D555" s="307" t="s">
        <v>690</v>
      </c>
      <c r="E555" s="307" t="s">
        <v>4200</v>
      </c>
      <c r="F555" s="181">
        <v>40</v>
      </c>
      <c r="G555" s="238">
        <v>2.9125000000000001</v>
      </c>
      <c r="H555" s="238">
        <v>0.30249999999999999</v>
      </c>
      <c r="I555" s="308">
        <f t="shared" si="84"/>
        <v>1.7</v>
      </c>
      <c r="J555" s="308">
        <f t="shared" si="85"/>
        <v>1.6</v>
      </c>
      <c r="K555" s="308">
        <f t="shared" si="86"/>
        <v>0.6</v>
      </c>
      <c r="L555" s="308">
        <f t="shared" si="87"/>
        <v>1</v>
      </c>
      <c r="M555" s="308">
        <v>0</v>
      </c>
      <c r="N555" s="308">
        <f t="shared" si="88"/>
        <v>0.69750000000000001</v>
      </c>
      <c r="O555" s="308">
        <f t="shared" si="89"/>
        <v>0.69750000000000001</v>
      </c>
      <c r="P555" s="34">
        <f t="shared" si="90"/>
        <v>0</v>
      </c>
      <c r="Q555" s="34">
        <f t="shared" si="90"/>
        <v>0.23250000000000001</v>
      </c>
      <c r="R555" s="33"/>
      <c r="S555" s="33"/>
      <c r="T555" s="33">
        <f t="shared" si="91"/>
        <v>0</v>
      </c>
      <c r="U555" s="309">
        <f t="shared" si="91"/>
        <v>0.23250000000000001</v>
      </c>
      <c r="V555" s="185"/>
      <c r="W555" s="185">
        <f t="shared" si="92"/>
        <v>0</v>
      </c>
      <c r="X555" s="185">
        <f t="shared" si="92"/>
        <v>0.23250000000000001</v>
      </c>
      <c r="Y555" s="185"/>
    </row>
    <row r="556" spans="1:25" ht="18.75">
      <c r="A556" s="181">
        <v>42</v>
      </c>
      <c r="B556" s="306" t="s">
        <v>556</v>
      </c>
      <c r="C556" s="306" t="s">
        <v>681</v>
      </c>
      <c r="D556" s="307" t="s">
        <v>681</v>
      </c>
      <c r="E556" s="307" t="s">
        <v>4201</v>
      </c>
      <c r="F556" s="181">
        <v>53</v>
      </c>
      <c r="G556" s="238">
        <v>1.6365000000000001</v>
      </c>
      <c r="H556" s="238">
        <v>0.77249999999999996</v>
      </c>
      <c r="I556" s="308">
        <f t="shared" si="84"/>
        <v>2.2000000000000002</v>
      </c>
      <c r="J556" s="308">
        <f t="shared" si="85"/>
        <v>2.0999999999999996</v>
      </c>
      <c r="K556" s="308">
        <f t="shared" si="86"/>
        <v>0.7</v>
      </c>
      <c r="L556" s="308">
        <f t="shared" si="87"/>
        <v>1.4</v>
      </c>
      <c r="M556" s="308">
        <v>0</v>
      </c>
      <c r="N556" s="308">
        <f t="shared" si="88"/>
        <v>0.62749999999999995</v>
      </c>
      <c r="O556" s="308">
        <f t="shared" si="89"/>
        <v>0.62749999999999995</v>
      </c>
      <c r="P556" s="34">
        <f t="shared" si="90"/>
        <v>0</v>
      </c>
      <c r="Q556" s="34">
        <f t="shared" si="90"/>
        <v>0.20916666666666664</v>
      </c>
      <c r="R556" s="33"/>
      <c r="S556" s="33"/>
      <c r="T556" s="33">
        <f t="shared" si="91"/>
        <v>0</v>
      </c>
      <c r="U556" s="309">
        <f t="shared" si="91"/>
        <v>0.20916666666666664</v>
      </c>
      <c r="V556" s="185"/>
      <c r="W556" s="185">
        <f t="shared" si="92"/>
        <v>0</v>
      </c>
      <c r="X556" s="185">
        <f t="shared" si="92"/>
        <v>0.20916666666666664</v>
      </c>
      <c r="Y556" s="185"/>
    </row>
    <row r="557" spans="1:25" ht="18.75">
      <c r="A557" s="181">
        <v>43</v>
      </c>
      <c r="B557" s="306" t="s">
        <v>556</v>
      </c>
      <c r="C557" s="306" t="s">
        <v>681</v>
      </c>
      <c r="D557" s="307" t="s">
        <v>685</v>
      </c>
      <c r="E557" s="307" t="s">
        <v>4202</v>
      </c>
      <c r="F557" s="181">
        <v>38</v>
      </c>
      <c r="G557" s="238"/>
      <c r="H557" s="238"/>
      <c r="I557" s="308">
        <f t="shared" si="84"/>
        <v>1.6</v>
      </c>
      <c r="J557" s="308">
        <f t="shared" si="85"/>
        <v>1.5</v>
      </c>
      <c r="K557" s="308">
        <f t="shared" si="86"/>
        <v>0.5</v>
      </c>
      <c r="L557" s="308">
        <f t="shared" si="87"/>
        <v>1</v>
      </c>
      <c r="M557" s="308">
        <f t="shared" si="88"/>
        <v>0.5</v>
      </c>
      <c r="N557" s="308">
        <f t="shared" si="88"/>
        <v>1</v>
      </c>
      <c r="O557" s="308">
        <f t="shared" si="89"/>
        <v>1.5</v>
      </c>
      <c r="P557" s="34">
        <f t="shared" si="90"/>
        <v>0.16666666666666666</v>
      </c>
      <c r="Q557" s="34">
        <f t="shared" si="90"/>
        <v>0.33333333333333331</v>
      </c>
      <c r="R557" s="33"/>
      <c r="S557" s="33"/>
      <c r="T557" s="33">
        <f t="shared" si="91"/>
        <v>0.16666666666666666</v>
      </c>
      <c r="U557" s="309">
        <f t="shared" si="91"/>
        <v>0.33333333333333331</v>
      </c>
      <c r="V557" s="185"/>
      <c r="W557" s="185">
        <f t="shared" si="92"/>
        <v>0.16666666666666666</v>
      </c>
      <c r="X557" s="185">
        <f t="shared" si="92"/>
        <v>0.33333333333333331</v>
      </c>
      <c r="Y557" s="185"/>
    </row>
    <row r="558" spans="1:25" ht="18.75">
      <c r="A558" s="181">
        <v>44</v>
      </c>
      <c r="B558" s="306" t="s">
        <v>556</v>
      </c>
      <c r="C558" s="306" t="s">
        <v>681</v>
      </c>
      <c r="D558" s="307" t="s">
        <v>679</v>
      </c>
      <c r="E558" s="307" t="s">
        <v>4203</v>
      </c>
      <c r="F558" s="181">
        <v>44</v>
      </c>
      <c r="G558" s="238">
        <v>0.34899999999999998</v>
      </c>
      <c r="H558" s="238">
        <v>0.17499999999999999</v>
      </c>
      <c r="I558" s="308">
        <f t="shared" si="84"/>
        <v>1.8</v>
      </c>
      <c r="J558" s="308">
        <f t="shared" si="85"/>
        <v>1.7000000000000002</v>
      </c>
      <c r="K558" s="308">
        <f t="shared" si="86"/>
        <v>0.6</v>
      </c>
      <c r="L558" s="308">
        <f t="shared" si="87"/>
        <v>1.1000000000000001</v>
      </c>
      <c r="M558" s="308">
        <f t="shared" si="88"/>
        <v>0.251</v>
      </c>
      <c r="N558" s="308">
        <f t="shared" si="88"/>
        <v>0.92500000000000004</v>
      </c>
      <c r="O558" s="308">
        <f t="shared" si="89"/>
        <v>1.1760000000000002</v>
      </c>
      <c r="P558" s="34">
        <f t="shared" si="90"/>
        <v>8.3666666666666667E-2</v>
      </c>
      <c r="Q558" s="34">
        <f t="shared" si="90"/>
        <v>0.30833333333333335</v>
      </c>
      <c r="R558" s="33"/>
      <c r="S558" s="33"/>
      <c r="T558" s="33">
        <f t="shared" si="91"/>
        <v>8.3666666666666667E-2</v>
      </c>
      <c r="U558" s="309">
        <f t="shared" si="91"/>
        <v>0.30833333333333335</v>
      </c>
      <c r="V558" s="185"/>
      <c r="W558" s="185">
        <f t="shared" si="92"/>
        <v>8.3666666666666667E-2</v>
      </c>
      <c r="X558" s="185">
        <f t="shared" si="92"/>
        <v>0.30833333333333335</v>
      </c>
      <c r="Y558" s="185"/>
    </row>
    <row r="559" spans="1:25" ht="18.75">
      <c r="A559" s="181">
        <v>45</v>
      </c>
      <c r="B559" s="306" t="s">
        <v>556</v>
      </c>
      <c r="C559" s="306" t="s">
        <v>681</v>
      </c>
      <c r="D559" s="307" t="s">
        <v>683</v>
      </c>
      <c r="E559" s="307" t="s">
        <v>4204</v>
      </c>
      <c r="F559" s="181">
        <v>36</v>
      </c>
      <c r="G559" s="238">
        <v>0.13549999999999998</v>
      </c>
      <c r="H559" s="238">
        <v>0.122</v>
      </c>
      <c r="I559" s="308">
        <f t="shared" si="84"/>
        <v>1.5</v>
      </c>
      <c r="J559" s="308">
        <f t="shared" si="85"/>
        <v>1.4</v>
      </c>
      <c r="K559" s="308">
        <f t="shared" si="86"/>
        <v>0.5</v>
      </c>
      <c r="L559" s="308">
        <f t="shared" si="87"/>
        <v>0.9</v>
      </c>
      <c r="M559" s="308">
        <f t="shared" si="88"/>
        <v>0.36450000000000005</v>
      </c>
      <c r="N559" s="308">
        <f t="shared" si="88"/>
        <v>0.77800000000000002</v>
      </c>
      <c r="O559" s="308">
        <f t="shared" si="89"/>
        <v>1.1425000000000001</v>
      </c>
      <c r="P559" s="34">
        <f t="shared" si="90"/>
        <v>0.12150000000000001</v>
      </c>
      <c r="Q559" s="34">
        <f t="shared" si="90"/>
        <v>0.25933333333333336</v>
      </c>
      <c r="R559" s="33"/>
      <c r="S559" s="33"/>
      <c r="T559" s="33">
        <f t="shared" si="91"/>
        <v>0.12150000000000001</v>
      </c>
      <c r="U559" s="309">
        <f t="shared" si="91"/>
        <v>0.25933333333333336</v>
      </c>
      <c r="V559" s="185"/>
      <c r="W559" s="185">
        <f t="shared" si="92"/>
        <v>0.12150000000000001</v>
      </c>
      <c r="X559" s="185">
        <f t="shared" si="92"/>
        <v>0.25933333333333336</v>
      </c>
      <c r="Y559" s="185"/>
    </row>
    <row r="560" spans="1:25" ht="18.75">
      <c r="A560" s="181">
        <v>46</v>
      </c>
      <c r="B560" s="306" t="s">
        <v>556</v>
      </c>
      <c r="C560" s="306" t="s">
        <v>697</v>
      </c>
      <c r="D560" s="307" t="s">
        <v>697</v>
      </c>
      <c r="E560" s="307" t="s">
        <v>4205</v>
      </c>
      <c r="F560" s="181">
        <v>138</v>
      </c>
      <c r="G560" s="238">
        <v>3.2480000000000002</v>
      </c>
      <c r="H560" s="238"/>
      <c r="I560" s="308">
        <f t="shared" si="84"/>
        <v>5.7</v>
      </c>
      <c r="J560" s="308">
        <f t="shared" si="85"/>
        <v>5.4</v>
      </c>
      <c r="K560" s="308">
        <f t="shared" si="86"/>
        <v>1.9</v>
      </c>
      <c r="L560" s="308">
        <f t="shared" si="87"/>
        <v>3.5</v>
      </c>
      <c r="M560" s="308">
        <v>0</v>
      </c>
      <c r="N560" s="308">
        <f t="shared" si="88"/>
        <v>3.5</v>
      </c>
      <c r="O560" s="308">
        <f t="shared" si="89"/>
        <v>3.5</v>
      </c>
      <c r="P560" s="34">
        <f t="shared" si="90"/>
        <v>0</v>
      </c>
      <c r="Q560" s="34">
        <f t="shared" si="90"/>
        <v>1.1666666666666667</v>
      </c>
      <c r="R560" s="33"/>
      <c r="S560" s="33"/>
      <c r="T560" s="33">
        <f t="shared" si="91"/>
        <v>0</v>
      </c>
      <c r="U560" s="309">
        <f t="shared" si="91"/>
        <v>1.1666666666666667</v>
      </c>
      <c r="V560" s="185"/>
      <c r="W560" s="185">
        <f t="shared" si="92"/>
        <v>0</v>
      </c>
      <c r="X560" s="185">
        <f t="shared" si="92"/>
        <v>1.1666666666666667</v>
      </c>
      <c r="Y560" s="185"/>
    </row>
    <row r="561" spans="1:25" ht="18.75">
      <c r="A561" s="181">
        <v>47</v>
      </c>
      <c r="B561" s="306" t="s">
        <v>556</v>
      </c>
      <c r="C561" s="306" t="s">
        <v>697</v>
      </c>
      <c r="D561" s="307" t="s">
        <v>695</v>
      </c>
      <c r="E561" s="307" t="s">
        <v>4206</v>
      </c>
      <c r="F561" s="181">
        <v>61</v>
      </c>
      <c r="G561" s="238">
        <v>3.1830000000000003</v>
      </c>
      <c r="H561" s="238">
        <v>4.9984999999999999</v>
      </c>
      <c r="I561" s="308">
        <f t="shared" si="84"/>
        <v>2.5</v>
      </c>
      <c r="J561" s="308">
        <f t="shared" si="85"/>
        <v>2.2999999999999998</v>
      </c>
      <c r="K561" s="308">
        <f t="shared" si="86"/>
        <v>0.8</v>
      </c>
      <c r="L561" s="308">
        <f t="shared" si="87"/>
        <v>1.5</v>
      </c>
      <c r="M561" s="308">
        <v>0</v>
      </c>
      <c r="N561" s="308">
        <v>0</v>
      </c>
      <c r="O561" s="308">
        <f t="shared" si="89"/>
        <v>0</v>
      </c>
      <c r="P561" s="34">
        <f t="shared" si="90"/>
        <v>0</v>
      </c>
      <c r="Q561" s="34">
        <f t="shared" si="90"/>
        <v>0</v>
      </c>
      <c r="R561" s="33"/>
      <c r="S561" s="33"/>
      <c r="T561" s="33">
        <f t="shared" si="91"/>
        <v>0</v>
      </c>
      <c r="U561" s="309">
        <f t="shared" si="91"/>
        <v>0</v>
      </c>
      <c r="V561" s="185"/>
      <c r="W561" s="185">
        <f t="shared" si="92"/>
        <v>0</v>
      </c>
      <c r="X561" s="185">
        <f t="shared" si="92"/>
        <v>0</v>
      </c>
      <c r="Y561" s="185"/>
    </row>
    <row r="562" spans="1:25" ht="18.75">
      <c r="A562" s="181">
        <v>48</v>
      </c>
      <c r="B562" s="306" t="s">
        <v>556</v>
      </c>
      <c r="C562" s="306" t="s">
        <v>697</v>
      </c>
      <c r="D562" s="307" t="s">
        <v>701</v>
      </c>
      <c r="E562" s="307" t="s">
        <v>4207</v>
      </c>
      <c r="F562" s="181">
        <v>204</v>
      </c>
      <c r="G562" s="238"/>
      <c r="H562" s="238"/>
      <c r="I562" s="308">
        <f t="shared" si="84"/>
        <v>8.4</v>
      </c>
      <c r="J562" s="308">
        <f t="shared" si="85"/>
        <v>8</v>
      </c>
      <c r="K562" s="308">
        <f t="shared" si="86"/>
        <v>2.8</v>
      </c>
      <c r="L562" s="308">
        <f t="shared" si="87"/>
        <v>5.2</v>
      </c>
      <c r="M562" s="308">
        <f t="shared" si="88"/>
        <v>2.8</v>
      </c>
      <c r="N562" s="308">
        <f t="shared" si="88"/>
        <v>5.2</v>
      </c>
      <c r="O562" s="308">
        <f t="shared" si="89"/>
        <v>8</v>
      </c>
      <c r="P562" s="34">
        <f t="shared" si="90"/>
        <v>0.93333333333333324</v>
      </c>
      <c r="Q562" s="34">
        <f t="shared" si="90"/>
        <v>1.7333333333333334</v>
      </c>
      <c r="R562" s="33"/>
      <c r="S562" s="33"/>
      <c r="T562" s="33">
        <f t="shared" si="91"/>
        <v>0.93333333333333324</v>
      </c>
      <c r="U562" s="309">
        <f t="shared" si="91"/>
        <v>1.7333333333333334</v>
      </c>
      <c r="V562" s="185"/>
      <c r="W562" s="185">
        <f t="shared" si="92"/>
        <v>0.93333333333333324</v>
      </c>
      <c r="X562" s="185">
        <f t="shared" si="92"/>
        <v>1.7333333333333334</v>
      </c>
      <c r="Y562" s="185"/>
    </row>
    <row r="563" spans="1:25" ht="18.75">
      <c r="A563" s="181">
        <v>49</v>
      </c>
      <c r="B563" s="306" t="s">
        <v>556</v>
      </c>
      <c r="C563" s="306" t="s">
        <v>625</v>
      </c>
      <c r="D563" s="307" t="s">
        <v>631</v>
      </c>
      <c r="E563" s="307" t="s">
        <v>4208</v>
      </c>
      <c r="F563" s="181">
        <v>56</v>
      </c>
      <c r="G563" s="238">
        <v>0.14699999999999999</v>
      </c>
      <c r="H563" s="238"/>
      <c r="I563" s="308">
        <f t="shared" si="84"/>
        <v>2.2999999999999998</v>
      </c>
      <c r="J563" s="308">
        <f t="shared" si="85"/>
        <v>2.2000000000000002</v>
      </c>
      <c r="K563" s="308">
        <f t="shared" si="86"/>
        <v>0.8</v>
      </c>
      <c r="L563" s="308">
        <f t="shared" si="87"/>
        <v>1.4</v>
      </c>
      <c r="M563" s="308">
        <f t="shared" si="88"/>
        <v>0.65300000000000002</v>
      </c>
      <c r="N563" s="308">
        <f t="shared" si="88"/>
        <v>1.4</v>
      </c>
      <c r="O563" s="308">
        <f t="shared" si="89"/>
        <v>2.0529999999999999</v>
      </c>
      <c r="P563" s="34">
        <f t="shared" si="90"/>
        <v>0.21766666666666667</v>
      </c>
      <c r="Q563" s="34">
        <f t="shared" si="90"/>
        <v>0.46666666666666662</v>
      </c>
      <c r="R563" s="33"/>
      <c r="S563" s="33"/>
      <c r="T563" s="33">
        <f t="shared" si="91"/>
        <v>0.21766666666666667</v>
      </c>
      <c r="U563" s="309">
        <f t="shared" si="91"/>
        <v>0.46666666666666662</v>
      </c>
      <c r="V563" s="185"/>
      <c r="W563" s="185">
        <f t="shared" si="92"/>
        <v>0.21766666666666667</v>
      </c>
      <c r="X563" s="185">
        <f t="shared" si="92"/>
        <v>0.46666666666666662</v>
      </c>
      <c r="Y563" s="185"/>
    </row>
    <row r="564" spans="1:25" ht="18.75">
      <c r="A564" s="181">
        <v>50</v>
      </c>
      <c r="B564" s="306" t="s">
        <v>556</v>
      </c>
      <c r="C564" s="306" t="s">
        <v>4150</v>
      </c>
      <c r="D564" s="307" t="s">
        <v>716</v>
      </c>
      <c r="E564" s="307" t="s">
        <v>4209</v>
      </c>
      <c r="F564" s="181">
        <v>142</v>
      </c>
      <c r="G564" s="238">
        <v>5.3734999999999999</v>
      </c>
      <c r="H564" s="238">
        <v>7.944</v>
      </c>
      <c r="I564" s="308">
        <f t="shared" si="84"/>
        <v>5.9</v>
      </c>
      <c r="J564" s="308">
        <f t="shared" si="85"/>
        <v>5.6</v>
      </c>
      <c r="K564" s="308">
        <f t="shared" si="86"/>
        <v>2</v>
      </c>
      <c r="L564" s="308">
        <f t="shared" si="87"/>
        <v>3.6</v>
      </c>
      <c r="M564" s="308">
        <v>0</v>
      </c>
      <c r="N564" s="308">
        <v>0</v>
      </c>
      <c r="O564" s="308">
        <f t="shared" si="89"/>
        <v>0</v>
      </c>
      <c r="P564" s="34">
        <f t="shared" si="90"/>
        <v>0</v>
      </c>
      <c r="Q564" s="34">
        <f t="shared" si="90"/>
        <v>0</v>
      </c>
      <c r="R564" s="33"/>
      <c r="S564" s="33"/>
      <c r="T564" s="33">
        <f t="shared" si="91"/>
        <v>0</v>
      </c>
      <c r="U564" s="309">
        <f t="shared" si="91"/>
        <v>0</v>
      </c>
      <c r="V564" s="185"/>
      <c r="W564" s="185">
        <f t="shared" si="92"/>
        <v>0</v>
      </c>
      <c r="X564" s="185">
        <f t="shared" si="92"/>
        <v>0</v>
      </c>
      <c r="Y564" s="185"/>
    </row>
    <row r="565" spans="1:25" ht="18.75">
      <c r="A565" s="181">
        <v>51</v>
      </c>
      <c r="B565" s="306" t="s">
        <v>556</v>
      </c>
      <c r="C565" s="306"/>
      <c r="D565" s="314" t="s">
        <v>556</v>
      </c>
      <c r="E565" s="310" t="s">
        <v>4210</v>
      </c>
      <c r="F565" s="181">
        <v>624</v>
      </c>
      <c r="G565" s="238"/>
      <c r="H565" s="238"/>
      <c r="I565" s="308">
        <f t="shared" si="84"/>
        <v>25.7</v>
      </c>
      <c r="J565" s="308">
        <f t="shared" si="85"/>
        <v>24.4</v>
      </c>
      <c r="K565" s="308">
        <f t="shared" si="86"/>
        <v>8.6</v>
      </c>
      <c r="L565" s="308">
        <f t="shared" si="87"/>
        <v>15.8</v>
      </c>
      <c r="M565" s="308">
        <f t="shared" si="88"/>
        <v>8.6</v>
      </c>
      <c r="N565" s="308">
        <f t="shared" si="88"/>
        <v>15.8</v>
      </c>
      <c r="O565" s="308">
        <f t="shared" si="89"/>
        <v>24.4</v>
      </c>
      <c r="P565" s="34">
        <f t="shared" si="90"/>
        <v>2.8666666666666667</v>
      </c>
      <c r="Q565" s="34">
        <f t="shared" si="90"/>
        <v>5.2666666666666666</v>
      </c>
      <c r="R565" s="33"/>
      <c r="S565" s="33"/>
      <c r="T565" s="33">
        <f t="shared" si="91"/>
        <v>2.8666666666666667</v>
      </c>
      <c r="U565" s="309">
        <f t="shared" si="91"/>
        <v>5.2666666666666666</v>
      </c>
      <c r="V565" s="185"/>
      <c r="W565" s="185">
        <f t="shared" si="92"/>
        <v>2.8666666666666667</v>
      </c>
      <c r="X565" s="185">
        <f t="shared" si="92"/>
        <v>5.2666666666666666</v>
      </c>
      <c r="Y565" s="185"/>
    </row>
    <row r="566" spans="1:25" ht="18.75">
      <c r="A566" s="181">
        <v>52</v>
      </c>
      <c r="B566" s="306" t="s">
        <v>556</v>
      </c>
      <c r="C566" s="306" t="s">
        <v>608</v>
      </c>
      <c r="D566" s="314"/>
      <c r="E566" s="310" t="s">
        <v>4211</v>
      </c>
      <c r="F566" s="181">
        <v>328</v>
      </c>
      <c r="G566" s="238">
        <v>3.4359999999999995</v>
      </c>
      <c r="H566" s="238">
        <v>4.2610000000000001</v>
      </c>
      <c r="I566" s="308">
        <f t="shared" si="84"/>
        <v>13.5</v>
      </c>
      <c r="J566" s="308">
        <f t="shared" si="85"/>
        <v>12.8</v>
      </c>
      <c r="K566" s="308">
        <f t="shared" si="86"/>
        <v>4.5</v>
      </c>
      <c r="L566" s="308">
        <f t="shared" si="87"/>
        <v>8.3000000000000007</v>
      </c>
      <c r="M566" s="308">
        <f t="shared" si="88"/>
        <v>1.0640000000000005</v>
      </c>
      <c r="N566" s="308">
        <f t="shared" si="88"/>
        <v>4.0390000000000006</v>
      </c>
      <c r="O566" s="308">
        <f t="shared" si="89"/>
        <v>5.1030000000000015</v>
      </c>
      <c r="P566" s="34">
        <f t="shared" si="90"/>
        <v>0.35466666666666685</v>
      </c>
      <c r="Q566" s="34">
        <f t="shared" si="90"/>
        <v>1.3463333333333336</v>
      </c>
      <c r="R566" s="33"/>
      <c r="S566" s="33"/>
      <c r="T566" s="33">
        <f t="shared" si="91"/>
        <v>0.35466666666666685</v>
      </c>
      <c r="U566" s="309">
        <f t="shared" si="91"/>
        <v>1.3463333333333336</v>
      </c>
      <c r="V566" s="185"/>
      <c r="W566" s="185">
        <f t="shared" si="92"/>
        <v>0.35466666666666685</v>
      </c>
      <c r="X566" s="185">
        <f t="shared" si="92"/>
        <v>1.3463333333333336</v>
      </c>
      <c r="Y566" s="185"/>
    </row>
    <row r="567" spans="1:25" ht="18.75">
      <c r="A567" s="181">
        <v>53</v>
      </c>
      <c r="B567" s="306" t="s">
        <v>556</v>
      </c>
      <c r="C567" s="306" t="s">
        <v>622</v>
      </c>
      <c r="D567" s="314"/>
      <c r="E567" s="310" t="s">
        <v>4212</v>
      </c>
      <c r="F567" s="181">
        <v>256</v>
      </c>
      <c r="G567" s="238"/>
      <c r="H567" s="238"/>
      <c r="I567" s="308">
        <f t="shared" si="84"/>
        <v>10.6</v>
      </c>
      <c r="J567" s="308">
        <f t="shared" si="85"/>
        <v>10</v>
      </c>
      <c r="K567" s="308">
        <f t="shared" si="86"/>
        <v>3.5</v>
      </c>
      <c r="L567" s="308">
        <f t="shared" si="87"/>
        <v>6.5</v>
      </c>
      <c r="M567" s="308">
        <f t="shared" si="88"/>
        <v>3.5</v>
      </c>
      <c r="N567" s="308">
        <f t="shared" si="88"/>
        <v>6.5</v>
      </c>
      <c r="O567" s="308">
        <f t="shared" si="89"/>
        <v>10</v>
      </c>
      <c r="P567" s="34">
        <f t="shared" si="90"/>
        <v>1.1666666666666667</v>
      </c>
      <c r="Q567" s="34">
        <f t="shared" si="90"/>
        <v>2.1666666666666665</v>
      </c>
      <c r="R567" s="33"/>
      <c r="S567" s="33"/>
      <c r="T567" s="33">
        <f t="shared" si="91"/>
        <v>1.1666666666666667</v>
      </c>
      <c r="U567" s="309">
        <f t="shared" si="91"/>
        <v>2.1666666666666665</v>
      </c>
      <c r="V567" s="185"/>
      <c r="W567" s="185">
        <f t="shared" si="92"/>
        <v>1.1666666666666667</v>
      </c>
      <c r="X567" s="185">
        <f t="shared" si="92"/>
        <v>2.1666666666666665</v>
      </c>
      <c r="Y567" s="185"/>
    </row>
    <row r="568" spans="1:25" ht="18.75">
      <c r="A568" s="181">
        <v>54</v>
      </c>
      <c r="B568" s="306" t="s">
        <v>556</v>
      </c>
      <c r="C568" s="306" t="s">
        <v>625</v>
      </c>
      <c r="D568" s="314"/>
      <c r="E568" s="310" t="s">
        <v>4213</v>
      </c>
      <c r="F568" s="181">
        <v>125</v>
      </c>
      <c r="G568" s="238">
        <v>221.79999999999998</v>
      </c>
      <c r="H568" s="238">
        <v>115.04999999999998</v>
      </c>
      <c r="I568" s="308">
        <f t="shared" si="84"/>
        <v>5.2</v>
      </c>
      <c r="J568" s="308">
        <f t="shared" si="85"/>
        <v>4.9000000000000004</v>
      </c>
      <c r="K568" s="308">
        <f t="shared" si="86"/>
        <v>1.7</v>
      </c>
      <c r="L568" s="308">
        <f t="shared" si="87"/>
        <v>3.2</v>
      </c>
      <c r="M568" s="308">
        <v>0</v>
      </c>
      <c r="N568" s="308">
        <v>0</v>
      </c>
      <c r="O568" s="308">
        <f t="shared" si="89"/>
        <v>0</v>
      </c>
      <c r="P568" s="34">
        <f t="shared" si="90"/>
        <v>0</v>
      </c>
      <c r="Q568" s="34">
        <f t="shared" si="90"/>
        <v>0</v>
      </c>
      <c r="R568" s="33"/>
      <c r="S568" s="33"/>
      <c r="T568" s="33">
        <f t="shared" si="91"/>
        <v>0</v>
      </c>
      <c r="U568" s="309">
        <f t="shared" si="91"/>
        <v>0</v>
      </c>
      <c r="V568" s="185"/>
      <c r="W568" s="185">
        <f t="shared" si="92"/>
        <v>0</v>
      </c>
      <c r="X568" s="185">
        <f t="shared" si="92"/>
        <v>0</v>
      </c>
      <c r="Y568" s="185"/>
    </row>
    <row r="569" spans="1:25" ht="20.25">
      <c r="A569" s="317"/>
      <c r="B569" s="318"/>
      <c r="C569" s="318"/>
      <c r="D569" s="319"/>
      <c r="E569" s="320" t="s">
        <v>225</v>
      </c>
      <c r="F569" s="321"/>
      <c r="G569" s="322"/>
      <c r="H569" s="322"/>
      <c r="I569" s="322">
        <f t="shared" ref="I569:Q569" si="93">SUM(I515:I568)</f>
        <v>268.7</v>
      </c>
      <c r="J569" s="322"/>
      <c r="K569" s="322">
        <f t="shared" si="93"/>
        <v>89.6</v>
      </c>
      <c r="L569" s="322">
        <f t="shared" si="93"/>
        <v>165.70000000000002</v>
      </c>
      <c r="M569" s="322">
        <f t="shared" si="93"/>
        <v>65.835999999999984</v>
      </c>
      <c r="N569" s="322">
        <f t="shared" si="93"/>
        <v>131.9785</v>
      </c>
      <c r="O569" s="308">
        <f t="shared" si="89"/>
        <v>197.81449999999998</v>
      </c>
      <c r="P569" s="324">
        <f t="shared" si="93"/>
        <v>21.945333333333334</v>
      </c>
      <c r="Q569" s="324">
        <f t="shared" si="93"/>
        <v>43.992833333333337</v>
      </c>
      <c r="R569" s="322"/>
      <c r="S569" s="322"/>
      <c r="T569" s="322">
        <f>SUM(T515:T568)</f>
        <v>21.945333333333334</v>
      </c>
      <c r="U569" s="322">
        <f>SUM(U515:U568)</f>
        <v>43.992833333333337</v>
      </c>
      <c r="V569" s="322"/>
      <c r="W569" s="322">
        <f>SUM(W515:W568)</f>
        <v>21.945333333333334</v>
      </c>
      <c r="X569" s="322">
        <f>SUM(X515:X568)</f>
        <v>43.992833333333337</v>
      </c>
      <c r="Y569" s="322"/>
    </row>
    <row r="570" spans="1:25" ht="18.75">
      <c r="A570" s="181">
        <v>1</v>
      </c>
      <c r="B570" s="306" t="s">
        <v>721</v>
      </c>
      <c r="C570" s="306" t="s">
        <v>722</v>
      </c>
      <c r="D570" s="314" t="s">
        <v>722</v>
      </c>
      <c r="E570" s="314" t="s">
        <v>4214</v>
      </c>
      <c r="F570" s="181">
        <v>143</v>
      </c>
      <c r="G570" s="238">
        <v>3.4260000000000002</v>
      </c>
      <c r="H570" s="238">
        <v>1.4628000000000005</v>
      </c>
      <c r="I570" s="308">
        <f t="shared" ref="I570:I616" si="94">ROUND(F570*55/100*50*0.0015,1)</f>
        <v>5.9</v>
      </c>
      <c r="J570" s="308">
        <f t="shared" ref="J570:J616" si="95">K570+L570</f>
        <v>5.6</v>
      </c>
      <c r="K570" s="308">
        <f t="shared" ref="K570:K616" si="96">ROUND(I570*1/3,1)</f>
        <v>2</v>
      </c>
      <c r="L570" s="308">
        <f t="shared" ref="L570:L616" si="97">ROUND(I570*2/3.25,1)</f>
        <v>3.6</v>
      </c>
      <c r="M570" s="308">
        <v>0</v>
      </c>
      <c r="N570" s="308">
        <f t="shared" ref="N570:N616" si="98">L570-H570</f>
        <v>2.1371999999999995</v>
      </c>
      <c r="O570" s="308">
        <f t="shared" si="89"/>
        <v>2.1371999999999995</v>
      </c>
      <c r="P570" s="34">
        <f t="shared" ref="P570:Q616" si="99">M570*1/3</f>
        <v>0</v>
      </c>
      <c r="Q570" s="34">
        <f t="shared" si="99"/>
        <v>0.71239999999999981</v>
      </c>
      <c r="R570" s="33"/>
      <c r="S570" s="33"/>
      <c r="T570" s="33">
        <f t="shared" ref="T570:U616" si="100">M570*1/3</f>
        <v>0</v>
      </c>
      <c r="U570" s="309">
        <f t="shared" si="100"/>
        <v>0.71239999999999981</v>
      </c>
      <c r="V570" s="185"/>
      <c r="W570" s="185">
        <f t="shared" ref="W570:X616" si="101">M570*1/3</f>
        <v>0</v>
      </c>
      <c r="X570" s="185">
        <f t="shared" si="101"/>
        <v>0.71239999999999981</v>
      </c>
      <c r="Y570" s="185"/>
    </row>
    <row r="571" spans="1:25" ht="18.75">
      <c r="A571" s="181">
        <v>2</v>
      </c>
      <c r="B571" s="306" t="s">
        <v>721</v>
      </c>
      <c r="C571" s="306" t="s">
        <v>722</v>
      </c>
      <c r="D571" s="314" t="s">
        <v>724</v>
      </c>
      <c r="E571" s="314" t="s">
        <v>4215</v>
      </c>
      <c r="F571" s="181">
        <v>110</v>
      </c>
      <c r="G571" s="238"/>
      <c r="H571" s="238"/>
      <c r="I571" s="308">
        <f t="shared" si="94"/>
        <v>4.5</v>
      </c>
      <c r="J571" s="308">
        <f t="shared" si="95"/>
        <v>4.3</v>
      </c>
      <c r="K571" s="308">
        <f t="shared" si="96"/>
        <v>1.5</v>
      </c>
      <c r="L571" s="308">
        <f t="shared" si="97"/>
        <v>2.8</v>
      </c>
      <c r="M571" s="308">
        <f t="shared" ref="M571:M616" si="102">K571-G571</f>
        <v>1.5</v>
      </c>
      <c r="N571" s="308">
        <f t="shared" si="98"/>
        <v>2.8</v>
      </c>
      <c r="O571" s="308">
        <f t="shared" si="89"/>
        <v>4.3</v>
      </c>
      <c r="P571" s="34">
        <f t="shared" si="99"/>
        <v>0.5</v>
      </c>
      <c r="Q571" s="34">
        <f t="shared" si="99"/>
        <v>0.93333333333333324</v>
      </c>
      <c r="R571" s="33"/>
      <c r="S571" s="33"/>
      <c r="T571" s="33">
        <f t="shared" si="100"/>
        <v>0.5</v>
      </c>
      <c r="U571" s="309">
        <f t="shared" si="100"/>
        <v>0.93333333333333324</v>
      </c>
      <c r="V571" s="185"/>
      <c r="W571" s="185">
        <f t="shared" si="101"/>
        <v>0.5</v>
      </c>
      <c r="X571" s="185">
        <f t="shared" si="101"/>
        <v>0.93333333333333324</v>
      </c>
      <c r="Y571" s="185"/>
    </row>
    <row r="572" spans="1:25" ht="18.75">
      <c r="A572" s="181">
        <v>3</v>
      </c>
      <c r="B572" s="306" t="s">
        <v>721</v>
      </c>
      <c r="C572" s="306" t="s">
        <v>722</v>
      </c>
      <c r="D572" s="307" t="s">
        <v>726</v>
      </c>
      <c r="E572" s="307" t="s">
        <v>4216</v>
      </c>
      <c r="F572" s="181">
        <v>81</v>
      </c>
      <c r="G572" s="238"/>
      <c r="H572" s="238"/>
      <c r="I572" s="308">
        <f t="shared" si="94"/>
        <v>3.3</v>
      </c>
      <c r="J572" s="308">
        <f t="shared" si="95"/>
        <v>3.1</v>
      </c>
      <c r="K572" s="308">
        <f t="shared" si="96"/>
        <v>1.1000000000000001</v>
      </c>
      <c r="L572" s="308">
        <f t="shared" si="97"/>
        <v>2</v>
      </c>
      <c r="M572" s="308">
        <f t="shared" si="102"/>
        <v>1.1000000000000001</v>
      </c>
      <c r="N572" s="308">
        <f t="shared" si="98"/>
        <v>2</v>
      </c>
      <c r="O572" s="308">
        <f t="shared" si="89"/>
        <v>3.1</v>
      </c>
      <c r="P572" s="34">
        <f t="shared" si="99"/>
        <v>0.3666666666666667</v>
      </c>
      <c r="Q572" s="34">
        <f t="shared" si="99"/>
        <v>0.66666666666666663</v>
      </c>
      <c r="R572" s="33"/>
      <c r="S572" s="33"/>
      <c r="T572" s="33">
        <f t="shared" si="100"/>
        <v>0.3666666666666667</v>
      </c>
      <c r="U572" s="309">
        <f t="shared" si="100"/>
        <v>0.66666666666666663</v>
      </c>
      <c r="V572" s="185"/>
      <c r="W572" s="185">
        <f t="shared" si="101"/>
        <v>0.3666666666666667</v>
      </c>
      <c r="X572" s="185">
        <f t="shared" si="101"/>
        <v>0.66666666666666663</v>
      </c>
      <c r="Y572" s="185"/>
    </row>
    <row r="573" spans="1:25" ht="18.75">
      <c r="A573" s="181">
        <v>4</v>
      </c>
      <c r="B573" s="306" t="s">
        <v>721</v>
      </c>
      <c r="C573" s="306" t="s">
        <v>4217</v>
      </c>
      <c r="D573" s="307" t="s">
        <v>742</v>
      </c>
      <c r="E573" s="307" t="s">
        <v>4218</v>
      </c>
      <c r="F573" s="181">
        <v>146</v>
      </c>
      <c r="G573" s="238">
        <v>2.3329999999999997</v>
      </c>
      <c r="H573" s="238">
        <v>4.4935000000000009</v>
      </c>
      <c r="I573" s="308">
        <f t="shared" si="94"/>
        <v>6</v>
      </c>
      <c r="J573" s="308">
        <f t="shared" si="95"/>
        <v>5.7</v>
      </c>
      <c r="K573" s="308">
        <f t="shared" si="96"/>
        <v>2</v>
      </c>
      <c r="L573" s="308">
        <f t="shared" si="97"/>
        <v>3.7</v>
      </c>
      <c r="M573" s="308">
        <v>0</v>
      </c>
      <c r="N573" s="308">
        <v>0</v>
      </c>
      <c r="O573" s="308">
        <f t="shared" si="89"/>
        <v>0</v>
      </c>
      <c r="P573" s="34">
        <f t="shared" si="99"/>
        <v>0</v>
      </c>
      <c r="Q573" s="34">
        <f t="shared" si="99"/>
        <v>0</v>
      </c>
      <c r="R573" s="33"/>
      <c r="S573" s="33"/>
      <c r="T573" s="33">
        <f t="shared" si="100"/>
        <v>0</v>
      </c>
      <c r="U573" s="309">
        <f t="shared" si="100"/>
        <v>0</v>
      </c>
      <c r="V573" s="185"/>
      <c r="W573" s="185">
        <f t="shared" si="101"/>
        <v>0</v>
      </c>
      <c r="X573" s="185">
        <f t="shared" si="101"/>
        <v>0</v>
      </c>
      <c r="Y573" s="185"/>
    </row>
    <row r="574" spans="1:25" ht="18.75">
      <c r="A574" s="181">
        <v>5</v>
      </c>
      <c r="B574" s="306" t="s">
        <v>721</v>
      </c>
      <c r="C574" s="306" t="s">
        <v>4217</v>
      </c>
      <c r="D574" s="307" t="s">
        <v>4219</v>
      </c>
      <c r="E574" s="307" t="s">
        <v>4220</v>
      </c>
      <c r="F574" s="181">
        <v>84</v>
      </c>
      <c r="G574" s="238"/>
      <c r="H574" s="238"/>
      <c r="I574" s="308">
        <f t="shared" si="94"/>
        <v>3.5</v>
      </c>
      <c r="J574" s="308">
        <f t="shared" si="95"/>
        <v>3.4000000000000004</v>
      </c>
      <c r="K574" s="308">
        <f t="shared" si="96"/>
        <v>1.2</v>
      </c>
      <c r="L574" s="308">
        <f t="shared" si="97"/>
        <v>2.2000000000000002</v>
      </c>
      <c r="M574" s="308">
        <f t="shared" si="102"/>
        <v>1.2</v>
      </c>
      <c r="N574" s="308">
        <f t="shared" si="98"/>
        <v>2.2000000000000002</v>
      </c>
      <c r="O574" s="308">
        <f t="shared" si="89"/>
        <v>3.4000000000000004</v>
      </c>
      <c r="P574" s="34">
        <f t="shared" si="99"/>
        <v>0.39999999999999997</v>
      </c>
      <c r="Q574" s="34">
        <f t="shared" si="99"/>
        <v>0.73333333333333339</v>
      </c>
      <c r="R574" s="33"/>
      <c r="S574" s="33"/>
      <c r="T574" s="33">
        <f t="shared" si="100"/>
        <v>0.39999999999999997</v>
      </c>
      <c r="U574" s="309">
        <f t="shared" si="100"/>
        <v>0.73333333333333339</v>
      </c>
      <c r="V574" s="185"/>
      <c r="W574" s="185">
        <f t="shared" si="101"/>
        <v>0.39999999999999997</v>
      </c>
      <c r="X574" s="185">
        <f t="shared" si="101"/>
        <v>0.73333333333333339</v>
      </c>
      <c r="Y574" s="185"/>
    </row>
    <row r="575" spans="1:25" ht="18.75">
      <c r="A575" s="181">
        <v>6</v>
      </c>
      <c r="B575" s="306" t="s">
        <v>721</v>
      </c>
      <c r="C575" s="306" t="s">
        <v>781</v>
      </c>
      <c r="D575" s="307" t="s">
        <v>748</v>
      </c>
      <c r="E575" s="307" t="s">
        <v>4221</v>
      </c>
      <c r="F575" s="181">
        <v>41</v>
      </c>
      <c r="G575" s="238"/>
      <c r="H575" s="238"/>
      <c r="I575" s="308">
        <f t="shared" si="94"/>
        <v>1.7</v>
      </c>
      <c r="J575" s="308">
        <f t="shared" si="95"/>
        <v>1.6</v>
      </c>
      <c r="K575" s="308">
        <f t="shared" si="96"/>
        <v>0.6</v>
      </c>
      <c r="L575" s="308">
        <f t="shared" si="97"/>
        <v>1</v>
      </c>
      <c r="M575" s="308">
        <f t="shared" si="102"/>
        <v>0.6</v>
      </c>
      <c r="N575" s="308">
        <f t="shared" si="98"/>
        <v>1</v>
      </c>
      <c r="O575" s="308">
        <f t="shared" si="89"/>
        <v>1.6</v>
      </c>
      <c r="P575" s="34">
        <f t="shared" si="99"/>
        <v>0.19999999999999998</v>
      </c>
      <c r="Q575" s="34">
        <f t="shared" si="99"/>
        <v>0.33333333333333331</v>
      </c>
      <c r="R575" s="33"/>
      <c r="S575" s="33"/>
      <c r="T575" s="33">
        <f t="shared" si="100"/>
        <v>0.19999999999999998</v>
      </c>
      <c r="U575" s="309">
        <f t="shared" si="100"/>
        <v>0.33333333333333331</v>
      </c>
      <c r="V575" s="185"/>
      <c r="W575" s="185">
        <f t="shared" si="101"/>
        <v>0.19999999999999998</v>
      </c>
      <c r="X575" s="185">
        <f t="shared" si="101"/>
        <v>0.33333333333333331</v>
      </c>
      <c r="Y575" s="185"/>
    </row>
    <row r="576" spans="1:25" ht="18.75">
      <c r="A576" s="181">
        <v>7</v>
      </c>
      <c r="B576" s="306" t="s">
        <v>721</v>
      </c>
      <c r="C576" s="306" t="s">
        <v>759</v>
      </c>
      <c r="D576" s="314" t="s">
        <v>754</v>
      </c>
      <c r="E576" s="314" t="s">
        <v>4222</v>
      </c>
      <c r="F576" s="181">
        <v>132</v>
      </c>
      <c r="G576" s="238"/>
      <c r="H576" s="238"/>
      <c r="I576" s="308">
        <f t="shared" si="94"/>
        <v>5.4</v>
      </c>
      <c r="J576" s="308">
        <f t="shared" si="95"/>
        <v>5.0999999999999996</v>
      </c>
      <c r="K576" s="308">
        <f t="shared" si="96"/>
        <v>1.8</v>
      </c>
      <c r="L576" s="308">
        <f t="shared" si="97"/>
        <v>3.3</v>
      </c>
      <c r="M576" s="308">
        <f t="shared" si="102"/>
        <v>1.8</v>
      </c>
      <c r="N576" s="308">
        <f t="shared" si="98"/>
        <v>3.3</v>
      </c>
      <c r="O576" s="308">
        <f t="shared" si="89"/>
        <v>5.0999999999999996</v>
      </c>
      <c r="P576" s="34">
        <f t="shared" si="99"/>
        <v>0.6</v>
      </c>
      <c r="Q576" s="34">
        <f t="shared" si="99"/>
        <v>1.0999999999999999</v>
      </c>
      <c r="R576" s="33"/>
      <c r="S576" s="33"/>
      <c r="T576" s="33">
        <f t="shared" si="100"/>
        <v>0.6</v>
      </c>
      <c r="U576" s="309">
        <f t="shared" si="100"/>
        <v>1.0999999999999999</v>
      </c>
      <c r="V576" s="185"/>
      <c r="W576" s="185">
        <f t="shared" si="101"/>
        <v>0.6</v>
      </c>
      <c r="X576" s="185">
        <f t="shared" si="101"/>
        <v>1.0999999999999999</v>
      </c>
      <c r="Y576" s="185"/>
    </row>
    <row r="577" spans="1:25" ht="18.75">
      <c r="A577" s="181">
        <v>8</v>
      </c>
      <c r="B577" s="306" t="s">
        <v>721</v>
      </c>
      <c r="C577" s="306" t="s">
        <v>766</v>
      </c>
      <c r="D577" s="314" t="s">
        <v>766</v>
      </c>
      <c r="E577" s="314" t="s">
        <v>4223</v>
      </c>
      <c r="F577" s="181">
        <v>98</v>
      </c>
      <c r="G577" s="238">
        <v>0.79069999999999996</v>
      </c>
      <c r="H577" s="238">
        <v>0.78699999999999992</v>
      </c>
      <c r="I577" s="308">
        <f t="shared" si="94"/>
        <v>4</v>
      </c>
      <c r="J577" s="308">
        <f t="shared" si="95"/>
        <v>3.8</v>
      </c>
      <c r="K577" s="308">
        <f t="shared" si="96"/>
        <v>1.3</v>
      </c>
      <c r="L577" s="308">
        <f t="shared" si="97"/>
        <v>2.5</v>
      </c>
      <c r="M577" s="308">
        <f t="shared" si="102"/>
        <v>0.50930000000000009</v>
      </c>
      <c r="N577" s="308">
        <f t="shared" si="98"/>
        <v>1.7130000000000001</v>
      </c>
      <c r="O577" s="308">
        <f t="shared" si="89"/>
        <v>2.2223000000000002</v>
      </c>
      <c r="P577" s="34">
        <f t="shared" si="99"/>
        <v>0.1697666666666667</v>
      </c>
      <c r="Q577" s="34">
        <f t="shared" si="99"/>
        <v>0.57100000000000006</v>
      </c>
      <c r="R577" s="33"/>
      <c r="S577" s="33"/>
      <c r="T577" s="33">
        <f t="shared" si="100"/>
        <v>0.1697666666666667</v>
      </c>
      <c r="U577" s="309">
        <f t="shared" si="100"/>
        <v>0.57100000000000006</v>
      </c>
      <c r="V577" s="185"/>
      <c r="W577" s="185">
        <f t="shared" si="101"/>
        <v>0.1697666666666667</v>
      </c>
      <c r="X577" s="185">
        <f t="shared" si="101"/>
        <v>0.57100000000000006</v>
      </c>
      <c r="Y577" s="185"/>
    </row>
    <row r="578" spans="1:25" ht="18.75">
      <c r="A578" s="181">
        <v>9</v>
      </c>
      <c r="B578" s="306" t="s">
        <v>721</v>
      </c>
      <c r="C578" s="306" t="s">
        <v>759</v>
      </c>
      <c r="D578" s="307" t="s">
        <v>4224</v>
      </c>
      <c r="E578" s="307" t="s">
        <v>4225</v>
      </c>
      <c r="F578" s="181">
        <v>43</v>
      </c>
      <c r="G578" s="238"/>
      <c r="H578" s="238"/>
      <c r="I578" s="308">
        <f t="shared" si="94"/>
        <v>1.8</v>
      </c>
      <c r="J578" s="308">
        <f t="shared" si="95"/>
        <v>1.7000000000000002</v>
      </c>
      <c r="K578" s="308">
        <f t="shared" si="96"/>
        <v>0.6</v>
      </c>
      <c r="L578" s="308">
        <f t="shared" si="97"/>
        <v>1.1000000000000001</v>
      </c>
      <c r="M578" s="308">
        <f t="shared" si="102"/>
        <v>0.6</v>
      </c>
      <c r="N578" s="308">
        <f t="shared" si="98"/>
        <v>1.1000000000000001</v>
      </c>
      <c r="O578" s="308">
        <f t="shared" si="89"/>
        <v>1.7000000000000002</v>
      </c>
      <c r="P578" s="34">
        <f t="shared" si="99"/>
        <v>0.19999999999999998</v>
      </c>
      <c r="Q578" s="34">
        <f t="shared" si="99"/>
        <v>0.3666666666666667</v>
      </c>
      <c r="R578" s="33"/>
      <c r="S578" s="33"/>
      <c r="T578" s="33">
        <f t="shared" si="100"/>
        <v>0.19999999999999998</v>
      </c>
      <c r="U578" s="309">
        <f t="shared" si="100"/>
        <v>0.3666666666666667</v>
      </c>
      <c r="V578" s="185"/>
      <c r="W578" s="185">
        <f t="shared" si="101"/>
        <v>0.19999999999999998</v>
      </c>
      <c r="X578" s="185">
        <f t="shared" si="101"/>
        <v>0.3666666666666667</v>
      </c>
      <c r="Y578" s="185"/>
    </row>
    <row r="579" spans="1:25" ht="18.75">
      <c r="A579" s="181">
        <v>10</v>
      </c>
      <c r="B579" s="306" t="s">
        <v>721</v>
      </c>
      <c r="C579" s="306" t="s">
        <v>4217</v>
      </c>
      <c r="D579" s="307" t="s">
        <v>770</v>
      </c>
      <c r="E579" s="307" t="s">
        <v>4226</v>
      </c>
      <c r="F579" s="181">
        <v>51</v>
      </c>
      <c r="G579" s="238">
        <v>0.4425</v>
      </c>
      <c r="H579" s="238">
        <v>0.80100000000000027</v>
      </c>
      <c r="I579" s="308">
        <f t="shared" si="94"/>
        <v>2.1</v>
      </c>
      <c r="J579" s="308">
        <f t="shared" si="95"/>
        <v>2</v>
      </c>
      <c r="K579" s="308">
        <f t="shared" si="96"/>
        <v>0.7</v>
      </c>
      <c r="L579" s="308">
        <f t="shared" si="97"/>
        <v>1.3</v>
      </c>
      <c r="M579" s="308">
        <f t="shared" si="102"/>
        <v>0.25749999999999995</v>
      </c>
      <c r="N579" s="308">
        <f t="shared" si="98"/>
        <v>0.49899999999999978</v>
      </c>
      <c r="O579" s="308">
        <f t="shared" ref="O579:O626" si="103">M579+N579</f>
        <v>0.75649999999999973</v>
      </c>
      <c r="P579" s="34">
        <f t="shared" si="99"/>
        <v>8.5833333333333317E-2</v>
      </c>
      <c r="Q579" s="34">
        <f t="shared" si="99"/>
        <v>0.16633333333333325</v>
      </c>
      <c r="R579" s="33"/>
      <c r="S579" s="33"/>
      <c r="T579" s="33">
        <f t="shared" si="100"/>
        <v>8.5833333333333317E-2</v>
      </c>
      <c r="U579" s="309">
        <f t="shared" si="100"/>
        <v>0.16633333333333325</v>
      </c>
      <c r="V579" s="185"/>
      <c r="W579" s="185">
        <f t="shared" si="101"/>
        <v>8.5833333333333317E-2</v>
      </c>
      <c r="X579" s="185">
        <f t="shared" si="101"/>
        <v>0.16633333333333325</v>
      </c>
      <c r="Y579" s="185"/>
    </row>
    <row r="580" spans="1:25" ht="18.75">
      <c r="A580" s="181">
        <v>11</v>
      </c>
      <c r="B580" s="306" t="s">
        <v>721</v>
      </c>
      <c r="C580" s="306" t="s">
        <v>781</v>
      </c>
      <c r="D580" s="314" t="s">
        <v>781</v>
      </c>
      <c r="E580" s="314" t="s">
        <v>4227</v>
      </c>
      <c r="F580" s="181">
        <v>178</v>
      </c>
      <c r="G580" s="238">
        <v>0.66749999999999998</v>
      </c>
      <c r="H580" s="238"/>
      <c r="I580" s="308">
        <f t="shared" si="94"/>
        <v>7.3</v>
      </c>
      <c r="J580" s="308">
        <f t="shared" si="95"/>
        <v>6.9</v>
      </c>
      <c r="K580" s="308">
        <f t="shared" si="96"/>
        <v>2.4</v>
      </c>
      <c r="L580" s="308">
        <f t="shared" si="97"/>
        <v>4.5</v>
      </c>
      <c r="M580" s="308">
        <f t="shared" si="102"/>
        <v>1.7324999999999999</v>
      </c>
      <c r="N580" s="308">
        <f t="shared" si="98"/>
        <v>4.5</v>
      </c>
      <c r="O580" s="308">
        <f t="shared" si="103"/>
        <v>6.2324999999999999</v>
      </c>
      <c r="P580" s="34">
        <f t="shared" si="99"/>
        <v>0.57750000000000001</v>
      </c>
      <c r="Q580" s="34">
        <f t="shared" si="99"/>
        <v>1.5</v>
      </c>
      <c r="R580" s="33"/>
      <c r="S580" s="33"/>
      <c r="T580" s="33">
        <f t="shared" si="100"/>
        <v>0.57750000000000001</v>
      </c>
      <c r="U580" s="309">
        <f t="shared" si="100"/>
        <v>1.5</v>
      </c>
      <c r="V580" s="185"/>
      <c r="W580" s="185">
        <f t="shared" si="101"/>
        <v>0.57750000000000001</v>
      </c>
      <c r="X580" s="185">
        <f t="shared" si="101"/>
        <v>1.5</v>
      </c>
      <c r="Y580" s="185"/>
    </row>
    <row r="581" spans="1:25" ht="18.75">
      <c r="A581" s="181">
        <v>12</v>
      </c>
      <c r="B581" s="306" t="s">
        <v>721</v>
      </c>
      <c r="C581" s="306" t="s">
        <v>155</v>
      </c>
      <c r="D581" s="314" t="s">
        <v>784</v>
      </c>
      <c r="E581" s="314" t="s">
        <v>4228</v>
      </c>
      <c r="F581" s="181">
        <v>179</v>
      </c>
      <c r="G581" s="238">
        <v>0.39300000000000013</v>
      </c>
      <c r="H581" s="238">
        <v>0.38849999999999996</v>
      </c>
      <c r="I581" s="308">
        <f t="shared" si="94"/>
        <v>7.4</v>
      </c>
      <c r="J581" s="308">
        <f t="shared" si="95"/>
        <v>7.1</v>
      </c>
      <c r="K581" s="308">
        <f t="shared" si="96"/>
        <v>2.5</v>
      </c>
      <c r="L581" s="308">
        <f t="shared" si="97"/>
        <v>4.5999999999999996</v>
      </c>
      <c r="M581" s="308">
        <f t="shared" si="102"/>
        <v>2.1069999999999998</v>
      </c>
      <c r="N581" s="308">
        <f t="shared" si="98"/>
        <v>4.2115</v>
      </c>
      <c r="O581" s="308">
        <f t="shared" si="103"/>
        <v>6.3185000000000002</v>
      </c>
      <c r="P581" s="34">
        <f t="shared" si="99"/>
        <v>0.70233333333333325</v>
      </c>
      <c r="Q581" s="34">
        <f t="shared" si="99"/>
        <v>1.4038333333333333</v>
      </c>
      <c r="R581" s="33"/>
      <c r="S581" s="33"/>
      <c r="T581" s="33">
        <f t="shared" si="100"/>
        <v>0.70233333333333325</v>
      </c>
      <c r="U581" s="309">
        <f t="shared" si="100"/>
        <v>1.4038333333333333</v>
      </c>
      <c r="V581" s="185"/>
      <c r="W581" s="185">
        <f t="shared" si="101"/>
        <v>0.70233333333333325</v>
      </c>
      <c r="X581" s="185">
        <f t="shared" si="101"/>
        <v>1.4038333333333333</v>
      </c>
      <c r="Y581" s="185"/>
    </row>
    <row r="582" spans="1:25" ht="18.75">
      <c r="A582" s="181">
        <v>13</v>
      </c>
      <c r="B582" s="306" t="s">
        <v>721</v>
      </c>
      <c r="C582" s="306" t="s">
        <v>155</v>
      </c>
      <c r="D582" s="307" t="s">
        <v>155</v>
      </c>
      <c r="E582" s="307" t="s">
        <v>4229</v>
      </c>
      <c r="F582" s="181">
        <v>220</v>
      </c>
      <c r="G582" s="238"/>
      <c r="H582" s="238"/>
      <c r="I582" s="308">
        <f t="shared" si="94"/>
        <v>9.1</v>
      </c>
      <c r="J582" s="308">
        <f t="shared" si="95"/>
        <v>8.6</v>
      </c>
      <c r="K582" s="308">
        <f t="shared" si="96"/>
        <v>3</v>
      </c>
      <c r="L582" s="308">
        <f t="shared" si="97"/>
        <v>5.6</v>
      </c>
      <c r="M582" s="308">
        <f t="shared" si="102"/>
        <v>3</v>
      </c>
      <c r="N582" s="308">
        <f t="shared" si="98"/>
        <v>5.6</v>
      </c>
      <c r="O582" s="308">
        <f t="shared" si="103"/>
        <v>8.6</v>
      </c>
      <c r="P582" s="34">
        <f t="shared" si="99"/>
        <v>1</v>
      </c>
      <c r="Q582" s="34">
        <f t="shared" si="99"/>
        <v>1.8666666666666665</v>
      </c>
      <c r="R582" s="33"/>
      <c r="S582" s="33"/>
      <c r="T582" s="33">
        <f t="shared" si="100"/>
        <v>1</v>
      </c>
      <c r="U582" s="309">
        <f t="shared" si="100"/>
        <v>1.8666666666666665</v>
      </c>
      <c r="V582" s="185"/>
      <c r="W582" s="185">
        <f t="shared" si="101"/>
        <v>1</v>
      </c>
      <c r="X582" s="185">
        <f t="shared" si="101"/>
        <v>1.8666666666666665</v>
      </c>
      <c r="Y582" s="185"/>
    </row>
    <row r="583" spans="1:25" ht="18.75">
      <c r="A583" s="181">
        <v>14</v>
      </c>
      <c r="B583" s="306" t="s">
        <v>721</v>
      </c>
      <c r="C583" s="306" t="s">
        <v>766</v>
      </c>
      <c r="D583" s="307" t="s">
        <v>789</v>
      </c>
      <c r="E583" s="307" t="s">
        <v>4032</v>
      </c>
      <c r="F583" s="181">
        <v>77</v>
      </c>
      <c r="G583" s="238">
        <v>0.83649999999999991</v>
      </c>
      <c r="H583" s="238">
        <v>1.546</v>
      </c>
      <c r="I583" s="308">
        <f t="shared" si="94"/>
        <v>3.2</v>
      </c>
      <c r="J583" s="308">
        <f t="shared" si="95"/>
        <v>3.1</v>
      </c>
      <c r="K583" s="308">
        <f t="shared" si="96"/>
        <v>1.1000000000000001</v>
      </c>
      <c r="L583" s="308">
        <f t="shared" si="97"/>
        <v>2</v>
      </c>
      <c r="M583" s="308">
        <f t="shared" si="102"/>
        <v>0.26350000000000018</v>
      </c>
      <c r="N583" s="308">
        <f t="shared" si="98"/>
        <v>0.45399999999999996</v>
      </c>
      <c r="O583" s="308">
        <f t="shared" si="103"/>
        <v>0.71750000000000014</v>
      </c>
      <c r="P583" s="34">
        <f t="shared" si="99"/>
        <v>8.7833333333333388E-2</v>
      </c>
      <c r="Q583" s="34">
        <f t="shared" si="99"/>
        <v>0.15133333333333332</v>
      </c>
      <c r="R583" s="33"/>
      <c r="S583" s="33"/>
      <c r="T583" s="33">
        <f t="shared" si="100"/>
        <v>8.7833333333333388E-2</v>
      </c>
      <c r="U583" s="309">
        <f t="shared" si="100"/>
        <v>0.15133333333333332</v>
      </c>
      <c r="V583" s="185"/>
      <c r="W583" s="185">
        <f t="shared" si="101"/>
        <v>8.7833333333333388E-2</v>
      </c>
      <c r="X583" s="185">
        <f t="shared" si="101"/>
        <v>0.15133333333333332</v>
      </c>
      <c r="Y583" s="185"/>
    </row>
    <row r="584" spans="1:25" ht="18.75">
      <c r="A584" s="181">
        <v>15</v>
      </c>
      <c r="B584" s="306" t="s">
        <v>721</v>
      </c>
      <c r="C584" s="306" t="s">
        <v>766</v>
      </c>
      <c r="D584" s="307" t="s">
        <v>789</v>
      </c>
      <c r="E584" s="307" t="s">
        <v>4230</v>
      </c>
      <c r="F584" s="181">
        <v>73</v>
      </c>
      <c r="G584" s="238">
        <v>0.79950000000000021</v>
      </c>
      <c r="H584" s="238">
        <v>0.65549999999999997</v>
      </c>
      <c r="I584" s="308">
        <f t="shared" si="94"/>
        <v>3</v>
      </c>
      <c r="J584" s="308">
        <f t="shared" si="95"/>
        <v>2.8</v>
      </c>
      <c r="K584" s="308">
        <f t="shared" si="96"/>
        <v>1</v>
      </c>
      <c r="L584" s="308">
        <f t="shared" si="97"/>
        <v>1.8</v>
      </c>
      <c r="M584" s="308">
        <f t="shared" si="102"/>
        <v>0.20049999999999979</v>
      </c>
      <c r="N584" s="308">
        <f t="shared" si="98"/>
        <v>1.1445000000000001</v>
      </c>
      <c r="O584" s="308">
        <f t="shared" si="103"/>
        <v>1.3449999999999998</v>
      </c>
      <c r="P584" s="34">
        <f t="shared" si="99"/>
        <v>6.6833333333333259E-2</v>
      </c>
      <c r="Q584" s="34">
        <f t="shared" si="99"/>
        <v>0.38150000000000001</v>
      </c>
      <c r="R584" s="33"/>
      <c r="S584" s="33"/>
      <c r="T584" s="33">
        <f t="shared" si="100"/>
        <v>6.6833333333333259E-2</v>
      </c>
      <c r="U584" s="309">
        <f t="shared" si="100"/>
        <v>0.38150000000000001</v>
      </c>
      <c r="V584" s="185"/>
      <c r="W584" s="185">
        <f t="shared" si="101"/>
        <v>6.6833333333333259E-2</v>
      </c>
      <c r="X584" s="185">
        <f t="shared" si="101"/>
        <v>0.38150000000000001</v>
      </c>
      <c r="Y584" s="185"/>
    </row>
    <row r="585" spans="1:25" ht="18.75">
      <c r="A585" s="181">
        <v>16</v>
      </c>
      <c r="B585" s="306" t="s">
        <v>721</v>
      </c>
      <c r="C585" s="306" t="s">
        <v>759</v>
      </c>
      <c r="D585" s="307" t="s">
        <v>794</v>
      </c>
      <c r="E585" s="307" t="s">
        <v>4231</v>
      </c>
      <c r="F585" s="181">
        <v>115</v>
      </c>
      <c r="G585" s="238">
        <v>1.5341000000000002</v>
      </c>
      <c r="H585" s="238"/>
      <c r="I585" s="308">
        <f t="shared" si="94"/>
        <v>4.7</v>
      </c>
      <c r="J585" s="308">
        <f t="shared" si="95"/>
        <v>4.5</v>
      </c>
      <c r="K585" s="308">
        <f t="shared" si="96"/>
        <v>1.6</v>
      </c>
      <c r="L585" s="308">
        <f t="shared" si="97"/>
        <v>2.9</v>
      </c>
      <c r="M585" s="308">
        <f t="shared" si="102"/>
        <v>6.5899999999999848E-2</v>
      </c>
      <c r="N585" s="308">
        <f t="shared" si="98"/>
        <v>2.9</v>
      </c>
      <c r="O585" s="308">
        <f t="shared" si="103"/>
        <v>2.9658999999999995</v>
      </c>
      <c r="P585" s="34">
        <f t="shared" si="99"/>
        <v>2.1966666666666617E-2</v>
      </c>
      <c r="Q585" s="34">
        <f t="shared" si="99"/>
        <v>0.96666666666666667</v>
      </c>
      <c r="R585" s="33"/>
      <c r="S585" s="33"/>
      <c r="T585" s="33">
        <f t="shared" si="100"/>
        <v>2.1966666666666617E-2</v>
      </c>
      <c r="U585" s="309">
        <f t="shared" si="100"/>
        <v>0.96666666666666667</v>
      </c>
      <c r="V585" s="185"/>
      <c r="W585" s="185">
        <f t="shared" si="101"/>
        <v>2.1966666666666617E-2</v>
      </c>
      <c r="X585" s="185">
        <f t="shared" si="101"/>
        <v>0.96666666666666667</v>
      </c>
      <c r="Y585" s="185"/>
    </row>
    <row r="586" spans="1:25" ht="18.75">
      <c r="A586" s="181">
        <v>17</v>
      </c>
      <c r="B586" s="306" t="s">
        <v>721</v>
      </c>
      <c r="C586" s="306" t="s">
        <v>781</v>
      </c>
      <c r="D586" s="307" t="s">
        <v>4232</v>
      </c>
      <c r="E586" s="307" t="s">
        <v>4233</v>
      </c>
      <c r="F586" s="181">
        <v>263</v>
      </c>
      <c r="G586" s="238"/>
      <c r="H586" s="238"/>
      <c r="I586" s="308">
        <f t="shared" si="94"/>
        <v>10.8</v>
      </c>
      <c r="J586" s="308">
        <f t="shared" si="95"/>
        <v>10.199999999999999</v>
      </c>
      <c r="K586" s="308">
        <f t="shared" si="96"/>
        <v>3.6</v>
      </c>
      <c r="L586" s="308">
        <f t="shared" si="97"/>
        <v>6.6</v>
      </c>
      <c r="M586" s="308">
        <f t="shared" si="102"/>
        <v>3.6</v>
      </c>
      <c r="N586" s="308">
        <f t="shared" si="98"/>
        <v>6.6</v>
      </c>
      <c r="O586" s="308">
        <f t="shared" si="103"/>
        <v>10.199999999999999</v>
      </c>
      <c r="P586" s="34">
        <f t="shared" si="99"/>
        <v>1.2</v>
      </c>
      <c r="Q586" s="34">
        <f t="shared" si="99"/>
        <v>2.1999999999999997</v>
      </c>
      <c r="R586" s="33"/>
      <c r="S586" s="33"/>
      <c r="T586" s="33">
        <f t="shared" si="100"/>
        <v>1.2</v>
      </c>
      <c r="U586" s="309">
        <f t="shared" si="100"/>
        <v>2.1999999999999997</v>
      </c>
      <c r="V586" s="185"/>
      <c r="W586" s="185">
        <f t="shared" si="101"/>
        <v>1.2</v>
      </c>
      <c r="X586" s="185">
        <f t="shared" si="101"/>
        <v>2.1999999999999997</v>
      </c>
      <c r="Y586" s="185"/>
    </row>
    <row r="587" spans="1:25" ht="18.75">
      <c r="A587" s="181">
        <v>18</v>
      </c>
      <c r="B587" s="306" t="s">
        <v>721</v>
      </c>
      <c r="C587" s="306" t="s">
        <v>759</v>
      </c>
      <c r="D587" s="340" t="s">
        <v>4234</v>
      </c>
      <c r="E587" s="340" t="s">
        <v>4235</v>
      </c>
      <c r="F587" s="181">
        <v>129</v>
      </c>
      <c r="G587" s="238">
        <v>1.4680000000000002</v>
      </c>
      <c r="H587" s="238">
        <v>1.4370000000000007</v>
      </c>
      <c r="I587" s="308">
        <f t="shared" si="94"/>
        <v>5.3</v>
      </c>
      <c r="J587" s="308">
        <f t="shared" si="95"/>
        <v>5.0999999999999996</v>
      </c>
      <c r="K587" s="308">
        <f t="shared" si="96"/>
        <v>1.8</v>
      </c>
      <c r="L587" s="308">
        <f t="shared" si="97"/>
        <v>3.3</v>
      </c>
      <c r="M587" s="308">
        <f t="shared" si="102"/>
        <v>0.33199999999999985</v>
      </c>
      <c r="N587" s="308">
        <f t="shared" si="98"/>
        <v>1.8629999999999991</v>
      </c>
      <c r="O587" s="308">
        <f t="shared" si="103"/>
        <v>2.194999999999999</v>
      </c>
      <c r="P587" s="34">
        <f t="shared" si="99"/>
        <v>0.11066666666666662</v>
      </c>
      <c r="Q587" s="34">
        <f t="shared" si="99"/>
        <v>0.62099999999999966</v>
      </c>
      <c r="R587" s="33"/>
      <c r="S587" s="33"/>
      <c r="T587" s="33">
        <f t="shared" si="100"/>
        <v>0.11066666666666662</v>
      </c>
      <c r="U587" s="309">
        <f t="shared" si="100"/>
        <v>0.62099999999999966</v>
      </c>
      <c r="V587" s="185"/>
      <c r="W587" s="185">
        <f t="shared" si="101"/>
        <v>0.11066666666666662</v>
      </c>
      <c r="X587" s="185">
        <f t="shared" si="101"/>
        <v>0.62099999999999966</v>
      </c>
      <c r="Y587" s="185"/>
    </row>
    <row r="588" spans="1:25" ht="18.75">
      <c r="A588" s="181">
        <v>19</v>
      </c>
      <c r="B588" s="306" t="s">
        <v>721</v>
      </c>
      <c r="C588" s="306" t="s">
        <v>813</v>
      </c>
      <c r="D588" s="314" t="s">
        <v>813</v>
      </c>
      <c r="E588" s="314" t="s">
        <v>3748</v>
      </c>
      <c r="F588" s="181">
        <v>105</v>
      </c>
      <c r="G588" s="238"/>
      <c r="H588" s="238"/>
      <c r="I588" s="308">
        <f t="shared" si="94"/>
        <v>4.3</v>
      </c>
      <c r="J588" s="308">
        <f t="shared" si="95"/>
        <v>4</v>
      </c>
      <c r="K588" s="308">
        <f t="shared" si="96"/>
        <v>1.4</v>
      </c>
      <c r="L588" s="308">
        <f t="shared" si="97"/>
        <v>2.6</v>
      </c>
      <c r="M588" s="308">
        <f t="shared" si="102"/>
        <v>1.4</v>
      </c>
      <c r="N588" s="308">
        <f t="shared" si="98"/>
        <v>2.6</v>
      </c>
      <c r="O588" s="308">
        <f t="shared" si="103"/>
        <v>4</v>
      </c>
      <c r="P588" s="34">
        <f t="shared" si="99"/>
        <v>0.46666666666666662</v>
      </c>
      <c r="Q588" s="34">
        <f t="shared" si="99"/>
        <v>0.8666666666666667</v>
      </c>
      <c r="R588" s="33"/>
      <c r="S588" s="33"/>
      <c r="T588" s="33">
        <f t="shared" si="100"/>
        <v>0.46666666666666662</v>
      </c>
      <c r="U588" s="309">
        <f t="shared" si="100"/>
        <v>0.8666666666666667</v>
      </c>
      <c r="V588" s="185"/>
      <c r="W588" s="185">
        <f t="shared" si="101"/>
        <v>0.46666666666666662</v>
      </c>
      <c r="X588" s="185">
        <f t="shared" si="101"/>
        <v>0.8666666666666667</v>
      </c>
      <c r="Y588" s="185"/>
    </row>
    <row r="589" spans="1:25" ht="18.75">
      <c r="A589" s="181">
        <v>20</v>
      </c>
      <c r="B589" s="306" t="s">
        <v>721</v>
      </c>
      <c r="C589" s="306" t="s">
        <v>721</v>
      </c>
      <c r="D589" s="314" t="s">
        <v>817</v>
      </c>
      <c r="E589" s="314" t="s">
        <v>4236</v>
      </c>
      <c r="F589" s="181">
        <v>109</v>
      </c>
      <c r="G589" s="238">
        <v>0.1480000000000001</v>
      </c>
      <c r="H589" s="238"/>
      <c r="I589" s="308">
        <f t="shared" si="94"/>
        <v>4.5</v>
      </c>
      <c r="J589" s="308">
        <f t="shared" si="95"/>
        <v>4.3</v>
      </c>
      <c r="K589" s="308">
        <f t="shared" si="96"/>
        <v>1.5</v>
      </c>
      <c r="L589" s="308">
        <f t="shared" si="97"/>
        <v>2.8</v>
      </c>
      <c r="M589" s="308">
        <f t="shared" si="102"/>
        <v>1.3519999999999999</v>
      </c>
      <c r="N589" s="308">
        <f t="shared" si="98"/>
        <v>2.8</v>
      </c>
      <c r="O589" s="308">
        <f t="shared" si="103"/>
        <v>4.1519999999999992</v>
      </c>
      <c r="P589" s="34">
        <f t="shared" si="99"/>
        <v>0.4506666666666666</v>
      </c>
      <c r="Q589" s="34">
        <f t="shared" si="99"/>
        <v>0.93333333333333324</v>
      </c>
      <c r="R589" s="33"/>
      <c r="S589" s="33"/>
      <c r="T589" s="33">
        <f t="shared" si="100"/>
        <v>0.4506666666666666</v>
      </c>
      <c r="U589" s="309">
        <f t="shared" si="100"/>
        <v>0.93333333333333324</v>
      </c>
      <c r="V589" s="185"/>
      <c r="W589" s="185">
        <f t="shared" si="101"/>
        <v>0.4506666666666666</v>
      </c>
      <c r="X589" s="185">
        <f t="shared" si="101"/>
        <v>0.93333333333333324</v>
      </c>
      <c r="Y589" s="185"/>
    </row>
    <row r="590" spans="1:25" ht="18.75">
      <c r="A590" s="181">
        <v>21</v>
      </c>
      <c r="B590" s="306" t="s">
        <v>721</v>
      </c>
      <c r="C590" s="306" t="s">
        <v>721</v>
      </c>
      <c r="D590" s="307" t="s">
        <v>823</v>
      </c>
      <c r="E590" s="307" t="s">
        <v>3926</v>
      </c>
      <c r="F590" s="181">
        <v>75</v>
      </c>
      <c r="G590" s="238">
        <v>3.9999999999999786E-2</v>
      </c>
      <c r="H590" s="238">
        <v>0.12099999999999994</v>
      </c>
      <c r="I590" s="308">
        <f t="shared" si="94"/>
        <v>3.1</v>
      </c>
      <c r="J590" s="308">
        <f t="shared" si="95"/>
        <v>2.9</v>
      </c>
      <c r="K590" s="308">
        <f t="shared" si="96"/>
        <v>1</v>
      </c>
      <c r="L590" s="308">
        <f t="shared" si="97"/>
        <v>1.9</v>
      </c>
      <c r="M590" s="308">
        <f t="shared" si="102"/>
        <v>0.96000000000000019</v>
      </c>
      <c r="N590" s="308">
        <f t="shared" si="98"/>
        <v>1.7789999999999999</v>
      </c>
      <c r="O590" s="308">
        <f t="shared" si="103"/>
        <v>2.7389999999999999</v>
      </c>
      <c r="P590" s="34">
        <f t="shared" si="99"/>
        <v>0.32000000000000006</v>
      </c>
      <c r="Q590" s="34">
        <f t="shared" si="99"/>
        <v>0.59299999999999997</v>
      </c>
      <c r="R590" s="33"/>
      <c r="S590" s="33"/>
      <c r="T590" s="33">
        <f t="shared" si="100"/>
        <v>0.32000000000000006</v>
      </c>
      <c r="U590" s="309">
        <f t="shared" si="100"/>
        <v>0.59299999999999997</v>
      </c>
      <c r="V590" s="185"/>
      <c r="W590" s="185">
        <f t="shared" si="101"/>
        <v>0.32000000000000006</v>
      </c>
      <c r="X590" s="185">
        <f t="shared" si="101"/>
        <v>0.59299999999999997</v>
      </c>
      <c r="Y590" s="185"/>
    </row>
    <row r="591" spans="1:25" ht="18.75">
      <c r="A591" s="181">
        <v>22</v>
      </c>
      <c r="B591" s="306" t="s">
        <v>721</v>
      </c>
      <c r="C591" s="306" t="s">
        <v>781</v>
      </c>
      <c r="D591" s="307" t="s">
        <v>4237</v>
      </c>
      <c r="E591" s="307" t="s">
        <v>4238</v>
      </c>
      <c r="F591" s="181">
        <v>137</v>
      </c>
      <c r="G591" s="238"/>
      <c r="H591" s="238"/>
      <c r="I591" s="308">
        <f t="shared" si="94"/>
        <v>5.7</v>
      </c>
      <c r="J591" s="308">
        <f t="shared" si="95"/>
        <v>5.4</v>
      </c>
      <c r="K591" s="308">
        <f t="shared" si="96"/>
        <v>1.9</v>
      </c>
      <c r="L591" s="308">
        <f t="shared" si="97"/>
        <v>3.5</v>
      </c>
      <c r="M591" s="308">
        <f t="shared" si="102"/>
        <v>1.9</v>
      </c>
      <c r="N591" s="308">
        <f t="shared" si="98"/>
        <v>3.5</v>
      </c>
      <c r="O591" s="308">
        <f t="shared" si="103"/>
        <v>5.4</v>
      </c>
      <c r="P591" s="34">
        <f t="shared" si="99"/>
        <v>0.6333333333333333</v>
      </c>
      <c r="Q591" s="34">
        <f t="shared" si="99"/>
        <v>1.1666666666666667</v>
      </c>
      <c r="R591" s="33"/>
      <c r="S591" s="33"/>
      <c r="T591" s="33">
        <f t="shared" si="100"/>
        <v>0.6333333333333333</v>
      </c>
      <c r="U591" s="309">
        <f t="shared" si="100"/>
        <v>1.1666666666666667</v>
      </c>
      <c r="V591" s="185"/>
      <c r="W591" s="185">
        <f t="shared" si="101"/>
        <v>0.6333333333333333</v>
      </c>
      <c r="X591" s="185">
        <f t="shared" si="101"/>
        <v>1.1666666666666667</v>
      </c>
      <c r="Y591" s="185"/>
    </row>
    <row r="592" spans="1:25" ht="18.75">
      <c r="A592" s="181">
        <v>23</v>
      </c>
      <c r="B592" s="306" t="s">
        <v>721</v>
      </c>
      <c r="C592" s="306" t="s">
        <v>766</v>
      </c>
      <c r="D592" s="307" t="s">
        <v>811</v>
      </c>
      <c r="E592" s="307" t="s">
        <v>4239</v>
      </c>
      <c r="F592" s="181">
        <v>46</v>
      </c>
      <c r="G592" s="238"/>
      <c r="H592" s="238"/>
      <c r="I592" s="308">
        <f t="shared" si="94"/>
        <v>1.9</v>
      </c>
      <c r="J592" s="308">
        <f t="shared" si="95"/>
        <v>1.7999999999999998</v>
      </c>
      <c r="K592" s="308">
        <f t="shared" si="96"/>
        <v>0.6</v>
      </c>
      <c r="L592" s="308">
        <f t="shared" si="97"/>
        <v>1.2</v>
      </c>
      <c r="M592" s="308">
        <f t="shared" si="102"/>
        <v>0.6</v>
      </c>
      <c r="N592" s="308">
        <f t="shared" si="98"/>
        <v>1.2</v>
      </c>
      <c r="O592" s="308">
        <f t="shared" si="103"/>
        <v>1.7999999999999998</v>
      </c>
      <c r="P592" s="34">
        <f t="shared" si="99"/>
        <v>0.19999999999999998</v>
      </c>
      <c r="Q592" s="34">
        <f t="shared" si="99"/>
        <v>0.39999999999999997</v>
      </c>
      <c r="R592" s="33"/>
      <c r="S592" s="33"/>
      <c r="T592" s="33">
        <f t="shared" si="100"/>
        <v>0.19999999999999998</v>
      </c>
      <c r="U592" s="309">
        <f t="shared" si="100"/>
        <v>0.39999999999999997</v>
      </c>
      <c r="V592" s="185"/>
      <c r="W592" s="185">
        <f t="shared" si="101"/>
        <v>0.19999999999999998</v>
      </c>
      <c r="X592" s="185">
        <f t="shared" si="101"/>
        <v>0.39999999999999997</v>
      </c>
      <c r="Y592" s="185"/>
    </row>
    <row r="593" spans="1:25" ht="18.75">
      <c r="A593" s="181">
        <v>24</v>
      </c>
      <c r="B593" s="306" t="s">
        <v>721</v>
      </c>
      <c r="C593" s="306" t="s">
        <v>721</v>
      </c>
      <c r="D593" s="314" t="s">
        <v>4240</v>
      </c>
      <c r="E593" s="314" t="s">
        <v>4241</v>
      </c>
      <c r="F593" s="181">
        <v>142</v>
      </c>
      <c r="G593" s="238">
        <v>1.1499999999999346E-2</v>
      </c>
      <c r="H593" s="238"/>
      <c r="I593" s="308">
        <f t="shared" si="94"/>
        <v>5.9</v>
      </c>
      <c r="J593" s="308">
        <f t="shared" si="95"/>
        <v>5.6</v>
      </c>
      <c r="K593" s="308">
        <f t="shared" si="96"/>
        <v>2</v>
      </c>
      <c r="L593" s="308">
        <f t="shared" si="97"/>
        <v>3.6</v>
      </c>
      <c r="M593" s="308">
        <f t="shared" si="102"/>
        <v>1.9885000000000006</v>
      </c>
      <c r="N593" s="308">
        <f t="shared" si="98"/>
        <v>3.6</v>
      </c>
      <c r="O593" s="308">
        <f t="shared" si="103"/>
        <v>5.5885000000000007</v>
      </c>
      <c r="P593" s="34">
        <f t="shared" si="99"/>
        <v>0.6628333333333335</v>
      </c>
      <c r="Q593" s="34">
        <f t="shared" si="99"/>
        <v>1.2</v>
      </c>
      <c r="R593" s="33"/>
      <c r="S593" s="33"/>
      <c r="T593" s="33">
        <f t="shared" si="100"/>
        <v>0.6628333333333335</v>
      </c>
      <c r="U593" s="309">
        <f t="shared" si="100"/>
        <v>1.2</v>
      </c>
      <c r="V593" s="185"/>
      <c r="W593" s="185">
        <f t="shared" si="101"/>
        <v>0.6628333333333335</v>
      </c>
      <c r="X593" s="185">
        <f t="shared" si="101"/>
        <v>1.2</v>
      </c>
      <c r="Y593" s="185"/>
    </row>
    <row r="594" spans="1:25" ht="18.75">
      <c r="A594" s="181">
        <v>25</v>
      </c>
      <c r="B594" s="306" t="s">
        <v>721</v>
      </c>
      <c r="C594" s="306" t="s">
        <v>4242</v>
      </c>
      <c r="D594" s="314" t="s">
        <v>844</v>
      </c>
      <c r="E594" s="314" t="s">
        <v>4243</v>
      </c>
      <c r="F594" s="181">
        <v>350</v>
      </c>
      <c r="G594" s="238">
        <v>5.22</v>
      </c>
      <c r="H594" s="238"/>
      <c r="I594" s="308">
        <f t="shared" si="94"/>
        <v>14.4</v>
      </c>
      <c r="J594" s="308">
        <f t="shared" si="95"/>
        <v>13.7</v>
      </c>
      <c r="K594" s="308">
        <f t="shared" si="96"/>
        <v>4.8</v>
      </c>
      <c r="L594" s="308">
        <f t="shared" si="97"/>
        <v>8.9</v>
      </c>
      <c r="M594" s="308">
        <v>0</v>
      </c>
      <c r="N594" s="308">
        <f t="shared" si="98"/>
        <v>8.9</v>
      </c>
      <c r="O594" s="308">
        <f t="shared" si="103"/>
        <v>8.9</v>
      </c>
      <c r="P594" s="34">
        <f t="shared" si="99"/>
        <v>0</v>
      </c>
      <c r="Q594" s="34">
        <f t="shared" si="99"/>
        <v>2.9666666666666668</v>
      </c>
      <c r="R594" s="33"/>
      <c r="S594" s="33"/>
      <c r="T594" s="33">
        <f t="shared" si="100"/>
        <v>0</v>
      </c>
      <c r="U594" s="309">
        <f t="shared" si="100"/>
        <v>2.9666666666666668</v>
      </c>
      <c r="V594" s="185"/>
      <c r="W594" s="185">
        <f t="shared" si="101"/>
        <v>0</v>
      </c>
      <c r="X594" s="185">
        <f t="shared" si="101"/>
        <v>2.9666666666666668</v>
      </c>
      <c r="Y594" s="185"/>
    </row>
    <row r="595" spans="1:25" ht="18.75">
      <c r="A595" s="181">
        <v>26</v>
      </c>
      <c r="B595" s="306" t="s">
        <v>721</v>
      </c>
      <c r="C595" s="306" t="s">
        <v>722</v>
      </c>
      <c r="D595" s="307" t="s">
        <v>849</v>
      </c>
      <c r="E595" s="307" t="s">
        <v>4244</v>
      </c>
      <c r="F595" s="181">
        <v>80</v>
      </c>
      <c r="G595" s="238">
        <v>0.94750000000000001</v>
      </c>
      <c r="H595" s="238">
        <v>1.212</v>
      </c>
      <c r="I595" s="308">
        <f t="shared" si="94"/>
        <v>3.3</v>
      </c>
      <c r="J595" s="308">
        <f t="shared" si="95"/>
        <v>3.1</v>
      </c>
      <c r="K595" s="308">
        <f t="shared" si="96"/>
        <v>1.1000000000000001</v>
      </c>
      <c r="L595" s="308">
        <f t="shared" si="97"/>
        <v>2</v>
      </c>
      <c r="M595" s="308">
        <f t="shared" si="102"/>
        <v>0.15250000000000008</v>
      </c>
      <c r="N595" s="308">
        <f t="shared" si="98"/>
        <v>0.78800000000000003</v>
      </c>
      <c r="O595" s="308">
        <f t="shared" si="103"/>
        <v>0.94050000000000011</v>
      </c>
      <c r="P595" s="34">
        <f t="shared" si="99"/>
        <v>5.0833333333333362E-2</v>
      </c>
      <c r="Q595" s="34">
        <f t="shared" si="99"/>
        <v>0.26266666666666666</v>
      </c>
      <c r="R595" s="33"/>
      <c r="S595" s="33"/>
      <c r="T595" s="33">
        <f t="shared" si="100"/>
        <v>5.0833333333333362E-2</v>
      </c>
      <c r="U595" s="309">
        <f t="shared" si="100"/>
        <v>0.26266666666666666</v>
      </c>
      <c r="V595" s="185"/>
      <c r="W595" s="185">
        <f t="shared" si="101"/>
        <v>5.0833333333333362E-2</v>
      </c>
      <c r="X595" s="185">
        <f t="shared" si="101"/>
        <v>0.26266666666666666</v>
      </c>
      <c r="Y595" s="185"/>
    </row>
    <row r="596" spans="1:25" ht="18.75">
      <c r="A596" s="181">
        <v>27</v>
      </c>
      <c r="B596" s="306" t="s">
        <v>721</v>
      </c>
      <c r="C596" s="306" t="s">
        <v>4242</v>
      </c>
      <c r="D596" s="307" t="s">
        <v>851</v>
      </c>
      <c r="E596" s="307" t="s">
        <v>4245</v>
      </c>
      <c r="F596" s="181">
        <v>10</v>
      </c>
      <c r="G596" s="238">
        <v>0.15650000000000003</v>
      </c>
      <c r="H596" s="238">
        <v>0.10850000000000005</v>
      </c>
      <c r="I596" s="308">
        <f t="shared" si="94"/>
        <v>0.4</v>
      </c>
      <c r="J596" s="308">
        <f t="shared" si="95"/>
        <v>0.30000000000000004</v>
      </c>
      <c r="K596" s="308">
        <f t="shared" si="96"/>
        <v>0.1</v>
      </c>
      <c r="L596" s="308">
        <f t="shared" si="97"/>
        <v>0.2</v>
      </c>
      <c r="M596" s="308">
        <v>0</v>
      </c>
      <c r="N596" s="308">
        <f t="shared" si="98"/>
        <v>9.1499999999999956E-2</v>
      </c>
      <c r="O596" s="308">
        <f t="shared" si="103"/>
        <v>9.1499999999999956E-2</v>
      </c>
      <c r="P596" s="34">
        <f t="shared" si="99"/>
        <v>0</v>
      </c>
      <c r="Q596" s="34">
        <f t="shared" si="99"/>
        <v>3.0499999999999985E-2</v>
      </c>
      <c r="R596" s="33"/>
      <c r="S596" s="33"/>
      <c r="T596" s="33">
        <f t="shared" si="100"/>
        <v>0</v>
      </c>
      <c r="U596" s="309">
        <f t="shared" si="100"/>
        <v>3.0499999999999985E-2</v>
      </c>
      <c r="V596" s="185"/>
      <c r="W596" s="185">
        <f t="shared" si="101"/>
        <v>0</v>
      </c>
      <c r="X596" s="185">
        <f t="shared" si="101"/>
        <v>3.0499999999999985E-2</v>
      </c>
      <c r="Y596" s="185"/>
    </row>
    <row r="597" spans="1:25" ht="18.75">
      <c r="A597" s="181">
        <v>28</v>
      </c>
      <c r="B597" s="306" t="s">
        <v>721</v>
      </c>
      <c r="C597" s="306" t="s">
        <v>721</v>
      </c>
      <c r="D597" s="307" t="s">
        <v>721</v>
      </c>
      <c r="E597" s="307" t="s">
        <v>4246</v>
      </c>
      <c r="F597" s="181">
        <v>125</v>
      </c>
      <c r="G597" s="238"/>
      <c r="H597" s="238"/>
      <c r="I597" s="308">
        <f t="shared" si="94"/>
        <v>5.2</v>
      </c>
      <c r="J597" s="308">
        <f t="shared" si="95"/>
        <v>4.9000000000000004</v>
      </c>
      <c r="K597" s="308">
        <f t="shared" si="96"/>
        <v>1.7</v>
      </c>
      <c r="L597" s="308">
        <f t="shared" si="97"/>
        <v>3.2</v>
      </c>
      <c r="M597" s="308">
        <f t="shared" si="102"/>
        <v>1.7</v>
      </c>
      <c r="N597" s="308">
        <f t="shared" si="98"/>
        <v>3.2</v>
      </c>
      <c r="O597" s="308">
        <f t="shared" si="103"/>
        <v>4.9000000000000004</v>
      </c>
      <c r="P597" s="34">
        <f t="shared" si="99"/>
        <v>0.56666666666666665</v>
      </c>
      <c r="Q597" s="34">
        <f t="shared" si="99"/>
        <v>1.0666666666666667</v>
      </c>
      <c r="R597" s="33"/>
      <c r="S597" s="33"/>
      <c r="T597" s="33">
        <f t="shared" si="100"/>
        <v>0.56666666666666665</v>
      </c>
      <c r="U597" s="309">
        <f t="shared" si="100"/>
        <v>1.0666666666666667</v>
      </c>
      <c r="V597" s="185"/>
      <c r="W597" s="185">
        <f t="shared" si="101"/>
        <v>0.56666666666666665</v>
      </c>
      <c r="X597" s="185">
        <f t="shared" si="101"/>
        <v>1.0666666666666667</v>
      </c>
      <c r="Y597" s="185"/>
    </row>
    <row r="598" spans="1:25" ht="18.75">
      <c r="A598" s="181">
        <v>29</v>
      </c>
      <c r="B598" s="306" t="s">
        <v>721</v>
      </c>
      <c r="C598" s="306" t="s">
        <v>4242</v>
      </c>
      <c r="D598" s="307" t="s">
        <v>847</v>
      </c>
      <c r="E598" s="307" t="s">
        <v>4247</v>
      </c>
      <c r="F598" s="181">
        <v>62</v>
      </c>
      <c r="G598" s="238">
        <v>0.15199999999999997</v>
      </c>
      <c r="H598" s="238">
        <v>0.93150000000000022</v>
      </c>
      <c r="I598" s="308">
        <f t="shared" si="94"/>
        <v>2.6</v>
      </c>
      <c r="J598" s="308">
        <f t="shared" si="95"/>
        <v>2.5</v>
      </c>
      <c r="K598" s="308">
        <f t="shared" si="96"/>
        <v>0.9</v>
      </c>
      <c r="L598" s="308">
        <f t="shared" si="97"/>
        <v>1.6</v>
      </c>
      <c r="M598" s="308">
        <f t="shared" si="102"/>
        <v>0.748</v>
      </c>
      <c r="N598" s="308">
        <f t="shared" si="98"/>
        <v>0.66849999999999987</v>
      </c>
      <c r="O598" s="308">
        <f t="shared" si="103"/>
        <v>1.4164999999999999</v>
      </c>
      <c r="P598" s="34">
        <f t="shared" si="99"/>
        <v>0.24933333333333332</v>
      </c>
      <c r="Q598" s="34">
        <f t="shared" si="99"/>
        <v>0.2228333333333333</v>
      </c>
      <c r="R598" s="33"/>
      <c r="S598" s="33"/>
      <c r="T598" s="33">
        <f t="shared" si="100"/>
        <v>0.24933333333333332</v>
      </c>
      <c r="U598" s="309">
        <f t="shared" si="100"/>
        <v>0.2228333333333333</v>
      </c>
      <c r="V598" s="185"/>
      <c r="W598" s="185">
        <f t="shared" si="101"/>
        <v>0.24933333333333332</v>
      </c>
      <c r="X598" s="185">
        <f t="shared" si="101"/>
        <v>0.2228333333333333</v>
      </c>
      <c r="Y598" s="185"/>
    </row>
    <row r="599" spans="1:25" ht="18.75">
      <c r="A599" s="181">
        <v>30</v>
      </c>
      <c r="B599" s="306" t="s">
        <v>721</v>
      </c>
      <c r="C599" s="306" t="s">
        <v>813</v>
      </c>
      <c r="D599" s="314" t="s">
        <v>857</v>
      </c>
      <c r="E599" s="314" t="s">
        <v>4248</v>
      </c>
      <c r="F599" s="181">
        <v>200</v>
      </c>
      <c r="G599" s="238"/>
      <c r="H599" s="238"/>
      <c r="I599" s="308">
        <f t="shared" si="94"/>
        <v>8.3000000000000007</v>
      </c>
      <c r="J599" s="308">
        <f t="shared" si="95"/>
        <v>7.8999999999999995</v>
      </c>
      <c r="K599" s="308">
        <f t="shared" si="96"/>
        <v>2.8</v>
      </c>
      <c r="L599" s="308">
        <f t="shared" si="97"/>
        <v>5.0999999999999996</v>
      </c>
      <c r="M599" s="308">
        <f t="shared" si="102"/>
        <v>2.8</v>
      </c>
      <c r="N599" s="308">
        <f t="shared" si="98"/>
        <v>5.0999999999999996</v>
      </c>
      <c r="O599" s="308">
        <f t="shared" si="103"/>
        <v>7.8999999999999995</v>
      </c>
      <c r="P599" s="34">
        <f t="shared" si="99"/>
        <v>0.93333333333333324</v>
      </c>
      <c r="Q599" s="34">
        <f t="shared" si="99"/>
        <v>1.7</v>
      </c>
      <c r="R599" s="33"/>
      <c r="S599" s="33"/>
      <c r="T599" s="33">
        <f t="shared" si="100"/>
        <v>0.93333333333333324</v>
      </c>
      <c r="U599" s="309">
        <f t="shared" si="100"/>
        <v>1.7</v>
      </c>
      <c r="V599" s="185"/>
      <c r="W599" s="185">
        <f t="shared" si="101"/>
        <v>0.93333333333333324</v>
      </c>
      <c r="X599" s="185">
        <f t="shared" si="101"/>
        <v>1.7</v>
      </c>
      <c r="Y599" s="185"/>
    </row>
    <row r="600" spans="1:25" ht="18.75">
      <c r="A600" s="181">
        <v>31</v>
      </c>
      <c r="B600" s="306" t="s">
        <v>721</v>
      </c>
      <c r="C600" s="306" t="s">
        <v>813</v>
      </c>
      <c r="D600" s="314" t="s">
        <v>861</v>
      </c>
      <c r="E600" s="314" t="s">
        <v>4249</v>
      </c>
      <c r="F600" s="181">
        <v>145</v>
      </c>
      <c r="G600" s="238">
        <v>1.4905000000000002</v>
      </c>
      <c r="H600" s="238">
        <v>2.349999999999966E-2</v>
      </c>
      <c r="I600" s="308">
        <f t="shared" si="94"/>
        <v>6</v>
      </c>
      <c r="J600" s="308">
        <f t="shared" si="95"/>
        <v>5.7</v>
      </c>
      <c r="K600" s="308">
        <f t="shared" si="96"/>
        <v>2</v>
      </c>
      <c r="L600" s="308">
        <f t="shared" si="97"/>
        <v>3.7</v>
      </c>
      <c r="M600" s="308">
        <f t="shared" si="102"/>
        <v>0.50949999999999984</v>
      </c>
      <c r="N600" s="308">
        <f t="shared" si="98"/>
        <v>3.6765000000000003</v>
      </c>
      <c r="O600" s="308">
        <f t="shared" si="103"/>
        <v>4.1859999999999999</v>
      </c>
      <c r="P600" s="34">
        <f t="shared" si="99"/>
        <v>0.16983333333333328</v>
      </c>
      <c r="Q600" s="34">
        <f t="shared" si="99"/>
        <v>1.2255</v>
      </c>
      <c r="R600" s="33"/>
      <c r="S600" s="33"/>
      <c r="T600" s="33">
        <f t="shared" si="100"/>
        <v>0.16983333333333328</v>
      </c>
      <c r="U600" s="309">
        <f t="shared" si="100"/>
        <v>1.2255</v>
      </c>
      <c r="V600" s="185"/>
      <c r="W600" s="185">
        <f t="shared" si="101"/>
        <v>0.16983333333333328</v>
      </c>
      <c r="X600" s="185">
        <f t="shared" si="101"/>
        <v>1.2255</v>
      </c>
      <c r="Y600" s="185"/>
    </row>
    <row r="601" spans="1:25" ht="18.75">
      <c r="A601" s="181">
        <v>32</v>
      </c>
      <c r="B601" s="306" t="s">
        <v>721</v>
      </c>
      <c r="C601" s="306" t="s">
        <v>813</v>
      </c>
      <c r="D601" s="307" t="s">
        <v>855</v>
      </c>
      <c r="E601" s="307" t="s">
        <v>4250</v>
      </c>
      <c r="F601" s="181">
        <v>71</v>
      </c>
      <c r="G601" s="238"/>
      <c r="H601" s="238"/>
      <c r="I601" s="308">
        <f t="shared" si="94"/>
        <v>2.9</v>
      </c>
      <c r="J601" s="308">
        <f t="shared" si="95"/>
        <v>2.8</v>
      </c>
      <c r="K601" s="308">
        <f t="shared" si="96"/>
        <v>1</v>
      </c>
      <c r="L601" s="308">
        <f t="shared" si="97"/>
        <v>1.8</v>
      </c>
      <c r="M601" s="308">
        <f t="shared" si="102"/>
        <v>1</v>
      </c>
      <c r="N601" s="308">
        <f t="shared" si="98"/>
        <v>1.8</v>
      </c>
      <c r="O601" s="308">
        <f t="shared" si="103"/>
        <v>2.8</v>
      </c>
      <c r="P601" s="34">
        <f t="shared" si="99"/>
        <v>0.33333333333333331</v>
      </c>
      <c r="Q601" s="34">
        <f t="shared" si="99"/>
        <v>0.6</v>
      </c>
      <c r="R601" s="33"/>
      <c r="S601" s="33"/>
      <c r="T601" s="33">
        <f t="shared" si="100"/>
        <v>0.33333333333333331</v>
      </c>
      <c r="U601" s="309">
        <f t="shared" si="100"/>
        <v>0.6</v>
      </c>
      <c r="V601" s="185"/>
      <c r="W601" s="185">
        <f t="shared" si="101"/>
        <v>0.33333333333333331</v>
      </c>
      <c r="X601" s="185">
        <f t="shared" si="101"/>
        <v>0.6</v>
      </c>
      <c r="Y601" s="185"/>
    </row>
    <row r="602" spans="1:25" ht="18.75">
      <c r="A602" s="181">
        <v>33</v>
      </c>
      <c r="B602" s="306" t="s">
        <v>721</v>
      </c>
      <c r="C602" s="306" t="s">
        <v>766</v>
      </c>
      <c r="D602" s="314" t="s">
        <v>344</v>
      </c>
      <c r="E602" s="314" t="s">
        <v>4171</v>
      </c>
      <c r="F602" s="181">
        <v>110</v>
      </c>
      <c r="G602" s="238">
        <v>1.0665</v>
      </c>
      <c r="H602" s="238">
        <v>0.72700000000000042</v>
      </c>
      <c r="I602" s="308">
        <f t="shared" si="94"/>
        <v>4.5</v>
      </c>
      <c r="J602" s="308">
        <f t="shared" si="95"/>
        <v>4.3</v>
      </c>
      <c r="K602" s="308">
        <f t="shared" si="96"/>
        <v>1.5</v>
      </c>
      <c r="L602" s="308">
        <f t="shared" si="97"/>
        <v>2.8</v>
      </c>
      <c r="M602" s="308">
        <f t="shared" si="102"/>
        <v>0.4335</v>
      </c>
      <c r="N602" s="308">
        <f t="shared" si="98"/>
        <v>2.0729999999999995</v>
      </c>
      <c r="O602" s="308">
        <f t="shared" si="103"/>
        <v>2.5064999999999995</v>
      </c>
      <c r="P602" s="34">
        <f t="shared" si="99"/>
        <v>0.14449999999999999</v>
      </c>
      <c r="Q602" s="34">
        <f t="shared" si="99"/>
        <v>0.69099999999999984</v>
      </c>
      <c r="R602" s="33"/>
      <c r="S602" s="33"/>
      <c r="T602" s="33">
        <f t="shared" si="100"/>
        <v>0.14449999999999999</v>
      </c>
      <c r="U602" s="309">
        <f t="shared" si="100"/>
        <v>0.69099999999999984</v>
      </c>
      <c r="V602" s="185"/>
      <c r="W602" s="185">
        <f t="shared" si="101"/>
        <v>0.14449999999999999</v>
      </c>
      <c r="X602" s="185">
        <f t="shared" si="101"/>
        <v>0.69099999999999984</v>
      </c>
      <c r="Y602" s="185"/>
    </row>
    <row r="603" spans="1:25" ht="18.75">
      <c r="A603" s="181">
        <v>34</v>
      </c>
      <c r="B603" s="306" t="s">
        <v>721</v>
      </c>
      <c r="C603" s="306" t="s">
        <v>4251</v>
      </c>
      <c r="D603" s="314" t="s">
        <v>865</v>
      </c>
      <c r="E603" s="314" t="s">
        <v>4252</v>
      </c>
      <c r="F603" s="181">
        <v>122</v>
      </c>
      <c r="G603" s="238"/>
      <c r="H603" s="238">
        <v>1.3685000000000012</v>
      </c>
      <c r="I603" s="308">
        <f t="shared" si="94"/>
        <v>5</v>
      </c>
      <c r="J603" s="308">
        <f t="shared" si="95"/>
        <v>4.8</v>
      </c>
      <c r="K603" s="308">
        <f t="shared" si="96"/>
        <v>1.7</v>
      </c>
      <c r="L603" s="308">
        <f t="shared" si="97"/>
        <v>3.1</v>
      </c>
      <c r="M603" s="308">
        <f t="shared" si="102"/>
        <v>1.7</v>
      </c>
      <c r="N603" s="308">
        <f t="shared" si="98"/>
        <v>1.7314999999999989</v>
      </c>
      <c r="O603" s="308">
        <f t="shared" si="103"/>
        <v>3.4314999999999989</v>
      </c>
      <c r="P603" s="34">
        <f t="shared" si="99"/>
        <v>0.56666666666666665</v>
      </c>
      <c r="Q603" s="34">
        <f t="shared" si="99"/>
        <v>0.57716666666666627</v>
      </c>
      <c r="R603" s="33"/>
      <c r="S603" s="33"/>
      <c r="T603" s="33">
        <f t="shared" si="100"/>
        <v>0.56666666666666665</v>
      </c>
      <c r="U603" s="309">
        <f t="shared" si="100"/>
        <v>0.57716666666666627</v>
      </c>
      <c r="V603" s="185"/>
      <c r="W603" s="185">
        <f t="shared" si="101"/>
        <v>0.56666666666666665</v>
      </c>
      <c r="X603" s="185">
        <f t="shared" si="101"/>
        <v>0.57716666666666627</v>
      </c>
      <c r="Y603" s="185"/>
    </row>
    <row r="604" spans="1:25" ht="18.75">
      <c r="A604" s="181">
        <v>35</v>
      </c>
      <c r="B604" s="306" t="s">
        <v>721</v>
      </c>
      <c r="C604" s="306" t="s">
        <v>4251</v>
      </c>
      <c r="D604" s="307" t="s">
        <v>869</v>
      </c>
      <c r="E604" s="307" t="s">
        <v>4253</v>
      </c>
      <c r="F604" s="181">
        <v>38</v>
      </c>
      <c r="G604" s="238"/>
      <c r="H604" s="238">
        <v>0.6475000000000003</v>
      </c>
      <c r="I604" s="308">
        <f t="shared" si="94"/>
        <v>1.6</v>
      </c>
      <c r="J604" s="308">
        <f t="shared" si="95"/>
        <v>1.5</v>
      </c>
      <c r="K604" s="308">
        <f t="shared" si="96"/>
        <v>0.5</v>
      </c>
      <c r="L604" s="308">
        <f t="shared" si="97"/>
        <v>1</v>
      </c>
      <c r="M604" s="308">
        <f t="shared" si="102"/>
        <v>0.5</v>
      </c>
      <c r="N604" s="308">
        <f t="shared" si="98"/>
        <v>0.3524999999999997</v>
      </c>
      <c r="O604" s="308">
        <f t="shared" si="103"/>
        <v>0.8524999999999997</v>
      </c>
      <c r="P604" s="34">
        <f t="shared" si="99"/>
        <v>0.16666666666666666</v>
      </c>
      <c r="Q604" s="34">
        <f t="shared" si="99"/>
        <v>0.1174999999999999</v>
      </c>
      <c r="R604" s="33"/>
      <c r="S604" s="33"/>
      <c r="T604" s="33">
        <f t="shared" si="100"/>
        <v>0.16666666666666666</v>
      </c>
      <c r="U604" s="309">
        <f t="shared" si="100"/>
        <v>0.1174999999999999</v>
      </c>
      <c r="V604" s="185"/>
      <c r="W604" s="185">
        <f t="shared" si="101"/>
        <v>0.16666666666666666</v>
      </c>
      <c r="X604" s="185">
        <f t="shared" si="101"/>
        <v>0.1174999999999999</v>
      </c>
      <c r="Y604" s="185"/>
    </row>
    <row r="605" spans="1:25" ht="37.5">
      <c r="A605" s="181">
        <v>36</v>
      </c>
      <c r="B605" s="306" t="s">
        <v>721</v>
      </c>
      <c r="C605" s="306" t="s">
        <v>4217</v>
      </c>
      <c r="D605" s="307" t="s">
        <v>742</v>
      </c>
      <c r="E605" s="310" t="s">
        <v>4254</v>
      </c>
      <c r="F605" s="181">
        <v>198</v>
      </c>
      <c r="G605" s="238"/>
      <c r="H605" s="238"/>
      <c r="I605" s="308">
        <f t="shared" si="94"/>
        <v>8.1999999999999993</v>
      </c>
      <c r="J605" s="308">
        <f t="shared" si="95"/>
        <v>7.7</v>
      </c>
      <c r="K605" s="308">
        <f t="shared" si="96"/>
        <v>2.7</v>
      </c>
      <c r="L605" s="308">
        <f t="shared" si="97"/>
        <v>5</v>
      </c>
      <c r="M605" s="308">
        <f t="shared" si="102"/>
        <v>2.7</v>
      </c>
      <c r="N605" s="308">
        <f t="shared" si="98"/>
        <v>5</v>
      </c>
      <c r="O605" s="308">
        <f t="shared" si="103"/>
        <v>7.7</v>
      </c>
      <c r="P605" s="34">
        <f t="shared" si="99"/>
        <v>0.9</v>
      </c>
      <c r="Q605" s="34">
        <f t="shared" si="99"/>
        <v>1.6666666666666667</v>
      </c>
      <c r="R605" s="33"/>
      <c r="S605" s="33"/>
      <c r="T605" s="33">
        <f t="shared" si="100"/>
        <v>0.9</v>
      </c>
      <c r="U605" s="309">
        <f t="shared" si="100"/>
        <v>1.6666666666666667</v>
      </c>
      <c r="V605" s="185"/>
      <c r="W605" s="185">
        <f t="shared" si="101"/>
        <v>0.9</v>
      </c>
      <c r="X605" s="185">
        <f t="shared" si="101"/>
        <v>1.6666666666666667</v>
      </c>
      <c r="Y605" s="185"/>
    </row>
    <row r="606" spans="1:25" ht="37.5">
      <c r="A606" s="181">
        <v>37</v>
      </c>
      <c r="B606" s="306" t="s">
        <v>721</v>
      </c>
      <c r="C606" s="306" t="s">
        <v>155</v>
      </c>
      <c r="D606" s="307" t="s">
        <v>744</v>
      </c>
      <c r="E606" s="310" t="s">
        <v>4255</v>
      </c>
      <c r="F606" s="181">
        <v>325</v>
      </c>
      <c r="G606" s="238">
        <v>0.53889999999999982</v>
      </c>
      <c r="H606" s="238">
        <v>0</v>
      </c>
      <c r="I606" s="308">
        <f t="shared" si="94"/>
        <v>13.4</v>
      </c>
      <c r="J606" s="308">
        <f t="shared" si="95"/>
        <v>12.7</v>
      </c>
      <c r="K606" s="308">
        <f t="shared" si="96"/>
        <v>4.5</v>
      </c>
      <c r="L606" s="308">
        <f t="shared" si="97"/>
        <v>8.1999999999999993</v>
      </c>
      <c r="M606" s="308">
        <f t="shared" si="102"/>
        <v>3.9611000000000001</v>
      </c>
      <c r="N606" s="308">
        <f t="shared" si="98"/>
        <v>8.1999999999999993</v>
      </c>
      <c r="O606" s="308">
        <f t="shared" si="103"/>
        <v>12.161099999999999</v>
      </c>
      <c r="P606" s="34">
        <f t="shared" si="99"/>
        <v>1.3203666666666667</v>
      </c>
      <c r="Q606" s="34">
        <f t="shared" si="99"/>
        <v>2.7333333333333329</v>
      </c>
      <c r="R606" s="33"/>
      <c r="S606" s="33"/>
      <c r="T606" s="33">
        <f t="shared" si="100"/>
        <v>1.3203666666666667</v>
      </c>
      <c r="U606" s="309">
        <f t="shared" si="100"/>
        <v>2.7333333333333329</v>
      </c>
      <c r="V606" s="185"/>
      <c r="W606" s="185">
        <f t="shared" si="101"/>
        <v>1.3203666666666667</v>
      </c>
      <c r="X606" s="185">
        <f t="shared" si="101"/>
        <v>2.7333333333333329</v>
      </c>
      <c r="Y606" s="185"/>
    </row>
    <row r="607" spans="1:25" ht="37.5">
      <c r="A607" s="181">
        <v>38</v>
      </c>
      <c r="B607" s="306" t="s">
        <v>721</v>
      </c>
      <c r="C607" s="306" t="s">
        <v>781</v>
      </c>
      <c r="D607" s="307" t="s">
        <v>4256</v>
      </c>
      <c r="E607" s="310" t="s">
        <v>4257</v>
      </c>
      <c r="F607" s="181">
        <v>431</v>
      </c>
      <c r="G607" s="238">
        <v>3.5430000000000006</v>
      </c>
      <c r="H607" s="238">
        <v>3.484</v>
      </c>
      <c r="I607" s="308">
        <f t="shared" si="94"/>
        <v>17.8</v>
      </c>
      <c r="J607" s="308">
        <f t="shared" si="95"/>
        <v>16.899999999999999</v>
      </c>
      <c r="K607" s="308">
        <f t="shared" si="96"/>
        <v>5.9</v>
      </c>
      <c r="L607" s="308">
        <f t="shared" si="97"/>
        <v>11</v>
      </c>
      <c r="M607" s="308">
        <f t="shared" si="102"/>
        <v>2.3569999999999998</v>
      </c>
      <c r="N607" s="308">
        <f t="shared" si="98"/>
        <v>7.516</v>
      </c>
      <c r="O607" s="308">
        <f t="shared" si="103"/>
        <v>9.8729999999999993</v>
      </c>
      <c r="P607" s="34">
        <f t="shared" si="99"/>
        <v>0.78566666666666662</v>
      </c>
      <c r="Q607" s="34">
        <f t="shared" si="99"/>
        <v>2.5053333333333332</v>
      </c>
      <c r="R607" s="33"/>
      <c r="S607" s="33"/>
      <c r="T607" s="33">
        <f t="shared" si="100"/>
        <v>0.78566666666666662</v>
      </c>
      <c r="U607" s="309">
        <f t="shared" si="100"/>
        <v>2.5053333333333332</v>
      </c>
      <c r="V607" s="185"/>
      <c r="W607" s="185">
        <f t="shared" si="101"/>
        <v>0.78566666666666662</v>
      </c>
      <c r="X607" s="185">
        <f t="shared" si="101"/>
        <v>2.5053333333333332</v>
      </c>
      <c r="Y607" s="185"/>
    </row>
    <row r="608" spans="1:25" ht="18.75">
      <c r="A608" s="181">
        <v>39</v>
      </c>
      <c r="B608" s="306" t="s">
        <v>721</v>
      </c>
      <c r="C608" s="306" t="s">
        <v>813</v>
      </c>
      <c r="D608" s="307" t="s">
        <v>813</v>
      </c>
      <c r="E608" s="310" t="s">
        <v>4258</v>
      </c>
      <c r="F608" s="181">
        <v>190</v>
      </c>
      <c r="G608" s="238"/>
      <c r="H608" s="238"/>
      <c r="I608" s="308">
        <f t="shared" si="94"/>
        <v>7.8</v>
      </c>
      <c r="J608" s="308">
        <f t="shared" si="95"/>
        <v>7.4</v>
      </c>
      <c r="K608" s="308">
        <f t="shared" si="96"/>
        <v>2.6</v>
      </c>
      <c r="L608" s="308">
        <f t="shared" si="97"/>
        <v>4.8</v>
      </c>
      <c r="M608" s="308">
        <f t="shared" si="102"/>
        <v>2.6</v>
      </c>
      <c r="N608" s="308">
        <f t="shared" si="98"/>
        <v>4.8</v>
      </c>
      <c r="O608" s="308">
        <f t="shared" si="103"/>
        <v>7.4</v>
      </c>
      <c r="P608" s="34">
        <f t="shared" si="99"/>
        <v>0.8666666666666667</v>
      </c>
      <c r="Q608" s="34">
        <f t="shared" si="99"/>
        <v>1.5999999999999999</v>
      </c>
      <c r="R608" s="33"/>
      <c r="S608" s="33"/>
      <c r="T608" s="33">
        <f t="shared" si="100"/>
        <v>0.8666666666666667</v>
      </c>
      <c r="U608" s="309">
        <f t="shared" si="100"/>
        <v>1.5999999999999999</v>
      </c>
      <c r="V608" s="185"/>
      <c r="W608" s="185">
        <f t="shared" si="101"/>
        <v>0.8666666666666667</v>
      </c>
      <c r="X608" s="185">
        <f t="shared" si="101"/>
        <v>1.5999999999999999</v>
      </c>
      <c r="Y608" s="185"/>
    </row>
    <row r="609" spans="1:25" ht="18.75">
      <c r="A609" s="181">
        <v>40</v>
      </c>
      <c r="B609" s="306" t="s">
        <v>721</v>
      </c>
      <c r="C609" s="306" t="s">
        <v>781</v>
      </c>
      <c r="D609" s="307" t="s">
        <v>4256</v>
      </c>
      <c r="E609" s="310" t="s">
        <v>4259</v>
      </c>
      <c r="F609" s="181">
        <v>330</v>
      </c>
      <c r="G609" s="238">
        <v>2.5990000000000002</v>
      </c>
      <c r="H609" s="238">
        <v>3.5925000000000007</v>
      </c>
      <c r="I609" s="308">
        <f t="shared" si="94"/>
        <v>13.6</v>
      </c>
      <c r="J609" s="308">
        <f t="shared" si="95"/>
        <v>12.9</v>
      </c>
      <c r="K609" s="308">
        <f t="shared" si="96"/>
        <v>4.5</v>
      </c>
      <c r="L609" s="308">
        <f t="shared" si="97"/>
        <v>8.4</v>
      </c>
      <c r="M609" s="308">
        <f t="shared" si="102"/>
        <v>1.9009999999999998</v>
      </c>
      <c r="N609" s="308">
        <f t="shared" si="98"/>
        <v>4.8074999999999992</v>
      </c>
      <c r="O609" s="308">
        <f t="shared" si="103"/>
        <v>6.708499999999999</v>
      </c>
      <c r="P609" s="34">
        <f t="shared" si="99"/>
        <v>0.6336666666666666</v>
      </c>
      <c r="Q609" s="34">
        <f t="shared" si="99"/>
        <v>1.6024999999999998</v>
      </c>
      <c r="R609" s="33"/>
      <c r="S609" s="33"/>
      <c r="T609" s="33">
        <f t="shared" si="100"/>
        <v>0.6336666666666666</v>
      </c>
      <c r="U609" s="309">
        <f t="shared" si="100"/>
        <v>1.6024999999999998</v>
      </c>
      <c r="V609" s="185"/>
      <c r="W609" s="185">
        <f t="shared" si="101"/>
        <v>0.6336666666666666</v>
      </c>
      <c r="X609" s="185">
        <f t="shared" si="101"/>
        <v>1.6024999999999998</v>
      </c>
      <c r="Y609" s="185"/>
    </row>
    <row r="610" spans="1:25" ht="18.75">
      <c r="A610" s="181">
        <v>41</v>
      </c>
      <c r="B610" s="306" t="s">
        <v>721</v>
      </c>
      <c r="C610" s="306" t="s">
        <v>766</v>
      </c>
      <c r="D610" s="307" t="s">
        <v>344</v>
      </c>
      <c r="E610" s="310" t="s">
        <v>4260</v>
      </c>
      <c r="F610" s="181">
        <v>182</v>
      </c>
      <c r="G610" s="238">
        <v>1.7320000000000002</v>
      </c>
      <c r="H610" s="238">
        <v>4.4935</v>
      </c>
      <c r="I610" s="308">
        <f t="shared" si="94"/>
        <v>7.5</v>
      </c>
      <c r="J610" s="308">
        <f t="shared" si="95"/>
        <v>7.1</v>
      </c>
      <c r="K610" s="308">
        <f t="shared" si="96"/>
        <v>2.5</v>
      </c>
      <c r="L610" s="308">
        <f t="shared" si="97"/>
        <v>4.5999999999999996</v>
      </c>
      <c r="M610" s="308">
        <f t="shared" si="102"/>
        <v>0.76799999999999979</v>
      </c>
      <c r="N610" s="308">
        <f t="shared" si="98"/>
        <v>0.10649999999999959</v>
      </c>
      <c r="O610" s="308">
        <f t="shared" si="103"/>
        <v>0.87449999999999939</v>
      </c>
      <c r="P610" s="34">
        <f t="shared" si="99"/>
        <v>0.25599999999999995</v>
      </c>
      <c r="Q610" s="34">
        <f t="shared" si="99"/>
        <v>3.5499999999999865E-2</v>
      </c>
      <c r="R610" s="33"/>
      <c r="S610" s="33"/>
      <c r="T610" s="33">
        <f t="shared" si="100"/>
        <v>0.25599999999999995</v>
      </c>
      <c r="U610" s="309">
        <f t="shared" si="100"/>
        <v>3.5499999999999865E-2</v>
      </c>
      <c r="V610" s="185"/>
      <c r="W610" s="185">
        <f t="shared" si="101"/>
        <v>0.25599999999999995</v>
      </c>
      <c r="X610" s="185">
        <f t="shared" si="101"/>
        <v>3.5499999999999865E-2</v>
      </c>
      <c r="Y610" s="185"/>
    </row>
    <row r="611" spans="1:25" ht="18.75">
      <c r="A611" s="181">
        <v>42</v>
      </c>
      <c r="B611" s="306" t="s">
        <v>721</v>
      </c>
      <c r="C611" s="306" t="s">
        <v>766</v>
      </c>
      <c r="D611" s="307" t="s">
        <v>799</v>
      </c>
      <c r="E611" s="310" t="s">
        <v>4261</v>
      </c>
      <c r="F611" s="181">
        <v>65</v>
      </c>
      <c r="G611" s="238"/>
      <c r="H611" s="238"/>
      <c r="I611" s="308">
        <f t="shared" si="94"/>
        <v>2.7</v>
      </c>
      <c r="J611" s="308">
        <f t="shared" si="95"/>
        <v>2.6</v>
      </c>
      <c r="K611" s="308">
        <f t="shared" si="96"/>
        <v>0.9</v>
      </c>
      <c r="L611" s="308">
        <f t="shared" si="97"/>
        <v>1.7</v>
      </c>
      <c r="M611" s="308">
        <f t="shared" si="102"/>
        <v>0.9</v>
      </c>
      <c r="N611" s="308">
        <f t="shared" si="98"/>
        <v>1.7</v>
      </c>
      <c r="O611" s="308">
        <f t="shared" si="103"/>
        <v>2.6</v>
      </c>
      <c r="P611" s="34">
        <f t="shared" si="99"/>
        <v>0.3</v>
      </c>
      <c r="Q611" s="34">
        <f t="shared" si="99"/>
        <v>0.56666666666666665</v>
      </c>
      <c r="R611" s="33"/>
      <c r="S611" s="33"/>
      <c r="T611" s="33">
        <f t="shared" si="100"/>
        <v>0.3</v>
      </c>
      <c r="U611" s="309">
        <f t="shared" si="100"/>
        <v>0.56666666666666665</v>
      </c>
      <c r="V611" s="185"/>
      <c r="W611" s="185">
        <f t="shared" si="101"/>
        <v>0.3</v>
      </c>
      <c r="X611" s="185">
        <f t="shared" si="101"/>
        <v>0.56666666666666665</v>
      </c>
      <c r="Y611" s="185"/>
    </row>
    <row r="612" spans="1:25" ht="18.75">
      <c r="A612" s="181">
        <v>43</v>
      </c>
      <c r="B612" s="306" t="s">
        <v>721</v>
      </c>
      <c r="C612" s="306" t="s">
        <v>722</v>
      </c>
      <c r="D612" s="307" t="s">
        <v>736</v>
      </c>
      <c r="E612" s="310" t="s">
        <v>4262</v>
      </c>
      <c r="F612" s="181">
        <v>85</v>
      </c>
      <c r="G612" s="238"/>
      <c r="H612" s="238"/>
      <c r="I612" s="308">
        <f t="shared" si="94"/>
        <v>3.5</v>
      </c>
      <c r="J612" s="308">
        <f t="shared" si="95"/>
        <v>3.4000000000000004</v>
      </c>
      <c r="K612" s="308">
        <f t="shared" si="96"/>
        <v>1.2</v>
      </c>
      <c r="L612" s="308">
        <f t="shared" si="97"/>
        <v>2.2000000000000002</v>
      </c>
      <c r="M612" s="308">
        <f t="shared" si="102"/>
        <v>1.2</v>
      </c>
      <c r="N612" s="308">
        <f t="shared" si="98"/>
        <v>2.2000000000000002</v>
      </c>
      <c r="O612" s="308">
        <f t="shared" si="103"/>
        <v>3.4000000000000004</v>
      </c>
      <c r="P612" s="34">
        <f t="shared" si="99"/>
        <v>0.39999999999999997</v>
      </c>
      <c r="Q612" s="34">
        <f t="shared" si="99"/>
        <v>0.73333333333333339</v>
      </c>
      <c r="R612" s="33"/>
      <c r="S612" s="33"/>
      <c r="T612" s="33">
        <f t="shared" si="100"/>
        <v>0.39999999999999997</v>
      </c>
      <c r="U612" s="309">
        <f t="shared" si="100"/>
        <v>0.73333333333333339</v>
      </c>
      <c r="V612" s="185"/>
      <c r="W612" s="185">
        <f t="shared" si="101"/>
        <v>0.39999999999999997</v>
      </c>
      <c r="X612" s="185">
        <f t="shared" si="101"/>
        <v>0.73333333333333339</v>
      </c>
      <c r="Y612" s="185"/>
    </row>
    <row r="613" spans="1:25" ht="18.75">
      <c r="A613" s="181">
        <v>44</v>
      </c>
      <c r="B613" s="306" t="s">
        <v>721</v>
      </c>
      <c r="C613" s="306" t="s">
        <v>759</v>
      </c>
      <c r="D613" s="307" t="s">
        <v>4234</v>
      </c>
      <c r="E613" s="310" t="s">
        <v>4263</v>
      </c>
      <c r="F613" s="181">
        <v>159</v>
      </c>
      <c r="G613" s="238">
        <v>6.2</v>
      </c>
      <c r="H613" s="238">
        <v>14.478</v>
      </c>
      <c r="I613" s="308">
        <f t="shared" si="94"/>
        <v>6.6</v>
      </c>
      <c r="J613" s="308">
        <f t="shared" si="95"/>
        <v>6.3</v>
      </c>
      <c r="K613" s="308">
        <f t="shared" si="96"/>
        <v>2.2000000000000002</v>
      </c>
      <c r="L613" s="308">
        <f t="shared" si="97"/>
        <v>4.0999999999999996</v>
      </c>
      <c r="M613" s="308">
        <v>0</v>
      </c>
      <c r="N613" s="308">
        <v>0</v>
      </c>
      <c r="O613" s="308">
        <f t="shared" si="103"/>
        <v>0</v>
      </c>
      <c r="P613" s="34">
        <f t="shared" si="99"/>
        <v>0</v>
      </c>
      <c r="Q613" s="34">
        <f t="shared" si="99"/>
        <v>0</v>
      </c>
      <c r="R613" s="33"/>
      <c r="S613" s="33"/>
      <c r="T613" s="33">
        <f t="shared" si="100"/>
        <v>0</v>
      </c>
      <c r="U613" s="309">
        <f t="shared" si="100"/>
        <v>0</v>
      </c>
      <c r="V613" s="185"/>
      <c r="W613" s="185">
        <f t="shared" si="101"/>
        <v>0</v>
      </c>
      <c r="X613" s="185">
        <f t="shared" si="101"/>
        <v>0</v>
      </c>
      <c r="Y613" s="185"/>
    </row>
    <row r="614" spans="1:25" ht="37.5">
      <c r="A614" s="181">
        <v>45</v>
      </c>
      <c r="B614" s="306" t="s">
        <v>721</v>
      </c>
      <c r="C614" s="306" t="s">
        <v>4251</v>
      </c>
      <c r="D614" s="307" t="s">
        <v>828</v>
      </c>
      <c r="E614" s="310" t="s">
        <v>4264</v>
      </c>
      <c r="F614" s="181">
        <v>200</v>
      </c>
      <c r="G614" s="238"/>
      <c r="H614" s="238"/>
      <c r="I614" s="308">
        <f t="shared" si="94"/>
        <v>8.3000000000000007</v>
      </c>
      <c r="J614" s="308">
        <f t="shared" si="95"/>
        <v>7.8999999999999995</v>
      </c>
      <c r="K614" s="308">
        <f t="shared" si="96"/>
        <v>2.8</v>
      </c>
      <c r="L614" s="308">
        <f t="shared" si="97"/>
        <v>5.0999999999999996</v>
      </c>
      <c r="M614" s="308">
        <f t="shared" si="102"/>
        <v>2.8</v>
      </c>
      <c r="N614" s="308">
        <f t="shared" si="98"/>
        <v>5.0999999999999996</v>
      </c>
      <c r="O614" s="308">
        <f t="shared" si="103"/>
        <v>7.8999999999999995</v>
      </c>
      <c r="P614" s="34">
        <f t="shared" si="99"/>
        <v>0.93333333333333324</v>
      </c>
      <c r="Q614" s="34">
        <f t="shared" si="99"/>
        <v>1.7</v>
      </c>
      <c r="R614" s="33"/>
      <c r="S614" s="33"/>
      <c r="T614" s="33">
        <f t="shared" si="100"/>
        <v>0.93333333333333324</v>
      </c>
      <c r="U614" s="309">
        <f t="shared" si="100"/>
        <v>1.7</v>
      </c>
      <c r="V614" s="185"/>
      <c r="W614" s="185">
        <f t="shared" si="101"/>
        <v>0.93333333333333324</v>
      </c>
      <c r="X614" s="185">
        <f t="shared" si="101"/>
        <v>1.7</v>
      </c>
      <c r="Y614" s="185"/>
    </row>
    <row r="615" spans="1:25" ht="18.75">
      <c r="A615" s="181">
        <v>46</v>
      </c>
      <c r="B615" s="306" t="s">
        <v>721</v>
      </c>
      <c r="C615" s="306" t="s">
        <v>813</v>
      </c>
      <c r="D615" s="307" t="s">
        <v>855</v>
      </c>
      <c r="E615" s="310" t="s">
        <v>4265</v>
      </c>
      <c r="F615" s="181">
        <v>71</v>
      </c>
      <c r="G615" s="238">
        <v>2.423</v>
      </c>
      <c r="H615" s="238">
        <v>3.1795000000000004</v>
      </c>
      <c r="I615" s="308">
        <f t="shared" si="94"/>
        <v>2.9</v>
      </c>
      <c r="J615" s="308">
        <f t="shared" si="95"/>
        <v>2.8</v>
      </c>
      <c r="K615" s="308">
        <f t="shared" si="96"/>
        <v>1</v>
      </c>
      <c r="L615" s="308">
        <f t="shared" si="97"/>
        <v>1.8</v>
      </c>
      <c r="M615" s="308">
        <v>0</v>
      </c>
      <c r="N615" s="308">
        <v>0</v>
      </c>
      <c r="O615" s="308">
        <f t="shared" si="103"/>
        <v>0</v>
      </c>
      <c r="P615" s="34">
        <f t="shared" si="99"/>
        <v>0</v>
      </c>
      <c r="Q615" s="34">
        <f t="shared" si="99"/>
        <v>0</v>
      </c>
      <c r="R615" s="33"/>
      <c r="S615" s="33"/>
      <c r="T615" s="33">
        <f t="shared" si="100"/>
        <v>0</v>
      </c>
      <c r="U615" s="309">
        <f t="shared" si="100"/>
        <v>0</v>
      </c>
      <c r="V615" s="185"/>
      <c r="W615" s="185">
        <f t="shared" si="101"/>
        <v>0</v>
      </c>
      <c r="X615" s="185">
        <f t="shared" si="101"/>
        <v>0</v>
      </c>
      <c r="Y615" s="185"/>
    </row>
    <row r="616" spans="1:25" ht="37.5">
      <c r="A616" s="181">
        <v>47</v>
      </c>
      <c r="B616" s="306" t="s">
        <v>721</v>
      </c>
      <c r="C616" s="306" t="s">
        <v>813</v>
      </c>
      <c r="D616" s="307" t="s">
        <v>857</v>
      </c>
      <c r="E616" s="310" t="s">
        <v>4266</v>
      </c>
      <c r="F616" s="181">
        <v>161</v>
      </c>
      <c r="G616" s="238"/>
      <c r="H616" s="238"/>
      <c r="I616" s="308">
        <f t="shared" si="94"/>
        <v>6.6</v>
      </c>
      <c r="J616" s="308">
        <f t="shared" si="95"/>
        <v>6.3</v>
      </c>
      <c r="K616" s="308">
        <f t="shared" si="96"/>
        <v>2.2000000000000002</v>
      </c>
      <c r="L616" s="308">
        <f t="shared" si="97"/>
        <v>4.0999999999999996</v>
      </c>
      <c r="M616" s="308">
        <f t="shared" si="102"/>
        <v>2.2000000000000002</v>
      </c>
      <c r="N616" s="308">
        <f t="shared" si="98"/>
        <v>4.0999999999999996</v>
      </c>
      <c r="O616" s="308">
        <f t="shared" si="103"/>
        <v>6.3</v>
      </c>
      <c r="P616" s="34">
        <f t="shared" si="99"/>
        <v>0.73333333333333339</v>
      </c>
      <c r="Q616" s="34">
        <f t="shared" si="99"/>
        <v>1.3666666666666665</v>
      </c>
      <c r="R616" s="33"/>
      <c r="S616" s="33"/>
      <c r="T616" s="33">
        <f t="shared" si="100"/>
        <v>0.73333333333333339</v>
      </c>
      <c r="U616" s="309">
        <f t="shared" si="100"/>
        <v>1.3666666666666665</v>
      </c>
      <c r="V616" s="185"/>
      <c r="W616" s="185">
        <f t="shared" si="101"/>
        <v>0.73333333333333339</v>
      </c>
      <c r="X616" s="185">
        <f t="shared" si="101"/>
        <v>1.3666666666666665</v>
      </c>
      <c r="Y616" s="185"/>
    </row>
    <row r="617" spans="1:25" ht="20.25">
      <c r="A617" s="317"/>
      <c r="B617" s="318"/>
      <c r="C617" s="318"/>
      <c r="D617" s="319"/>
      <c r="E617" s="320" t="s">
        <v>225</v>
      </c>
      <c r="F617" s="321"/>
      <c r="G617" s="322"/>
      <c r="H617" s="322"/>
      <c r="I617" s="322">
        <f t="shared" ref="I617:Q617" si="104">SUM(I570:I616)</f>
        <v>267.5</v>
      </c>
      <c r="J617" s="322"/>
      <c r="K617" s="322">
        <f t="shared" si="104"/>
        <v>89.300000000000011</v>
      </c>
      <c r="L617" s="322">
        <f t="shared" si="104"/>
        <v>164.79999999999995</v>
      </c>
      <c r="M617" s="322">
        <f t="shared" si="104"/>
        <v>57.999300000000012</v>
      </c>
      <c r="N617" s="322">
        <f t="shared" si="104"/>
        <v>131.4127</v>
      </c>
      <c r="O617" s="308">
        <f t="shared" si="103"/>
        <v>189.41200000000001</v>
      </c>
      <c r="P617" s="324">
        <f t="shared" si="104"/>
        <v>19.333099999999998</v>
      </c>
      <c r="Q617" s="324">
        <f t="shared" si="104"/>
        <v>43.804233333333343</v>
      </c>
      <c r="R617" s="322"/>
      <c r="S617" s="322"/>
      <c r="T617" s="322">
        <f>SUM(T570:T616)</f>
        <v>19.333099999999998</v>
      </c>
      <c r="U617" s="322">
        <f>SUM(U570:U616)</f>
        <v>43.804233333333343</v>
      </c>
      <c r="V617" s="322"/>
      <c r="W617" s="322">
        <f>SUM(W570:W616)</f>
        <v>19.333099999999998</v>
      </c>
      <c r="X617" s="322">
        <f>SUM(X570:X616)</f>
        <v>43.804233333333343</v>
      </c>
      <c r="Y617" s="322"/>
    </row>
    <row r="618" spans="1:25" ht="20.25">
      <c r="A618" s="335"/>
      <c r="B618" s="336"/>
      <c r="C618" s="336"/>
      <c r="D618" s="337"/>
      <c r="E618" s="338"/>
      <c r="F618" s="339"/>
      <c r="G618" s="271"/>
      <c r="H618" s="271"/>
      <c r="I618" s="271"/>
      <c r="J618" s="271"/>
      <c r="K618" s="271"/>
      <c r="L618" s="271"/>
      <c r="M618" s="271"/>
      <c r="N618" s="271"/>
      <c r="O618" s="87"/>
      <c r="P618" s="271"/>
      <c r="Q618" s="271"/>
      <c r="R618" s="271"/>
      <c r="S618" s="271"/>
      <c r="T618" s="271"/>
      <c r="U618" s="271"/>
      <c r="V618" s="271"/>
      <c r="W618" s="271"/>
      <c r="X618" s="271"/>
      <c r="Y618" s="271"/>
    </row>
    <row r="619" spans="1:25" ht="20.25">
      <c r="A619" s="335"/>
      <c r="B619" s="336"/>
      <c r="C619" s="336"/>
      <c r="D619" s="337"/>
      <c r="E619" s="338"/>
      <c r="F619" s="339"/>
      <c r="G619" s="271"/>
      <c r="H619" s="271"/>
      <c r="I619" s="271"/>
      <c r="J619" s="271"/>
      <c r="K619" s="271"/>
      <c r="L619" s="271"/>
      <c r="M619" s="271"/>
      <c r="N619" s="271"/>
      <c r="O619" s="87"/>
      <c r="P619" s="271"/>
      <c r="Q619" s="271"/>
      <c r="R619" s="271"/>
      <c r="S619" s="271"/>
      <c r="T619" s="271"/>
      <c r="U619" s="271"/>
      <c r="V619" s="271"/>
      <c r="W619" s="271"/>
      <c r="X619" s="271"/>
      <c r="Y619" s="271"/>
    </row>
    <row r="620" spans="1:25" ht="20.25">
      <c r="A620" s="335"/>
      <c r="B620" s="336"/>
      <c r="C620" s="336"/>
      <c r="D620" s="337"/>
      <c r="E620" s="338"/>
      <c r="F620" s="339"/>
      <c r="G620" s="271"/>
      <c r="H620" s="271"/>
      <c r="I620" s="271"/>
      <c r="J620" s="271"/>
      <c r="K620" s="271"/>
      <c r="L620" s="271"/>
      <c r="M620" s="271"/>
      <c r="N620" s="271"/>
      <c r="O620" s="87"/>
      <c r="P620" s="271"/>
      <c r="Q620" s="271"/>
      <c r="R620" s="271"/>
      <c r="S620" s="271"/>
      <c r="T620" s="271"/>
      <c r="U620" s="271"/>
      <c r="V620" s="271"/>
      <c r="W620" s="271"/>
      <c r="X620" s="271"/>
      <c r="Y620" s="271"/>
    </row>
    <row r="621" spans="1:25" ht="20.25">
      <c r="A621" s="335"/>
      <c r="B621" s="336"/>
      <c r="C621" s="336"/>
      <c r="D621" s="337"/>
      <c r="E621" s="338"/>
      <c r="F621" s="339"/>
      <c r="G621" s="271"/>
      <c r="H621" s="271"/>
      <c r="I621" s="271"/>
      <c r="J621" s="271"/>
      <c r="K621" s="271"/>
      <c r="L621" s="271"/>
      <c r="M621" s="271"/>
      <c r="N621" s="271"/>
      <c r="O621" s="87"/>
      <c r="P621" s="271"/>
      <c r="Q621" s="271"/>
      <c r="R621" s="271"/>
      <c r="S621" s="271"/>
      <c r="T621" s="271"/>
      <c r="U621" s="271"/>
      <c r="V621" s="271"/>
      <c r="W621" s="271"/>
      <c r="X621" s="271"/>
      <c r="Y621" s="271"/>
    </row>
    <row r="622" spans="1:25" ht="20.25">
      <c r="A622" s="335"/>
      <c r="B622" s="336"/>
      <c r="C622" s="336"/>
      <c r="D622" s="337"/>
      <c r="E622" s="338"/>
      <c r="F622" s="339"/>
      <c r="G622" s="271"/>
      <c r="H622" s="271"/>
      <c r="I622" s="271"/>
      <c r="J622" s="271"/>
      <c r="K622" s="271"/>
      <c r="L622" s="271"/>
      <c r="M622" s="271"/>
      <c r="N622" s="271"/>
      <c r="O622" s="87"/>
      <c r="P622" s="271"/>
      <c r="Q622" s="271"/>
      <c r="R622" s="271"/>
      <c r="S622" s="271"/>
      <c r="T622" s="271"/>
      <c r="U622" s="271"/>
      <c r="V622" s="271"/>
      <c r="W622" s="271"/>
      <c r="X622" s="271"/>
      <c r="Y622" s="271"/>
    </row>
    <row r="623" spans="1:25" ht="20.25">
      <c r="A623" s="335"/>
      <c r="B623" s="336"/>
      <c r="C623" s="336"/>
      <c r="D623" s="337"/>
      <c r="E623" s="338"/>
      <c r="F623" s="339"/>
      <c r="G623" s="271"/>
      <c r="H623" s="271"/>
      <c r="I623" s="271"/>
      <c r="J623" s="271"/>
      <c r="K623" s="271"/>
      <c r="L623" s="271"/>
      <c r="M623" s="271"/>
      <c r="N623" s="271"/>
      <c r="O623" s="87"/>
      <c r="P623" s="271"/>
      <c r="Q623" s="271"/>
      <c r="R623" s="271"/>
      <c r="S623" s="271"/>
      <c r="T623" s="271"/>
      <c r="U623" s="271"/>
      <c r="V623" s="271"/>
      <c r="W623" s="271"/>
      <c r="X623" s="271"/>
      <c r="Y623" s="271"/>
    </row>
    <row r="624" spans="1:25" ht="20.25">
      <c r="A624" s="335"/>
      <c r="B624" s="336"/>
      <c r="C624" s="336"/>
      <c r="D624" s="337"/>
      <c r="E624" s="338"/>
      <c r="F624" s="339"/>
      <c r="G624" s="271"/>
      <c r="H624" s="271"/>
      <c r="I624" s="271"/>
      <c r="J624" s="271"/>
      <c r="K624" s="271"/>
      <c r="L624" s="271"/>
      <c r="M624" s="271"/>
      <c r="N624" s="271"/>
      <c r="O624" s="87"/>
      <c r="P624" s="271"/>
      <c r="Q624" s="271"/>
      <c r="R624" s="271"/>
      <c r="S624" s="271"/>
      <c r="T624" s="271"/>
      <c r="U624" s="271"/>
      <c r="V624" s="271"/>
      <c r="W624" s="271"/>
      <c r="X624" s="271"/>
      <c r="Y624" s="271"/>
    </row>
    <row r="625" spans="1:25" ht="20.25">
      <c r="A625" s="335"/>
      <c r="B625" s="336"/>
      <c r="C625" s="336"/>
      <c r="D625" s="337"/>
      <c r="E625" s="338"/>
      <c r="F625" s="339"/>
      <c r="G625" s="271"/>
      <c r="H625" s="271"/>
      <c r="I625" s="271"/>
      <c r="J625" s="271"/>
      <c r="K625" s="271"/>
      <c r="L625" s="271"/>
      <c r="M625" s="271"/>
      <c r="N625" s="271"/>
      <c r="O625" s="87"/>
      <c r="P625" s="271"/>
      <c r="Q625" s="271"/>
      <c r="R625" s="271"/>
      <c r="S625" s="271"/>
      <c r="T625" s="271"/>
      <c r="U625" s="271"/>
      <c r="V625" s="271"/>
      <c r="W625" s="271"/>
      <c r="X625" s="271"/>
      <c r="Y625" s="271"/>
    </row>
    <row r="626" spans="1:25" ht="20.25">
      <c r="A626" s="335"/>
      <c r="B626" s="336"/>
      <c r="C626" s="336"/>
      <c r="D626" s="337"/>
      <c r="E626" s="338"/>
      <c r="F626" s="339"/>
      <c r="G626" s="271"/>
      <c r="H626" s="271"/>
      <c r="I626" s="271"/>
      <c r="J626" s="271"/>
      <c r="K626" s="271"/>
      <c r="L626" s="271"/>
      <c r="M626" s="271"/>
      <c r="N626" s="271"/>
      <c r="O626" s="271"/>
      <c r="P626" s="271"/>
      <c r="Q626" s="271"/>
      <c r="R626" s="271"/>
      <c r="S626" s="271"/>
      <c r="T626" s="271"/>
      <c r="U626" s="271"/>
      <c r="V626" s="271"/>
      <c r="W626" s="271"/>
      <c r="X626" s="271"/>
      <c r="Y626" s="271"/>
    </row>
    <row r="627" spans="1:25" ht="18.75">
      <c r="A627" s="181">
        <v>1</v>
      </c>
      <c r="B627" s="306" t="s">
        <v>2597</v>
      </c>
      <c r="C627" s="306" t="s">
        <v>2643</v>
      </c>
      <c r="D627" s="307" t="s">
        <v>2643</v>
      </c>
      <c r="E627" s="307" t="s">
        <v>4267</v>
      </c>
      <c r="F627" s="331">
        <v>150</v>
      </c>
      <c r="G627" s="238">
        <v>0.75649999999999995</v>
      </c>
      <c r="H627" s="238"/>
      <c r="I627" s="308">
        <f t="shared" ref="I627:I675" si="105">ROUND(F627*55/100*50*0.0015,1)</f>
        <v>6.2</v>
      </c>
      <c r="J627" s="308">
        <f t="shared" ref="J627:J675" si="106">K627+L627</f>
        <v>6</v>
      </c>
      <c r="K627" s="308">
        <f t="shared" ref="K627:K675" si="107">ROUND(I627*1/3,1)</f>
        <v>2.1</v>
      </c>
      <c r="L627" s="308">
        <f>ROUND(I627*2/3.2,1)</f>
        <v>3.9</v>
      </c>
      <c r="M627" s="308">
        <f t="shared" ref="M627:N673" si="108">K627-G627</f>
        <v>1.3435000000000001</v>
      </c>
      <c r="N627" s="308">
        <f t="shared" si="108"/>
        <v>3.9</v>
      </c>
      <c r="O627" s="308">
        <f t="shared" ref="O627:O676" si="109">M627+N627</f>
        <v>5.2435</v>
      </c>
      <c r="P627" s="34">
        <f t="shared" ref="P627:Q675" si="110">M627*1/3</f>
        <v>0.44783333333333336</v>
      </c>
      <c r="Q627" s="34">
        <f t="shared" si="110"/>
        <v>1.3</v>
      </c>
      <c r="R627" s="33"/>
      <c r="S627" s="33"/>
      <c r="T627" s="33">
        <f t="shared" ref="T627:U675" si="111">M627*1/3</f>
        <v>0.44783333333333336</v>
      </c>
      <c r="U627" s="309">
        <f t="shared" si="111"/>
        <v>1.3</v>
      </c>
      <c r="V627" s="185"/>
      <c r="W627" s="185">
        <f t="shared" ref="W627:X675" si="112">M627*1/3</f>
        <v>0.44783333333333336</v>
      </c>
      <c r="X627" s="185">
        <f t="shared" si="112"/>
        <v>1.3</v>
      </c>
      <c r="Y627" s="185"/>
    </row>
    <row r="628" spans="1:25" ht="18.75">
      <c r="A628" s="181">
        <v>2</v>
      </c>
      <c r="B628" s="306" t="s">
        <v>2597</v>
      </c>
      <c r="C628" s="306" t="s">
        <v>2672</v>
      </c>
      <c r="D628" s="307" t="s">
        <v>2634</v>
      </c>
      <c r="E628" s="307" t="s">
        <v>4268</v>
      </c>
      <c r="F628" s="331">
        <v>94</v>
      </c>
      <c r="G628" s="238"/>
      <c r="H628" s="238"/>
      <c r="I628" s="308">
        <f t="shared" si="105"/>
        <v>3.9</v>
      </c>
      <c r="J628" s="308">
        <f t="shared" si="106"/>
        <v>3.7</v>
      </c>
      <c r="K628" s="308">
        <f t="shared" si="107"/>
        <v>1.3</v>
      </c>
      <c r="L628" s="308">
        <f t="shared" ref="L628:L675" si="113">ROUND(I628*2/3.2,1)</f>
        <v>2.4</v>
      </c>
      <c r="M628" s="308">
        <f t="shared" si="108"/>
        <v>1.3</v>
      </c>
      <c r="N628" s="308">
        <f t="shared" si="108"/>
        <v>2.4</v>
      </c>
      <c r="O628" s="308">
        <f t="shared" si="109"/>
        <v>3.7</v>
      </c>
      <c r="P628" s="34">
        <f t="shared" si="110"/>
        <v>0.43333333333333335</v>
      </c>
      <c r="Q628" s="34">
        <f t="shared" si="110"/>
        <v>0.79999999999999993</v>
      </c>
      <c r="R628" s="33"/>
      <c r="S628" s="33"/>
      <c r="T628" s="33">
        <f t="shared" si="111"/>
        <v>0.43333333333333335</v>
      </c>
      <c r="U628" s="309">
        <f t="shared" si="111"/>
        <v>0.79999999999999993</v>
      </c>
      <c r="V628" s="185"/>
      <c r="W628" s="185">
        <f t="shared" si="112"/>
        <v>0.43333333333333335</v>
      </c>
      <c r="X628" s="185">
        <f t="shared" si="112"/>
        <v>0.79999999999999993</v>
      </c>
      <c r="Y628" s="185"/>
    </row>
    <row r="629" spans="1:25" ht="18.75">
      <c r="A629" s="181">
        <v>3</v>
      </c>
      <c r="B629" s="306" t="s">
        <v>2597</v>
      </c>
      <c r="C629" s="306" t="s">
        <v>2696</v>
      </c>
      <c r="D629" s="307" t="s">
        <v>39</v>
      </c>
      <c r="E629" s="307" t="s">
        <v>4269</v>
      </c>
      <c r="F629" s="331">
        <v>31</v>
      </c>
      <c r="G629" s="238">
        <v>1.4690000000000001</v>
      </c>
      <c r="H629" s="238"/>
      <c r="I629" s="308">
        <f t="shared" si="105"/>
        <v>1.3</v>
      </c>
      <c r="J629" s="308">
        <f t="shared" si="106"/>
        <v>1.2000000000000002</v>
      </c>
      <c r="K629" s="308">
        <f t="shared" si="107"/>
        <v>0.4</v>
      </c>
      <c r="L629" s="308">
        <f t="shared" si="113"/>
        <v>0.8</v>
      </c>
      <c r="M629" s="308">
        <v>0</v>
      </c>
      <c r="N629" s="308">
        <f t="shared" si="108"/>
        <v>0.8</v>
      </c>
      <c r="O629" s="308">
        <f t="shared" si="109"/>
        <v>0.8</v>
      </c>
      <c r="P629" s="34">
        <f t="shared" si="110"/>
        <v>0</v>
      </c>
      <c r="Q629" s="34">
        <f t="shared" si="110"/>
        <v>0.26666666666666666</v>
      </c>
      <c r="R629" s="33"/>
      <c r="S629" s="33"/>
      <c r="T629" s="33">
        <f t="shared" si="111"/>
        <v>0</v>
      </c>
      <c r="U629" s="309">
        <f t="shared" si="111"/>
        <v>0.26666666666666666</v>
      </c>
      <c r="V629" s="185"/>
      <c r="W629" s="185">
        <f t="shared" si="112"/>
        <v>0</v>
      </c>
      <c r="X629" s="185">
        <f t="shared" si="112"/>
        <v>0.26666666666666666</v>
      </c>
      <c r="Y629" s="185"/>
    </row>
    <row r="630" spans="1:25" ht="18.75">
      <c r="A630" s="181">
        <v>4</v>
      </c>
      <c r="B630" s="306" t="s">
        <v>2597</v>
      </c>
      <c r="C630" s="306" t="s">
        <v>2696</v>
      </c>
      <c r="D630" s="307" t="s">
        <v>2600</v>
      </c>
      <c r="E630" s="307" t="s">
        <v>4003</v>
      </c>
      <c r="F630" s="331">
        <v>91</v>
      </c>
      <c r="G630" s="238">
        <v>3.8289999999999997</v>
      </c>
      <c r="H630" s="238"/>
      <c r="I630" s="308">
        <f t="shared" si="105"/>
        <v>3.8</v>
      </c>
      <c r="J630" s="308">
        <f t="shared" si="106"/>
        <v>3.7</v>
      </c>
      <c r="K630" s="308">
        <f t="shared" si="107"/>
        <v>1.3</v>
      </c>
      <c r="L630" s="308">
        <f t="shared" si="113"/>
        <v>2.4</v>
      </c>
      <c r="M630" s="308">
        <v>0</v>
      </c>
      <c r="N630" s="308">
        <f t="shared" si="108"/>
        <v>2.4</v>
      </c>
      <c r="O630" s="308">
        <f t="shared" si="109"/>
        <v>2.4</v>
      </c>
      <c r="P630" s="34">
        <f t="shared" si="110"/>
        <v>0</v>
      </c>
      <c r="Q630" s="34">
        <f t="shared" si="110"/>
        <v>0.79999999999999993</v>
      </c>
      <c r="R630" s="33"/>
      <c r="S630" s="33"/>
      <c r="T630" s="33">
        <f t="shared" si="111"/>
        <v>0</v>
      </c>
      <c r="U630" s="309">
        <f t="shared" si="111"/>
        <v>0.79999999999999993</v>
      </c>
      <c r="V630" s="185"/>
      <c r="W630" s="185">
        <f t="shared" si="112"/>
        <v>0</v>
      </c>
      <c r="X630" s="185">
        <f t="shared" si="112"/>
        <v>0.79999999999999993</v>
      </c>
      <c r="Y630" s="185"/>
    </row>
    <row r="631" spans="1:25" ht="18.75">
      <c r="A631" s="181">
        <v>5</v>
      </c>
      <c r="B631" s="306" t="s">
        <v>2597</v>
      </c>
      <c r="C631" s="306" t="s">
        <v>2696</v>
      </c>
      <c r="D631" s="307" t="s">
        <v>2615</v>
      </c>
      <c r="E631" s="307" t="s">
        <v>4270</v>
      </c>
      <c r="F631" s="331">
        <v>35</v>
      </c>
      <c r="G631" s="238"/>
      <c r="H631" s="238">
        <v>0.97600000000000009</v>
      </c>
      <c r="I631" s="308">
        <f t="shared" si="105"/>
        <v>1.4</v>
      </c>
      <c r="J631" s="308">
        <f t="shared" si="106"/>
        <v>1.4</v>
      </c>
      <c r="K631" s="308">
        <f t="shared" si="107"/>
        <v>0.5</v>
      </c>
      <c r="L631" s="308">
        <f t="shared" si="113"/>
        <v>0.9</v>
      </c>
      <c r="M631" s="308">
        <f t="shared" si="108"/>
        <v>0.5</v>
      </c>
      <c r="N631" s="308">
        <v>0</v>
      </c>
      <c r="O631" s="308">
        <f t="shared" si="109"/>
        <v>0.5</v>
      </c>
      <c r="P631" s="34">
        <f t="shared" si="110"/>
        <v>0.16666666666666666</v>
      </c>
      <c r="Q631" s="34">
        <f t="shared" si="110"/>
        <v>0</v>
      </c>
      <c r="R631" s="33"/>
      <c r="S631" s="33"/>
      <c r="T631" s="33">
        <f t="shared" si="111"/>
        <v>0.16666666666666666</v>
      </c>
      <c r="U631" s="309">
        <f t="shared" si="111"/>
        <v>0</v>
      </c>
      <c r="V631" s="185"/>
      <c r="W631" s="185">
        <f t="shared" si="112"/>
        <v>0.16666666666666666</v>
      </c>
      <c r="X631" s="185">
        <f t="shared" si="112"/>
        <v>0</v>
      </c>
      <c r="Y631" s="185"/>
    </row>
    <row r="632" spans="1:25" ht="18.75">
      <c r="A632" s="181">
        <v>6</v>
      </c>
      <c r="B632" s="306" t="s">
        <v>2597</v>
      </c>
      <c r="C632" s="306" t="s">
        <v>2577</v>
      </c>
      <c r="D632" s="307" t="s">
        <v>2617</v>
      </c>
      <c r="E632" s="307" t="s">
        <v>4271</v>
      </c>
      <c r="F632" s="331">
        <v>30</v>
      </c>
      <c r="G632" s="238"/>
      <c r="H632" s="238"/>
      <c r="I632" s="308">
        <f t="shared" si="105"/>
        <v>1.2</v>
      </c>
      <c r="J632" s="308">
        <f t="shared" si="106"/>
        <v>1.2000000000000002</v>
      </c>
      <c r="K632" s="308">
        <f t="shared" si="107"/>
        <v>0.4</v>
      </c>
      <c r="L632" s="308">
        <f t="shared" si="113"/>
        <v>0.8</v>
      </c>
      <c r="M632" s="308">
        <f t="shared" si="108"/>
        <v>0.4</v>
      </c>
      <c r="N632" s="308">
        <f t="shared" si="108"/>
        <v>0.8</v>
      </c>
      <c r="O632" s="308">
        <f t="shared" si="109"/>
        <v>1.2000000000000002</v>
      </c>
      <c r="P632" s="34">
        <f t="shared" si="110"/>
        <v>0.13333333333333333</v>
      </c>
      <c r="Q632" s="34">
        <f t="shared" si="110"/>
        <v>0.26666666666666666</v>
      </c>
      <c r="R632" s="33"/>
      <c r="S632" s="33"/>
      <c r="T632" s="33">
        <f t="shared" si="111"/>
        <v>0.13333333333333333</v>
      </c>
      <c r="U632" s="309">
        <f t="shared" si="111"/>
        <v>0.26666666666666666</v>
      </c>
      <c r="V632" s="185"/>
      <c r="W632" s="185">
        <f t="shared" si="112"/>
        <v>0.13333333333333333</v>
      </c>
      <c r="X632" s="185">
        <f t="shared" si="112"/>
        <v>0.26666666666666666</v>
      </c>
      <c r="Y632" s="185"/>
    </row>
    <row r="633" spans="1:25" ht="18.75">
      <c r="A633" s="181">
        <v>7</v>
      </c>
      <c r="B633" s="306" t="s">
        <v>2597</v>
      </c>
      <c r="C633" s="306" t="s">
        <v>2597</v>
      </c>
      <c r="D633" s="307" t="s">
        <v>2676</v>
      </c>
      <c r="E633" s="307" t="s">
        <v>4272</v>
      </c>
      <c r="F633" s="331">
        <v>511</v>
      </c>
      <c r="G633" s="238">
        <v>5.2759999999999998</v>
      </c>
      <c r="H633" s="238">
        <v>15.572500000000002</v>
      </c>
      <c r="I633" s="308">
        <f t="shared" si="105"/>
        <v>21.1</v>
      </c>
      <c r="J633" s="308">
        <f t="shared" si="106"/>
        <v>20.2</v>
      </c>
      <c r="K633" s="308">
        <f t="shared" si="107"/>
        <v>7</v>
      </c>
      <c r="L633" s="308">
        <f t="shared" si="113"/>
        <v>13.2</v>
      </c>
      <c r="M633" s="308">
        <f t="shared" si="108"/>
        <v>1.7240000000000002</v>
      </c>
      <c r="N633" s="308">
        <v>0</v>
      </c>
      <c r="O633" s="308">
        <f t="shared" si="109"/>
        <v>1.7240000000000002</v>
      </c>
      <c r="P633" s="34">
        <f t="shared" si="110"/>
        <v>0.57466666666666677</v>
      </c>
      <c r="Q633" s="34">
        <f t="shared" si="110"/>
        <v>0</v>
      </c>
      <c r="R633" s="33"/>
      <c r="S633" s="33"/>
      <c r="T633" s="33">
        <f t="shared" si="111"/>
        <v>0.57466666666666677</v>
      </c>
      <c r="U633" s="309">
        <f t="shared" si="111"/>
        <v>0</v>
      </c>
      <c r="V633" s="185"/>
      <c r="W633" s="185">
        <f t="shared" si="112"/>
        <v>0.57466666666666677</v>
      </c>
      <c r="X633" s="185">
        <f t="shared" si="112"/>
        <v>0</v>
      </c>
      <c r="Y633" s="185"/>
    </row>
    <row r="634" spans="1:25" ht="18.75">
      <c r="A634" s="181">
        <v>8</v>
      </c>
      <c r="B634" s="306" t="s">
        <v>2597</v>
      </c>
      <c r="C634" s="306" t="s">
        <v>2597</v>
      </c>
      <c r="D634" s="307" t="s">
        <v>2674</v>
      </c>
      <c r="E634" s="307" t="s">
        <v>4273</v>
      </c>
      <c r="F634" s="331">
        <v>43</v>
      </c>
      <c r="G634" s="238"/>
      <c r="H634" s="238"/>
      <c r="I634" s="308">
        <f t="shared" si="105"/>
        <v>1.8</v>
      </c>
      <c r="J634" s="308">
        <f t="shared" si="106"/>
        <v>1.7000000000000002</v>
      </c>
      <c r="K634" s="308">
        <f t="shared" si="107"/>
        <v>0.6</v>
      </c>
      <c r="L634" s="308">
        <f t="shared" si="113"/>
        <v>1.1000000000000001</v>
      </c>
      <c r="M634" s="308">
        <f t="shared" si="108"/>
        <v>0.6</v>
      </c>
      <c r="N634" s="308">
        <f t="shared" si="108"/>
        <v>1.1000000000000001</v>
      </c>
      <c r="O634" s="308">
        <f t="shared" si="109"/>
        <v>1.7000000000000002</v>
      </c>
      <c r="P634" s="34">
        <f t="shared" si="110"/>
        <v>0.19999999999999998</v>
      </c>
      <c r="Q634" s="34">
        <f t="shared" si="110"/>
        <v>0.3666666666666667</v>
      </c>
      <c r="R634" s="33"/>
      <c r="S634" s="33"/>
      <c r="T634" s="33">
        <f t="shared" si="111"/>
        <v>0.19999999999999998</v>
      </c>
      <c r="U634" s="309">
        <f t="shared" si="111"/>
        <v>0.3666666666666667</v>
      </c>
      <c r="V634" s="185"/>
      <c r="W634" s="185">
        <f t="shared" si="112"/>
        <v>0.19999999999999998</v>
      </c>
      <c r="X634" s="185">
        <f t="shared" si="112"/>
        <v>0.3666666666666667</v>
      </c>
      <c r="Y634" s="185"/>
    </row>
    <row r="635" spans="1:25" ht="18.75">
      <c r="A635" s="181">
        <v>9</v>
      </c>
      <c r="B635" s="306" t="s">
        <v>2597</v>
      </c>
      <c r="C635" s="306" t="s">
        <v>2577</v>
      </c>
      <c r="D635" s="307" t="s">
        <v>4274</v>
      </c>
      <c r="E635" s="307" t="s">
        <v>4275</v>
      </c>
      <c r="F635" s="331">
        <v>73</v>
      </c>
      <c r="G635" s="238"/>
      <c r="H635" s="238"/>
      <c r="I635" s="308">
        <f t="shared" si="105"/>
        <v>3</v>
      </c>
      <c r="J635" s="308">
        <f t="shared" si="106"/>
        <v>2.9</v>
      </c>
      <c r="K635" s="308">
        <f t="shared" si="107"/>
        <v>1</v>
      </c>
      <c r="L635" s="308">
        <f t="shared" si="113"/>
        <v>1.9</v>
      </c>
      <c r="M635" s="308">
        <f t="shared" si="108"/>
        <v>1</v>
      </c>
      <c r="N635" s="308">
        <f t="shared" si="108"/>
        <v>1.9</v>
      </c>
      <c r="O635" s="308">
        <f t="shared" si="109"/>
        <v>2.9</v>
      </c>
      <c r="P635" s="34">
        <f t="shared" si="110"/>
        <v>0.33333333333333331</v>
      </c>
      <c r="Q635" s="34">
        <f t="shared" si="110"/>
        <v>0.6333333333333333</v>
      </c>
      <c r="R635" s="33"/>
      <c r="S635" s="33"/>
      <c r="T635" s="33">
        <f t="shared" si="111"/>
        <v>0.33333333333333331</v>
      </c>
      <c r="U635" s="309">
        <f t="shared" si="111"/>
        <v>0.6333333333333333</v>
      </c>
      <c r="V635" s="185"/>
      <c r="W635" s="185">
        <f t="shared" si="112"/>
        <v>0.33333333333333331</v>
      </c>
      <c r="X635" s="185">
        <f t="shared" si="112"/>
        <v>0.6333333333333333</v>
      </c>
      <c r="Y635" s="185"/>
    </row>
    <row r="636" spans="1:25" ht="18.75">
      <c r="A636" s="181">
        <v>10</v>
      </c>
      <c r="B636" s="306" t="s">
        <v>2597</v>
      </c>
      <c r="C636" s="306" t="s">
        <v>2647</v>
      </c>
      <c r="D636" s="307" t="s">
        <v>2637</v>
      </c>
      <c r="E636" s="307" t="s">
        <v>4276</v>
      </c>
      <c r="F636" s="331">
        <v>147</v>
      </c>
      <c r="G636" s="238"/>
      <c r="H636" s="238"/>
      <c r="I636" s="308">
        <f t="shared" si="105"/>
        <v>6.1</v>
      </c>
      <c r="J636" s="308">
        <f t="shared" si="106"/>
        <v>5.8</v>
      </c>
      <c r="K636" s="308">
        <f t="shared" si="107"/>
        <v>2</v>
      </c>
      <c r="L636" s="308">
        <f t="shared" si="113"/>
        <v>3.8</v>
      </c>
      <c r="M636" s="308">
        <f t="shared" si="108"/>
        <v>2</v>
      </c>
      <c r="N636" s="308">
        <f t="shared" si="108"/>
        <v>3.8</v>
      </c>
      <c r="O636" s="308">
        <f t="shared" si="109"/>
        <v>5.8</v>
      </c>
      <c r="P636" s="34">
        <f t="shared" si="110"/>
        <v>0.66666666666666663</v>
      </c>
      <c r="Q636" s="34">
        <f t="shared" si="110"/>
        <v>1.2666666666666666</v>
      </c>
      <c r="R636" s="33"/>
      <c r="S636" s="33"/>
      <c r="T636" s="33">
        <f t="shared" si="111"/>
        <v>0.66666666666666663</v>
      </c>
      <c r="U636" s="309">
        <f t="shared" si="111"/>
        <v>1.2666666666666666</v>
      </c>
      <c r="V636" s="185"/>
      <c r="W636" s="185">
        <f t="shared" si="112"/>
        <v>0.66666666666666663</v>
      </c>
      <c r="X636" s="185">
        <f t="shared" si="112"/>
        <v>1.2666666666666666</v>
      </c>
      <c r="Y636" s="185"/>
    </row>
    <row r="637" spans="1:25" ht="18.75">
      <c r="A637" s="181">
        <v>11</v>
      </c>
      <c r="B637" s="306" t="s">
        <v>2597</v>
      </c>
      <c r="C637" s="306" t="s">
        <v>2647</v>
      </c>
      <c r="D637" s="307" t="s">
        <v>2647</v>
      </c>
      <c r="E637" s="307" t="s">
        <v>4277</v>
      </c>
      <c r="F637" s="331">
        <v>95</v>
      </c>
      <c r="G637" s="238"/>
      <c r="H637" s="238"/>
      <c r="I637" s="308">
        <f t="shared" si="105"/>
        <v>3.9</v>
      </c>
      <c r="J637" s="308">
        <f t="shared" si="106"/>
        <v>3.7</v>
      </c>
      <c r="K637" s="308">
        <f t="shared" si="107"/>
        <v>1.3</v>
      </c>
      <c r="L637" s="308">
        <f t="shared" si="113"/>
        <v>2.4</v>
      </c>
      <c r="M637" s="308">
        <f t="shared" si="108"/>
        <v>1.3</v>
      </c>
      <c r="N637" s="308">
        <f t="shared" si="108"/>
        <v>2.4</v>
      </c>
      <c r="O637" s="308">
        <f t="shared" si="109"/>
        <v>3.7</v>
      </c>
      <c r="P637" s="34">
        <f t="shared" si="110"/>
        <v>0.43333333333333335</v>
      </c>
      <c r="Q637" s="34">
        <f t="shared" si="110"/>
        <v>0.79999999999999993</v>
      </c>
      <c r="R637" s="33"/>
      <c r="S637" s="33"/>
      <c r="T637" s="33">
        <f t="shared" si="111"/>
        <v>0.43333333333333335</v>
      </c>
      <c r="U637" s="309">
        <f t="shared" si="111"/>
        <v>0.79999999999999993</v>
      </c>
      <c r="V637" s="185"/>
      <c r="W637" s="185">
        <f t="shared" si="112"/>
        <v>0.43333333333333335</v>
      </c>
      <c r="X637" s="185">
        <f t="shared" si="112"/>
        <v>0.79999999999999993</v>
      </c>
      <c r="Y637" s="185"/>
    </row>
    <row r="638" spans="1:25" ht="18.75">
      <c r="A638" s="181">
        <v>12</v>
      </c>
      <c r="B638" s="306" t="s">
        <v>2597</v>
      </c>
      <c r="C638" s="306" t="s">
        <v>4278</v>
      </c>
      <c r="D638" s="307" t="s">
        <v>4279</v>
      </c>
      <c r="E638" s="307" t="s">
        <v>4280</v>
      </c>
      <c r="F638" s="331">
        <v>170</v>
      </c>
      <c r="G638" s="238"/>
      <c r="H638" s="238"/>
      <c r="I638" s="308">
        <f t="shared" si="105"/>
        <v>7</v>
      </c>
      <c r="J638" s="308">
        <f t="shared" si="106"/>
        <v>6.7</v>
      </c>
      <c r="K638" s="308">
        <f t="shared" si="107"/>
        <v>2.2999999999999998</v>
      </c>
      <c r="L638" s="308">
        <f t="shared" si="113"/>
        <v>4.4000000000000004</v>
      </c>
      <c r="M638" s="308">
        <f t="shared" si="108"/>
        <v>2.2999999999999998</v>
      </c>
      <c r="N638" s="308">
        <f t="shared" si="108"/>
        <v>4.4000000000000004</v>
      </c>
      <c r="O638" s="308">
        <f t="shared" si="109"/>
        <v>6.7</v>
      </c>
      <c r="P638" s="34">
        <f t="shared" si="110"/>
        <v>0.76666666666666661</v>
      </c>
      <c r="Q638" s="34">
        <f t="shared" si="110"/>
        <v>1.4666666666666668</v>
      </c>
      <c r="R638" s="33"/>
      <c r="S638" s="33"/>
      <c r="T638" s="33">
        <f t="shared" si="111"/>
        <v>0.76666666666666661</v>
      </c>
      <c r="U638" s="309">
        <f t="shared" si="111"/>
        <v>1.4666666666666668</v>
      </c>
      <c r="V638" s="185"/>
      <c r="W638" s="185">
        <f t="shared" si="112"/>
        <v>0.76666666666666661</v>
      </c>
      <c r="X638" s="185">
        <f t="shared" si="112"/>
        <v>1.4666666666666668</v>
      </c>
      <c r="Y638" s="185"/>
    </row>
    <row r="639" spans="1:25" ht="18.75">
      <c r="A639" s="181">
        <v>13</v>
      </c>
      <c r="B639" s="306" t="s">
        <v>2597</v>
      </c>
      <c r="C639" s="306" t="s">
        <v>2724</v>
      </c>
      <c r="D639" s="307" t="s">
        <v>2659</v>
      </c>
      <c r="E639" s="307" t="s">
        <v>4281</v>
      </c>
      <c r="F639" s="331">
        <v>101</v>
      </c>
      <c r="G639" s="238">
        <v>4.0429999999999993</v>
      </c>
      <c r="H639" s="238">
        <v>6.7754999999999992</v>
      </c>
      <c r="I639" s="308">
        <f t="shared" si="105"/>
        <v>4.2</v>
      </c>
      <c r="J639" s="308">
        <f t="shared" si="106"/>
        <v>4</v>
      </c>
      <c r="K639" s="308">
        <f t="shared" si="107"/>
        <v>1.4</v>
      </c>
      <c r="L639" s="308">
        <f t="shared" si="113"/>
        <v>2.6</v>
      </c>
      <c r="M639" s="308">
        <v>0</v>
      </c>
      <c r="N639" s="308">
        <v>0</v>
      </c>
      <c r="O639" s="308">
        <f t="shared" si="109"/>
        <v>0</v>
      </c>
      <c r="P639" s="34">
        <f t="shared" si="110"/>
        <v>0</v>
      </c>
      <c r="Q639" s="34">
        <f t="shared" si="110"/>
        <v>0</v>
      </c>
      <c r="R639" s="33"/>
      <c r="S639" s="33"/>
      <c r="T639" s="33">
        <f t="shared" si="111"/>
        <v>0</v>
      </c>
      <c r="U639" s="309">
        <f t="shared" si="111"/>
        <v>0</v>
      </c>
      <c r="V639" s="185"/>
      <c r="W639" s="185">
        <f t="shared" si="112"/>
        <v>0</v>
      </c>
      <c r="X639" s="185">
        <f t="shared" si="112"/>
        <v>0</v>
      </c>
      <c r="Y639" s="185"/>
    </row>
    <row r="640" spans="1:25" ht="18.75">
      <c r="A640" s="181">
        <v>14</v>
      </c>
      <c r="B640" s="306" t="s">
        <v>2597</v>
      </c>
      <c r="C640" s="306" t="s">
        <v>4278</v>
      </c>
      <c r="D640" s="307" t="s">
        <v>2652</v>
      </c>
      <c r="E640" s="307" t="s">
        <v>4282</v>
      </c>
      <c r="F640" s="331">
        <v>108</v>
      </c>
      <c r="G640" s="238"/>
      <c r="H640" s="238"/>
      <c r="I640" s="308">
        <f t="shared" si="105"/>
        <v>4.5</v>
      </c>
      <c r="J640" s="308">
        <f t="shared" si="106"/>
        <v>4.3</v>
      </c>
      <c r="K640" s="308">
        <f t="shared" si="107"/>
        <v>1.5</v>
      </c>
      <c r="L640" s="308">
        <f t="shared" si="113"/>
        <v>2.8</v>
      </c>
      <c r="M640" s="308">
        <f t="shared" si="108"/>
        <v>1.5</v>
      </c>
      <c r="N640" s="308">
        <f t="shared" si="108"/>
        <v>2.8</v>
      </c>
      <c r="O640" s="308">
        <f t="shared" si="109"/>
        <v>4.3</v>
      </c>
      <c r="P640" s="34">
        <f t="shared" si="110"/>
        <v>0.5</v>
      </c>
      <c r="Q640" s="34">
        <f t="shared" si="110"/>
        <v>0.93333333333333324</v>
      </c>
      <c r="R640" s="33"/>
      <c r="S640" s="33"/>
      <c r="T640" s="33">
        <f t="shared" si="111"/>
        <v>0.5</v>
      </c>
      <c r="U640" s="309">
        <f t="shared" si="111"/>
        <v>0.93333333333333324</v>
      </c>
      <c r="V640" s="185"/>
      <c r="W640" s="185">
        <f t="shared" si="112"/>
        <v>0.5</v>
      </c>
      <c r="X640" s="185">
        <f t="shared" si="112"/>
        <v>0.93333333333333324</v>
      </c>
      <c r="Y640" s="185"/>
    </row>
    <row r="641" spans="1:25" ht="18.75">
      <c r="A641" s="181">
        <v>15</v>
      </c>
      <c r="B641" s="306" t="s">
        <v>2597</v>
      </c>
      <c r="C641" s="306" t="s">
        <v>2724</v>
      </c>
      <c r="D641" s="307" t="s">
        <v>2621</v>
      </c>
      <c r="E641" s="307" t="s">
        <v>4283</v>
      </c>
      <c r="F641" s="331">
        <v>35</v>
      </c>
      <c r="G641" s="238">
        <v>4.6499999999999995</v>
      </c>
      <c r="H641" s="238"/>
      <c r="I641" s="308">
        <f t="shared" si="105"/>
        <v>1.4</v>
      </c>
      <c r="J641" s="308">
        <f t="shared" si="106"/>
        <v>1.4</v>
      </c>
      <c r="K641" s="308">
        <f t="shared" si="107"/>
        <v>0.5</v>
      </c>
      <c r="L641" s="308">
        <f t="shared" si="113"/>
        <v>0.9</v>
      </c>
      <c r="M641" s="308">
        <v>0</v>
      </c>
      <c r="N641" s="308">
        <f t="shared" si="108"/>
        <v>0.9</v>
      </c>
      <c r="O641" s="308">
        <f t="shared" si="109"/>
        <v>0.9</v>
      </c>
      <c r="P641" s="34">
        <f t="shared" si="110"/>
        <v>0</v>
      </c>
      <c r="Q641" s="34">
        <f t="shared" si="110"/>
        <v>0.3</v>
      </c>
      <c r="R641" s="33"/>
      <c r="S641" s="33"/>
      <c r="T641" s="33">
        <f t="shared" si="111"/>
        <v>0</v>
      </c>
      <c r="U641" s="309">
        <f t="shared" si="111"/>
        <v>0.3</v>
      </c>
      <c r="V641" s="185"/>
      <c r="W641" s="185">
        <f t="shared" si="112"/>
        <v>0</v>
      </c>
      <c r="X641" s="185">
        <f t="shared" si="112"/>
        <v>0.3</v>
      </c>
      <c r="Y641" s="185"/>
    </row>
    <row r="642" spans="1:25" ht="18.75">
      <c r="A642" s="181">
        <v>16</v>
      </c>
      <c r="B642" s="306" t="s">
        <v>2597</v>
      </c>
      <c r="C642" s="306" t="s">
        <v>2724</v>
      </c>
      <c r="D642" s="307" t="s">
        <v>2619</v>
      </c>
      <c r="E642" s="307" t="s">
        <v>4284</v>
      </c>
      <c r="F642" s="331">
        <v>156</v>
      </c>
      <c r="G642" s="238">
        <v>0.39750000000000002</v>
      </c>
      <c r="H642" s="238">
        <v>0.03</v>
      </c>
      <c r="I642" s="308">
        <f t="shared" si="105"/>
        <v>6.4</v>
      </c>
      <c r="J642" s="308">
        <f t="shared" si="106"/>
        <v>6.1</v>
      </c>
      <c r="K642" s="308">
        <f t="shared" si="107"/>
        <v>2.1</v>
      </c>
      <c r="L642" s="308">
        <f t="shared" si="113"/>
        <v>4</v>
      </c>
      <c r="M642" s="308">
        <f t="shared" si="108"/>
        <v>1.7025000000000001</v>
      </c>
      <c r="N642" s="308">
        <f t="shared" si="108"/>
        <v>3.97</v>
      </c>
      <c r="O642" s="308">
        <f t="shared" si="109"/>
        <v>5.6725000000000003</v>
      </c>
      <c r="P642" s="34">
        <f t="shared" si="110"/>
        <v>0.5675</v>
      </c>
      <c r="Q642" s="34">
        <f t="shared" si="110"/>
        <v>1.3233333333333335</v>
      </c>
      <c r="R642" s="33"/>
      <c r="S642" s="33"/>
      <c r="T642" s="33">
        <f t="shared" si="111"/>
        <v>0.5675</v>
      </c>
      <c r="U642" s="309">
        <f t="shared" si="111"/>
        <v>1.3233333333333335</v>
      </c>
      <c r="V642" s="185"/>
      <c r="W642" s="185">
        <f t="shared" si="112"/>
        <v>0.5675</v>
      </c>
      <c r="X642" s="185">
        <f t="shared" si="112"/>
        <v>1.3233333333333335</v>
      </c>
      <c r="Y642" s="185"/>
    </row>
    <row r="643" spans="1:25" ht="18.75">
      <c r="A643" s="181">
        <v>17</v>
      </c>
      <c r="B643" s="306" t="s">
        <v>2597</v>
      </c>
      <c r="C643" s="306" t="s">
        <v>4285</v>
      </c>
      <c r="D643" s="307" t="s">
        <v>2388</v>
      </c>
      <c r="E643" s="307" t="s">
        <v>4286</v>
      </c>
      <c r="F643" s="331">
        <v>33</v>
      </c>
      <c r="G643" s="238"/>
      <c r="H643" s="238"/>
      <c r="I643" s="308">
        <f t="shared" si="105"/>
        <v>1.4</v>
      </c>
      <c r="J643" s="308">
        <f t="shared" si="106"/>
        <v>1.4</v>
      </c>
      <c r="K643" s="308">
        <f t="shared" si="107"/>
        <v>0.5</v>
      </c>
      <c r="L643" s="308">
        <f t="shared" si="113"/>
        <v>0.9</v>
      </c>
      <c r="M643" s="308">
        <f t="shared" si="108"/>
        <v>0.5</v>
      </c>
      <c r="N643" s="308">
        <f t="shared" si="108"/>
        <v>0.9</v>
      </c>
      <c r="O643" s="308">
        <f t="shared" si="109"/>
        <v>1.4</v>
      </c>
      <c r="P643" s="34">
        <f t="shared" si="110"/>
        <v>0.16666666666666666</v>
      </c>
      <c r="Q643" s="34">
        <f t="shared" si="110"/>
        <v>0.3</v>
      </c>
      <c r="R643" s="33"/>
      <c r="S643" s="33"/>
      <c r="T643" s="33">
        <f t="shared" si="111"/>
        <v>0.16666666666666666</v>
      </c>
      <c r="U643" s="309">
        <f t="shared" si="111"/>
        <v>0.3</v>
      </c>
      <c r="V643" s="185"/>
      <c r="W643" s="185">
        <f t="shared" si="112"/>
        <v>0.16666666666666666</v>
      </c>
      <c r="X643" s="185">
        <f t="shared" si="112"/>
        <v>0.3</v>
      </c>
      <c r="Y643" s="185"/>
    </row>
    <row r="644" spans="1:25" ht="18.75">
      <c r="A644" s="181">
        <v>18</v>
      </c>
      <c r="B644" s="306" t="s">
        <v>2597</v>
      </c>
      <c r="C644" s="306" t="s">
        <v>4285</v>
      </c>
      <c r="D644" s="307" t="s">
        <v>2666</v>
      </c>
      <c r="E644" s="307" t="s">
        <v>4287</v>
      </c>
      <c r="F644" s="331">
        <v>121</v>
      </c>
      <c r="G644" s="238"/>
      <c r="H644" s="238"/>
      <c r="I644" s="308">
        <f t="shared" si="105"/>
        <v>5</v>
      </c>
      <c r="J644" s="308">
        <f t="shared" si="106"/>
        <v>4.8</v>
      </c>
      <c r="K644" s="308">
        <f t="shared" si="107"/>
        <v>1.7</v>
      </c>
      <c r="L644" s="308">
        <f t="shared" si="113"/>
        <v>3.1</v>
      </c>
      <c r="M644" s="308">
        <f t="shared" si="108"/>
        <v>1.7</v>
      </c>
      <c r="N644" s="308">
        <f t="shared" si="108"/>
        <v>3.1</v>
      </c>
      <c r="O644" s="308">
        <f t="shared" si="109"/>
        <v>4.8</v>
      </c>
      <c r="P644" s="34">
        <f t="shared" si="110"/>
        <v>0.56666666666666665</v>
      </c>
      <c r="Q644" s="34">
        <f t="shared" si="110"/>
        <v>1.0333333333333334</v>
      </c>
      <c r="R644" s="33"/>
      <c r="S644" s="33"/>
      <c r="T644" s="33">
        <f t="shared" si="111"/>
        <v>0.56666666666666665</v>
      </c>
      <c r="U644" s="309">
        <f t="shared" si="111"/>
        <v>1.0333333333333334</v>
      </c>
      <c r="V644" s="185"/>
      <c r="W644" s="185">
        <f t="shared" si="112"/>
        <v>0.56666666666666665</v>
      </c>
      <c r="X644" s="185">
        <f t="shared" si="112"/>
        <v>1.0333333333333334</v>
      </c>
      <c r="Y644" s="185"/>
    </row>
    <row r="645" spans="1:25" ht="18.75">
      <c r="A645" s="181">
        <v>19</v>
      </c>
      <c r="B645" s="306" t="s">
        <v>2597</v>
      </c>
      <c r="C645" s="306" t="s">
        <v>4278</v>
      </c>
      <c r="D645" s="340" t="s">
        <v>2640</v>
      </c>
      <c r="E645" s="340" t="s">
        <v>4288</v>
      </c>
      <c r="F645" s="26">
        <v>29</v>
      </c>
      <c r="G645" s="238">
        <v>3.32</v>
      </c>
      <c r="H645" s="238">
        <v>1.48</v>
      </c>
      <c r="I645" s="308">
        <f t="shared" si="105"/>
        <v>1.2</v>
      </c>
      <c r="J645" s="308">
        <f t="shared" si="106"/>
        <v>1.2000000000000002</v>
      </c>
      <c r="K645" s="308">
        <f t="shared" si="107"/>
        <v>0.4</v>
      </c>
      <c r="L645" s="308">
        <f t="shared" si="113"/>
        <v>0.8</v>
      </c>
      <c r="M645" s="308">
        <v>0</v>
      </c>
      <c r="N645" s="308">
        <v>0</v>
      </c>
      <c r="O645" s="308">
        <f t="shared" si="109"/>
        <v>0</v>
      </c>
      <c r="P645" s="34">
        <f t="shared" si="110"/>
        <v>0</v>
      </c>
      <c r="Q645" s="34">
        <f t="shared" si="110"/>
        <v>0</v>
      </c>
      <c r="R645" s="33"/>
      <c r="S645" s="33"/>
      <c r="T645" s="33">
        <f t="shared" si="111"/>
        <v>0</v>
      </c>
      <c r="U645" s="309">
        <f t="shared" si="111"/>
        <v>0</v>
      </c>
      <c r="V645" s="185"/>
      <c r="W645" s="185">
        <f t="shared" si="112"/>
        <v>0</v>
      </c>
      <c r="X645" s="185">
        <f t="shared" si="112"/>
        <v>0</v>
      </c>
      <c r="Y645" s="185"/>
    </row>
    <row r="646" spans="1:25" ht="18.75">
      <c r="A646" s="181">
        <v>20</v>
      </c>
      <c r="B646" s="306" t="s">
        <v>2597</v>
      </c>
      <c r="C646" s="306" t="s">
        <v>4278</v>
      </c>
      <c r="D646" s="307" t="s">
        <v>2607</v>
      </c>
      <c r="E646" s="307" t="s">
        <v>4289</v>
      </c>
      <c r="F646" s="331">
        <v>150</v>
      </c>
      <c r="G646" s="238"/>
      <c r="H646" s="238"/>
      <c r="I646" s="308">
        <f t="shared" si="105"/>
        <v>6.2</v>
      </c>
      <c r="J646" s="308">
        <f t="shared" si="106"/>
        <v>6</v>
      </c>
      <c r="K646" s="308">
        <f t="shared" si="107"/>
        <v>2.1</v>
      </c>
      <c r="L646" s="308">
        <f t="shared" si="113"/>
        <v>3.9</v>
      </c>
      <c r="M646" s="308">
        <f t="shared" si="108"/>
        <v>2.1</v>
      </c>
      <c r="N646" s="308">
        <f t="shared" si="108"/>
        <v>3.9</v>
      </c>
      <c r="O646" s="308">
        <f t="shared" si="109"/>
        <v>6</v>
      </c>
      <c r="P646" s="34">
        <f t="shared" si="110"/>
        <v>0.70000000000000007</v>
      </c>
      <c r="Q646" s="34">
        <f t="shared" si="110"/>
        <v>1.3</v>
      </c>
      <c r="R646" s="33"/>
      <c r="S646" s="33"/>
      <c r="T646" s="33">
        <f t="shared" si="111"/>
        <v>0.70000000000000007</v>
      </c>
      <c r="U646" s="309">
        <f t="shared" si="111"/>
        <v>1.3</v>
      </c>
      <c r="V646" s="185"/>
      <c r="W646" s="185">
        <f t="shared" si="112"/>
        <v>0.70000000000000007</v>
      </c>
      <c r="X646" s="185">
        <f t="shared" si="112"/>
        <v>1.3</v>
      </c>
      <c r="Y646" s="185"/>
    </row>
    <row r="647" spans="1:25" ht="18.75">
      <c r="A647" s="181">
        <v>21</v>
      </c>
      <c r="B647" s="306" t="s">
        <v>2597</v>
      </c>
      <c r="C647" s="306" t="s">
        <v>1569</v>
      </c>
      <c r="D647" s="307" t="s">
        <v>2682</v>
      </c>
      <c r="E647" s="307" t="s">
        <v>4290</v>
      </c>
      <c r="F647" s="331">
        <v>131</v>
      </c>
      <c r="G647" s="238">
        <v>4.8674999999999997</v>
      </c>
      <c r="H647" s="238"/>
      <c r="I647" s="308">
        <f t="shared" si="105"/>
        <v>5.4</v>
      </c>
      <c r="J647" s="308">
        <f t="shared" si="106"/>
        <v>5.2</v>
      </c>
      <c r="K647" s="308">
        <f t="shared" si="107"/>
        <v>1.8</v>
      </c>
      <c r="L647" s="308">
        <f t="shared" si="113"/>
        <v>3.4</v>
      </c>
      <c r="M647" s="308">
        <v>0</v>
      </c>
      <c r="N647" s="308">
        <f t="shared" si="108"/>
        <v>3.4</v>
      </c>
      <c r="O647" s="308">
        <f t="shared" si="109"/>
        <v>3.4</v>
      </c>
      <c r="P647" s="34">
        <f t="shared" si="110"/>
        <v>0</v>
      </c>
      <c r="Q647" s="34">
        <f t="shared" si="110"/>
        <v>1.1333333333333333</v>
      </c>
      <c r="R647" s="33"/>
      <c r="S647" s="33"/>
      <c r="T647" s="33">
        <f t="shared" si="111"/>
        <v>0</v>
      </c>
      <c r="U647" s="309">
        <f t="shared" si="111"/>
        <v>1.1333333333333333</v>
      </c>
      <c r="V647" s="185"/>
      <c r="W647" s="185">
        <f t="shared" si="112"/>
        <v>0</v>
      </c>
      <c r="X647" s="185">
        <f t="shared" si="112"/>
        <v>1.1333333333333333</v>
      </c>
      <c r="Y647" s="185"/>
    </row>
    <row r="648" spans="1:25" ht="18.75">
      <c r="A648" s="181">
        <v>22</v>
      </c>
      <c r="B648" s="306" t="s">
        <v>2597</v>
      </c>
      <c r="C648" s="306" t="s">
        <v>1569</v>
      </c>
      <c r="D648" s="307" t="s">
        <v>2611</v>
      </c>
      <c r="E648" s="307" t="s">
        <v>4291</v>
      </c>
      <c r="F648" s="331">
        <v>110</v>
      </c>
      <c r="G648" s="238"/>
      <c r="H648" s="238"/>
      <c r="I648" s="308">
        <f t="shared" si="105"/>
        <v>4.5</v>
      </c>
      <c r="J648" s="308">
        <f t="shared" si="106"/>
        <v>4.3</v>
      </c>
      <c r="K648" s="308">
        <f t="shared" si="107"/>
        <v>1.5</v>
      </c>
      <c r="L648" s="308">
        <f t="shared" si="113"/>
        <v>2.8</v>
      </c>
      <c r="M648" s="308">
        <f t="shared" si="108"/>
        <v>1.5</v>
      </c>
      <c r="N648" s="308">
        <f t="shared" si="108"/>
        <v>2.8</v>
      </c>
      <c r="O648" s="308">
        <f t="shared" si="109"/>
        <v>4.3</v>
      </c>
      <c r="P648" s="34">
        <f t="shared" si="110"/>
        <v>0.5</v>
      </c>
      <c r="Q648" s="34">
        <f t="shared" si="110"/>
        <v>0.93333333333333324</v>
      </c>
      <c r="R648" s="33"/>
      <c r="S648" s="33"/>
      <c r="T648" s="33">
        <f t="shared" si="111"/>
        <v>0.5</v>
      </c>
      <c r="U648" s="309">
        <f t="shared" si="111"/>
        <v>0.93333333333333324</v>
      </c>
      <c r="V648" s="185"/>
      <c r="W648" s="185">
        <f t="shared" si="112"/>
        <v>0.5</v>
      </c>
      <c r="X648" s="185">
        <f t="shared" si="112"/>
        <v>0.93333333333333324</v>
      </c>
      <c r="Y648" s="185"/>
    </row>
    <row r="649" spans="1:25" ht="18.75">
      <c r="A649" s="181">
        <v>23</v>
      </c>
      <c r="B649" s="306" t="s">
        <v>2597</v>
      </c>
      <c r="C649" s="306" t="s">
        <v>4292</v>
      </c>
      <c r="D649" s="340" t="s">
        <v>2698</v>
      </c>
      <c r="E649" s="340" t="s">
        <v>4293</v>
      </c>
      <c r="F649" s="26">
        <v>28</v>
      </c>
      <c r="G649" s="238">
        <v>1.6100000000000003</v>
      </c>
      <c r="H649" s="238">
        <v>2.8119999999999998</v>
      </c>
      <c r="I649" s="308">
        <f t="shared" si="105"/>
        <v>1.2</v>
      </c>
      <c r="J649" s="308">
        <f t="shared" si="106"/>
        <v>1.2000000000000002</v>
      </c>
      <c r="K649" s="308">
        <f t="shared" si="107"/>
        <v>0.4</v>
      </c>
      <c r="L649" s="308">
        <f t="shared" si="113"/>
        <v>0.8</v>
      </c>
      <c r="M649" s="308">
        <v>0</v>
      </c>
      <c r="N649" s="308">
        <v>0</v>
      </c>
      <c r="O649" s="308">
        <f t="shared" si="109"/>
        <v>0</v>
      </c>
      <c r="P649" s="34">
        <f t="shared" si="110"/>
        <v>0</v>
      </c>
      <c r="Q649" s="34">
        <f t="shared" si="110"/>
        <v>0</v>
      </c>
      <c r="R649" s="33"/>
      <c r="S649" s="33"/>
      <c r="T649" s="33">
        <f t="shared" si="111"/>
        <v>0</v>
      </c>
      <c r="U649" s="309">
        <f t="shared" si="111"/>
        <v>0</v>
      </c>
      <c r="V649" s="185"/>
      <c r="W649" s="185">
        <f t="shared" si="112"/>
        <v>0</v>
      </c>
      <c r="X649" s="185">
        <f t="shared" si="112"/>
        <v>0</v>
      </c>
      <c r="Y649" s="185"/>
    </row>
    <row r="650" spans="1:25" ht="18.75">
      <c r="A650" s="181">
        <v>24</v>
      </c>
      <c r="B650" s="306" t="s">
        <v>2597</v>
      </c>
      <c r="C650" s="306" t="s">
        <v>1569</v>
      </c>
      <c r="D650" s="340" t="s">
        <v>1569</v>
      </c>
      <c r="E650" s="340" t="s">
        <v>4294</v>
      </c>
      <c r="F650" s="26">
        <v>78</v>
      </c>
      <c r="G650" s="238"/>
      <c r="H650" s="238"/>
      <c r="I650" s="308">
        <f t="shared" si="105"/>
        <v>3.2</v>
      </c>
      <c r="J650" s="308">
        <f t="shared" si="106"/>
        <v>3.1</v>
      </c>
      <c r="K650" s="308">
        <f t="shared" si="107"/>
        <v>1.1000000000000001</v>
      </c>
      <c r="L650" s="308">
        <f t="shared" si="113"/>
        <v>2</v>
      </c>
      <c r="M650" s="308">
        <f t="shared" si="108"/>
        <v>1.1000000000000001</v>
      </c>
      <c r="N650" s="308">
        <f t="shared" si="108"/>
        <v>2</v>
      </c>
      <c r="O650" s="308">
        <f t="shared" si="109"/>
        <v>3.1</v>
      </c>
      <c r="P650" s="34">
        <f t="shared" si="110"/>
        <v>0.3666666666666667</v>
      </c>
      <c r="Q650" s="34">
        <f t="shared" si="110"/>
        <v>0.66666666666666663</v>
      </c>
      <c r="R650" s="33"/>
      <c r="S650" s="33"/>
      <c r="T650" s="33">
        <f t="shared" si="111"/>
        <v>0.3666666666666667</v>
      </c>
      <c r="U650" s="309">
        <f t="shared" si="111"/>
        <v>0.66666666666666663</v>
      </c>
      <c r="V650" s="185"/>
      <c r="W650" s="185">
        <f t="shared" si="112"/>
        <v>0.3666666666666667</v>
      </c>
      <c r="X650" s="185">
        <f t="shared" si="112"/>
        <v>0.66666666666666663</v>
      </c>
      <c r="Y650" s="185"/>
    </row>
    <row r="651" spans="1:25" ht="18.75">
      <c r="A651" s="181">
        <v>25</v>
      </c>
      <c r="B651" s="306" t="s">
        <v>2597</v>
      </c>
      <c r="C651" s="306" t="s">
        <v>2696</v>
      </c>
      <c r="D651" s="340" t="s">
        <v>2630</v>
      </c>
      <c r="E651" s="340" t="s">
        <v>4295</v>
      </c>
      <c r="F651" s="26">
        <v>54</v>
      </c>
      <c r="G651" s="238"/>
      <c r="H651" s="238"/>
      <c r="I651" s="308">
        <f t="shared" si="105"/>
        <v>2.2000000000000002</v>
      </c>
      <c r="J651" s="308">
        <f t="shared" si="106"/>
        <v>2.0999999999999996</v>
      </c>
      <c r="K651" s="308">
        <f t="shared" si="107"/>
        <v>0.7</v>
      </c>
      <c r="L651" s="308">
        <f t="shared" si="113"/>
        <v>1.4</v>
      </c>
      <c r="M651" s="308">
        <f t="shared" si="108"/>
        <v>0.7</v>
      </c>
      <c r="N651" s="308">
        <f t="shared" si="108"/>
        <v>1.4</v>
      </c>
      <c r="O651" s="308">
        <f t="shared" si="109"/>
        <v>2.0999999999999996</v>
      </c>
      <c r="P651" s="34">
        <f t="shared" si="110"/>
        <v>0.23333333333333331</v>
      </c>
      <c r="Q651" s="34">
        <f t="shared" si="110"/>
        <v>0.46666666666666662</v>
      </c>
      <c r="R651" s="33"/>
      <c r="S651" s="33"/>
      <c r="T651" s="33">
        <f t="shared" si="111"/>
        <v>0.23333333333333331</v>
      </c>
      <c r="U651" s="309">
        <f t="shared" si="111"/>
        <v>0.46666666666666662</v>
      </c>
      <c r="V651" s="185"/>
      <c r="W651" s="185">
        <f t="shared" si="112"/>
        <v>0.23333333333333331</v>
      </c>
      <c r="X651" s="185">
        <f t="shared" si="112"/>
        <v>0.46666666666666662</v>
      </c>
      <c r="Y651" s="185"/>
    </row>
    <row r="652" spans="1:25" ht="18.75">
      <c r="A652" s="181">
        <v>26</v>
      </c>
      <c r="B652" s="306" t="s">
        <v>2597</v>
      </c>
      <c r="C652" s="306" t="s">
        <v>2647</v>
      </c>
      <c r="D652" s="340" t="s">
        <v>2680</v>
      </c>
      <c r="E652" s="340" t="s">
        <v>4296</v>
      </c>
      <c r="F652" s="26">
        <v>30</v>
      </c>
      <c r="G652" s="238"/>
      <c r="H652" s="238"/>
      <c r="I652" s="308">
        <f t="shared" si="105"/>
        <v>1.2</v>
      </c>
      <c r="J652" s="308">
        <f t="shared" si="106"/>
        <v>1.2000000000000002</v>
      </c>
      <c r="K652" s="308">
        <f t="shared" si="107"/>
        <v>0.4</v>
      </c>
      <c r="L652" s="308">
        <f t="shared" si="113"/>
        <v>0.8</v>
      </c>
      <c r="M652" s="308">
        <f t="shared" si="108"/>
        <v>0.4</v>
      </c>
      <c r="N652" s="308">
        <f t="shared" si="108"/>
        <v>0.8</v>
      </c>
      <c r="O652" s="308">
        <f t="shared" si="109"/>
        <v>1.2000000000000002</v>
      </c>
      <c r="P652" s="34">
        <f t="shared" si="110"/>
        <v>0.13333333333333333</v>
      </c>
      <c r="Q652" s="34">
        <f t="shared" si="110"/>
        <v>0.26666666666666666</v>
      </c>
      <c r="R652" s="33"/>
      <c r="S652" s="33"/>
      <c r="T652" s="33">
        <f t="shared" si="111"/>
        <v>0.13333333333333333</v>
      </c>
      <c r="U652" s="309">
        <f t="shared" si="111"/>
        <v>0.26666666666666666</v>
      </c>
      <c r="V652" s="185"/>
      <c r="W652" s="185">
        <f t="shared" si="112"/>
        <v>0.13333333333333333</v>
      </c>
      <c r="X652" s="185">
        <f t="shared" si="112"/>
        <v>0.26666666666666666</v>
      </c>
      <c r="Y652" s="185"/>
    </row>
    <row r="653" spans="1:25" ht="18.75">
      <c r="A653" s="181">
        <v>27</v>
      </c>
      <c r="B653" s="306" t="s">
        <v>2597</v>
      </c>
      <c r="C653" s="306" t="s">
        <v>2696</v>
      </c>
      <c r="D653" s="340" t="s">
        <v>39</v>
      </c>
      <c r="E653" s="340" t="s">
        <v>4297</v>
      </c>
      <c r="F653" s="26">
        <v>31</v>
      </c>
      <c r="G653" s="238">
        <v>2.8139999999999996</v>
      </c>
      <c r="H653" s="238"/>
      <c r="I653" s="308">
        <f t="shared" si="105"/>
        <v>1.3</v>
      </c>
      <c r="J653" s="308">
        <f t="shared" si="106"/>
        <v>1.2000000000000002</v>
      </c>
      <c r="K653" s="308">
        <f t="shared" si="107"/>
        <v>0.4</v>
      </c>
      <c r="L653" s="308">
        <f t="shared" si="113"/>
        <v>0.8</v>
      </c>
      <c r="M653" s="308">
        <v>0</v>
      </c>
      <c r="N653" s="308">
        <f t="shared" si="108"/>
        <v>0.8</v>
      </c>
      <c r="O653" s="308">
        <f t="shared" si="109"/>
        <v>0.8</v>
      </c>
      <c r="P653" s="34">
        <f t="shared" si="110"/>
        <v>0</v>
      </c>
      <c r="Q653" s="34">
        <f t="shared" si="110"/>
        <v>0.26666666666666666</v>
      </c>
      <c r="R653" s="33"/>
      <c r="S653" s="33"/>
      <c r="T653" s="33">
        <f t="shared" si="111"/>
        <v>0</v>
      </c>
      <c r="U653" s="309">
        <f t="shared" si="111"/>
        <v>0.26666666666666666</v>
      </c>
      <c r="V653" s="185"/>
      <c r="W653" s="185">
        <f t="shared" si="112"/>
        <v>0</v>
      </c>
      <c r="X653" s="185">
        <f t="shared" si="112"/>
        <v>0.26666666666666666</v>
      </c>
      <c r="Y653" s="185"/>
    </row>
    <row r="654" spans="1:25" ht="18.75">
      <c r="A654" s="181">
        <v>28</v>
      </c>
      <c r="B654" s="306" t="s">
        <v>2597</v>
      </c>
      <c r="C654" s="306" t="s">
        <v>4278</v>
      </c>
      <c r="D654" s="340" t="s">
        <v>4298</v>
      </c>
      <c r="E654" s="340" t="s">
        <v>4299</v>
      </c>
      <c r="F654" s="26">
        <v>27</v>
      </c>
      <c r="G654" s="238"/>
      <c r="H654" s="238"/>
      <c r="I654" s="308">
        <f t="shared" si="105"/>
        <v>1.1000000000000001</v>
      </c>
      <c r="J654" s="308">
        <f t="shared" si="106"/>
        <v>1.1000000000000001</v>
      </c>
      <c r="K654" s="308">
        <f t="shared" si="107"/>
        <v>0.4</v>
      </c>
      <c r="L654" s="308">
        <f t="shared" si="113"/>
        <v>0.7</v>
      </c>
      <c r="M654" s="308">
        <f t="shared" si="108"/>
        <v>0.4</v>
      </c>
      <c r="N654" s="308">
        <f t="shared" si="108"/>
        <v>0.7</v>
      </c>
      <c r="O654" s="308">
        <f t="shared" si="109"/>
        <v>1.1000000000000001</v>
      </c>
      <c r="P654" s="34">
        <f t="shared" si="110"/>
        <v>0.13333333333333333</v>
      </c>
      <c r="Q654" s="34">
        <f t="shared" si="110"/>
        <v>0.23333333333333331</v>
      </c>
      <c r="R654" s="33"/>
      <c r="S654" s="33"/>
      <c r="T654" s="33">
        <f t="shared" si="111"/>
        <v>0.13333333333333333</v>
      </c>
      <c r="U654" s="309">
        <f t="shared" si="111"/>
        <v>0.23333333333333331</v>
      </c>
      <c r="V654" s="185"/>
      <c r="W654" s="185">
        <f t="shared" si="112"/>
        <v>0.13333333333333333</v>
      </c>
      <c r="X654" s="185">
        <f t="shared" si="112"/>
        <v>0.23333333333333331</v>
      </c>
      <c r="Y654" s="185"/>
    </row>
    <row r="655" spans="1:25" ht="18.75">
      <c r="A655" s="181">
        <v>29</v>
      </c>
      <c r="B655" s="306" t="s">
        <v>2597</v>
      </c>
      <c r="C655" s="306" t="s">
        <v>4278</v>
      </c>
      <c r="D655" s="340" t="s">
        <v>2688</v>
      </c>
      <c r="E655" s="340" t="s">
        <v>4300</v>
      </c>
      <c r="F655" s="26">
        <v>22</v>
      </c>
      <c r="G655" s="238">
        <v>0.95</v>
      </c>
      <c r="H655" s="238">
        <v>2.25</v>
      </c>
      <c r="I655" s="308">
        <f t="shared" si="105"/>
        <v>0.9</v>
      </c>
      <c r="J655" s="308">
        <f t="shared" si="106"/>
        <v>0.89999999999999991</v>
      </c>
      <c r="K655" s="308">
        <f t="shared" si="107"/>
        <v>0.3</v>
      </c>
      <c r="L655" s="308">
        <f t="shared" si="113"/>
        <v>0.6</v>
      </c>
      <c r="M655" s="308">
        <v>0</v>
      </c>
      <c r="N655" s="308">
        <v>0</v>
      </c>
      <c r="O655" s="308">
        <f t="shared" si="109"/>
        <v>0</v>
      </c>
      <c r="P655" s="34">
        <f t="shared" si="110"/>
        <v>0</v>
      </c>
      <c r="Q655" s="34">
        <f t="shared" si="110"/>
        <v>0</v>
      </c>
      <c r="R655" s="33"/>
      <c r="S655" s="33"/>
      <c r="T655" s="33">
        <f t="shared" si="111"/>
        <v>0</v>
      </c>
      <c r="U655" s="309">
        <f t="shared" si="111"/>
        <v>0</v>
      </c>
      <c r="V655" s="185"/>
      <c r="W655" s="185">
        <f t="shared" si="112"/>
        <v>0</v>
      </c>
      <c r="X655" s="185">
        <f t="shared" si="112"/>
        <v>0</v>
      </c>
      <c r="Y655" s="185"/>
    </row>
    <row r="656" spans="1:25" ht="18.75">
      <c r="A656" s="181">
        <v>30</v>
      </c>
      <c r="B656" s="306" t="s">
        <v>2597</v>
      </c>
      <c r="C656" s="306" t="s">
        <v>4285</v>
      </c>
      <c r="D656" s="340" t="s">
        <v>2700</v>
      </c>
      <c r="E656" s="340" t="s">
        <v>4301</v>
      </c>
      <c r="F656" s="26">
        <v>50</v>
      </c>
      <c r="G656" s="238"/>
      <c r="H656" s="238"/>
      <c r="I656" s="308">
        <f t="shared" si="105"/>
        <v>2.1</v>
      </c>
      <c r="J656" s="308">
        <f t="shared" si="106"/>
        <v>2</v>
      </c>
      <c r="K656" s="308">
        <f t="shared" si="107"/>
        <v>0.7</v>
      </c>
      <c r="L656" s="308">
        <f t="shared" si="113"/>
        <v>1.3</v>
      </c>
      <c r="M656" s="308">
        <f t="shared" si="108"/>
        <v>0.7</v>
      </c>
      <c r="N656" s="308">
        <f t="shared" si="108"/>
        <v>1.3</v>
      </c>
      <c r="O656" s="308">
        <f t="shared" si="109"/>
        <v>2</v>
      </c>
      <c r="P656" s="34">
        <f t="shared" si="110"/>
        <v>0.23333333333333331</v>
      </c>
      <c r="Q656" s="34">
        <f t="shared" si="110"/>
        <v>0.43333333333333335</v>
      </c>
      <c r="R656" s="33"/>
      <c r="S656" s="33"/>
      <c r="T656" s="33">
        <f t="shared" si="111"/>
        <v>0.23333333333333331</v>
      </c>
      <c r="U656" s="309">
        <f t="shared" si="111"/>
        <v>0.43333333333333335</v>
      </c>
      <c r="V656" s="185"/>
      <c r="W656" s="185">
        <f t="shared" si="112"/>
        <v>0.23333333333333331</v>
      </c>
      <c r="X656" s="185">
        <f t="shared" si="112"/>
        <v>0.43333333333333335</v>
      </c>
      <c r="Y656" s="185"/>
    </row>
    <row r="657" spans="1:25" ht="18.75">
      <c r="A657" s="181">
        <v>31</v>
      </c>
      <c r="B657" s="306" t="s">
        <v>2597</v>
      </c>
      <c r="C657" s="306" t="s">
        <v>2647</v>
      </c>
      <c r="D657" s="307" t="s">
        <v>1271</v>
      </c>
      <c r="E657" s="307" t="s">
        <v>4302</v>
      </c>
      <c r="F657" s="331">
        <v>136</v>
      </c>
      <c r="G657" s="238"/>
      <c r="H657" s="238"/>
      <c r="I657" s="308">
        <f t="shared" si="105"/>
        <v>5.6</v>
      </c>
      <c r="J657" s="308">
        <f t="shared" si="106"/>
        <v>5.4</v>
      </c>
      <c r="K657" s="308">
        <f t="shared" si="107"/>
        <v>1.9</v>
      </c>
      <c r="L657" s="308">
        <f t="shared" si="113"/>
        <v>3.5</v>
      </c>
      <c r="M657" s="308">
        <f t="shared" si="108"/>
        <v>1.9</v>
      </c>
      <c r="N657" s="308">
        <f t="shared" si="108"/>
        <v>3.5</v>
      </c>
      <c r="O657" s="308">
        <f t="shared" si="109"/>
        <v>5.4</v>
      </c>
      <c r="P657" s="34">
        <f t="shared" si="110"/>
        <v>0.6333333333333333</v>
      </c>
      <c r="Q657" s="34">
        <f t="shared" si="110"/>
        <v>1.1666666666666667</v>
      </c>
      <c r="R657" s="33"/>
      <c r="S657" s="33"/>
      <c r="T657" s="33">
        <f t="shared" si="111"/>
        <v>0.6333333333333333</v>
      </c>
      <c r="U657" s="309">
        <f t="shared" si="111"/>
        <v>1.1666666666666667</v>
      </c>
      <c r="V657" s="185"/>
      <c r="W657" s="185">
        <f t="shared" si="112"/>
        <v>0.6333333333333333</v>
      </c>
      <c r="X657" s="185">
        <f t="shared" si="112"/>
        <v>1.1666666666666667</v>
      </c>
      <c r="Y657" s="185"/>
    </row>
    <row r="658" spans="1:25" ht="18.75">
      <c r="A658" s="181">
        <v>32</v>
      </c>
      <c r="B658" s="306" t="s">
        <v>2597</v>
      </c>
      <c r="C658" s="306" t="s">
        <v>2647</v>
      </c>
      <c r="D658" s="307" t="s">
        <v>2715</v>
      </c>
      <c r="E658" s="307" t="s">
        <v>4303</v>
      </c>
      <c r="F658" s="331">
        <v>37</v>
      </c>
      <c r="G658" s="238">
        <v>1.6645000000000001</v>
      </c>
      <c r="H658" s="238">
        <v>1.4864999999999997</v>
      </c>
      <c r="I658" s="308">
        <f t="shared" si="105"/>
        <v>1.5</v>
      </c>
      <c r="J658" s="308">
        <f t="shared" si="106"/>
        <v>1.4</v>
      </c>
      <c r="K658" s="308">
        <f t="shared" si="107"/>
        <v>0.5</v>
      </c>
      <c r="L658" s="308">
        <f t="shared" si="113"/>
        <v>0.9</v>
      </c>
      <c r="M658" s="308">
        <v>0</v>
      </c>
      <c r="N658" s="308">
        <v>0</v>
      </c>
      <c r="O658" s="308">
        <f t="shared" si="109"/>
        <v>0</v>
      </c>
      <c r="P658" s="34">
        <f t="shared" si="110"/>
        <v>0</v>
      </c>
      <c r="Q658" s="34">
        <f t="shared" si="110"/>
        <v>0</v>
      </c>
      <c r="R658" s="33"/>
      <c r="S658" s="33"/>
      <c r="T658" s="33">
        <f t="shared" si="111"/>
        <v>0</v>
      </c>
      <c r="U658" s="309">
        <f t="shared" si="111"/>
        <v>0</v>
      </c>
      <c r="V658" s="185"/>
      <c r="W658" s="185">
        <f t="shared" si="112"/>
        <v>0</v>
      </c>
      <c r="X658" s="185">
        <f t="shared" si="112"/>
        <v>0</v>
      </c>
      <c r="Y658" s="185"/>
    </row>
    <row r="659" spans="1:25" ht="18.75">
      <c r="A659" s="181">
        <v>33</v>
      </c>
      <c r="B659" s="306" t="s">
        <v>2597</v>
      </c>
      <c r="C659" s="306" t="s">
        <v>4292</v>
      </c>
      <c r="D659" s="307" t="s">
        <v>2719</v>
      </c>
      <c r="E659" s="307" t="s">
        <v>4304</v>
      </c>
      <c r="F659" s="331">
        <v>111</v>
      </c>
      <c r="G659" s="238">
        <v>8.8500000000000079E-2</v>
      </c>
      <c r="H659" s="238">
        <v>1.4085000000000003</v>
      </c>
      <c r="I659" s="308">
        <f t="shared" si="105"/>
        <v>4.5999999999999996</v>
      </c>
      <c r="J659" s="308">
        <f t="shared" si="106"/>
        <v>4.4000000000000004</v>
      </c>
      <c r="K659" s="308">
        <f t="shared" si="107"/>
        <v>1.5</v>
      </c>
      <c r="L659" s="308">
        <f t="shared" si="113"/>
        <v>2.9</v>
      </c>
      <c r="M659" s="308">
        <v>0</v>
      </c>
      <c r="N659" s="308">
        <f t="shared" si="108"/>
        <v>1.4914999999999996</v>
      </c>
      <c r="O659" s="308">
        <f t="shared" si="109"/>
        <v>1.4914999999999996</v>
      </c>
      <c r="P659" s="34">
        <f t="shared" si="110"/>
        <v>0</v>
      </c>
      <c r="Q659" s="34">
        <f t="shared" si="110"/>
        <v>0.49716666666666653</v>
      </c>
      <c r="R659" s="33"/>
      <c r="S659" s="33"/>
      <c r="T659" s="33">
        <f t="shared" si="111"/>
        <v>0</v>
      </c>
      <c r="U659" s="309">
        <f t="shared" si="111"/>
        <v>0.49716666666666653</v>
      </c>
      <c r="V659" s="185"/>
      <c r="W659" s="185">
        <f t="shared" si="112"/>
        <v>0</v>
      </c>
      <c r="X659" s="185">
        <f t="shared" si="112"/>
        <v>0.49716666666666653</v>
      </c>
      <c r="Y659" s="185"/>
    </row>
    <row r="660" spans="1:25" ht="18.75">
      <c r="A660" s="181">
        <v>34</v>
      </c>
      <c r="B660" s="306" t="s">
        <v>2597</v>
      </c>
      <c r="C660" s="306" t="s">
        <v>4292</v>
      </c>
      <c r="D660" s="307" t="s">
        <v>4305</v>
      </c>
      <c r="E660" s="307" t="s">
        <v>4306</v>
      </c>
      <c r="F660" s="331">
        <v>43</v>
      </c>
      <c r="G660" s="238">
        <v>4.726</v>
      </c>
      <c r="H660" s="238"/>
      <c r="I660" s="308">
        <f t="shared" si="105"/>
        <v>1.8</v>
      </c>
      <c r="J660" s="308">
        <f t="shared" si="106"/>
        <v>1.7000000000000002</v>
      </c>
      <c r="K660" s="308">
        <f t="shared" si="107"/>
        <v>0.6</v>
      </c>
      <c r="L660" s="308">
        <f t="shared" si="113"/>
        <v>1.1000000000000001</v>
      </c>
      <c r="M660" s="308">
        <v>0</v>
      </c>
      <c r="N660" s="308">
        <f t="shared" si="108"/>
        <v>1.1000000000000001</v>
      </c>
      <c r="O660" s="308">
        <f t="shared" si="109"/>
        <v>1.1000000000000001</v>
      </c>
      <c r="P660" s="34">
        <f t="shared" si="110"/>
        <v>0</v>
      </c>
      <c r="Q660" s="34">
        <f t="shared" si="110"/>
        <v>0.3666666666666667</v>
      </c>
      <c r="R660" s="33"/>
      <c r="S660" s="33"/>
      <c r="T660" s="33">
        <f t="shared" si="111"/>
        <v>0</v>
      </c>
      <c r="U660" s="309">
        <f t="shared" si="111"/>
        <v>0.3666666666666667</v>
      </c>
      <c r="V660" s="185"/>
      <c r="W660" s="185">
        <f t="shared" si="112"/>
        <v>0</v>
      </c>
      <c r="X660" s="185">
        <f t="shared" si="112"/>
        <v>0.3666666666666667</v>
      </c>
      <c r="Y660" s="185"/>
    </row>
    <row r="661" spans="1:25" ht="18.75">
      <c r="A661" s="181">
        <v>35</v>
      </c>
      <c r="B661" s="306" t="s">
        <v>2597</v>
      </c>
      <c r="C661" s="306" t="s">
        <v>4292</v>
      </c>
      <c r="D661" s="307" t="s">
        <v>2728</v>
      </c>
      <c r="E661" s="307" t="s">
        <v>4307</v>
      </c>
      <c r="F661" s="331">
        <v>102</v>
      </c>
      <c r="G661" s="238">
        <v>5.5595000000000008</v>
      </c>
      <c r="H661" s="238">
        <v>5.0415000000000001</v>
      </c>
      <c r="I661" s="308">
        <f t="shared" si="105"/>
        <v>4.2</v>
      </c>
      <c r="J661" s="308">
        <f t="shared" si="106"/>
        <v>4</v>
      </c>
      <c r="K661" s="308">
        <f t="shared" si="107"/>
        <v>1.4</v>
      </c>
      <c r="L661" s="308">
        <f t="shared" si="113"/>
        <v>2.6</v>
      </c>
      <c r="M661" s="308">
        <v>0</v>
      </c>
      <c r="N661" s="308">
        <v>0</v>
      </c>
      <c r="O661" s="308">
        <f t="shared" si="109"/>
        <v>0</v>
      </c>
      <c r="P661" s="34">
        <f t="shared" si="110"/>
        <v>0</v>
      </c>
      <c r="Q661" s="34">
        <f t="shared" si="110"/>
        <v>0</v>
      </c>
      <c r="R661" s="33"/>
      <c r="S661" s="33"/>
      <c r="T661" s="33">
        <f t="shared" si="111"/>
        <v>0</v>
      </c>
      <c r="U661" s="309">
        <f t="shared" si="111"/>
        <v>0</v>
      </c>
      <c r="V661" s="185"/>
      <c r="W661" s="185">
        <f t="shared" si="112"/>
        <v>0</v>
      </c>
      <c r="X661" s="185">
        <f t="shared" si="112"/>
        <v>0</v>
      </c>
      <c r="Y661" s="185"/>
    </row>
    <row r="662" spans="1:25" ht="18.75">
      <c r="A662" s="181">
        <v>36</v>
      </c>
      <c r="B662" s="306" t="s">
        <v>2597</v>
      </c>
      <c r="C662" s="306" t="s">
        <v>2724</v>
      </c>
      <c r="D662" s="307" t="s">
        <v>2724</v>
      </c>
      <c r="E662" s="307" t="s">
        <v>4308</v>
      </c>
      <c r="F662" s="331">
        <v>51</v>
      </c>
      <c r="G662" s="238">
        <v>1.0920000000000001</v>
      </c>
      <c r="H662" s="238">
        <v>0.8354999999999998</v>
      </c>
      <c r="I662" s="308">
        <f t="shared" si="105"/>
        <v>2.1</v>
      </c>
      <c r="J662" s="308">
        <f t="shared" si="106"/>
        <v>2</v>
      </c>
      <c r="K662" s="308">
        <f t="shared" si="107"/>
        <v>0.7</v>
      </c>
      <c r="L662" s="308">
        <f t="shared" si="113"/>
        <v>1.3</v>
      </c>
      <c r="M662" s="308">
        <v>0</v>
      </c>
      <c r="N662" s="308">
        <f t="shared" si="108"/>
        <v>0.46450000000000025</v>
      </c>
      <c r="O662" s="308">
        <f t="shared" si="109"/>
        <v>0.46450000000000025</v>
      </c>
      <c r="P662" s="34">
        <f t="shared" si="110"/>
        <v>0</v>
      </c>
      <c r="Q662" s="34">
        <f t="shared" si="110"/>
        <v>0.15483333333333341</v>
      </c>
      <c r="R662" s="33"/>
      <c r="S662" s="33"/>
      <c r="T662" s="33">
        <f t="shared" si="111"/>
        <v>0</v>
      </c>
      <c r="U662" s="309">
        <f t="shared" si="111"/>
        <v>0.15483333333333341</v>
      </c>
      <c r="V662" s="185"/>
      <c r="W662" s="185">
        <f t="shared" si="112"/>
        <v>0</v>
      </c>
      <c r="X662" s="185">
        <f t="shared" si="112"/>
        <v>0.15483333333333341</v>
      </c>
      <c r="Y662" s="185"/>
    </row>
    <row r="663" spans="1:25" ht="18.75">
      <c r="A663" s="181">
        <v>37</v>
      </c>
      <c r="B663" s="306" t="s">
        <v>2597</v>
      </c>
      <c r="C663" s="306" t="s">
        <v>2577</v>
      </c>
      <c r="D663" s="307" t="s">
        <v>4309</v>
      </c>
      <c r="E663" s="307" t="s">
        <v>4310</v>
      </c>
      <c r="F663" s="331">
        <v>58</v>
      </c>
      <c r="G663" s="238"/>
      <c r="H663" s="238"/>
      <c r="I663" s="308">
        <f t="shared" si="105"/>
        <v>2.4</v>
      </c>
      <c r="J663" s="308">
        <f t="shared" si="106"/>
        <v>2.2999999999999998</v>
      </c>
      <c r="K663" s="308">
        <f t="shared" si="107"/>
        <v>0.8</v>
      </c>
      <c r="L663" s="308">
        <f t="shared" si="113"/>
        <v>1.5</v>
      </c>
      <c r="M663" s="308">
        <f t="shared" si="108"/>
        <v>0.8</v>
      </c>
      <c r="N663" s="308">
        <f t="shared" si="108"/>
        <v>1.5</v>
      </c>
      <c r="O663" s="308">
        <f t="shared" si="109"/>
        <v>2.2999999999999998</v>
      </c>
      <c r="P663" s="34">
        <f t="shared" si="110"/>
        <v>0.26666666666666666</v>
      </c>
      <c r="Q663" s="34">
        <f t="shared" si="110"/>
        <v>0.5</v>
      </c>
      <c r="R663" s="33"/>
      <c r="S663" s="33"/>
      <c r="T663" s="33">
        <f t="shared" si="111"/>
        <v>0.26666666666666666</v>
      </c>
      <c r="U663" s="309">
        <f t="shared" si="111"/>
        <v>0.5</v>
      </c>
      <c r="V663" s="185"/>
      <c r="W663" s="185">
        <f t="shared" si="112"/>
        <v>0.26666666666666666</v>
      </c>
      <c r="X663" s="185">
        <f t="shared" si="112"/>
        <v>0.5</v>
      </c>
      <c r="Y663" s="185"/>
    </row>
    <row r="664" spans="1:25" ht="18.75">
      <c r="A664" s="181">
        <v>38</v>
      </c>
      <c r="B664" s="306" t="s">
        <v>2597</v>
      </c>
      <c r="C664" s="306" t="s">
        <v>4292</v>
      </c>
      <c r="D664" s="311" t="s">
        <v>4311</v>
      </c>
      <c r="E664" s="312" t="s">
        <v>4312</v>
      </c>
      <c r="F664" s="354">
        <v>67</v>
      </c>
      <c r="G664" s="238">
        <v>0.98349999999999993</v>
      </c>
      <c r="H664" s="238">
        <v>2.2037499999999999</v>
      </c>
      <c r="I664" s="308">
        <f t="shared" si="105"/>
        <v>2.8</v>
      </c>
      <c r="J664" s="308">
        <f t="shared" si="106"/>
        <v>2.7</v>
      </c>
      <c r="K664" s="308">
        <f t="shared" si="107"/>
        <v>0.9</v>
      </c>
      <c r="L664" s="308">
        <f t="shared" si="113"/>
        <v>1.8</v>
      </c>
      <c r="M664" s="308">
        <v>0</v>
      </c>
      <c r="N664" s="308">
        <v>0</v>
      </c>
      <c r="O664" s="308">
        <f t="shared" si="109"/>
        <v>0</v>
      </c>
      <c r="P664" s="34">
        <f t="shared" si="110"/>
        <v>0</v>
      </c>
      <c r="Q664" s="34">
        <f t="shared" si="110"/>
        <v>0</v>
      </c>
      <c r="R664" s="33"/>
      <c r="S664" s="33"/>
      <c r="T664" s="33">
        <f t="shared" si="111"/>
        <v>0</v>
      </c>
      <c r="U664" s="309">
        <f t="shared" si="111"/>
        <v>0</v>
      </c>
      <c r="V664" s="185"/>
      <c r="W664" s="185">
        <f t="shared" si="112"/>
        <v>0</v>
      </c>
      <c r="X664" s="185">
        <f t="shared" si="112"/>
        <v>0</v>
      </c>
      <c r="Y664" s="185"/>
    </row>
    <row r="665" spans="1:25" ht="18.75">
      <c r="A665" s="181">
        <v>39</v>
      </c>
      <c r="B665" s="306" t="s">
        <v>2597</v>
      </c>
      <c r="C665" s="306" t="s">
        <v>4292</v>
      </c>
      <c r="D665" s="311" t="s">
        <v>2719</v>
      </c>
      <c r="E665" s="312" t="s">
        <v>4313</v>
      </c>
      <c r="F665" s="354">
        <v>132</v>
      </c>
      <c r="G665" s="238"/>
      <c r="H665" s="238"/>
      <c r="I665" s="308">
        <f t="shared" si="105"/>
        <v>5.4</v>
      </c>
      <c r="J665" s="308">
        <f t="shared" si="106"/>
        <v>5.2</v>
      </c>
      <c r="K665" s="308">
        <f t="shared" si="107"/>
        <v>1.8</v>
      </c>
      <c r="L665" s="308">
        <f t="shared" si="113"/>
        <v>3.4</v>
      </c>
      <c r="M665" s="308">
        <f t="shared" si="108"/>
        <v>1.8</v>
      </c>
      <c r="N665" s="308">
        <f t="shared" si="108"/>
        <v>3.4</v>
      </c>
      <c r="O665" s="308">
        <f t="shared" si="109"/>
        <v>5.2</v>
      </c>
      <c r="P665" s="34">
        <f t="shared" si="110"/>
        <v>0.6</v>
      </c>
      <c r="Q665" s="34">
        <f t="shared" si="110"/>
        <v>1.1333333333333333</v>
      </c>
      <c r="R665" s="33"/>
      <c r="S665" s="33"/>
      <c r="T665" s="33">
        <f t="shared" si="111"/>
        <v>0.6</v>
      </c>
      <c r="U665" s="309">
        <f t="shared" si="111"/>
        <v>1.1333333333333333</v>
      </c>
      <c r="V665" s="185"/>
      <c r="W665" s="185">
        <f t="shared" si="112"/>
        <v>0.6</v>
      </c>
      <c r="X665" s="185">
        <f t="shared" si="112"/>
        <v>1.1333333333333333</v>
      </c>
      <c r="Y665" s="185"/>
    </row>
    <row r="666" spans="1:25" ht="18.75">
      <c r="A666" s="181">
        <v>40</v>
      </c>
      <c r="B666" s="306" t="s">
        <v>2597</v>
      </c>
      <c r="C666" s="306" t="s">
        <v>4285</v>
      </c>
      <c r="D666" s="311" t="s">
        <v>2666</v>
      </c>
      <c r="E666" s="312" t="s">
        <v>4314</v>
      </c>
      <c r="F666" s="354">
        <v>170</v>
      </c>
      <c r="G666" s="238">
        <v>4.3770000000000007</v>
      </c>
      <c r="H666" s="238">
        <v>6.9759999999999991</v>
      </c>
      <c r="I666" s="308">
        <f t="shared" si="105"/>
        <v>7</v>
      </c>
      <c r="J666" s="308">
        <f t="shared" si="106"/>
        <v>6.7</v>
      </c>
      <c r="K666" s="308">
        <f t="shared" si="107"/>
        <v>2.2999999999999998</v>
      </c>
      <c r="L666" s="308">
        <f t="shared" si="113"/>
        <v>4.4000000000000004</v>
      </c>
      <c r="M666" s="308">
        <v>0</v>
      </c>
      <c r="N666" s="308">
        <v>0</v>
      </c>
      <c r="O666" s="308">
        <f t="shared" si="109"/>
        <v>0</v>
      </c>
      <c r="P666" s="34">
        <f t="shared" si="110"/>
        <v>0</v>
      </c>
      <c r="Q666" s="34">
        <f t="shared" si="110"/>
        <v>0</v>
      </c>
      <c r="R666" s="33"/>
      <c r="S666" s="33"/>
      <c r="T666" s="33">
        <f t="shared" si="111"/>
        <v>0</v>
      </c>
      <c r="U666" s="309">
        <f t="shared" si="111"/>
        <v>0</v>
      </c>
      <c r="V666" s="185"/>
      <c r="W666" s="185">
        <f t="shared" si="112"/>
        <v>0</v>
      </c>
      <c r="X666" s="185">
        <f t="shared" si="112"/>
        <v>0</v>
      </c>
      <c r="Y666" s="185"/>
    </row>
    <row r="667" spans="1:25" ht="18.75">
      <c r="A667" s="181">
        <v>41</v>
      </c>
      <c r="B667" s="306" t="s">
        <v>2597</v>
      </c>
      <c r="C667" s="306" t="s">
        <v>4285</v>
      </c>
      <c r="D667" s="311" t="s">
        <v>2666</v>
      </c>
      <c r="E667" s="312" t="s">
        <v>4315</v>
      </c>
      <c r="F667" s="354">
        <v>65</v>
      </c>
      <c r="G667" s="238"/>
      <c r="H667" s="238"/>
      <c r="I667" s="308">
        <f t="shared" si="105"/>
        <v>2.7</v>
      </c>
      <c r="J667" s="308">
        <f t="shared" si="106"/>
        <v>2.6</v>
      </c>
      <c r="K667" s="308">
        <f t="shared" si="107"/>
        <v>0.9</v>
      </c>
      <c r="L667" s="308">
        <f t="shared" si="113"/>
        <v>1.7</v>
      </c>
      <c r="M667" s="308">
        <f t="shared" si="108"/>
        <v>0.9</v>
      </c>
      <c r="N667" s="308">
        <f t="shared" si="108"/>
        <v>1.7</v>
      </c>
      <c r="O667" s="308">
        <f t="shared" si="109"/>
        <v>2.6</v>
      </c>
      <c r="P667" s="34">
        <f t="shared" si="110"/>
        <v>0.3</v>
      </c>
      <c r="Q667" s="34">
        <f t="shared" si="110"/>
        <v>0.56666666666666665</v>
      </c>
      <c r="R667" s="33"/>
      <c r="S667" s="33"/>
      <c r="T667" s="33">
        <f t="shared" si="111"/>
        <v>0.3</v>
      </c>
      <c r="U667" s="309">
        <f t="shared" si="111"/>
        <v>0.56666666666666665</v>
      </c>
      <c r="V667" s="185"/>
      <c r="W667" s="185">
        <f t="shared" si="112"/>
        <v>0.3</v>
      </c>
      <c r="X667" s="185">
        <f t="shared" si="112"/>
        <v>0.56666666666666665</v>
      </c>
      <c r="Y667" s="185"/>
    </row>
    <row r="668" spans="1:25" ht="18.75">
      <c r="A668" s="181">
        <v>42</v>
      </c>
      <c r="B668" s="306" t="s">
        <v>2597</v>
      </c>
      <c r="C668" s="306" t="s">
        <v>2696</v>
      </c>
      <c r="D668" s="311" t="s">
        <v>2601</v>
      </c>
      <c r="E668" s="312" t="s">
        <v>4316</v>
      </c>
      <c r="F668" s="354">
        <v>157</v>
      </c>
      <c r="G668" s="238"/>
      <c r="H668" s="238"/>
      <c r="I668" s="308">
        <f t="shared" si="105"/>
        <v>6.5</v>
      </c>
      <c r="J668" s="308">
        <f t="shared" si="106"/>
        <v>6.3</v>
      </c>
      <c r="K668" s="308">
        <f t="shared" si="107"/>
        <v>2.2000000000000002</v>
      </c>
      <c r="L668" s="308">
        <f t="shared" si="113"/>
        <v>4.0999999999999996</v>
      </c>
      <c r="M668" s="308">
        <f t="shared" si="108"/>
        <v>2.2000000000000002</v>
      </c>
      <c r="N668" s="308">
        <f t="shared" si="108"/>
        <v>4.0999999999999996</v>
      </c>
      <c r="O668" s="308">
        <f t="shared" si="109"/>
        <v>6.3</v>
      </c>
      <c r="P668" s="34">
        <f t="shared" si="110"/>
        <v>0.73333333333333339</v>
      </c>
      <c r="Q668" s="34">
        <f t="shared" si="110"/>
        <v>1.3666666666666665</v>
      </c>
      <c r="R668" s="33"/>
      <c r="S668" s="33"/>
      <c r="T668" s="33">
        <f t="shared" si="111"/>
        <v>0.73333333333333339</v>
      </c>
      <c r="U668" s="309">
        <f t="shared" si="111"/>
        <v>1.3666666666666665</v>
      </c>
      <c r="V668" s="185"/>
      <c r="W668" s="185">
        <f t="shared" si="112"/>
        <v>0.73333333333333339</v>
      </c>
      <c r="X668" s="185">
        <f t="shared" si="112"/>
        <v>1.3666666666666665</v>
      </c>
      <c r="Y668" s="185"/>
    </row>
    <row r="669" spans="1:25" ht="18.75">
      <c r="A669" s="181">
        <v>43</v>
      </c>
      <c r="B669" s="306" t="s">
        <v>2597</v>
      </c>
      <c r="C669" s="306" t="s">
        <v>4285</v>
      </c>
      <c r="D669" s="311" t="s">
        <v>4317</v>
      </c>
      <c r="E669" s="312" t="s">
        <v>4318</v>
      </c>
      <c r="F669" s="354">
        <v>302</v>
      </c>
      <c r="G669" s="238">
        <v>0.08</v>
      </c>
      <c r="H669" s="238">
        <v>4.5</v>
      </c>
      <c r="I669" s="308">
        <f t="shared" si="105"/>
        <v>12.5</v>
      </c>
      <c r="J669" s="308">
        <f t="shared" si="106"/>
        <v>12</v>
      </c>
      <c r="K669" s="308">
        <f t="shared" si="107"/>
        <v>4.2</v>
      </c>
      <c r="L669" s="308">
        <f t="shared" si="113"/>
        <v>7.8</v>
      </c>
      <c r="M669" s="308">
        <f t="shared" si="108"/>
        <v>4.12</v>
      </c>
      <c r="N669" s="308">
        <f t="shared" si="108"/>
        <v>3.3</v>
      </c>
      <c r="O669" s="308">
        <f t="shared" si="109"/>
        <v>7.42</v>
      </c>
      <c r="P669" s="34">
        <f t="shared" si="110"/>
        <v>1.3733333333333333</v>
      </c>
      <c r="Q669" s="34">
        <f t="shared" si="110"/>
        <v>1.0999999999999999</v>
      </c>
      <c r="R669" s="33"/>
      <c r="S669" s="33"/>
      <c r="T669" s="33">
        <f t="shared" si="111"/>
        <v>1.3733333333333333</v>
      </c>
      <c r="U669" s="309">
        <f t="shared" si="111"/>
        <v>1.0999999999999999</v>
      </c>
      <c r="V669" s="185"/>
      <c r="W669" s="185">
        <f t="shared" si="112"/>
        <v>1.3733333333333333</v>
      </c>
      <c r="X669" s="185">
        <f t="shared" si="112"/>
        <v>1.0999999999999999</v>
      </c>
      <c r="Y669" s="185"/>
    </row>
    <row r="670" spans="1:25" ht="18.75">
      <c r="A670" s="181">
        <v>44</v>
      </c>
      <c r="B670" s="306" t="s">
        <v>2597</v>
      </c>
      <c r="C670" s="306" t="s">
        <v>2647</v>
      </c>
      <c r="D670" s="311" t="s">
        <v>2712</v>
      </c>
      <c r="E670" s="312" t="s">
        <v>4319</v>
      </c>
      <c r="F670" s="354">
        <v>65</v>
      </c>
      <c r="G670" s="238"/>
      <c r="H670" s="238"/>
      <c r="I670" s="308">
        <f t="shared" si="105"/>
        <v>2.7</v>
      </c>
      <c r="J670" s="308">
        <f t="shared" si="106"/>
        <v>2.6</v>
      </c>
      <c r="K670" s="308">
        <f t="shared" si="107"/>
        <v>0.9</v>
      </c>
      <c r="L670" s="308">
        <f t="shared" si="113"/>
        <v>1.7</v>
      </c>
      <c r="M670" s="308">
        <f t="shared" si="108"/>
        <v>0.9</v>
      </c>
      <c r="N670" s="308">
        <f t="shared" si="108"/>
        <v>1.7</v>
      </c>
      <c r="O670" s="308">
        <f t="shared" si="109"/>
        <v>2.6</v>
      </c>
      <c r="P670" s="34">
        <f t="shared" si="110"/>
        <v>0.3</v>
      </c>
      <c r="Q670" s="34">
        <f t="shared" si="110"/>
        <v>0.56666666666666665</v>
      </c>
      <c r="R670" s="33"/>
      <c r="S670" s="33"/>
      <c r="T670" s="33">
        <f t="shared" si="111"/>
        <v>0.3</v>
      </c>
      <c r="U670" s="309">
        <f t="shared" si="111"/>
        <v>0.56666666666666665</v>
      </c>
      <c r="V670" s="185"/>
      <c r="W670" s="185">
        <f t="shared" si="112"/>
        <v>0.3</v>
      </c>
      <c r="X670" s="185">
        <f t="shared" si="112"/>
        <v>0.56666666666666665</v>
      </c>
      <c r="Y670" s="185"/>
    </row>
    <row r="671" spans="1:25" ht="18.75">
      <c r="A671" s="181">
        <v>45</v>
      </c>
      <c r="B671" s="306" t="s">
        <v>2597</v>
      </c>
      <c r="C671" s="306" t="s">
        <v>2597</v>
      </c>
      <c r="D671" s="311" t="s">
        <v>2597</v>
      </c>
      <c r="E671" s="325" t="s">
        <v>2707</v>
      </c>
      <c r="F671" s="354">
        <v>110</v>
      </c>
      <c r="G671" s="238"/>
      <c r="H671" s="238"/>
      <c r="I671" s="308">
        <f t="shared" si="105"/>
        <v>4.5</v>
      </c>
      <c r="J671" s="308">
        <f t="shared" si="106"/>
        <v>4.3</v>
      </c>
      <c r="K671" s="308">
        <f t="shared" si="107"/>
        <v>1.5</v>
      </c>
      <c r="L671" s="308">
        <f t="shared" si="113"/>
        <v>2.8</v>
      </c>
      <c r="M671" s="308">
        <f t="shared" si="108"/>
        <v>1.5</v>
      </c>
      <c r="N671" s="308">
        <f t="shared" si="108"/>
        <v>2.8</v>
      </c>
      <c r="O671" s="308">
        <f t="shared" si="109"/>
        <v>4.3</v>
      </c>
      <c r="P671" s="34">
        <f t="shared" si="110"/>
        <v>0.5</v>
      </c>
      <c r="Q671" s="34">
        <f t="shared" si="110"/>
        <v>0.93333333333333324</v>
      </c>
      <c r="R671" s="33"/>
      <c r="S671" s="33"/>
      <c r="T671" s="33">
        <f t="shared" si="111"/>
        <v>0.5</v>
      </c>
      <c r="U671" s="309">
        <f t="shared" si="111"/>
        <v>0.93333333333333324</v>
      </c>
      <c r="V671" s="185"/>
      <c r="W671" s="185">
        <f t="shared" si="112"/>
        <v>0.5</v>
      </c>
      <c r="X671" s="185">
        <f t="shared" si="112"/>
        <v>0.93333333333333324</v>
      </c>
      <c r="Y671" s="185"/>
    </row>
    <row r="672" spans="1:25" ht="18.75">
      <c r="A672" s="181">
        <v>46</v>
      </c>
      <c r="B672" s="306" t="s">
        <v>2597</v>
      </c>
      <c r="C672" s="306" t="s">
        <v>4292</v>
      </c>
      <c r="D672" s="311" t="s">
        <v>2670</v>
      </c>
      <c r="E672" s="312" t="s">
        <v>4320</v>
      </c>
      <c r="F672" s="354">
        <v>166</v>
      </c>
      <c r="G672" s="238">
        <v>4.58</v>
      </c>
      <c r="H672" s="238">
        <v>12.34</v>
      </c>
      <c r="I672" s="308">
        <f t="shared" si="105"/>
        <v>6.8</v>
      </c>
      <c r="J672" s="308">
        <f t="shared" si="106"/>
        <v>6.6</v>
      </c>
      <c r="K672" s="308">
        <f t="shared" si="107"/>
        <v>2.2999999999999998</v>
      </c>
      <c r="L672" s="308">
        <f t="shared" si="113"/>
        <v>4.3</v>
      </c>
      <c r="M672" s="308">
        <v>0</v>
      </c>
      <c r="N672" s="308">
        <v>0</v>
      </c>
      <c r="O672" s="308">
        <f t="shared" si="109"/>
        <v>0</v>
      </c>
      <c r="P672" s="34">
        <f t="shared" si="110"/>
        <v>0</v>
      </c>
      <c r="Q672" s="34">
        <f t="shared" si="110"/>
        <v>0</v>
      </c>
      <c r="R672" s="33"/>
      <c r="S672" s="33"/>
      <c r="T672" s="33">
        <f t="shared" si="111"/>
        <v>0</v>
      </c>
      <c r="U672" s="309">
        <f t="shared" si="111"/>
        <v>0</v>
      </c>
      <c r="V672" s="185"/>
      <c r="W672" s="185">
        <f t="shared" si="112"/>
        <v>0</v>
      </c>
      <c r="X672" s="185">
        <f t="shared" si="112"/>
        <v>0</v>
      </c>
      <c r="Y672" s="185"/>
    </row>
    <row r="673" spans="1:25" ht="18.75">
      <c r="A673" s="181">
        <v>47</v>
      </c>
      <c r="B673" s="306" t="s">
        <v>2597</v>
      </c>
      <c r="C673" s="306" t="s">
        <v>4278</v>
      </c>
      <c r="D673" s="311" t="s">
        <v>2652</v>
      </c>
      <c r="E673" s="310" t="s">
        <v>4321</v>
      </c>
      <c r="F673" s="53">
        <v>103</v>
      </c>
      <c r="G673" s="238"/>
      <c r="H673" s="238"/>
      <c r="I673" s="308">
        <f t="shared" si="105"/>
        <v>4.2</v>
      </c>
      <c r="J673" s="308">
        <f t="shared" si="106"/>
        <v>4</v>
      </c>
      <c r="K673" s="308">
        <f t="shared" si="107"/>
        <v>1.4</v>
      </c>
      <c r="L673" s="308">
        <f t="shared" si="113"/>
        <v>2.6</v>
      </c>
      <c r="M673" s="308">
        <f t="shared" si="108"/>
        <v>1.4</v>
      </c>
      <c r="N673" s="308">
        <f t="shared" si="108"/>
        <v>2.6</v>
      </c>
      <c r="O673" s="308">
        <f t="shared" si="109"/>
        <v>4</v>
      </c>
      <c r="P673" s="34">
        <f t="shared" si="110"/>
        <v>0.46666666666666662</v>
      </c>
      <c r="Q673" s="34">
        <f t="shared" si="110"/>
        <v>0.8666666666666667</v>
      </c>
      <c r="R673" s="33"/>
      <c r="S673" s="33"/>
      <c r="T673" s="33">
        <f t="shared" si="111"/>
        <v>0.46666666666666662</v>
      </c>
      <c r="U673" s="309">
        <f t="shared" si="111"/>
        <v>0.8666666666666667</v>
      </c>
      <c r="V673" s="185"/>
      <c r="W673" s="185">
        <f t="shared" si="112"/>
        <v>0.46666666666666662</v>
      </c>
      <c r="X673" s="185">
        <f t="shared" si="112"/>
        <v>0.8666666666666667</v>
      </c>
      <c r="Y673" s="185"/>
    </row>
    <row r="674" spans="1:25" ht="19.5">
      <c r="A674" s="181">
        <v>48</v>
      </c>
      <c r="B674" s="306" t="s">
        <v>2597</v>
      </c>
      <c r="C674" s="306"/>
      <c r="D674" s="355" t="s">
        <v>929</v>
      </c>
      <c r="E674" s="355" t="s">
        <v>4322</v>
      </c>
      <c r="F674" s="181"/>
      <c r="G674" s="238">
        <v>2.71</v>
      </c>
      <c r="H674" s="238">
        <v>5.4</v>
      </c>
      <c r="I674" s="308">
        <f t="shared" si="105"/>
        <v>0</v>
      </c>
      <c r="J674" s="308">
        <f t="shared" si="106"/>
        <v>0</v>
      </c>
      <c r="K674" s="308">
        <f t="shared" si="107"/>
        <v>0</v>
      </c>
      <c r="L674" s="308">
        <f t="shared" si="113"/>
        <v>0</v>
      </c>
      <c r="M674" s="308">
        <v>0</v>
      </c>
      <c r="N674" s="308">
        <v>0</v>
      </c>
      <c r="O674" s="308">
        <f t="shared" si="109"/>
        <v>0</v>
      </c>
      <c r="P674" s="34">
        <f t="shared" si="110"/>
        <v>0</v>
      </c>
      <c r="Q674" s="34">
        <f t="shared" si="110"/>
        <v>0</v>
      </c>
      <c r="R674" s="33"/>
      <c r="S674" s="33"/>
      <c r="T674" s="33">
        <f t="shared" si="111"/>
        <v>0</v>
      </c>
      <c r="U674" s="309">
        <f t="shared" si="111"/>
        <v>0</v>
      </c>
      <c r="V674" s="185"/>
      <c r="W674" s="185">
        <f t="shared" si="112"/>
        <v>0</v>
      </c>
      <c r="X674" s="185">
        <f t="shared" si="112"/>
        <v>0</v>
      </c>
      <c r="Y674" s="185"/>
    </row>
    <row r="675" spans="1:25" ht="19.5">
      <c r="A675" s="181">
        <v>49</v>
      </c>
      <c r="B675" s="306" t="s">
        <v>2597</v>
      </c>
      <c r="C675" s="306"/>
      <c r="D675" s="355" t="s">
        <v>2661</v>
      </c>
      <c r="E675" s="355" t="s">
        <v>4323</v>
      </c>
      <c r="F675" s="181"/>
      <c r="G675" s="238">
        <v>0.83799999999999997</v>
      </c>
      <c r="H675" s="238">
        <v>2.3609999999999998</v>
      </c>
      <c r="I675" s="308">
        <f t="shared" si="105"/>
        <v>0</v>
      </c>
      <c r="J675" s="308">
        <f t="shared" si="106"/>
        <v>0</v>
      </c>
      <c r="K675" s="308">
        <f t="shared" si="107"/>
        <v>0</v>
      </c>
      <c r="L675" s="308">
        <f t="shared" si="113"/>
        <v>0</v>
      </c>
      <c r="M675" s="308">
        <v>0</v>
      </c>
      <c r="N675" s="308">
        <v>0</v>
      </c>
      <c r="O675" s="308">
        <f t="shared" si="109"/>
        <v>0</v>
      </c>
      <c r="P675" s="34">
        <f t="shared" si="110"/>
        <v>0</v>
      </c>
      <c r="Q675" s="34">
        <f t="shared" si="110"/>
        <v>0</v>
      </c>
      <c r="R675" s="33"/>
      <c r="S675" s="33"/>
      <c r="T675" s="33">
        <f t="shared" si="111"/>
        <v>0</v>
      </c>
      <c r="U675" s="309">
        <f t="shared" si="111"/>
        <v>0</v>
      </c>
      <c r="V675" s="185"/>
      <c r="W675" s="185">
        <f t="shared" si="112"/>
        <v>0</v>
      </c>
      <c r="X675" s="185">
        <f t="shared" si="112"/>
        <v>0</v>
      </c>
      <c r="Y675" s="185"/>
    </row>
    <row r="676" spans="1:25" ht="20.25">
      <c r="A676" s="317"/>
      <c r="B676" s="318"/>
      <c r="C676" s="318"/>
      <c r="D676" s="319"/>
      <c r="E676" s="320" t="s">
        <v>225</v>
      </c>
      <c r="F676" s="321"/>
      <c r="G676" s="322"/>
      <c r="H676" s="322"/>
      <c r="I676" s="322">
        <f t="shared" ref="I676:Q676" si="114">SUM(I627:I675)</f>
        <v>191.4</v>
      </c>
      <c r="J676" s="322"/>
      <c r="K676" s="322">
        <f t="shared" si="114"/>
        <v>63.899999999999991</v>
      </c>
      <c r="L676" s="322">
        <f t="shared" si="114"/>
        <v>119.99999999999997</v>
      </c>
      <c r="M676" s="322">
        <f t="shared" si="114"/>
        <v>40.289999999999992</v>
      </c>
      <c r="N676" s="322">
        <f t="shared" si="114"/>
        <v>80.325999999999979</v>
      </c>
      <c r="O676" s="308">
        <f t="shared" si="109"/>
        <v>120.61599999999997</v>
      </c>
      <c r="P676" s="324">
        <f t="shared" si="114"/>
        <v>13.43</v>
      </c>
      <c r="Q676" s="324">
        <f t="shared" si="114"/>
        <v>26.775333333333336</v>
      </c>
      <c r="R676" s="322"/>
      <c r="S676" s="322"/>
      <c r="T676" s="322">
        <f>SUM(T627:T675)</f>
        <v>13.43</v>
      </c>
      <c r="U676" s="322">
        <f>SUM(U627:U675)</f>
        <v>26.775333333333336</v>
      </c>
      <c r="V676" s="322"/>
      <c r="W676" s="322">
        <f>SUM(W627:W675)</f>
        <v>13.43</v>
      </c>
      <c r="X676" s="322">
        <f>SUM(X627:X675)</f>
        <v>26.775333333333336</v>
      </c>
      <c r="Y676" s="322"/>
    </row>
    <row r="677" spans="1:25">
      <c r="A677" s="44"/>
      <c r="B677" s="323"/>
      <c r="C677" s="323"/>
      <c r="D677" s="323"/>
      <c r="E677" s="323"/>
      <c r="F677" s="44"/>
      <c r="G677" s="243"/>
      <c r="H677" s="243"/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</row>
    <row r="678" spans="1:25">
      <c r="A678" s="44"/>
      <c r="B678" s="323"/>
      <c r="C678" s="323"/>
      <c r="D678" s="323"/>
      <c r="E678" s="240"/>
      <c r="F678" s="48"/>
      <c r="G678" s="243"/>
      <c r="H678" s="243"/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</row>
    <row r="679" spans="1:25">
      <c r="A679" s="44"/>
      <c r="B679" s="323"/>
      <c r="C679" s="323"/>
      <c r="D679" s="323"/>
      <c r="E679" s="240"/>
      <c r="F679" s="48"/>
      <c r="G679" s="243"/>
      <c r="H679" s="243"/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</row>
    <row r="680" spans="1:25">
      <c r="A680" s="44"/>
      <c r="B680" s="323"/>
      <c r="C680" s="323"/>
      <c r="D680" s="323"/>
      <c r="E680" s="240"/>
      <c r="F680" s="48"/>
      <c r="G680" s="243"/>
      <c r="H680" s="243"/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</row>
    <row r="681" spans="1:25">
      <c r="A681" s="44"/>
      <c r="B681" s="323"/>
      <c r="C681" s="323"/>
      <c r="D681" s="323"/>
      <c r="E681" s="240"/>
      <c r="F681" s="48"/>
      <c r="G681" s="243"/>
      <c r="H681" s="243"/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</row>
    <row r="682" spans="1:25">
      <c r="A682" s="44"/>
      <c r="B682" s="323"/>
      <c r="C682" s="323"/>
      <c r="D682" s="323"/>
      <c r="E682" s="240"/>
      <c r="F682" s="48"/>
      <c r="G682" s="243"/>
      <c r="H682" s="243"/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</row>
    <row r="683" spans="1:25">
      <c r="A683" s="44"/>
      <c r="B683" s="323"/>
      <c r="C683" s="323"/>
      <c r="D683" s="323"/>
      <c r="E683" s="240"/>
      <c r="F683" s="48"/>
      <c r="G683" s="243"/>
      <c r="H683" s="243"/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</row>
    <row r="684" spans="1:25">
      <c r="A684" s="44"/>
      <c r="B684" s="323"/>
      <c r="C684" s="323"/>
      <c r="D684" s="323"/>
      <c r="E684" s="240"/>
      <c r="F684" s="48"/>
      <c r="G684" s="243"/>
      <c r="H684" s="243"/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</row>
    <row r="685" spans="1:25" ht="18.75">
      <c r="A685" s="181">
        <v>1</v>
      </c>
      <c r="B685" s="306" t="s">
        <v>2899</v>
      </c>
      <c r="C685" s="306"/>
      <c r="D685" s="307" t="s">
        <v>2968</v>
      </c>
      <c r="E685" s="307" t="s">
        <v>4324</v>
      </c>
      <c r="F685" s="181">
        <v>32</v>
      </c>
      <c r="G685" s="238">
        <v>0.33499999999999969</v>
      </c>
      <c r="H685" s="238"/>
      <c r="I685" s="308">
        <f t="shared" ref="I685:I746" si="115">ROUND(F685*55/100*50*0.0015,1)</f>
        <v>1.3</v>
      </c>
      <c r="J685" s="308">
        <f t="shared" ref="J685:J746" si="116">K685+L685</f>
        <v>1.2000000000000002</v>
      </c>
      <c r="K685" s="308">
        <f t="shared" ref="K685:K746" si="117">ROUND(I685*1/3,1)</f>
        <v>0.4</v>
      </c>
      <c r="L685" s="308">
        <f t="shared" ref="L685:L746" si="118">ROUND(I685*2/3.25,1)</f>
        <v>0.8</v>
      </c>
      <c r="M685" s="308">
        <f t="shared" ref="M685:N744" si="119">K685-G685</f>
        <v>6.5000000000000335E-2</v>
      </c>
      <c r="N685" s="308">
        <f t="shared" si="119"/>
        <v>0.8</v>
      </c>
      <c r="O685" s="308">
        <f t="shared" ref="O685:O747" si="120">M685+N685</f>
        <v>0.86500000000000044</v>
      </c>
      <c r="P685" s="34">
        <f t="shared" ref="P685:Q746" si="121">M685*1/3</f>
        <v>2.1666666666666778E-2</v>
      </c>
      <c r="Q685" s="34">
        <f t="shared" si="121"/>
        <v>0.26666666666666666</v>
      </c>
      <c r="R685" s="33"/>
      <c r="S685" s="33"/>
      <c r="T685" s="33">
        <f t="shared" ref="T685:U746" si="122">M685*1/3</f>
        <v>2.1666666666666778E-2</v>
      </c>
      <c r="U685" s="309">
        <f t="shared" si="122"/>
        <v>0.26666666666666666</v>
      </c>
      <c r="V685" s="185"/>
      <c r="W685" s="185">
        <f t="shared" ref="W685:X746" si="123">M685*1/3</f>
        <v>2.1666666666666778E-2</v>
      </c>
      <c r="X685" s="185">
        <f t="shared" si="123"/>
        <v>0.26666666666666666</v>
      </c>
      <c r="Y685" s="185"/>
    </row>
    <row r="686" spans="1:25" ht="18.75">
      <c r="A686" s="181">
        <v>2</v>
      </c>
      <c r="B686" s="306" t="s">
        <v>2899</v>
      </c>
      <c r="C686" s="306"/>
      <c r="D686" s="307" t="s">
        <v>2973</v>
      </c>
      <c r="E686" s="307" t="s">
        <v>4325</v>
      </c>
      <c r="F686" s="181">
        <v>150</v>
      </c>
      <c r="G686" s="238"/>
      <c r="H686" s="238"/>
      <c r="I686" s="308">
        <f t="shared" si="115"/>
        <v>6.2</v>
      </c>
      <c r="J686" s="308">
        <f t="shared" si="116"/>
        <v>5.9</v>
      </c>
      <c r="K686" s="308">
        <f t="shared" si="117"/>
        <v>2.1</v>
      </c>
      <c r="L686" s="308">
        <f t="shared" si="118"/>
        <v>3.8</v>
      </c>
      <c r="M686" s="308">
        <f t="shared" si="119"/>
        <v>2.1</v>
      </c>
      <c r="N686" s="308">
        <f t="shared" si="119"/>
        <v>3.8</v>
      </c>
      <c r="O686" s="308">
        <f t="shared" si="120"/>
        <v>5.9</v>
      </c>
      <c r="P686" s="34">
        <f t="shared" si="121"/>
        <v>0.70000000000000007</v>
      </c>
      <c r="Q686" s="34">
        <f t="shared" si="121"/>
        <v>1.2666666666666666</v>
      </c>
      <c r="R686" s="33"/>
      <c r="S686" s="33"/>
      <c r="T686" s="33">
        <f t="shared" si="122"/>
        <v>0.70000000000000007</v>
      </c>
      <c r="U686" s="309">
        <f t="shared" si="122"/>
        <v>1.2666666666666666</v>
      </c>
      <c r="V686" s="185"/>
      <c r="W686" s="185">
        <f t="shared" si="123"/>
        <v>0.70000000000000007</v>
      </c>
      <c r="X686" s="185">
        <f t="shared" si="123"/>
        <v>1.2666666666666666</v>
      </c>
      <c r="Y686" s="185"/>
    </row>
    <row r="687" spans="1:25" ht="18.75">
      <c r="A687" s="181">
        <v>3</v>
      </c>
      <c r="B687" s="306" t="s">
        <v>2899</v>
      </c>
      <c r="C687" s="306"/>
      <c r="D687" s="307" t="s">
        <v>2973</v>
      </c>
      <c r="E687" s="307" t="s">
        <v>4326</v>
      </c>
      <c r="F687" s="181">
        <v>40</v>
      </c>
      <c r="G687" s="238"/>
      <c r="H687" s="238"/>
      <c r="I687" s="308">
        <f t="shared" si="115"/>
        <v>1.7</v>
      </c>
      <c r="J687" s="308">
        <f t="shared" si="116"/>
        <v>1.6</v>
      </c>
      <c r="K687" s="308">
        <f t="shared" si="117"/>
        <v>0.6</v>
      </c>
      <c r="L687" s="308">
        <f t="shared" si="118"/>
        <v>1</v>
      </c>
      <c r="M687" s="308">
        <f t="shared" si="119"/>
        <v>0.6</v>
      </c>
      <c r="N687" s="308">
        <f t="shared" si="119"/>
        <v>1</v>
      </c>
      <c r="O687" s="308">
        <f t="shared" si="120"/>
        <v>1.6</v>
      </c>
      <c r="P687" s="34">
        <f t="shared" si="121"/>
        <v>0.19999999999999998</v>
      </c>
      <c r="Q687" s="34">
        <f t="shared" si="121"/>
        <v>0.33333333333333331</v>
      </c>
      <c r="R687" s="33"/>
      <c r="S687" s="33"/>
      <c r="T687" s="33">
        <f t="shared" si="122"/>
        <v>0.19999999999999998</v>
      </c>
      <c r="U687" s="309">
        <f t="shared" si="122"/>
        <v>0.33333333333333331</v>
      </c>
      <c r="V687" s="185"/>
      <c r="W687" s="185">
        <f t="shared" si="123"/>
        <v>0.19999999999999998</v>
      </c>
      <c r="X687" s="185">
        <f t="shared" si="123"/>
        <v>0.33333333333333331</v>
      </c>
      <c r="Y687" s="185"/>
    </row>
    <row r="688" spans="1:25" ht="18.75">
      <c r="A688" s="181">
        <v>4</v>
      </c>
      <c r="B688" s="306" t="s">
        <v>2899</v>
      </c>
      <c r="C688" s="306"/>
      <c r="D688" s="307" t="s">
        <v>2975</v>
      </c>
      <c r="E688" s="307" t="s">
        <v>4327</v>
      </c>
      <c r="F688" s="181">
        <v>140</v>
      </c>
      <c r="G688" s="238">
        <v>6.0420000000000016</v>
      </c>
      <c r="H688" s="238"/>
      <c r="I688" s="308">
        <f t="shared" si="115"/>
        <v>5.8</v>
      </c>
      <c r="J688" s="308">
        <f t="shared" si="116"/>
        <v>5.5</v>
      </c>
      <c r="K688" s="308">
        <f t="shared" si="117"/>
        <v>1.9</v>
      </c>
      <c r="L688" s="308">
        <f t="shared" si="118"/>
        <v>3.6</v>
      </c>
      <c r="M688" s="308">
        <v>0</v>
      </c>
      <c r="N688" s="308">
        <f t="shared" si="119"/>
        <v>3.6</v>
      </c>
      <c r="O688" s="308">
        <f t="shared" si="120"/>
        <v>3.6</v>
      </c>
      <c r="P688" s="34">
        <f t="shared" si="121"/>
        <v>0</v>
      </c>
      <c r="Q688" s="34">
        <f t="shared" si="121"/>
        <v>1.2</v>
      </c>
      <c r="R688" s="33"/>
      <c r="S688" s="33"/>
      <c r="T688" s="33">
        <f t="shared" si="122"/>
        <v>0</v>
      </c>
      <c r="U688" s="309">
        <f t="shared" si="122"/>
        <v>1.2</v>
      </c>
      <c r="V688" s="185"/>
      <c r="W688" s="185">
        <f t="shared" si="123"/>
        <v>0</v>
      </c>
      <c r="X688" s="185">
        <f t="shared" si="123"/>
        <v>1.2</v>
      </c>
      <c r="Y688" s="185"/>
    </row>
    <row r="689" spans="1:25" ht="18.75">
      <c r="A689" s="181">
        <v>5</v>
      </c>
      <c r="B689" s="306" t="s">
        <v>2899</v>
      </c>
      <c r="C689" s="306"/>
      <c r="D689" s="307" t="s">
        <v>2971</v>
      </c>
      <c r="E689" s="307" t="s">
        <v>4328</v>
      </c>
      <c r="F689" s="181">
        <v>208</v>
      </c>
      <c r="G689" s="238"/>
      <c r="H689" s="238"/>
      <c r="I689" s="308">
        <f t="shared" si="115"/>
        <v>8.6</v>
      </c>
      <c r="J689" s="308">
        <f t="shared" si="116"/>
        <v>8.1999999999999993</v>
      </c>
      <c r="K689" s="308">
        <f t="shared" si="117"/>
        <v>2.9</v>
      </c>
      <c r="L689" s="308">
        <f t="shared" si="118"/>
        <v>5.3</v>
      </c>
      <c r="M689" s="308">
        <f t="shared" si="119"/>
        <v>2.9</v>
      </c>
      <c r="N689" s="308">
        <f t="shared" si="119"/>
        <v>5.3</v>
      </c>
      <c r="O689" s="308">
        <f t="shared" si="120"/>
        <v>8.1999999999999993</v>
      </c>
      <c r="P689" s="34">
        <f t="shared" si="121"/>
        <v>0.96666666666666667</v>
      </c>
      <c r="Q689" s="34">
        <f t="shared" si="121"/>
        <v>1.7666666666666666</v>
      </c>
      <c r="R689" s="33"/>
      <c r="S689" s="33"/>
      <c r="T689" s="33">
        <f t="shared" si="122"/>
        <v>0.96666666666666667</v>
      </c>
      <c r="U689" s="309">
        <f t="shared" si="122"/>
        <v>1.7666666666666666</v>
      </c>
      <c r="V689" s="185"/>
      <c r="W689" s="185">
        <f t="shared" si="123"/>
        <v>0.96666666666666667</v>
      </c>
      <c r="X689" s="185">
        <f t="shared" si="123"/>
        <v>1.7666666666666666</v>
      </c>
      <c r="Y689" s="185"/>
    </row>
    <row r="690" spans="1:25" ht="18.75">
      <c r="A690" s="181">
        <v>6</v>
      </c>
      <c r="B690" s="306" t="s">
        <v>2899</v>
      </c>
      <c r="C690" s="306"/>
      <c r="D690" s="307" t="s">
        <v>4329</v>
      </c>
      <c r="E690" s="307" t="s">
        <v>4330</v>
      </c>
      <c r="F690" s="181">
        <v>81</v>
      </c>
      <c r="G690" s="238">
        <v>17.785500000000006</v>
      </c>
      <c r="H690" s="238"/>
      <c r="I690" s="308">
        <f t="shared" si="115"/>
        <v>3.3</v>
      </c>
      <c r="J690" s="308">
        <f t="shared" si="116"/>
        <v>3.1</v>
      </c>
      <c r="K690" s="308">
        <f t="shared" si="117"/>
        <v>1.1000000000000001</v>
      </c>
      <c r="L690" s="308">
        <f t="shared" si="118"/>
        <v>2</v>
      </c>
      <c r="M690" s="308">
        <v>0</v>
      </c>
      <c r="N690" s="308">
        <f t="shared" si="119"/>
        <v>2</v>
      </c>
      <c r="O690" s="308">
        <f t="shared" si="120"/>
        <v>2</v>
      </c>
      <c r="P690" s="34">
        <f t="shared" si="121"/>
        <v>0</v>
      </c>
      <c r="Q690" s="34">
        <f t="shared" si="121"/>
        <v>0.66666666666666663</v>
      </c>
      <c r="R690" s="33"/>
      <c r="S690" s="33"/>
      <c r="T690" s="33">
        <f t="shared" si="122"/>
        <v>0</v>
      </c>
      <c r="U690" s="309">
        <f t="shared" si="122"/>
        <v>0.66666666666666663</v>
      </c>
      <c r="V690" s="185"/>
      <c r="W690" s="185">
        <f t="shared" si="123"/>
        <v>0</v>
      </c>
      <c r="X690" s="185">
        <f t="shared" si="123"/>
        <v>0.66666666666666663</v>
      </c>
      <c r="Y690" s="185"/>
    </row>
    <row r="691" spans="1:25" ht="18.75">
      <c r="A691" s="181">
        <v>7</v>
      </c>
      <c r="B691" s="306" t="s">
        <v>2899</v>
      </c>
      <c r="C691" s="306"/>
      <c r="D691" s="307" t="s">
        <v>2924</v>
      </c>
      <c r="E691" s="307" t="s">
        <v>4331</v>
      </c>
      <c r="F691" s="181">
        <v>166</v>
      </c>
      <c r="G691" s="238">
        <v>0.93350000000000399</v>
      </c>
      <c r="H691" s="238"/>
      <c r="I691" s="308">
        <f t="shared" si="115"/>
        <v>6.8</v>
      </c>
      <c r="J691" s="308">
        <f t="shared" si="116"/>
        <v>6.5</v>
      </c>
      <c r="K691" s="308">
        <f t="shared" si="117"/>
        <v>2.2999999999999998</v>
      </c>
      <c r="L691" s="308">
        <f t="shared" si="118"/>
        <v>4.2</v>
      </c>
      <c r="M691" s="308">
        <f t="shared" si="119"/>
        <v>1.3664999999999958</v>
      </c>
      <c r="N691" s="308">
        <f t="shared" si="119"/>
        <v>4.2</v>
      </c>
      <c r="O691" s="308">
        <f t="shared" si="120"/>
        <v>5.566499999999996</v>
      </c>
      <c r="P691" s="34">
        <f t="shared" si="121"/>
        <v>0.45549999999999863</v>
      </c>
      <c r="Q691" s="34">
        <f t="shared" si="121"/>
        <v>1.4000000000000001</v>
      </c>
      <c r="R691" s="33"/>
      <c r="S691" s="33"/>
      <c r="T691" s="33">
        <f t="shared" si="122"/>
        <v>0.45549999999999863</v>
      </c>
      <c r="U691" s="309">
        <f t="shared" si="122"/>
        <v>1.4000000000000001</v>
      </c>
      <c r="V691" s="185"/>
      <c r="W691" s="185">
        <f t="shared" si="123"/>
        <v>0.45549999999999863</v>
      </c>
      <c r="X691" s="185">
        <f t="shared" si="123"/>
        <v>1.4000000000000001</v>
      </c>
      <c r="Y691" s="185"/>
    </row>
    <row r="692" spans="1:25" ht="18.75">
      <c r="A692" s="181">
        <v>8</v>
      </c>
      <c r="B692" s="306" t="s">
        <v>2899</v>
      </c>
      <c r="C692" s="306"/>
      <c r="D692" s="307" t="s">
        <v>2927</v>
      </c>
      <c r="E692" s="307" t="s">
        <v>4332</v>
      </c>
      <c r="F692" s="181">
        <v>46</v>
      </c>
      <c r="G692" s="238"/>
      <c r="H692" s="238"/>
      <c r="I692" s="308">
        <f t="shared" si="115"/>
        <v>1.9</v>
      </c>
      <c r="J692" s="308">
        <f t="shared" si="116"/>
        <v>1.7999999999999998</v>
      </c>
      <c r="K692" s="308">
        <f t="shared" si="117"/>
        <v>0.6</v>
      </c>
      <c r="L692" s="308">
        <f t="shared" si="118"/>
        <v>1.2</v>
      </c>
      <c r="M692" s="308">
        <f t="shared" si="119"/>
        <v>0.6</v>
      </c>
      <c r="N692" s="308">
        <f t="shared" si="119"/>
        <v>1.2</v>
      </c>
      <c r="O692" s="308">
        <f t="shared" si="120"/>
        <v>1.7999999999999998</v>
      </c>
      <c r="P692" s="34">
        <f t="shared" si="121"/>
        <v>0.19999999999999998</v>
      </c>
      <c r="Q692" s="34">
        <f t="shared" si="121"/>
        <v>0.39999999999999997</v>
      </c>
      <c r="R692" s="33"/>
      <c r="S692" s="33"/>
      <c r="T692" s="33">
        <f t="shared" si="122"/>
        <v>0.19999999999999998</v>
      </c>
      <c r="U692" s="309">
        <f t="shared" si="122"/>
        <v>0.39999999999999997</v>
      </c>
      <c r="V692" s="185"/>
      <c r="W692" s="185">
        <f t="shared" si="123"/>
        <v>0.19999999999999998</v>
      </c>
      <c r="X692" s="185">
        <f t="shared" si="123"/>
        <v>0.39999999999999997</v>
      </c>
      <c r="Y692" s="185"/>
    </row>
    <row r="693" spans="1:25" ht="18.75">
      <c r="A693" s="181">
        <v>9</v>
      </c>
      <c r="B693" s="306" t="s">
        <v>2899</v>
      </c>
      <c r="C693" s="306"/>
      <c r="D693" s="307" t="s">
        <v>2900</v>
      </c>
      <c r="E693" s="307" t="s">
        <v>4333</v>
      </c>
      <c r="F693" s="181">
        <v>117</v>
      </c>
      <c r="G693" s="238">
        <v>2.0813000000000006</v>
      </c>
      <c r="H693" s="238">
        <v>0.84599999999999964</v>
      </c>
      <c r="I693" s="308">
        <f t="shared" si="115"/>
        <v>4.8</v>
      </c>
      <c r="J693" s="308">
        <f t="shared" si="116"/>
        <v>4.5999999999999996</v>
      </c>
      <c r="K693" s="308">
        <f t="shared" si="117"/>
        <v>1.6</v>
      </c>
      <c r="L693" s="308">
        <f t="shared" si="118"/>
        <v>3</v>
      </c>
      <c r="M693" s="308">
        <v>0</v>
      </c>
      <c r="N693" s="308">
        <f t="shared" si="119"/>
        <v>2.1540000000000004</v>
      </c>
      <c r="O693" s="308">
        <f t="shared" si="120"/>
        <v>2.1540000000000004</v>
      </c>
      <c r="P693" s="34">
        <f t="shared" si="121"/>
        <v>0</v>
      </c>
      <c r="Q693" s="34">
        <f t="shared" si="121"/>
        <v>0.71800000000000008</v>
      </c>
      <c r="R693" s="33"/>
      <c r="S693" s="33"/>
      <c r="T693" s="33">
        <f t="shared" si="122"/>
        <v>0</v>
      </c>
      <c r="U693" s="309">
        <f t="shared" si="122"/>
        <v>0.71800000000000008</v>
      </c>
      <c r="V693" s="185"/>
      <c r="W693" s="185">
        <f t="shared" si="123"/>
        <v>0</v>
      </c>
      <c r="X693" s="185">
        <f t="shared" si="123"/>
        <v>0.71800000000000008</v>
      </c>
      <c r="Y693" s="185"/>
    </row>
    <row r="694" spans="1:25" ht="18.75">
      <c r="A694" s="181">
        <v>10</v>
      </c>
      <c r="B694" s="306" t="s">
        <v>2899</v>
      </c>
      <c r="C694" s="306"/>
      <c r="D694" s="330" t="s">
        <v>2937</v>
      </c>
      <c r="E694" s="307" t="s">
        <v>4334</v>
      </c>
      <c r="F694" s="181">
        <v>35</v>
      </c>
      <c r="G694" s="238">
        <v>2.5475000000000003</v>
      </c>
      <c r="H694" s="238">
        <v>5.2095000000000002</v>
      </c>
      <c r="I694" s="308">
        <f t="shared" si="115"/>
        <v>1.4</v>
      </c>
      <c r="J694" s="308">
        <f t="shared" si="116"/>
        <v>1.4</v>
      </c>
      <c r="K694" s="308">
        <f t="shared" si="117"/>
        <v>0.5</v>
      </c>
      <c r="L694" s="308">
        <f t="shared" si="118"/>
        <v>0.9</v>
      </c>
      <c r="M694" s="308">
        <v>0</v>
      </c>
      <c r="N694" s="308">
        <v>0</v>
      </c>
      <c r="O694" s="308">
        <f t="shared" si="120"/>
        <v>0</v>
      </c>
      <c r="P694" s="34">
        <f t="shared" si="121"/>
        <v>0</v>
      </c>
      <c r="Q694" s="34">
        <f t="shared" si="121"/>
        <v>0</v>
      </c>
      <c r="R694" s="33"/>
      <c r="S694" s="33"/>
      <c r="T694" s="33">
        <f t="shared" si="122"/>
        <v>0</v>
      </c>
      <c r="U694" s="309">
        <f t="shared" si="122"/>
        <v>0</v>
      </c>
      <c r="V694" s="185"/>
      <c r="W694" s="185">
        <f t="shared" si="123"/>
        <v>0</v>
      </c>
      <c r="X694" s="185">
        <f t="shared" si="123"/>
        <v>0</v>
      </c>
      <c r="Y694" s="185"/>
    </row>
    <row r="695" spans="1:25" ht="18.75">
      <c r="A695" s="181">
        <v>11</v>
      </c>
      <c r="B695" s="306" t="s">
        <v>2899</v>
      </c>
      <c r="C695" s="306"/>
      <c r="D695" s="307" t="s">
        <v>4335</v>
      </c>
      <c r="E695" s="307" t="s">
        <v>4336</v>
      </c>
      <c r="F695" s="181">
        <v>141</v>
      </c>
      <c r="G695" s="238">
        <v>3.1709999999999976</v>
      </c>
      <c r="H695" s="238">
        <v>4.2555000000000005</v>
      </c>
      <c r="I695" s="308">
        <f t="shared" si="115"/>
        <v>5.8</v>
      </c>
      <c r="J695" s="308">
        <f t="shared" si="116"/>
        <v>5.5</v>
      </c>
      <c r="K695" s="308">
        <f t="shared" si="117"/>
        <v>1.9</v>
      </c>
      <c r="L695" s="308">
        <f t="shared" si="118"/>
        <v>3.6</v>
      </c>
      <c r="M695" s="308">
        <v>0</v>
      </c>
      <c r="N695" s="308">
        <v>0</v>
      </c>
      <c r="O695" s="308">
        <f t="shared" si="120"/>
        <v>0</v>
      </c>
      <c r="P695" s="34">
        <f t="shared" si="121"/>
        <v>0</v>
      </c>
      <c r="Q695" s="34">
        <f t="shared" si="121"/>
        <v>0</v>
      </c>
      <c r="R695" s="33"/>
      <c r="S695" s="33"/>
      <c r="T695" s="33">
        <f t="shared" si="122"/>
        <v>0</v>
      </c>
      <c r="U695" s="309">
        <f t="shared" si="122"/>
        <v>0</v>
      </c>
      <c r="V695" s="185"/>
      <c r="W695" s="185">
        <f t="shared" si="123"/>
        <v>0</v>
      </c>
      <c r="X695" s="185">
        <f t="shared" si="123"/>
        <v>0</v>
      </c>
      <c r="Y695" s="185"/>
    </row>
    <row r="696" spans="1:25" ht="18.75">
      <c r="A696" s="181">
        <v>12</v>
      </c>
      <c r="B696" s="306" t="s">
        <v>2899</v>
      </c>
      <c r="C696" s="306"/>
      <c r="D696" s="307" t="s">
        <v>4337</v>
      </c>
      <c r="E696" s="307" t="s">
        <v>4338</v>
      </c>
      <c r="F696" s="181">
        <v>32</v>
      </c>
      <c r="G696" s="238"/>
      <c r="H696" s="238"/>
      <c r="I696" s="308">
        <f t="shared" si="115"/>
        <v>1.3</v>
      </c>
      <c r="J696" s="308">
        <f t="shared" si="116"/>
        <v>1.2000000000000002</v>
      </c>
      <c r="K696" s="308">
        <f t="shared" si="117"/>
        <v>0.4</v>
      </c>
      <c r="L696" s="308">
        <f t="shared" si="118"/>
        <v>0.8</v>
      </c>
      <c r="M696" s="308">
        <f t="shared" si="119"/>
        <v>0.4</v>
      </c>
      <c r="N696" s="308">
        <f t="shared" si="119"/>
        <v>0.8</v>
      </c>
      <c r="O696" s="308">
        <f t="shared" si="120"/>
        <v>1.2000000000000002</v>
      </c>
      <c r="P696" s="34">
        <f t="shared" si="121"/>
        <v>0.13333333333333333</v>
      </c>
      <c r="Q696" s="34">
        <f t="shared" si="121"/>
        <v>0.26666666666666666</v>
      </c>
      <c r="R696" s="33"/>
      <c r="S696" s="33"/>
      <c r="T696" s="33">
        <f t="shared" si="122"/>
        <v>0.13333333333333333</v>
      </c>
      <c r="U696" s="309">
        <f t="shared" si="122"/>
        <v>0.26666666666666666</v>
      </c>
      <c r="V696" s="185"/>
      <c r="W696" s="185">
        <f t="shared" si="123"/>
        <v>0.13333333333333333</v>
      </c>
      <c r="X696" s="185">
        <f t="shared" si="123"/>
        <v>0.26666666666666666</v>
      </c>
      <c r="Y696" s="185"/>
    </row>
    <row r="697" spans="1:25" ht="18.75">
      <c r="A697" s="181">
        <v>13</v>
      </c>
      <c r="B697" s="306" t="s">
        <v>2899</v>
      </c>
      <c r="C697" s="306"/>
      <c r="D697" s="307" t="s">
        <v>2930</v>
      </c>
      <c r="E697" s="307" t="s">
        <v>4339</v>
      </c>
      <c r="F697" s="181">
        <v>223</v>
      </c>
      <c r="G697" s="238"/>
      <c r="H697" s="238"/>
      <c r="I697" s="308">
        <f t="shared" si="115"/>
        <v>9.1999999999999993</v>
      </c>
      <c r="J697" s="308">
        <f t="shared" si="116"/>
        <v>8.8000000000000007</v>
      </c>
      <c r="K697" s="308">
        <f t="shared" si="117"/>
        <v>3.1</v>
      </c>
      <c r="L697" s="308">
        <f t="shared" si="118"/>
        <v>5.7</v>
      </c>
      <c r="M697" s="308">
        <f t="shared" si="119"/>
        <v>3.1</v>
      </c>
      <c r="N697" s="308">
        <f t="shared" si="119"/>
        <v>5.7</v>
      </c>
      <c r="O697" s="308">
        <f t="shared" si="120"/>
        <v>8.8000000000000007</v>
      </c>
      <c r="P697" s="34">
        <f t="shared" si="121"/>
        <v>1.0333333333333334</v>
      </c>
      <c r="Q697" s="34">
        <f t="shared" si="121"/>
        <v>1.9000000000000001</v>
      </c>
      <c r="R697" s="33"/>
      <c r="S697" s="33"/>
      <c r="T697" s="33">
        <f t="shared" si="122"/>
        <v>1.0333333333333334</v>
      </c>
      <c r="U697" s="309">
        <f t="shared" si="122"/>
        <v>1.9000000000000001</v>
      </c>
      <c r="V697" s="185"/>
      <c r="W697" s="185">
        <f t="shared" si="123"/>
        <v>1.0333333333333334</v>
      </c>
      <c r="X697" s="185">
        <f t="shared" si="123"/>
        <v>1.9000000000000001</v>
      </c>
      <c r="Y697" s="185"/>
    </row>
    <row r="698" spans="1:25" ht="18.75">
      <c r="A698" s="181">
        <v>14</v>
      </c>
      <c r="B698" s="306" t="s">
        <v>2899</v>
      </c>
      <c r="C698" s="306"/>
      <c r="D698" s="307" t="s">
        <v>4340</v>
      </c>
      <c r="E698" s="307" t="s">
        <v>4341</v>
      </c>
      <c r="F698" s="181">
        <v>159</v>
      </c>
      <c r="G698" s="238"/>
      <c r="H698" s="238"/>
      <c r="I698" s="308">
        <f t="shared" si="115"/>
        <v>6.6</v>
      </c>
      <c r="J698" s="308">
        <f t="shared" si="116"/>
        <v>6.3</v>
      </c>
      <c r="K698" s="308">
        <f t="shared" si="117"/>
        <v>2.2000000000000002</v>
      </c>
      <c r="L698" s="308">
        <f t="shared" si="118"/>
        <v>4.0999999999999996</v>
      </c>
      <c r="M698" s="308">
        <f t="shared" si="119"/>
        <v>2.2000000000000002</v>
      </c>
      <c r="N698" s="308">
        <f t="shared" si="119"/>
        <v>4.0999999999999996</v>
      </c>
      <c r="O698" s="308">
        <f t="shared" si="120"/>
        <v>6.3</v>
      </c>
      <c r="P698" s="34">
        <f t="shared" si="121"/>
        <v>0.73333333333333339</v>
      </c>
      <c r="Q698" s="34">
        <f t="shared" si="121"/>
        <v>1.3666666666666665</v>
      </c>
      <c r="R698" s="33"/>
      <c r="S698" s="33"/>
      <c r="T698" s="33">
        <f t="shared" si="122"/>
        <v>0.73333333333333339</v>
      </c>
      <c r="U698" s="309">
        <f t="shared" si="122"/>
        <v>1.3666666666666665</v>
      </c>
      <c r="V698" s="185"/>
      <c r="W698" s="185">
        <f t="shared" si="123"/>
        <v>0.73333333333333339</v>
      </c>
      <c r="X698" s="185">
        <f t="shared" si="123"/>
        <v>1.3666666666666665</v>
      </c>
      <c r="Y698" s="185"/>
    </row>
    <row r="699" spans="1:25" ht="18.75">
      <c r="A699" s="181">
        <v>15</v>
      </c>
      <c r="B699" s="306" t="s">
        <v>2899</v>
      </c>
      <c r="C699" s="306"/>
      <c r="D699" s="307" t="s">
        <v>53</v>
      </c>
      <c r="E699" s="307" t="s">
        <v>4342</v>
      </c>
      <c r="F699" s="181">
        <v>160</v>
      </c>
      <c r="G699" s="238">
        <v>23.087500000000006</v>
      </c>
      <c r="H699" s="238"/>
      <c r="I699" s="308">
        <f t="shared" si="115"/>
        <v>6.6</v>
      </c>
      <c r="J699" s="308">
        <f t="shared" si="116"/>
        <v>6.3</v>
      </c>
      <c r="K699" s="308">
        <f t="shared" si="117"/>
        <v>2.2000000000000002</v>
      </c>
      <c r="L699" s="308">
        <f t="shared" si="118"/>
        <v>4.0999999999999996</v>
      </c>
      <c r="M699" s="308">
        <v>0</v>
      </c>
      <c r="N699" s="308">
        <f t="shared" si="119"/>
        <v>4.0999999999999996</v>
      </c>
      <c r="O699" s="308">
        <f t="shared" si="120"/>
        <v>4.0999999999999996</v>
      </c>
      <c r="P699" s="34">
        <f t="shared" si="121"/>
        <v>0</v>
      </c>
      <c r="Q699" s="34">
        <f t="shared" si="121"/>
        <v>1.3666666666666665</v>
      </c>
      <c r="R699" s="33"/>
      <c r="S699" s="33"/>
      <c r="T699" s="33">
        <f t="shared" si="122"/>
        <v>0</v>
      </c>
      <c r="U699" s="309">
        <f t="shared" si="122"/>
        <v>1.3666666666666665</v>
      </c>
      <c r="V699" s="185"/>
      <c r="W699" s="185">
        <f t="shared" si="123"/>
        <v>0</v>
      </c>
      <c r="X699" s="185">
        <f t="shared" si="123"/>
        <v>1.3666666666666665</v>
      </c>
      <c r="Y699" s="185"/>
    </row>
    <row r="700" spans="1:25" ht="18.75">
      <c r="A700" s="181">
        <v>16</v>
      </c>
      <c r="B700" s="306" t="s">
        <v>2899</v>
      </c>
      <c r="C700" s="306"/>
      <c r="D700" s="307" t="s">
        <v>2936</v>
      </c>
      <c r="E700" s="307" t="s">
        <v>4343</v>
      </c>
      <c r="F700" s="181">
        <v>19</v>
      </c>
      <c r="G700" s="238"/>
      <c r="H700" s="238"/>
      <c r="I700" s="308">
        <f t="shared" si="115"/>
        <v>0.8</v>
      </c>
      <c r="J700" s="308">
        <f t="shared" si="116"/>
        <v>0.8</v>
      </c>
      <c r="K700" s="308">
        <f t="shared" si="117"/>
        <v>0.3</v>
      </c>
      <c r="L700" s="308">
        <f t="shared" si="118"/>
        <v>0.5</v>
      </c>
      <c r="M700" s="308">
        <f t="shared" si="119"/>
        <v>0.3</v>
      </c>
      <c r="N700" s="308">
        <f t="shared" si="119"/>
        <v>0.5</v>
      </c>
      <c r="O700" s="308">
        <f t="shared" si="120"/>
        <v>0.8</v>
      </c>
      <c r="P700" s="34">
        <f t="shared" si="121"/>
        <v>9.9999999999999992E-2</v>
      </c>
      <c r="Q700" s="34">
        <f t="shared" si="121"/>
        <v>0.16666666666666666</v>
      </c>
      <c r="R700" s="33"/>
      <c r="S700" s="33"/>
      <c r="T700" s="33">
        <f t="shared" si="122"/>
        <v>9.9999999999999992E-2</v>
      </c>
      <c r="U700" s="309">
        <f t="shared" si="122"/>
        <v>0.16666666666666666</v>
      </c>
      <c r="V700" s="185"/>
      <c r="W700" s="185">
        <f t="shared" si="123"/>
        <v>9.9999999999999992E-2</v>
      </c>
      <c r="X700" s="185">
        <f t="shared" si="123"/>
        <v>0.16666666666666666</v>
      </c>
      <c r="Y700" s="185"/>
    </row>
    <row r="701" spans="1:25" ht="18.75">
      <c r="A701" s="181">
        <v>17</v>
      </c>
      <c r="B701" s="306" t="s">
        <v>2899</v>
      </c>
      <c r="C701" s="306"/>
      <c r="D701" s="307" t="s">
        <v>2909</v>
      </c>
      <c r="E701" s="307" t="s">
        <v>4344</v>
      </c>
      <c r="F701" s="181">
        <v>50</v>
      </c>
      <c r="G701" s="238">
        <v>0.19850000000000084</v>
      </c>
      <c r="H701" s="238"/>
      <c r="I701" s="308">
        <f t="shared" si="115"/>
        <v>2.1</v>
      </c>
      <c r="J701" s="308">
        <f t="shared" si="116"/>
        <v>2</v>
      </c>
      <c r="K701" s="308">
        <f t="shared" si="117"/>
        <v>0.7</v>
      </c>
      <c r="L701" s="308">
        <f t="shared" si="118"/>
        <v>1.3</v>
      </c>
      <c r="M701" s="308">
        <f t="shared" si="119"/>
        <v>0.50149999999999917</v>
      </c>
      <c r="N701" s="308">
        <f t="shared" si="119"/>
        <v>1.3</v>
      </c>
      <c r="O701" s="308">
        <f t="shared" si="120"/>
        <v>1.8014999999999992</v>
      </c>
      <c r="P701" s="34">
        <f t="shared" si="121"/>
        <v>0.16716666666666638</v>
      </c>
      <c r="Q701" s="34">
        <f t="shared" si="121"/>
        <v>0.43333333333333335</v>
      </c>
      <c r="R701" s="33"/>
      <c r="S701" s="33"/>
      <c r="T701" s="33">
        <f t="shared" si="122"/>
        <v>0.16716666666666638</v>
      </c>
      <c r="U701" s="309">
        <f t="shared" si="122"/>
        <v>0.43333333333333335</v>
      </c>
      <c r="V701" s="185"/>
      <c r="W701" s="185">
        <f t="shared" si="123"/>
        <v>0.16716666666666638</v>
      </c>
      <c r="X701" s="185">
        <f t="shared" si="123"/>
        <v>0.43333333333333335</v>
      </c>
      <c r="Y701" s="185"/>
    </row>
    <row r="702" spans="1:25" ht="18.75">
      <c r="A702" s="181">
        <v>18</v>
      </c>
      <c r="B702" s="306" t="s">
        <v>2899</v>
      </c>
      <c r="C702" s="306"/>
      <c r="D702" s="307" t="s">
        <v>2904</v>
      </c>
      <c r="E702" s="307" t="s">
        <v>4345</v>
      </c>
      <c r="F702" s="181">
        <v>72</v>
      </c>
      <c r="G702" s="238">
        <v>1.4144999999999999</v>
      </c>
      <c r="H702" s="238"/>
      <c r="I702" s="308">
        <f t="shared" si="115"/>
        <v>3</v>
      </c>
      <c r="J702" s="308">
        <f t="shared" si="116"/>
        <v>2.8</v>
      </c>
      <c r="K702" s="308">
        <f t="shared" si="117"/>
        <v>1</v>
      </c>
      <c r="L702" s="308">
        <f t="shared" si="118"/>
        <v>1.8</v>
      </c>
      <c r="M702" s="308">
        <v>0</v>
      </c>
      <c r="N702" s="308">
        <f t="shared" si="119"/>
        <v>1.8</v>
      </c>
      <c r="O702" s="308">
        <f t="shared" si="120"/>
        <v>1.8</v>
      </c>
      <c r="P702" s="34">
        <f t="shared" si="121"/>
        <v>0</v>
      </c>
      <c r="Q702" s="34">
        <f t="shared" si="121"/>
        <v>0.6</v>
      </c>
      <c r="R702" s="33"/>
      <c r="S702" s="33"/>
      <c r="T702" s="33">
        <f t="shared" si="122"/>
        <v>0</v>
      </c>
      <c r="U702" s="309">
        <f t="shared" si="122"/>
        <v>0.6</v>
      </c>
      <c r="V702" s="185"/>
      <c r="W702" s="185">
        <f t="shared" si="123"/>
        <v>0</v>
      </c>
      <c r="X702" s="185">
        <f t="shared" si="123"/>
        <v>0.6</v>
      </c>
      <c r="Y702" s="185"/>
    </row>
    <row r="703" spans="1:25" ht="18.75">
      <c r="A703" s="181">
        <v>19</v>
      </c>
      <c r="B703" s="306" t="s">
        <v>2899</v>
      </c>
      <c r="C703" s="306"/>
      <c r="D703" s="307" t="s">
        <v>4346</v>
      </c>
      <c r="E703" s="307" t="s">
        <v>4347</v>
      </c>
      <c r="F703" s="181">
        <v>44</v>
      </c>
      <c r="G703" s="238">
        <v>2.1650999999999998</v>
      </c>
      <c r="H703" s="238"/>
      <c r="I703" s="308">
        <f t="shared" si="115"/>
        <v>1.8</v>
      </c>
      <c r="J703" s="308">
        <f t="shared" si="116"/>
        <v>1.7000000000000002</v>
      </c>
      <c r="K703" s="308">
        <f t="shared" si="117"/>
        <v>0.6</v>
      </c>
      <c r="L703" s="308">
        <f t="shared" si="118"/>
        <v>1.1000000000000001</v>
      </c>
      <c r="M703" s="308">
        <v>0</v>
      </c>
      <c r="N703" s="308">
        <f t="shared" si="119"/>
        <v>1.1000000000000001</v>
      </c>
      <c r="O703" s="308">
        <f t="shared" si="120"/>
        <v>1.1000000000000001</v>
      </c>
      <c r="P703" s="34">
        <f t="shared" si="121"/>
        <v>0</v>
      </c>
      <c r="Q703" s="34">
        <f t="shared" si="121"/>
        <v>0.3666666666666667</v>
      </c>
      <c r="R703" s="33"/>
      <c r="S703" s="33"/>
      <c r="T703" s="33">
        <f t="shared" si="122"/>
        <v>0</v>
      </c>
      <c r="U703" s="309">
        <f t="shared" si="122"/>
        <v>0.3666666666666667</v>
      </c>
      <c r="V703" s="185"/>
      <c r="W703" s="185">
        <f t="shared" si="123"/>
        <v>0</v>
      </c>
      <c r="X703" s="185">
        <f t="shared" si="123"/>
        <v>0.3666666666666667</v>
      </c>
      <c r="Y703" s="185"/>
    </row>
    <row r="704" spans="1:25" ht="18.75">
      <c r="A704" s="181">
        <v>20</v>
      </c>
      <c r="B704" s="306" t="s">
        <v>2899</v>
      </c>
      <c r="C704" s="306"/>
      <c r="D704" s="307" t="s">
        <v>4348</v>
      </c>
      <c r="E704" s="307" t="s">
        <v>4349</v>
      </c>
      <c r="F704" s="181">
        <v>125</v>
      </c>
      <c r="G704" s="238"/>
      <c r="H704" s="238"/>
      <c r="I704" s="308">
        <f t="shared" si="115"/>
        <v>5.2</v>
      </c>
      <c r="J704" s="308">
        <f t="shared" si="116"/>
        <v>4.9000000000000004</v>
      </c>
      <c r="K704" s="308">
        <f t="shared" si="117"/>
        <v>1.7</v>
      </c>
      <c r="L704" s="308">
        <f t="shared" si="118"/>
        <v>3.2</v>
      </c>
      <c r="M704" s="308">
        <f t="shared" si="119"/>
        <v>1.7</v>
      </c>
      <c r="N704" s="308">
        <f t="shared" si="119"/>
        <v>3.2</v>
      </c>
      <c r="O704" s="308">
        <f t="shared" si="120"/>
        <v>4.9000000000000004</v>
      </c>
      <c r="P704" s="34">
        <f t="shared" si="121"/>
        <v>0.56666666666666665</v>
      </c>
      <c r="Q704" s="34">
        <f t="shared" si="121"/>
        <v>1.0666666666666667</v>
      </c>
      <c r="R704" s="33"/>
      <c r="S704" s="33"/>
      <c r="T704" s="33">
        <f t="shared" si="122"/>
        <v>0.56666666666666665</v>
      </c>
      <c r="U704" s="309">
        <f t="shared" si="122"/>
        <v>1.0666666666666667</v>
      </c>
      <c r="V704" s="185"/>
      <c r="W704" s="185">
        <f t="shared" si="123"/>
        <v>0.56666666666666665</v>
      </c>
      <c r="X704" s="185">
        <f t="shared" si="123"/>
        <v>1.0666666666666667</v>
      </c>
      <c r="Y704" s="185"/>
    </row>
    <row r="705" spans="1:25" ht="18.75">
      <c r="A705" s="181">
        <v>21</v>
      </c>
      <c r="B705" s="306" t="s">
        <v>2899</v>
      </c>
      <c r="C705" s="306"/>
      <c r="D705" s="307" t="s">
        <v>39</v>
      </c>
      <c r="E705" s="307" t="s">
        <v>4269</v>
      </c>
      <c r="F705" s="181">
        <v>65</v>
      </c>
      <c r="G705" s="238">
        <v>4.6019999999999994</v>
      </c>
      <c r="H705" s="238"/>
      <c r="I705" s="308">
        <f t="shared" si="115"/>
        <v>2.7</v>
      </c>
      <c r="J705" s="308">
        <f t="shared" si="116"/>
        <v>2.6</v>
      </c>
      <c r="K705" s="308">
        <f t="shared" si="117"/>
        <v>0.9</v>
      </c>
      <c r="L705" s="308">
        <f t="shared" si="118"/>
        <v>1.7</v>
      </c>
      <c r="M705" s="308">
        <v>0</v>
      </c>
      <c r="N705" s="308">
        <f t="shared" si="119"/>
        <v>1.7</v>
      </c>
      <c r="O705" s="308">
        <f t="shared" si="120"/>
        <v>1.7</v>
      </c>
      <c r="P705" s="34">
        <f t="shared" si="121"/>
        <v>0</v>
      </c>
      <c r="Q705" s="34">
        <f t="shared" si="121"/>
        <v>0.56666666666666665</v>
      </c>
      <c r="R705" s="33"/>
      <c r="S705" s="33"/>
      <c r="T705" s="33">
        <f t="shared" si="122"/>
        <v>0</v>
      </c>
      <c r="U705" s="309">
        <f t="shared" si="122"/>
        <v>0.56666666666666665</v>
      </c>
      <c r="V705" s="185"/>
      <c r="W705" s="185">
        <f t="shared" si="123"/>
        <v>0</v>
      </c>
      <c r="X705" s="185">
        <f t="shared" si="123"/>
        <v>0.56666666666666665</v>
      </c>
      <c r="Y705" s="185"/>
    </row>
    <row r="706" spans="1:25" ht="18.75">
      <c r="A706" s="181">
        <v>22</v>
      </c>
      <c r="B706" s="306" t="s">
        <v>2899</v>
      </c>
      <c r="C706" s="306"/>
      <c r="D706" s="307" t="s">
        <v>2960</v>
      </c>
      <c r="E706" s="307" t="s">
        <v>4350</v>
      </c>
      <c r="F706" s="181">
        <v>50</v>
      </c>
      <c r="G706" s="238"/>
      <c r="H706" s="238"/>
      <c r="I706" s="308">
        <v>0</v>
      </c>
      <c r="J706" s="308">
        <f t="shared" si="116"/>
        <v>0</v>
      </c>
      <c r="K706" s="308">
        <f t="shared" si="117"/>
        <v>0</v>
      </c>
      <c r="L706" s="308">
        <f t="shared" si="118"/>
        <v>0</v>
      </c>
      <c r="M706" s="308">
        <f t="shared" si="119"/>
        <v>0</v>
      </c>
      <c r="N706" s="308">
        <f t="shared" si="119"/>
        <v>0</v>
      </c>
      <c r="O706" s="308">
        <f t="shared" si="120"/>
        <v>0</v>
      </c>
      <c r="P706" s="34">
        <f t="shared" si="121"/>
        <v>0</v>
      </c>
      <c r="Q706" s="34">
        <f t="shared" si="121"/>
        <v>0</v>
      </c>
      <c r="R706" s="33"/>
      <c r="S706" s="33"/>
      <c r="T706" s="33">
        <f t="shared" si="122"/>
        <v>0</v>
      </c>
      <c r="U706" s="309">
        <f t="shared" si="122"/>
        <v>0</v>
      </c>
      <c r="V706" s="185"/>
      <c r="W706" s="185">
        <f t="shared" si="123"/>
        <v>0</v>
      </c>
      <c r="X706" s="185">
        <f t="shared" si="123"/>
        <v>0</v>
      </c>
      <c r="Y706" s="185"/>
    </row>
    <row r="707" spans="1:25" ht="18.75">
      <c r="A707" s="181">
        <v>23</v>
      </c>
      <c r="B707" s="306" t="s">
        <v>2899</v>
      </c>
      <c r="C707" s="306"/>
      <c r="D707" s="307" t="s">
        <v>2962</v>
      </c>
      <c r="E707" s="307" t="s">
        <v>4351</v>
      </c>
      <c r="F707" s="181">
        <v>61</v>
      </c>
      <c r="G707" s="238">
        <v>0.53660000000000108</v>
      </c>
      <c r="H707" s="238"/>
      <c r="I707" s="308">
        <f t="shared" si="115"/>
        <v>2.5</v>
      </c>
      <c r="J707" s="308">
        <f t="shared" si="116"/>
        <v>2.2999999999999998</v>
      </c>
      <c r="K707" s="308">
        <f t="shared" si="117"/>
        <v>0.8</v>
      </c>
      <c r="L707" s="308">
        <f t="shared" si="118"/>
        <v>1.5</v>
      </c>
      <c r="M707" s="308">
        <f t="shared" si="119"/>
        <v>0.26339999999999897</v>
      </c>
      <c r="N707" s="308">
        <f t="shared" si="119"/>
        <v>1.5</v>
      </c>
      <c r="O707" s="308">
        <f t="shared" si="120"/>
        <v>1.763399999999999</v>
      </c>
      <c r="P707" s="34">
        <f t="shared" si="121"/>
        <v>8.7799999999999656E-2</v>
      </c>
      <c r="Q707" s="34">
        <f t="shared" si="121"/>
        <v>0.5</v>
      </c>
      <c r="R707" s="33"/>
      <c r="S707" s="33"/>
      <c r="T707" s="33">
        <f t="shared" si="122"/>
        <v>8.7799999999999656E-2</v>
      </c>
      <c r="U707" s="309">
        <f t="shared" si="122"/>
        <v>0.5</v>
      </c>
      <c r="V707" s="185"/>
      <c r="W707" s="185">
        <f t="shared" si="123"/>
        <v>8.7799999999999656E-2</v>
      </c>
      <c r="X707" s="185">
        <f t="shared" si="123"/>
        <v>0.5</v>
      </c>
      <c r="Y707" s="185"/>
    </row>
    <row r="708" spans="1:25" ht="18.75">
      <c r="A708" s="181">
        <v>24</v>
      </c>
      <c r="B708" s="306" t="s">
        <v>2899</v>
      </c>
      <c r="C708" s="306"/>
      <c r="D708" s="307" t="s">
        <v>2950</v>
      </c>
      <c r="E708" s="307" t="s">
        <v>4352</v>
      </c>
      <c r="F708" s="181">
        <v>87</v>
      </c>
      <c r="G708" s="238"/>
      <c r="H708" s="238"/>
      <c r="I708" s="308">
        <f t="shared" si="115"/>
        <v>3.6</v>
      </c>
      <c r="J708" s="308">
        <f t="shared" si="116"/>
        <v>3.4000000000000004</v>
      </c>
      <c r="K708" s="308">
        <f t="shared" si="117"/>
        <v>1.2</v>
      </c>
      <c r="L708" s="308">
        <f t="shared" si="118"/>
        <v>2.2000000000000002</v>
      </c>
      <c r="M708" s="308">
        <f t="shared" si="119"/>
        <v>1.2</v>
      </c>
      <c r="N708" s="308">
        <f t="shared" si="119"/>
        <v>2.2000000000000002</v>
      </c>
      <c r="O708" s="308">
        <f t="shared" si="120"/>
        <v>3.4000000000000004</v>
      </c>
      <c r="P708" s="34">
        <f t="shared" si="121"/>
        <v>0.39999999999999997</v>
      </c>
      <c r="Q708" s="34">
        <f t="shared" si="121"/>
        <v>0.73333333333333339</v>
      </c>
      <c r="R708" s="33"/>
      <c r="S708" s="33"/>
      <c r="T708" s="33">
        <f t="shared" si="122"/>
        <v>0.39999999999999997</v>
      </c>
      <c r="U708" s="309">
        <f t="shared" si="122"/>
        <v>0.73333333333333339</v>
      </c>
      <c r="V708" s="185"/>
      <c r="W708" s="185">
        <f t="shared" si="123"/>
        <v>0.39999999999999997</v>
      </c>
      <c r="X708" s="185">
        <f t="shared" si="123"/>
        <v>0.73333333333333339</v>
      </c>
      <c r="Y708" s="185"/>
    </row>
    <row r="709" spans="1:25" ht="18.75">
      <c r="A709" s="181">
        <v>25</v>
      </c>
      <c r="B709" s="306" t="s">
        <v>2899</v>
      </c>
      <c r="C709" s="306"/>
      <c r="D709" s="307" t="s">
        <v>4353</v>
      </c>
      <c r="E709" s="307" t="s">
        <v>4354</v>
      </c>
      <c r="F709" s="181">
        <v>277</v>
      </c>
      <c r="G709" s="238">
        <v>3.592500000000002</v>
      </c>
      <c r="H709" s="238">
        <v>9.2264999999999997</v>
      </c>
      <c r="I709" s="308">
        <f t="shared" si="115"/>
        <v>11.4</v>
      </c>
      <c r="J709" s="308">
        <f t="shared" si="116"/>
        <v>10.8</v>
      </c>
      <c r="K709" s="308">
        <f t="shared" si="117"/>
        <v>3.8</v>
      </c>
      <c r="L709" s="308">
        <f t="shared" si="118"/>
        <v>7</v>
      </c>
      <c r="M709" s="308">
        <f t="shared" si="119"/>
        <v>0.2074999999999978</v>
      </c>
      <c r="N709" s="308">
        <v>0</v>
      </c>
      <c r="O709" s="308">
        <f t="shared" si="120"/>
        <v>0.2074999999999978</v>
      </c>
      <c r="P709" s="34">
        <f t="shared" si="121"/>
        <v>6.9166666666665932E-2</v>
      </c>
      <c r="Q709" s="34">
        <f t="shared" si="121"/>
        <v>0</v>
      </c>
      <c r="R709" s="33"/>
      <c r="S709" s="33"/>
      <c r="T709" s="33">
        <f t="shared" si="122"/>
        <v>6.9166666666665932E-2</v>
      </c>
      <c r="U709" s="309">
        <f t="shared" si="122"/>
        <v>0</v>
      </c>
      <c r="V709" s="185"/>
      <c r="W709" s="185">
        <f t="shared" si="123"/>
        <v>6.9166666666665932E-2</v>
      </c>
      <c r="X709" s="185">
        <f t="shared" si="123"/>
        <v>0</v>
      </c>
      <c r="Y709" s="185"/>
    </row>
    <row r="710" spans="1:25" ht="18.75">
      <c r="A710" s="181">
        <v>26</v>
      </c>
      <c r="B710" s="306" t="s">
        <v>2899</v>
      </c>
      <c r="C710" s="306"/>
      <c r="D710" s="307" t="s">
        <v>4355</v>
      </c>
      <c r="E710" s="307" t="s">
        <v>4356</v>
      </c>
      <c r="F710" s="181">
        <v>65</v>
      </c>
      <c r="G710" s="238"/>
      <c r="H710" s="238"/>
      <c r="I710" s="308">
        <f t="shared" si="115"/>
        <v>2.7</v>
      </c>
      <c r="J710" s="308">
        <f t="shared" si="116"/>
        <v>2.6</v>
      </c>
      <c r="K710" s="308">
        <f t="shared" si="117"/>
        <v>0.9</v>
      </c>
      <c r="L710" s="308">
        <f t="shared" si="118"/>
        <v>1.7</v>
      </c>
      <c r="M710" s="308">
        <f t="shared" si="119"/>
        <v>0.9</v>
      </c>
      <c r="N710" s="308">
        <f t="shared" si="119"/>
        <v>1.7</v>
      </c>
      <c r="O710" s="308">
        <f t="shared" si="120"/>
        <v>2.6</v>
      </c>
      <c r="P710" s="34">
        <f t="shared" si="121"/>
        <v>0.3</v>
      </c>
      <c r="Q710" s="34">
        <f t="shared" si="121"/>
        <v>0.56666666666666665</v>
      </c>
      <c r="R710" s="33"/>
      <c r="S710" s="33"/>
      <c r="T710" s="33">
        <f t="shared" si="122"/>
        <v>0.3</v>
      </c>
      <c r="U710" s="309">
        <f t="shared" si="122"/>
        <v>0.56666666666666665</v>
      </c>
      <c r="V710" s="185"/>
      <c r="W710" s="185">
        <f t="shared" si="123"/>
        <v>0.3</v>
      </c>
      <c r="X710" s="185">
        <f t="shared" si="123"/>
        <v>0.56666666666666665</v>
      </c>
      <c r="Y710" s="185"/>
    </row>
    <row r="711" spans="1:25" ht="18.75">
      <c r="A711" s="181">
        <v>27</v>
      </c>
      <c r="B711" s="306" t="s">
        <v>2899</v>
      </c>
      <c r="C711" s="306"/>
      <c r="D711" s="307" t="s">
        <v>4357</v>
      </c>
      <c r="E711" s="307" t="s">
        <v>4358</v>
      </c>
      <c r="F711" s="181">
        <v>25</v>
      </c>
      <c r="G711" s="238">
        <v>4.9500000000000072E-2</v>
      </c>
      <c r="H711" s="238"/>
      <c r="I711" s="308">
        <f t="shared" si="115"/>
        <v>1</v>
      </c>
      <c r="J711" s="308">
        <f t="shared" si="116"/>
        <v>0.89999999999999991</v>
      </c>
      <c r="K711" s="308">
        <f t="shared" si="117"/>
        <v>0.3</v>
      </c>
      <c r="L711" s="308">
        <f t="shared" si="118"/>
        <v>0.6</v>
      </c>
      <c r="M711" s="308">
        <f t="shared" si="119"/>
        <v>0.25049999999999994</v>
      </c>
      <c r="N711" s="308">
        <f t="shared" si="119"/>
        <v>0.6</v>
      </c>
      <c r="O711" s="308">
        <f t="shared" si="120"/>
        <v>0.85049999999999992</v>
      </c>
      <c r="P711" s="34">
        <f t="shared" si="121"/>
        <v>8.3499999999999977E-2</v>
      </c>
      <c r="Q711" s="34">
        <f t="shared" si="121"/>
        <v>0.19999999999999998</v>
      </c>
      <c r="R711" s="33"/>
      <c r="S711" s="33"/>
      <c r="T711" s="33">
        <f t="shared" si="122"/>
        <v>8.3499999999999977E-2</v>
      </c>
      <c r="U711" s="309">
        <f t="shared" si="122"/>
        <v>0.19999999999999998</v>
      </c>
      <c r="V711" s="185"/>
      <c r="W711" s="185">
        <f t="shared" si="123"/>
        <v>8.3499999999999977E-2</v>
      </c>
      <c r="X711" s="185">
        <f t="shared" si="123"/>
        <v>0.19999999999999998</v>
      </c>
      <c r="Y711" s="185"/>
    </row>
    <row r="712" spans="1:25" ht="18.75">
      <c r="A712" s="181">
        <v>28</v>
      </c>
      <c r="B712" s="306" t="s">
        <v>2899</v>
      </c>
      <c r="C712" s="306"/>
      <c r="D712" s="307" t="s">
        <v>3017</v>
      </c>
      <c r="E712" s="307" t="s">
        <v>4359</v>
      </c>
      <c r="F712" s="181">
        <v>22</v>
      </c>
      <c r="G712" s="238">
        <v>0.63450000000000051</v>
      </c>
      <c r="H712" s="238">
        <v>0.26049999999999968</v>
      </c>
      <c r="I712" s="308">
        <f t="shared" si="115"/>
        <v>0.9</v>
      </c>
      <c r="J712" s="308">
        <f t="shared" si="116"/>
        <v>0.89999999999999991</v>
      </c>
      <c r="K712" s="308">
        <f t="shared" si="117"/>
        <v>0.3</v>
      </c>
      <c r="L712" s="308">
        <f t="shared" si="118"/>
        <v>0.6</v>
      </c>
      <c r="M712" s="308">
        <v>0</v>
      </c>
      <c r="N712" s="308">
        <f t="shared" si="119"/>
        <v>0.3395000000000003</v>
      </c>
      <c r="O712" s="308">
        <f t="shared" si="120"/>
        <v>0.3395000000000003</v>
      </c>
      <c r="P712" s="34">
        <f t="shared" si="121"/>
        <v>0</v>
      </c>
      <c r="Q712" s="34">
        <f t="shared" si="121"/>
        <v>0.11316666666666676</v>
      </c>
      <c r="R712" s="33"/>
      <c r="S712" s="33"/>
      <c r="T712" s="33">
        <f t="shared" si="122"/>
        <v>0</v>
      </c>
      <c r="U712" s="309">
        <f t="shared" si="122"/>
        <v>0.11316666666666676</v>
      </c>
      <c r="V712" s="185"/>
      <c r="W712" s="185">
        <f t="shared" si="123"/>
        <v>0</v>
      </c>
      <c r="X712" s="185">
        <f t="shared" si="123"/>
        <v>0.11316666666666676</v>
      </c>
      <c r="Y712" s="185"/>
    </row>
    <row r="713" spans="1:25" ht="18.75">
      <c r="A713" s="181">
        <v>29</v>
      </c>
      <c r="B713" s="306" t="s">
        <v>2899</v>
      </c>
      <c r="C713" s="306"/>
      <c r="D713" s="307" t="s">
        <v>4360</v>
      </c>
      <c r="E713" s="307" t="s">
        <v>4361</v>
      </c>
      <c r="F713" s="181">
        <v>133</v>
      </c>
      <c r="G713" s="238">
        <v>1.5095000000000007</v>
      </c>
      <c r="H713" s="238">
        <v>1.8090000000000015</v>
      </c>
      <c r="I713" s="308">
        <f t="shared" si="115"/>
        <v>5.5</v>
      </c>
      <c r="J713" s="308">
        <f t="shared" si="116"/>
        <v>5.2</v>
      </c>
      <c r="K713" s="308">
        <f t="shared" si="117"/>
        <v>1.8</v>
      </c>
      <c r="L713" s="308">
        <f t="shared" si="118"/>
        <v>3.4</v>
      </c>
      <c r="M713" s="308">
        <f t="shared" si="119"/>
        <v>0.29049999999999931</v>
      </c>
      <c r="N713" s="308">
        <f t="shared" si="119"/>
        <v>1.5909999999999984</v>
      </c>
      <c r="O713" s="308">
        <f t="shared" si="120"/>
        <v>1.8814999999999977</v>
      </c>
      <c r="P713" s="34">
        <f t="shared" si="121"/>
        <v>9.6833333333333105E-2</v>
      </c>
      <c r="Q713" s="34">
        <f t="shared" si="121"/>
        <v>0.53033333333333277</v>
      </c>
      <c r="R713" s="33"/>
      <c r="S713" s="33"/>
      <c r="T713" s="33">
        <f t="shared" si="122"/>
        <v>9.6833333333333105E-2</v>
      </c>
      <c r="U713" s="309">
        <f t="shared" si="122"/>
        <v>0.53033333333333277</v>
      </c>
      <c r="V713" s="185"/>
      <c r="W713" s="185">
        <f t="shared" si="123"/>
        <v>9.6833333333333105E-2</v>
      </c>
      <c r="X713" s="185">
        <f t="shared" si="123"/>
        <v>0.53033333333333277</v>
      </c>
      <c r="Y713" s="185"/>
    </row>
    <row r="714" spans="1:25" ht="18.75">
      <c r="A714" s="181">
        <v>30</v>
      </c>
      <c r="B714" s="306" t="s">
        <v>2899</v>
      </c>
      <c r="C714" s="306"/>
      <c r="D714" s="307" t="s">
        <v>3021</v>
      </c>
      <c r="E714" s="307" t="s">
        <v>4362</v>
      </c>
      <c r="F714" s="181">
        <v>43</v>
      </c>
      <c r="G714" s="238">
        <v>0.62189999999999968</v>
      </c>
      <c r="H714" s="238">
        <v>0.71609999999999996</v>
      </c>
      <c r="I714" s="308">
        <f t="shared" si="115"/>
        <v>1.8</v>
      </c>
      <c r="J714" s="308">
        <f t="shared" si="116"/>
        <v>1.7000000000000002</v>
      </c>
      <c r="K714" s="308">
        <f t="shared" si="117"/>
        <v>0.6</v>
      </c>
      <c r="L714" s="308">
        <f t="shared" si="118"/>
        <v>1.1000000000000001</v>
      </c>
      <c r="M714" s="308">
        <v>0</v>
      </c>
      <c r="N714" s="308">
        <f t="shared" si="119"/>
        <v>0.38390000000000013</v>
      </c>
      <c r="O714" s="308">
        <f t="shared" si="120"/>
        <v>0.38390000000000013</v>
      </c>
      <c r="P714" s="34">
        <f t="shared" si="121"/>
        <v>0</v>
      </c>
      <c r="Q714" s="34">
        <f t="shared" si="121"/>
        <v>0.1279666666666667</v>
      </c>
      <c r="R714" s="33"/>
      <c r="S714" s="33"/>
      <c r="T714" s="33">
        <f t="shared" si="122"/>
        <v>0</v>
      </c>
      <c r="U714" s="309">
        <f t="shared" si="122"/>
        <v>0.1279666666666667</v>
      </c>
      <c r="V714" s="185"/>
      <c r="W714" s="185">
        <f t="shared" si="123"/>
        <v>0</v>
      </c>
      <c r="X714" s="185">
        <f t="shared" si="123"/>
        <v>0.1279666666666667</v>
      </c>
      <c r="Y714" s="185"/>
    </row>
    <row r="715" spans="1:25" ht="18.75">
      <c r="A715" s="181">
        <v>31</v>
      </c>
      <c r="B715" s="306" t="s">
        <v>2899</v>
      </c>
      <c r="C715" s="306"/>
      <c r="D715" s="307"/>
      <c r="E715" s="307" t="s">
        <v>4363</v>
      </c>
      <c r="F715" s="181">
        <v>55</v>
      </c>
      <c r="G715" s="238"/>
      <c r="H715" s="238"/>
      <c r="I715" s="308">
        <f t="shared" si="115"/>
        <v>2.2999999999999998</v>
      </c>
      <c r="J715" s="308">
        <f t="shared" si="116"/>
        <v>2.2000000000000002</v>
      </c>
      <c r="K715" s="308">
        <f t="shared" si="117"/>
        <v>0.8</v>
      </c>
      <c r="L715" s="308">
        <f t="shared" si="118"/>
        <v>1.4</v>
      </c>
      <c r="M715" s="308">
        <f t="shared" si="119"/>
        <v>0.8</v>
      </c>
      <c r="N715" s="308">
        <f t="shared" si="119"/>
        <v>1.4</v>
      </c>
      <c r="O715" s="308">
        <f t="shared" si="120"/>
        <v>2.2000000000000002</v>
      </c>
      <c r="P715" s="34">
        <f t="shared" si="121"/>
        <v>0.26666666666666666</v>
      </c>
      <c r="Q715" s="34">
        <f t="shared" si="121"/>
        <v>0.46666666666666662</v>
      </c>
      <c r="R715" s="33"/>
      <c r="S715" s="33"/>
      <c r="T715" s="33">
        <f t="shared" si="122"/>
        <v>0.26666666666666666</v>
      </c>
      <c r="U715" s="309">
        <f t="shared" si="122"/>
        <v>0.46666666666666662</v>
      </c>
      <c r="V715" s="185"/>
      <c r="W715" s="185">
        <f t="shared" si="123"/>
        <v>0.26666666666666666</v>
      </c>
      <c r="X715" s="185">
        <f t="shared" si="123"/>
        <v>0.46666666666666662</v>
      </c>
      <c r="Y715" s="185"/>
    </row>
    <row r="716" spans="1:25" ht="18.75">
      <c r="A716" s="181">
        <v>32</v>
      </c>
      <c r="B716" s="306" t="s">
        <v>2899</v>
      </c>
      <c r="C716" s="306"/>
      <c r="D716" s="307" t="s">
        <v>289</v>
      </c>
      <c r="E716" s="307" t="s">
        <v>4003</v>
      </c>
      <c r="F716" s="181">
        <v>38</v>
      </c>
      <c r="G716" s="238"/>
      <c r="H716" s="238">
        <v>4.860999999999998</v>
      </c>
      <c r="I716" s="308">
        <f t="shared" si="115"/>
        <v>1.6</v>
      </c>
      <c r="J716" s="308">
        <f t="shared" si="116"/>
        <v>1.5</v>
      </c>
      <c r="K716" s="308">
        <f t="shared" si="117"/>
        <v>0.5</v>
      </c>
      <c r="L716" s="308">
        <f t="shared" si="118"/>
        <v>1</v>
      </c>
      <c r="M716" s="308">
        <f t="shared" si="119"/>
        <v>0.5</v>
      </c>
      <c r="N716" s="308">
        <v>0</v>
      </c>
      <c r="O716" s="308">
        <f t="shared" si="120"/>
        <v>0.5</v>
      </c>
      <c r="P716" s="34">
        <f t="shared" si="121"/>
        <v>0.16666666666666666</v>
      </c>
      <c r="Q716" s="34">
        <f t="shared" si="121"/>
        <v>0</v>
      </c>
      <c r="R716" s="33"/>
      <c r="S716" s="33"/>
      <c r="T716" s="33">
        <f t="shared" si="122"/>
        <v>0.16666666666666666</v>
      </c>
      <c r="U716" s="309">
        <f t="shared" si="122"/>
        <v>0</v>
      </c>
      <c r="V716" s="185"/>
      <c r="W716" s="185">
        <f t="shared" si="123"/>
        <v>0.16666666666666666</v>
      </c>
      <c r="X716" s="185">
        <f t="shared" si="123"/>
        <v>0</v>
      </c>
      <c r="Y716" s="185"/>
    </row>
    <row r="717" spans="1:25" ht="18.75">
      <c r="A717" s="181">
        <v>33</v>
      </c>
      <c r="B717" s="306" t="s">
        <v>2899</v>
      </c>
      <c r="C717" s="306"/>
      <c r="D717" s="307" t="s">
        <v>4364</v>
      </c>
      <c r="E717" s="307" t="s">
        <v>4365</v>
      </c>
      <c r="F717" s="181">
        <v>73</v>
      </c>
      <c r="G717" s="238"/>
      <c r="H717" s="238"/>
      <c r="I717" s="308">
        <f t="shared" si="115"/>
        <v>3</v>
      </c>
      <c r="J717" s="308">
        <f t="shared" si="116"/>
        <v>2.8</v>
      </c>
      <c r="K717" s="308">
        <f t="shared" si="117"/>
        <v>1</v>
      </c>
      <c r="L717" s="308">
        <f t="shared" si="118"/>
        <v>1.8</v>
      </c>
      <c r="M717" s="308">
        <f t="shared" si="119"/>
        <v>1</v>
      </c>
      <c r="N717" s="308">
        <f t="shared" si="119"/>
        <v>1.8</v>
      </c>
      <c r="O717" s="308">
        <f t="shared" si="120"/>
        <v>2.8</v>
      </c>
      <c r="P717" s="34">
        <f t="shared" si="121"/>
        <v>0.33333333333333331</v>
      </c>
      <c r="Q717" s="34">
        <f t="shared" si="121"/>
        <v>0.6</v>
      </c>
      <c r="R717" s="33"/>
      <c r="S717" s="33"/>
      <c r="T717" s="33">
        <f t="shared" si="122"/>
        <v>0.33333333333333331</v>
      </c>
      <c r="U717" s="309">
        <f t="shared" si="122"/>
        <v>0.6</v>
      </c>
      <c r="V717" s="185"/>
      <c r="W717" s="185">
        <f t="shared" si="123"/>
        <v>0.33333333333333331</v>
      </c>
      <c r="X717" s="185">
        <f t="shared" si="123"/>
        <v>0.6</v>
      </c>
      <c r="Y717" s="185"/>
    </row>
    <row r="718" spans="1:25" ht="18.75">
      <c r="A718" s="181">
        <v>34</v>
      </c>
      <c r="B718" s="306" t="s">
        <v>2899</v>
      </c>
      <c r="C718" s="306"/>
      <c r="D718" s="307" t="s">
        <v>3013</v>
      </c>
      <c r="E718" s="307" t="s">
        <v>4366</v>
      </c>
      <c r="F718" s="181">
        <v>126</v>
      </c>
      <c r="G718" s="238">
        <v>11.189499999999997</v>
      </c>
      <c r="H718" s="238"/>
      <c r="I718" s="308">
        <f t="shared" si="115"/>
        <v>5.2</v>
      </c>
      <c r="J718" s="308">
        <f t="shared" si="116"/>
        <v>4.9000000000000004</v>
      </c>
      <c r="K718" s="308">
        <f t="shared" si="117"/>
        <v>1.7</v>
      </c>
      <c r="L718" s="308">
        <f t="shared" si="118"/>
        <v>3.2</v>
      </c>
      <c r="M718" s="308">
        <v>0</v>
      </c>
      <c r="N718" s="308">
        <f t="shared" si="119"/>
        <v>3.2</v>
      </c>
      <c r="O718" s="308">
        <f t="shared" si="120"/>
        <v>3.2</v>
      </c>
      <c r="P718" s="34">
        <f t="shared" si="121"/>
        <v>0</v>
      </c>
      <c r="Q718" s="34">
        <f t="shared" si="121"/>
        <v>1.0666666666666667</v>
      </c>
      <c r="R718" s="33"/>
      <c r="S718" s="33"/>
      <c r="T718" s="33">
        <f t="shared" si="122"/>
        <v>0</v>
      </c>
      <c r="U718" s="309">
        <f t="shared" si="122"/>
        <v>1.0666666666666667</v>
      </c>
      <c r="V718" s="185"/>
      <c r="W718" s="185">
        <f t="shared" si="123"/>
        <v>0</v>
      </c>
      <c r="X718" s="185">
        <f t="shared" si="123"/>
        <v>1.0666666666666667</v>
      </c>
      <c r="Y718" s="185"/>
    </row>
    <row r="719" spans="1:25" ht="18.75">
      <c r="A719" s="181">
        <v>35</v>
      </c>
      <c r="B719" s="306" t="s">
        <v>2899</v>
      </c>
      <c r="C719" s="306"/>
      <c r="D719" s="307" t="s">
        <v>4367</v>
      </c>
      <c r="E719" s="307" t="s">
        <v>4368</v>
      </c>
      <c r="F719" s="181">
        <v>57</v>
      </c>
      <c r="G719" s="238"/>
      <c r="H719" s="238"/>
      <c r="I719" s="308">
        <f t="shared" si="115"/>
        <v>2.4</v>
      </c>
      <c r="J719" s="308">
        <f t="shared" si="116"/>
        <v>2.2999999999999998</v>
      </c>
      <c r="K719" s="308">
        <f t="shared" si="117"/>
        <v>0.8</v>
      </c>
      <c r="L719" s="308">
        <f t="shared" si="118"/>
        <v>1.5</v>
      </c>
      <c r="M719" s="308">
        <f t="shared" si="119"/>
        <v>0.8</v>
      </c>
      <c r="N719" s="308">
        <f t="shared" si="119"/>
        <v>1.5</v>
      </c>
      <c r="O719" s="308">
        <f t="shared" si="120"/>
        <v>2.2999999999999998</v>
      </c>
      <c r="P719" s="34">
        <f t="shared" si="121"/>
        <v>0.26666666666666666</v>
      </c>
      <c r="Q719" s="34">
        <f t="shared" si="121"/>
        <v>0.5</v>
      </c>
      <c r="R719" s="33"/>
      <c r="S719" s="33"/>
      <c r="T719" s="33">
        <f t="shared" si="122"/>
        <v>0.26666666666666666</v>
      </c>
      <c r="U719" s="309">
        <f t="shared" si="122"/>
        <v>0.5</v>
      </c>
      <c r="V719" s="185"/>
      <c r="W719" s="185">
        <f t="shared" si="123"/>
        <v>0.26666666666666666</v>
      </c>
      <c r="X719" s="185">
        <f t="shared" si="123"/>
        <v>0.5</v>
      </c>
      <c r="Y719" s="185"/>
    </row>
    <row r="720" spans="1:25" ht="18.75">
      <c r="A720" s="181">
        <v>36</v>
      </c>
      <c r="B720" s="306" t="s">
        <v>2899</v>
      </c>
      <c r="C720" s="306"/>
      <c r="D720" s="307" t="s">
        <v>1895</v>
      </c>
      <c r="E720" s="307" t="s">
        <v>4369</v>
      </c>
      <c r="F720" s="181">
        <v>23</v>
      </c>
      <c r="G720" s="238"/>
      <c r="H720" s="238"/>
      <c r="I720" s="308">
        <f t="shared" si="115"/>
        <v>0.9</v>
      </c>
      <c r="J720" s="308">
        <f t="shared" si="116"/>
        <v>0.89999999999999991</v>
      </c>
      <c r="K720" s="308">
        <f t="shared" si="117"/>
        <v>0.3</v>
      </c>
      <c r="L720" s="308">
        <f t="shared" si="118"/>
        <v>0.6</v>
      </c>
      <c r="M720" s="308">
        <f t="shared" si="119"/>
        <v>0.3</v>
      </c>
      <c r="N720" s="308">
        <f t="shared" si="119"/>
        <v>0.6</v>
      </c>
      <c r="O720" s="308">
        <f t="shared" si="120"/>
        <v>0.89999999999999991</v>
      </c>
      <c r="P720" s="34">
        <f t="shared" si="121"/>
        <v>9.9999999999999992E-2</v>
      </c>
      <c r="Q720" s="34">
        <f t="shared" si="121"/>
        <v>0.19999999999999998</v>
      </c>
      <c r="R720" s="33"/>
      <c r="S720" s="33"/>
      <c r="T720" s="33">
        <f t="shared" si="122"/>
        <v>9.9999999999999992E-2</v>
      </c>
      <c r="U720" s="309">
        <f t="shared" si="122"/>
        <v>0.19999999999999998</v>
      </c>
      <c r="V720" s="185"/>
      <c r="W720" s="185">
        <f t="shared" si="123"/>
        <v>9.9999999999999992E-2</v>
      </c>
      <c r="X720" s="185">
        <f t="shared" si="123"/>
        <v>0.19999999999999998</v>
      </c>
      <c r="Y720" s="185"/>
    </row>
    <row r="721" spans="1:25" ht="18.75">
      <c r="A721" s="181">
        <v>37</v>
      </c>
      <c r="B721" s="306" t="s">
        <v>2899</v>
      </c>
      <c r="C721" s="306"/>
      <c r="D721" s="307" t="s">
        <v>2984</v>
      </c>
      <c r="E721" s="307" t="s">
        <v>4370</v>
      </c>
      <c r="F721" s="181">
        <v>108</v>
      </c>
      <c r="G721" s="238">
        <v>1.9320000000000004</v>
      </c>
      <c r="H721" s="238"/>
      <c r="I721" s="308">
        <f t="shared" si="115"/>
        <v>4.5</v>
      </c>
      <c r="J721" s="308">
        <f t="shared" si="116"/>
        <v>4.3</v>
      </c>
      <c r="K721" s="308">
        <f t="shared" si="117"/>
        <v>1.5</v>
      </c>
      <c r="L721" s="308">
        <f t="shared" si="118"/>
        <v>2.8</v>
      </c>
      <c r="M721" s="308">
        <v>0</v>
      </c>
      <c r="N721" s="308">
        <f t="shared" si="119"/>
        <v>2.8</v>
      </c>
      <c r="O721" s="308">
        <f t="shared" si="120"/>
        <v>2.8</v>
      </c>
      <c r="P721" s="34">
        <f t="shared" si="121"/>
        <v>0</v>
      </c>
      <c r="Q721" s="34">
        <f t="shared" si="121"/>
        <v>0.93333333333333324</v>
      </c>
      <c r="R721" s="33"/>
      <c r="S721" s="33"/>
      <c r="T721" s="33">
        <f t="shared" si="122"/>
        <v>0</v>
      </c>
      <c r="U721" s="309">
        <f t="shared" si="122"/>
        <v>0.93333333333333324</v>
      </c>
      <c r="V721" s="185"/>
      <c r="W721" s="185">
        <f t="shared" si="123"/>
        <v>0</v>
      </c>
      <c r="X721" s="185">
        <f t="shared" si="123"/>
        <v>0.93333333333333324</v>
      </c>
      <c r="Y721" s="185"/>
    </row>
    <row r="722" spans="1:25" ht="18.75">
      <c r="A722" s="181">
        <v>38</v>
      </c>
      <c r="B722" s="306" t="s">
        <v>2899</v>
      </c>
      <c r="C722" s="306"/>
      <c r="D722" s="307" t="s">
        <v>728</v>
      </c>
      <c r="E722" s="307" t="s">
        <v>3747</v>
      </c>
      <c r="F722" s="181">
        <v>68</v>
      </c>
      <c r="G722" s="238">
        <v>1.3485</v>
      </c>
      <c r="H722" s="238"/>
      <c r="I722" s="308">
        <f t="shared" si="115"/>
        <v>2.8</v>
      </c>
      <c r="J722" s="308">
        <f t="shared" si="116"/>
        <v>2.6</v>
      </c>
      <c r="K722" s="308">
        <f t="shared" si="117"/>
        <v>0.9</v>
      </c>
      <c r="L722" s="308">
        <f t="shared" si="118"/>
        <v>1.7</v>
      </c>
      <c r="M722" s="308">
        <v>0</v>
      </c>
      <c r="N722" s="308">
        <f t="shared" si="119"/>
        <v>1.7</v>
      </c>
      <c r="O722" s="308">
        <f t="shared" si="120"/>
        <v>1.7</v>
      </c>
      <c r="P722" s="34">
        <f t="shared" si="121"/>
        <v>0</v>
      </c>
      <c r="Q722" s="34">
        <f t="shared" si="121"/>
        <v>0.56666666666666665</v>
      </c>
      <c r="R722" s="33"/>
      <c r="S722" s="33"/>
      <c r="T722" s="33">
        <f t="shared" si="122"/>
        <v>0</v>
      </c>
      <c r="U722" s="309">
        <f t="shared" si="122"/>
        <v>0.56666666666666665</v>
      </c>
      <c r="V722" s="185"/>
      <c r="W722" s="185">
        <f t="shared" si="123"/>
        <v>0</v>
      </c>
      <c r="X722" s="185">
        <f t="shared" si="123"/>
        <v>0.56666666666666665</v>
      </c>
      <c r="Y722" s="185"/>
    </row>
    <row r="723" spans="1:25" ht="18.75">
      <c r="A723" s="181">
        <v>39</v>
      </c>
      <c r="B723" s="306" t="s">
        <v>2899</v>
      </c>
      <c r="C723" s="306"/>
      <c r="D723" s="307" t="s">
        <v>2994</v>
      </c>
      <c r="E723" s="307" t="s">
        <v>4371</v>
      </c>
      <c r="F723" s="181">
        <v>140</v>
      </c>
      <c r="G723" s="238">
        <v>6.3750000000000036</v>
      </c>
      <c r="H723" s="238">
        <v>9.0710000000000015</v>
      </c>
      <c r="I723" s="308">
        <f t="shared" si="115"/>
        <v>5.8</v>
      </c>
      <c r="J723" s="308">
        <f t="shared" si="116"/>
        <v>5.5</v>
      </c>
      <c r="K723" s="308">
        <f t="shared" si="117"/>
        <v>1.9</v>
      </c>
      <c r="L723" s="308">
        <f t="shared" si="118"/>
        <v>3.6</v>
      </c>
      <c r="M723" s="308">
        <v>0</v>
      </c>
      <c r="N723" s="308">
        <v>0</v>
      </c>
      <c r="O723" s="308">
        <f t="shared" si="120"/>
        <v>0</v>
      </c>
      <c r="P723" s="34">
        <f t="shared" si="121"/>
        <v>0</v>
      </c>
      <c r="Q723" s="34">
        <f t="shared" si="121"/>
        <v>0</v>
      </c>
      <c r="R723" s="33"/>
      <c r="S723" s="33"/>
      <c r="T723" s="33">
        <f t="shared" si="122"/>
        <v>0</v>
      </c>
      <c r="U723" s="309">
        <f t="shared" si="122"/>
        <v>0</v>
      </c>
      <c r="V723" s="185"/>
      <c r="W723" s="185">
        <f t="shared" si="123"/>
        <v>0</v>
      </c>
      <c r="X723" s="185">
        <f t="shared" si="123"/>
        <v>0</v>
      </c>
      <c r="Y723" s="185"/>
    </row>
    <row r="724" spans="1:25" ht="18.75">
      <c r="A724" s="181">
        <v>40</v>
      </c>
      <c r="B724" s="306" t="s">
        <v>2899</v>
      </c>
      <c r="C724" s="306"/>
      <c r="D724" s="307" t="s">
        <v>4372</v>
      </c>
      <c r="E724" s="307" t="s">
        <v>4373</v>
      </c>
      <c r="F724" s="181">
        <v>77</v>
      </c>
      <c r="G724" s="238">
        <v>3.7254999999999998</v>
      </c>
      <c r="H724" s="238">
        <v>2.8316000000000026</v>
      </c>
      <c r="I724" s="308">
        <f t="shared" si="115"/>
        <v>3.2</v>
      </c>
      <c r="J724" s="308">
        <f t="shared" si="116"/>
        <v>3.1</v>
      </c>
      <c r="K724" s="308">
        <f t="shared" si="117"/>
        <v>1.1000000000000001</v>
      </c>
      <c r="L724" s="308">
        <f t="shared" si="118"/>
        <v>2</v>
      </c>
      <c r="M724" s="308">
        <v>0</v>
      </c>
      <c r="N724" s="308">
        <v>0</v>
      </c>
      <c r="O724" s="308">
        <f t="shared" si="120"/>
        <v>0</v>
      </c>
      <c r="P724" s="34">
        <f t="shared" si="121"/>
        <v>0</v>
      </c>
      <c r="Q724" s="34">
        <f t="shared" si="121"/>
        <v>0</v>
      </c>
      <c r="R724" s="33"/>
      <c r="S724" s="33"/>
      <c r="T724" s="33">
        <f t="shared" si="122"/>
        <v>0</v>
      </c>
      <c r="U724" s="309">
        <f t="shared" si="122"/>
        <v>0</v>
      </c>
      <c r="V724" s="185"/>
      <c r="W724" s="185">
        <f t="shared" si="123"/>
        <v>0</v>
      </c>
      <c r="X724" s="185">
        <f t="shared" si="123"/>
        <v>0</v>
      </c>
      <c r="Y724" s="185"/>
    </row>
    <row r="725" spans="1:25" ht="18.75">
      <c r="A725" s="181">
        <v>41</v>
      </c>
      <c r="B725" s="306" t="s">
        <v>2899</v>
      </c>
      <c r="C725" s="306"/>
      <c r="D725" s="307" t="s">
        <v>2992</v>
      </c>
      <c r="E725" s="307" t="s">
        <v>4374</v>
      </c>
      <c r="F725" s="181">
        <v>50</v>
      </c>
      <c r="G725" s="238">
        <v>0.23050000000000115</v>
      </c>
      <c r="H725" s="238"/>
      <c r="I725" s="308">
        <f t="shared" si="115"/>
        <v>2.1</v>
      </c>
      <c r="J725" s="308">
        <f t="shared" si="116"/>
        <v>2</v>
      </c>
      <c r="K725" s="308">
        <f t="shared" si="117"/>
        <v>0.7</v>
      </c>
      <c r="L725" s="308">
        <f t="shared" si="118"/>
        <v>1.3</v>
      </c>
      <c r="M725" s="308">
        <f t="shared" si="119"/>
        <v>0.46949999999999881</v>
      </c>
      <c r="N725" s="308">
        <f t="shared" si="119"/>
        <v>1.3</v>
      </c>
      <c r="O725" s="308">
        <f t="shared" si="120"/>
        <v>1.769499999999999</v>
      </c>
      <c r="P725" s="34">
        <f t="shared" si="121"/>
        <v>0.15649999999999961</v>
      </c>
      <c r="Q725" s="34">
        <f t="shared" si="121"/>
        <v>0.43333333333333335</v>
      </c>
      <c r="R725" s="33"/>
      <c r="S725" s="33"/>
      <c r="T725" s="33">
        <f t="shared" si="122"/>
        <v>0.15649999999999961</v>
      </c>
      <c r="U725" s="309">
        <f t="shared" si="122"/>
        <v>0.43333333333333335</v>
      </c>
      <c r="V725" s="185"/>
      <c r="W725" s="185">
        <f t="shared" si="123"/>
        <v>0.15649999999999961</v>
      </c>
      <c r="X725" s="185">
        <f t="shared" si="123"/>
        <v>0.43333333333333335</v>
      </c>
      <c r="Y725" s="185"/>
    </row>
    <row r="726" spans="1:25" ht="18.75">
      <c r="A726" s="181">
        <v>42</v>
      </c>
      <c r="B726" s="306" t="s">
        <v>2899</v>
      </c>
      <c r="C726" s="306"/>
      <c r="D726" s="307"/>
      <c r="E726" s="341" t="s">
        <v>4375</v>
      </c>
      <c r="F726" s="181">
        <v>342</v>
      </c>
      <c r="G726" s="238">
        <v>7.4860000000000015</v>
      </c>
      <c r="H726" s="238">
        <v>15.6785</v>
      </c>
      <c r="I726" s="308">
        <f t="shared" si="115"/>
        <v>14.1</v>
      </c>
      <c r="J726" s="308">
        <f t="shared" si="116"/>
        <v>13.399999999999999</v>
      </c>
      <c r="K726" s="308">
        <f t="shared" si="117"/>
        <v>4.7</v>
      </c>
      <c r="L726" s="308">
        <f t="shared" si="118"/>
        <v>8.6999999999999993</v>
      </c>
      <c r="M726" s="308">
        <v>0</v>
      </c>
      <c r="N726" s="308">
        <v>0</v>
      </c>
      <c r="O726" s="308">
        <f t="shared" si="120"/>
        <v>0</v>
      </c>
      <c r="P726" s="34">
        <f t="shared" si="121"/>
        <v>0</v>
      </c>
      <c r="Q726" s="34">
        <f t="shared" si="121"/>
        <v>0</v>
      </c>
      <c r="R726" s="33"/>
      <c r="S726" s="33"/>
      <c r="T726" s="33">
        <f t="shared" si="122"/>
        <v>0</v>
      </c>
      <c r="U726" s="309">
        <f t="shared" si="122"/>
        <v>0</v>
      </c>
      <c r="V726" s="185"/>
      <c r="W726" s="185">
        <f t="shared" si="123"/>
        <v>0</v>
      </c>
      <c r="X726" s="185">
        <f t="shared" si="123"/>
        <v>0</v>
      </c>
      <c r="Y726" s="185"/>
    </row>
    <row r="727" spans="1:25" ht="18.75">
      <c r="A727" s="181">
        <v>43</v>
      </c>
      <c r="B727" s="306" t="s">
        <v>2899</v>
      </c>
      <c r="C727" s="306"/>
      <c r="D727" s="307"/>
      <c r="E727" s="341" t="s">
        <v>4376</v>
      </c>
      <c r="F727" s="181">
        <v>171</v>
      </c>
      <c r="G727" s="238"/>
      <c r="H727" s="238"/>
      <c r="I727" s="308">
        <f t="shared" si="115"/>
        <v>7.1</v>
      </c>
      <c r="J727" s="308">
        <f t="shared" si="116"/>
        <v>6.8000000000000007</v>
      </c>
      <c r="K727" s="308">
        <f t="shared" si="117"/>
        <v>2.4</v>
      </c>
      <c r="L727" s="308">
        <f t="shared" si="118"/>
        <v>4.4000000000000004</v>
      </c>
      <c r="M727" s="308">
        <f t="shared" si="119"/>
        <v>2.4</v>
      </c>
      <c r="N727" s="308">
        <f t="shared" si="119"/>
        <v>4.4000000000000004</v>
      </c>
      <c r="O727" s="308">
        <f t="shared" si="120"/>
        <v>6.8000000000000007</v>
      </c>
      <c r="P727" s="34">
        <f t="shared" si="121"/>
        <v>0.79999999999999993</v>
      </c>
      <c r="Q727" s="34">
        <f t="shared" si="121"/>
        <v>1.4666666666666668</v>
      </c>
      <c r="R727" s="33"/>
      <c r="S727" s="33"/>
      <c r="T727" s="33">
        <f t="shared" si="122"/>
        <v>0.79999999999999993</v>
      </c>
      <c r="U727" s="309">
        <f t="shared" si="122"/>
        <v>1.4666666666666668</v>
      </c>
      <c r="V727" s="185"/>
      <c r="W727" s="185">
        <f t="shared" si="123"/>
        <v>0.79999999999999993</v>
      </c>
      <c r="X727" s="185">
        <f t="shared" si="123"/>
        <v>1.4666666666666668</v>
      </c>
      <c r="Y727" s="185"/>
    </row>
    <row r="728" spans="1:25" ht="18.75">
      <c r="A728" s="181">
        <v>44</v>
      </c>
      <c r="B728" s="306" t="s">
        <v>2899</v>
      </c>
      <c r="C728" s="306"/>
      <c r="D728" s="307"/>
      <c r="E728" s="310" t="s">
        <v>4377</v>
      </c>
      <c r="F728" s="181">
        <v>112</v>
      </c>
      <c r="G728" s="238"/>
      <c r="H728" s="238"/>
      <c r="I728" s="308">
        <f t="shared" si="115"/>
        <v>4.5999999999999996</v>
      </c>
      <c r="J728" s="308">
        <f t="shared" si="116"/>
        <v>4.3</v>
      </c>
      <c r="K728" s="308">
        <f t="shared" si="117"/>
        <v>1.5</v>
      </c>
      <c r="L728" s="308">
        <f t="shared" si="118"/>
        <v>2.8</v>
      </c>
      <c r="M728" s="308">
        <f t="shared" si="119"/>
        <v>1.5</v>
      </c>
      <c r="N728" s="308">
        <f t="shared" si="119"/>
        <v>2.8</v>
      </c>
      <c r="O728" s="308">
        <f t="shared" si="120"/>
        <v>4.3</v>
      </c>
      <c r="P728" s="34">
        <f t="shared" si="121"/>
        <v>0.5</v>
      </c>
      <c r="Q728" s="34">
        <f t="shared" si="121"/>
        <v>0.93333333333333324</v>
      </c>
      <c r="R728" s="33"/>
      <c r="S728" s="33"/>
      <c r="T728" s="33">
        <f t="shared" si="122"/>
        <v>0.5</v>
      </c>
      <c r="U728" s="309">
        <f t="shared" si="122"/>
        <v>0.93333333333333324</v>
      </c>
      <c r="V728" s="185"/>
      <c r="W728" s="185">
        <f t="shared" si="123"/>
        <v>0.5</v>
      </c>
      <c r="X728" s="185">
        <f t="shared" si="123"/>
        <v>0.93333333333333324</v>
      </c>
      <c r="Y728" s="185"/>
    </row>
    <row r="729" spans="1:25" ht="18.75">
      <c r="A729" s="181">
        <v>45</v>
      </c>
      <c r="B729" s="306" t="s">
        <v>2899</v>
      </c>
      <c r="C729" s="306"/>
      <c r="D729" s="307"/>
      <c r="E729" s="310" t="s">
        <v>4378</v>
      </c>
      <c r="F729" s="181">
        <v>200</v>
      </c>
      <c r="G729" s="238"/>
      <c r="H729" s="238">
        <v>7.1709999999999923</v>
      </c>
      <c r="I729" s="308">
        <f t="shared" si="115"/>
        <v>8.3000000000000007</v>
      </c>
      <c r="J729" s="308">
        <f t="shared" si="116"/>
        <v>7.8999999999999995</v>
      </c>
      <c r="K729" s="308">
        <f t="shared" si="117"/>
        <v>2.8</v>
      </c>
      <c r="L729" s="308">
        <f t="shared" si="118"/>
        <v>5.0999999999999996</v>
      </c>
      <c r="M729" s="308">
        <f t="shared" si="119"/>
        <v>2.8</v>
      </c>
      <c r="N729" s="308">
        <v>0</v>
      </c>
      <c r="O729" s="308">
        <f t="shared" si="120"/>
        <v>2.8</v>
      </c>
      <c r="P729" s="34">
        <f t="shared" si="121"/>
        <v>0.93333333333333324</v>
      </c>
      <c r="Q729" s="34">
        <f t="shared" si="121"/>
        <v>0</v>
      </c>
      <c r="R729" s="33"/>
      <c r="S729" s="33"/>
      <c r="T729" s="33">
        <f t="shared" si="122"/>
        <v>0.93333333333333324</v>
      </c>
      <c r="U729" s="309">
        <f t="shared" si="122"/>
        <v>0</v>
      </c>
      <c r="V729" s="185"/>
      <c r="W729" s="185">
        <f t="shared" si="123"/>
        <v>0.93333333333333324</v>
      </c>
      <c r="X729" s="185">
        <f t="shared" si="123"/>
        <v>0</v>
      </c>
      <c r="Y729" s="185"/>
    </row>
    <row r="730" spans="1:25" ht="18.75">
      <c r="A730" s="181">
        <v>46</v>
      </c>
      <c r="B730" s="306" t="s">
        <v>2899</v>
      </c>
      <c r="C730" s="306"/>
      <c r="D730" s="307"/>
      <c r="E730" s="310" t="s">
        <v>4379</v>
      </c>
      <c r="F730" s="356">
        <v>310</v>
      </c>
      <c r="G730" s="238"/>
      <c r="H730" s="238"/>
      <c r="I730" s="308">
        <f t="shared" si="115"/>
        <v>12.8</v>
      </c>
      <c r="J730" s="308">
        <f t="shared" si="116"/>
        <v>12.2</v>
      </c>
      <c r="K730" s="308">
        <f t="shared" si="117"/>
        <v>4.3</v>
      </c>
      <c r="L730" s="308">
        <f t="shared" si="118"/>
        <v>7.9</v>
      </c>
      <c r="M730" s="308">
        <f t="shared" si="119"/>
        <v>4.3</v>
      </c>
      <c r="N730" s="308">
        <f t="shared" si="119"/>
        <v>7.9</v>
      </c>
      <c r="O730" s="308">
        <f t="shared" si="120"/>
        <v>12.2</v>
      </c>
      <c r="P730" s="34">
        <f t="shared" si="121"/>
        <v>1.4333333333333333</v>
      </c>
      <c r="Q730" s="34">
        <f t="shared" si="121"/>
        <v>2.6333333333333333</v>
      </c>
      <c r="R730" s="33"/>
      <c r="S730" s="33"/>
      <c r="T730" s="33">
        <f t="shared" si="122"/>
        <v>1.4333333333333333</v>
      </c>
      <c r="U730" s="309">
        <f t="shared" si="122"/>
        <v>2.6333333333333333</v>
      </c>
      <c r="V730" s="185"/>
      <c r="W730" s="185">
        <f t="shared" si="123"/>
        <v>1.4333333333333333</v>
      </c>
      <c r="X730" s="185">
        <f t="shared" si="123"/>
        <v>2.6333333333333333</v>
      </c>
      <c r="Y730" s="185"/>
    </row>
    <row r="731" spans="1:25" ht="18.75">
      <c r="A731" s="181">
        <v>47</v>
      </c>
      <c r="B731" s="306" t="s">
        <v>2899</v>
      </c>
      <c r="C731" s="306"/>
      <c r="D731" s="307"/>
      <c r="E731" s="310" t="s">
        <v>4380</v>
      </c>
      <c r="F731" s="356">
        <v>351</v>
      </c>
      <c r="G731" s="238"/>
      <c r="H731" s="238"/>
      <c r="I731" s="308">
        <f t="shared" si="115"/>
        <v>14.5</v>
      </c>
      <c r="J731" s="308">
        <f t="shared" si="116"/>
        <v>13.7</v>
      </c>
      <c r="K731" s="308">
        <f t="shared" si="117"/>
        <v>4.8</v>
      </c>
      <c r="L731" s="308">
        <f t="shared" si="118"/>
        <v>8.9</v>
      </c>
      <c r="M731" s="308">
        <f t="shared" si="119"/>
        <v>4.8</v>
      </c>
      <c r="N731" s="308">
        <f t="shared" si="119"/>
        <v>8.9</v>
      </c>
      <c r="O731" s="308">
        <f t="shared" si="120"/>
        <v>13.7</v>
      </c>
      <c r="P731" s="34">
        <f t="shared" si="121"/>
        <v>1.5999999999999999</v>
      </c>
      <c r="Q731" s="34">
        <f t="shared" si="121"/>
        <v>2.9666666666666668</v>
      </c>
      <c r="R731" s="33"/>
      <c r="S731" s="33"/>
      <c r="T731" s="33">
        <f t="shared" si="122"/>
        <v>1.5999999999999999</v>
      </c>
      <c r="U731" s="309">
        <f t="shared" si="122"/>
        <v>2.9666666666666668</v>
      </c>
      <c r="V731" s="185"/>
      <c r="W731" s="185">
        <f t="shared" si="123"/>
        <v>1.5999999999999999</v>
      </c>
      <c r="X731" s="185">
        <f t="shared" si="123"/>
        <v>2.9666666666666668</v>
      </c>
      <c r="Y731" s="185"/>
    </row>
    <row r="732" spans="1:25" ht="18.75">
      <c r="A732" s="181">
        <v>48</v>
      </c>
      <c r="B732" s="306" t="s">
        <v>2899</v>
      </c>
      <c r="C732" s="306"/>
      <c r="D732" s="307"/>
      <c r="E732" s="310" t="s">
        <v>4381</v>
      </c>
      <c r="F732" s="356">
        <v>124</v>
      </c>
      <c r="G732" s="238"/>
      <c r="H732" s="238"/>
      <c r="I732" s="308">
        <f t="shared" si="115"/>
        <v>5.0999999999999996</v>
      </c>
      <c r="J732" s="308">
        <f t="shared" si="116"/>
        <v>4.8</v>
      </c>
      <c r="K732" s="308">
        <f t="shared" si="117"/>
        <v>1.7</v>
      </c>
      <c r="L732" s="308">
        <f t="shared" si="118"/>
        <v>3.1</v>
      </c>
      <c r="M732" s="308">
        <f t="shared" si="119"/>
        <v>1.7</v>
      </c>
      <c r="N732" s="308">
        <f t="shared" si="119"/>
        <v>3.1</v>
      </c>
      <c r="O732" s="308">
        <f t="shared" si="120"/>
        <v>4.8</v>
      </c>
      <c r="P732" s="34">
        <f t="shared" si="121"/>
        <v>0.56666666666666665</v>
      </c>
      <c r="Q732" s="34">
        <f t="shared" si="121"/>
        <v>1.0333333333333334</v>
      </c>
      <c r="R732" s="33"/>
      <c r="S732" s="33"/>
      <c r="T732" s="33">
        <f t="shared" si="122"/>
        <v>0.56666666666666665</v>
      </c>
      <c r="U732" s="309">
        <f t="shared" si="122"/>
        <v>1.0333333333333334</v>
      </c>
      <c r="V732" s="185"/>
      <c r="W732" s="185">
        <f t="shared" si="123"/>
        <v>0.56666666666666665</v>
      </c>
      <c r="X732" s="185">
        <f t="shared" si="123"/>
        <v>1.0333333333333334</v>
      </c>
      <c r="Y732" s="185"/>
    </row>
    <row r="733" spans="1:25" ht="18.75">
      <c r="A733" s="181">
        <v>49</v>
      </c>
      <c r="B733" s="306" t="s">
        <v>2899</v>
      </c>
      <c r="C733" s="306"/>
      <c r="D733" s="307"/>
      <c r="E733" s="310" t="s">
        <v>4382</v>
      </c>
      <c r="F733" s="356">
        <v>230</v>
      </c>
      <c r="G733" s="238">
        <v>13.196000000000012</v>
      </c>
      <c r="H733" s="238"/>
      <c r="I733" s="308">
        <f>ROUND(F733*45/100*50*0.0015,1)</f>
        <v>7.8</v>
      </c>
      <c r="J733" s="308">
        <f t="shared" si="116"/>
        <v>7.4</v>
      </c>
      <c r="K733" s="308">
        <f t="shared" si="117"/>
        <v>2.6</v>
      </c>
      <c r="L733" s="308">
        <f t="shared" si="118"/>
        <v>4.8</v>
      </c>
      <c r="M733" s="308">
        <v>0</v>
      </c>
      <c r="N733" s="308">
        <f t="shared" si="119"/>
        <v>4.8</v>
      </c>
      <c r="O733" s="308">
        <f t="shared" si="120"/>
        <v>4.8</v>
      </c>
      <c r="P733" s="34">
        <f t="shared" si="121"/>
        <v>0</v>
      </c>
      <c r="Q733" s="34">
        <f t="shared" si="121"/>
        <v>1.5999999999999999</v>
      </c>
      <c r="R733" s="33"/>
      <c r="S733" s="33"/>
      <c r="T733" s="33">
        <f t="shared" si="122"/>
        <v>0</v>
      </c>
      <c r="U733" s="309">
        <f t="shared" si="122"/>
        <v>1.5999999999999999</v>
      </c>
      <c r="V733" s="185"/>
      <c r="W733" s="185">
        <f t="shared" si="123"/>
        <v>0</v>
      </c>
      <c r="X733" s="185">
        <f t="shared" si="123"/>
        <v>1.5999999999999999</v>
      </c>
      <c r="Y733" s="185"/>
    </row>
    <row r="734" spans="1:25" ht="18.75">
      <c r="A734" s="181">
        <v>50</v>
      </c>
      <c r="B734" s="306" t="s">
        <v>2899</v>
      </c>
      <c r="C734" s="306"/>
      <c r="D734" s="307"/>
      <c r="E734" s="310" t="s">
        <v>4383</v>
      </c>
      <c r="F734" s="356">
        <v>0</v>
      </c>
      <c r="G734" s="238"/>
      <c r="H734" s="238"/>
      <c r="I734" s="308">
        <f t="shared" si="115"/>
        <v>0</v>
      </c>
      <c r="J734" s="308">
        <f t="shared" si="116"/>
        <v>0</v>
      </c>
      <c r="K734" s="308">
        <f t="shared" si="117"/>
        <v>0</v>
      </c>
      <c r="L734" s="308">
        <f t="shared" si="118"/>
        <v>0</v>
      </c>
      <c r="M734" s="308">
        <f t="shared" si="119"/>
        <v>0</v>
      </c>
      <c r="N734" s="308">
        <f t="shared" si="119"/>
        <v>0</v>
      </c>
      <c r="O734" s="308">
        <f t="shared" si="120"/>
        <v>0</v>
      </c>
      <c r="P734" s="34">
        <f t="shared" si="121"/>
        <v>0</v>
      </c>
      <c r="Q734" s="34">
        <f t="shared" si="121"/>
        <v>0</v>
      </c>
      <c r="R734" s="33"/>
      <c r="S734" s="33"/>
      <c r="T734" s="33">
        <f t="shared" si="122"/>
        <v>0</v>
      </c>
      <c r="U734" s="309">
        <f t="shared" si="122"/>
        <v>0</v>
      </c>
      <c r="V734" s="185"/>
      <c r="W734" s="185">
        <f t="shared" si="123"/>
        <v>0</v>
      </c>
      <c r="X734" s="185">
        <f t="shared" si="123"/>
        <v>0</v>
      </c>
      <c r="Y734" s="185"/>
    </row>
    <row r="735" spans="1:25" ht="18.75">
      <c r="A735" s="181">
        <v>51</v>
      </c>
      <c r="B735" s="306" t="s">
        <v>2899</v>
      </c>
      <c r="C735" s="306"/>
      <c r="D735" s="307" t="s">
        <v>4384</v>
      </c>
      <c r="E735" s="307" t="s">
        <v>4385</v>
      </c>
      <c r="F735" s="356">
        <v>56</v>
      </c>
      <c r="G735" s="238"/>
      <c r="H735" s="238"/>
      <c r="I735" s="308">
        <f t="shared" si="115"/>
        <v>2.2999999999999998</v>
      </c>
      <c r="J735" s="308">
        <f t="shared" si="116"/>
        <v>2.2000000000000002</v>
      </c>
      <c r="K735" s="308">
        <f t="shared" si="117"/>
        <v>0.8</v>
      </c>
      <c r="L735" s="308">
        <f t="shared" si="118"/>
        <v>1.4</v>
      </c>
      <c r="M735" s="308">
        <f t="shared" si="119"/>
        <v>0.8</v>
      </c>
      <c r="N735" s="308">
        <f t="shared" si="119"/>
        <v>1.4</v>
      </c>
      <c r="O735" s="308">
        <f t="shared" si="120"/>
        <v>2.2000000000000002</v>
      </c>
      <c r="P735" s="34">
        <f t="shared" si="121"/>
        <v>0.26666666666666666</v>
      </c>
      <c r="Q735" s="34">
        <f t="shared" si="121"/>
        <v>0.46666666666666662</v>
      </c>
      <c r="R735" s="33"/>
      <c r="S735" s="33"/>
      <c r="T735" s="33">
        <f t="shared" si="122"/>
        <v>0.26666666666666666</v>
      </c>
      <c r="U735" s="309">
        <f t="shared" si="122"/>
        <v>0.46666666666666662</v>
      </c>
      <c r="V735" s="185"/>
      <c r="W735" s="185">
        <f t="shared" si="123"/>
        <v>0.26666666666666666</v>
      </c>
      <c r="X735" s="185">
        <f t="shared" si="123"/>
        <v>0.46666666666666662</v>
      </c>
      <c r="Y735" s="185"/>
    </row>
    <row r="736" spans="1:25" ht="18.75">
      <c r="A736" s="181">
        <v>52</v>
      </c>
      <c r="B736" s="306" t="s">
        <v>2899</v>
      </c>
      <c r="C736" s="306"/>
      <c r="D736" s="307" t="s">
        <v>2987</v>
      </c>
      <c r="E736" s="307" t="s">
        <v>4386</v>
      </c>
      <c r="F736" s="356">
        <v>51</v>
      </c>
      <c r="G736" s="238">
        <v>2.7429999999999999</v>
      </c>
      <c r="H736" s="238">
        <v>1.2765999999999988</v>
      </c>
      <c r="I736" s="308">
        <f t="shared" si="115"/>
        <v>2.1</v>
      </c>
      <c r="J736" s="308">
        <f t="shared" si="116"/>
        <v>2</v>
      </c>
      <c r="K736" s="308">
        <f t="shared" si="117"/>
        <v>0.7</v>
      </c>
      <c r="L736" s="308">
        <f t="shared" si="118"/>
        <v>1.3</v>
      </c>
      <c r="M736" s="308">
        <v>0</v>
      </c>
      <c r="N736" s="308">
        <f t="shared" si="119"/>
        <v>2.3400000000001198E-2</v>
      </c>
      <c r="O736" s="308">
        <f t="shared" si="120"/>
        <v>2.3400000000001198E-2</v>
      </c>
      <c r="P736" s="34">
        <f t="shared" si="121"/>
        <v>0</v>
      </c>
      <c r="Q736" s="34">
        <f t="shared" si="121"/>
        <v>7.8000000000003995E-3</v>
      </c>
      <c r="R736" s="33"/>
      <c r="S736" s="33"/>
      <c r="T736" s="33">
        <f t="shared" si="122"/>
        <v>0</v>
      </c>
      <c r="U736" s="309">
        <f t="shared" si="122"/>
        <v>7.8000000000003995E-3</v>
      </c>
      <c r="V736" s="185"/>
      <c r="W736" s="185">
        <f t="shared" si="123"/>
        <v>0</v>
      </c>
      <c r="X736" s="185">
        <f t="shared" si="123"/>
        <v>7.8000000000003995E-3</v>
      </c>
      <c r="Y736" s="185"/>
    </row>
    <row r="737" spans="1:25" ht="18.75">
      <c r="A737" s="181">
        <v>53</v>
      </c>
      <c r="B737" s="306" t="s">
        <v>2899</v>
      </c>
      <c r="C737" s="306"/>
      <c r="D737" s="307" t="s">
        <v>4329</v>
      </c>
      <c r="E737" s="307" t="s">
        <v>4387</v>
      </c>
      <c r="F737" s="356">
        <v>18</v>
      </c>
      <c r="G737" s="238"/>
      <c r="H737" s="238"/>
      <c r="I737" s="308">
        <f t="shared" si="115"/>
        <v>0.7</v>
      </c>
      <c r="J737" s="308">
        <f t="shared" si="116"/>
        <v>0.60000000000000009</v>
      </c>
      <c r="K737" s="308">
        <f t="shared" si="117"/>
        <v>0.2</v>
      </c>
      <c r="L737" s="308">
        <f t="shared" si="118"/>
        <v>0.4</v>
      </c>
      <c r="M737" s="308">
        <f t="shared" si="119"/>
        <v>0.2</v>
      </c>
      <c r="N737" s="308">
        <f t="shared" si="119"/>
        <v>0.4</v>
      </c>
      <c r="O737" s="308">
        <f t="shared" si="120"/>
        <v>0.60000000000000009</v>
      </c>
      <c r="P737" s="34">
        <f t="shared" si="121"/>
        <v>6.6666666666666666E-2</v>
      </c>
      <c r="Q737" s="34">
        <f t="shared" si="121"/>
        <v>0.13333333333333333</v>
      </c>
      <c r="R737" s="33"/>
      <c r="S737" s="33"/>
      <c r="T737" s="33">
        <f t="shared" si="122"/>
        <v>6.6666666666666666E-2</v>
      </c>
      <c r="U737" s="309">
        <f t="shared" si="122"/>
        <v>0.13333333333333333</v>
      </c>
      <c r="V737" s="185"/>
      <c r="W737" s="185">
        <f t="shared" si="123"/>
        <v>6.6666666666666666E-2</v>
      </c>
      <c r="X737" s="185">
        <f t="shared" si="123"/>
        <v>0.13333333333333333</v>
      </c>
      <c r="Y737" s="185"/>
    </row>
    <row r="738" spans="1:25" ht="18.75">
      <c r="A738" s="181">
        <v>54</v>
      </c>
      <c r="B738" s="306" t="s">
        <v>2899</v>
      </c>
      <c r="C738" s="306"/>
      <c r="D738" s="307" t="s">
        <v>1778</v>
      </c>
      <c r="E738" s="307" t="s">
        <v>4388</v>
      </c>
      <c r="F738" s="356">
        <v>29</v>
      </c>
      <c r="G738" s="238"/>
      <c r="H738" s="238"/>
      <c r="I738" s="308">
        <f t="shared" si="115"/>
        <v>1.2</v>
      </c>
      <c r="J738" s="308">
        <f t="shared" si="116"/>
        <v>1.1000000000000001</v>
      </c>
      <c r="K738" s="308">
        <f t="shared" si="117"/>
        <v>0.4</v>
      </c>
      <c r="L738" s="308">
        <f t="shared" si="118"/>
        <v>0.7</v>
      </c>
      <c r="M738" s="308">
        <f t="shared" si="119"/>
        <v>0.4</v>
      </c>
      <c r="N738" s="308">
        <f t="shared" si="119"/>
        <v>0.7</v>
      </c>
      <c r="O738" s="308">
        <f t="shared" si="120"/>
        <v>1.1000000000000001</v>
      </c>
      <c r="P738" s="34">
        <f t="shared" si="121"/>
        <v>0.13333333333333333</v>
      </c>
      <c r="Q738" s="34">
        <f t="shared" si="121"/>
        <v>0.23333333333333331</v>
      </c>
      <c r="R738" s="33"/>
      <c r="S738" s="33"/>
      <c r="T738" s="33">
        <f t="shared" si="122"/>
        <v>0.13333333333333333</v>
      </c>
      <c r="U738" s="309">
        <f t="shared" si="122"/>
        <v>0.23333333333333331</v>
      </c>
      <c r="V738" s="185"/>
      <c r="W738" s="185">
        <f t="shared" si="123"/>
        <v>0.13333333333333333</v>
      </c>
      <c r="X738" s="185">
        <f t="shared" si="123"/>
        <v>0.23333333333333331</v>
      </c>
      <c r="Y738" s="185"/>
    </row>
    <row r="739" spans="1:25" ht="18.75">
      <c r="A739" s="181">
        <v>55</v>
      </c>
      <c r="B739" s="306" t="s">
        <v>2899</v>
      </c>
      <c r="C739" s="306"/>
      <c r="D739" s="340" t="s">
        <v>2919</v>
      </c>
      <c r="E739" s="340" t="s">
        <v>4389</v>
      </c>
      <c r="F739" s="181">
        <v>61</v>
      </c>
      <c r="G739" s="238">
        <v>0.90935000000000055</v>
      </c>
      <c r="H739" s="238"/>
      <c r="I739" s="308">
        <f t="shared" si="115"/>
        <v>2.5</v>
      </c>
      <c r="J739" s="308">
        <f t="shared" si="116"/>
        <v>2.2999999999999998</v>
      </c>
      <c r="K739" s="308">
        <f t="shared" si="117"/>
        <v>0.8</v>
      </c>
      <c r="L739" s="308">
        <f t="shared" si="118"/>
        <v>1.5</v>
      </c>
      <c r="M739" s="308">
        <v>0</v>
      </c>
      <c r="N739" s="308">
        <f t="shared" si="119"/>
        <v>1.5</v>
      </c>
      <c r="O739" s="308">
        <f t="shared" si="120"/>
        <v>1.5</v>
      </c>
      <c r="P739" s="34">
        <f t="shared" si="121"/>
        <v>0</v>
      </c>
      <c r="Q739" s="34">
        <f t="shared" si="121"/>
        <v>0.5</v>
      </c>
      <c r="R739" s="33"/>
      <c r="S739" s="33"/>
      <c r="T739" s="33">
        <f t="shared" si="122"/>
        <v>0</v>
      </c>
      <c r="U739" s="309">
        <f t="shared" si="122"/>
        <v>0.5</v>
      </c>
      <c r="V739" s="185"/>
      <c r="W739" s="185">
        <f t="shared" si="123"/>
        <v>0</v>
      </c>
      <c r="X739" s="185">
        <f t="shared" si="123"/>
        <v>0.5</v>
      </c>
      <c r="Y739" s="185"/>
    </row>
    <row r="740" spans="1:25" ht="18.75">
      <c r="A740" s="181">
        <v>56</v>
      </c>
      <c r="B740" s="306" t="s">
        <v>2899</v>
      </c>
      <c r="C740" s="306"/>
      <c r="D740" s="340"/>
      <c r="E740" s="310" t="s">
        <v>4390</v>
      </c>
      <c r="F740" s="181">
        <v>307</v>
      </c>
      <c r="G740" s="238">
        <v>18.128250000000005</v>
      </c>
      <c r="H740" s="238">
        <v>54.112749999999963</v>
      </c>
      <c r="I740" s="308">
        <f t="shared" si="115"/>
        <v>12.7</v>
      </c>
      <c r="J740" s="308">
        <f t="shared" si="116"/>
        <v>12</v>
      </c>
      <c r="K740" s="308">
        <f t="shared" si="117"/>
        <v>4.2</v>
      </c>
      <c r="L740" s="308">
        <f t="shared" si="118"/>
        <v>7.8</v>
      </c>
      <c r="M740" s="308">
        <v>0</v>
      </c>
      <c r="N740" s="308">
        <v>0</v>
      </c>
      <c r="O740" s="308">
        <f t="shared" si="120"/>
        <v>0</v>
      </c>
      <c r="P740" s="34">
        <f t="shared" si="121"/>
        <v>0</v>
      </c>
      <c r="Q740" s="34">
        <f t="shared" si="121"/>
        <v>0</v>
      </c>
      <c r="R740" s="33"/>
      <c r="S740" s="33"/>
      <c r="T740" s="33">
        <f t="shared" si="122"/>
        <v>0</v>
      </c>
      <c r="U740" s="309">
        <f t="shared" si="122"/>
        <v>0</v>
      </c>
      <c r="V740" s="185"/>
      <c r="W740" s="185">
        <f t="shared" si="123"/>
        <v>0</v>
      </c>
      <c r="X740" s="185">
        <f t="shared" si="123"/>
        <v>0</v>
      </c>
      <c r="Y740" s="185"/>
    </row>
    <row r="741" spans="1:25" ht="18.75">
      <c r="A741" s="181">
        <v>57</v>
      </c>
      <c r="B741" s="306" t="s">
        <v>2899</v>
      </c>
      <c r="C741" s="306"/>
      <c r="D741" s="340"/>
      <c r="E741" s="310" t="s">
        <v>4391</v>
      </c>
      <c r="F741" s="181">
        <v>32</v>
      </c>
      <c r="G741" s="238"/>
      <c r="H741" s="238"/>
      <c r="I741" s="308">
        <f t="shared" si="115"/>
        <v>1.3</v>
      </c>
      <c r="J741" s="308">
        <f t="shared" si="116"/>
        <v>1.2000000000000002</v>
      </c>
      <c r="K741" s="308">
        <f t="shared" si="117"/>
        <v>0.4</v>
      </c>
      <c r="L741" s="308">
        <f t="shared" si="118"/>
        <v>0.8</v>
      </c>
      <c r="M741" s="308">
        <f t="shared" si="119"/>
        <v>0.4</v>
      </c>
      <c r="N741" s="308">
        <f t="shared" si="119"/>
        <v>0.8</v>
      </c>
      <c r="O741" s="308">
        <f t="shared" si="120"/>
        <v>1.2000000000000002</v>
      </c>
      <c r="P741" s="34">
        <f t="shared" si="121"/>
        <v>0.13333333333333333</v>
      </c>
      <c r="Q741" s="34">
        <f t="shared" si="121"/>
        <v>0.26666666666666666</v>
      </c>
      <c r="R741" s="33"/>
      <c r="S741" s="33"/>
      <c r="T741" s="33">
        <f t="shared" si="122"/>
        <v>0.13333333333333333</v>
      </c>
      <c r="U741" s="309">
        <f t="shared" si="122"/>
        <v>0.26666666666666666</v>
      </c>
      <c r="V741" s="185"/>
      <c r="W741" s="185">
        <f t="shared" si="123"/>
        <v>0.13333333333333333</v>
      </c>
      <c r="X741" s="185">
        <f t="shared" si="123"/>
        <v>0.26666666666666666</v>
      </c>
      <c r="Y741" s="185"/>
    </row>
    <row r="742" spans="1:25" ht="37.5">
      <c r="A742" s="181">
        <v>58</v>
      </c>
      <c r="B742" s="306" t="s">
        <v>2899</v>
      </c>
      <c r="C742" s="306"/>
      <c r="D742" s="340"/>
      <c r="E742" s="310" t="s">
        <v>4392</v>
      </c>
      <c r="F742" s="181">
        <v>225</v>
      </c>
      <c r="G742" s="238">
        <v>13.974500000000003</v>
      </c>
      <c r="H742" s="238">
        <v>29.557499999999997</v>
      </c>
      <c r="I742" s="308">
        <f t="shared" si="115"/>
        <v>9.3000000000000007</v>
      </c>
      <c r="J742" s="308">
        <f t="shared" si="116"/>
        <v>8.8000000000000007</v>
      </c>
      <c r="K742" s="308">
        <f t="shared" si="117"/>
        <v>3.1</v>
      </c>
      <c r="L742" s="308">
        <f t="shared" si="118"/>
        <v>5.7</v>
      </c>
      <c r="M742" s="308">
        <v>0</v>
      </c>
      <c r="N742" s="308">
        <v>0</v>
      </c>
      <c r="O742" s="308">
        <f t="shared" si="120"/>
        <v>0</v>
      </c>
      <c r="P742" s="34">
        <f t="shared" si="121"/>
        <v>0</v>
      </c>
      <c r="Q742" s="34">
        <f t="shared" si="121"/>
        <v>0</v>
      </c>
      <c r="R742" s="33"/>
      <c r="S742" s="33"/>
      <c r="T742" s="33">
        <f t="shared" si="122"/>
        <v>0</v>
      </c>
      <c r="U742" s="309">
        <f t="shared" si="122"/>
        <v>0</v>
      </c>
      <c r="V742" s="185"/>
      <c r="W742" s="185">
        <f t="shared" si="123"/>
        <v>0</v>
      </c>
      <c r="X742" s="185">
        <f t="shared" si="123"/>
        <v>0</v>
      </c>
      <c r="Y742" s="185"/>
    </row>
    <row r="743" spans="1:25" ht="18.75">
      <c r="A743" s="181">
        <v>59</v>
      </c>
      <c r="B743" s="306" t="s">
        <v>2899</v>
      </c>
      <c r="C743" s="306"/>
      <c r="D743" s="340"/>
      <c r="E743" s="310" t="s">
        <v>4393</v>
      </c>
      <c r="F743" s="181">
        <v>241</v>
      </c>
      <c r="G743" s="238"/>
      <c r="H743" s="239">
        <v>5.7954999999999961</v>
      </c>
      <c r="I743" s="308">
        <f t="shared" si="115"/>
        <v>9.9</v>
      </c>
      <c r="J743" s="308">
        <f t="shared" si="116"/>
        <v>9.3999999999999986</v>
      </c>
      <c r="K743" s="308">
        <f t="shared" si="117"/>
        <v>3.3</v>
      </c>
      <c r="L743" s="308">
        <f t="shared" si="118"/>
        <v>6.1</v>
      </c>
      <c r="M743" s="308">
        <f t="shared" si="119"/>
        <v>3.3</v>
      </c>
      <c r="N743" s="308">
        <f t="shared" si="119"/>
        <v>0.30450000000000355</v>
      </c>
      <c r="O743" s="308">
        <f t="shared" si="120"/>
        <v>3.6045000000000034</v>
      </c>
      <c r="P743" s="34">
        <f t="shared" si="121"/>
        <v>1.0999999999999999</v>
      </c>
      <c r="Q743" s="34">
        <f t="shared" si="121"/>
        <v>0.10150000000000119</v>
      </c>
      <c r="R743" s="33"/>
      <c r="S743" s="33"/>
      <c r="T743" s="33">
        <f t="shared" si="122"/>
        <v>1.0999999999999999</v>
      </c>
      <c r="U743" s="309">
        <f t="shared" si="122"/>
        <v>0.10150000000000119</v>
      </c>
      <c r="V743" s="185"/>
      <c r="W743" s="185">
        <f t="shared" si="123"/>
        <v>1.0999999999999999</v>
      </c>
      <c r="X743" s="185">
        <f t="shared" si="123"/>
        <v>0.10150000000000119</v>
      </c>
      <c r="Y743" s="185"/>
    </row>
    <row r="744" spans="1:25" ht="18.75">
      <c r="A744" s="181">
        <v>60</v>
      </c>
      <c r="B744" s="306" t="s">
        <v>2899</v>
      </c>
      <c r="C744" s="306"/>
      <c r="D744" s="340"/>
      <c r="E744" s="310" t="s">
        <v>4394</v>
      </c>
      <c r="F744" s="181">
        <v>180</v>
      </c>
      <c r="G744" s="238"/>
      <c r="H744" s="238"/>
      <c r="I744" s="308">
        <f t="shared" si="115"/>
        <v>7.4</v>
      </c>
      <c r="J744" s="308">
        <f t="shared" si="116"/>
        <v>7.1</v>
      </c>
      <c r="K744" s="308">
        <f t="shared" si="117"/>
        <v>2.5</v>
      </c>
      <c r="L744" s="308">
        <f t="shared" si="118"/>
        <v>4.5999999999999996</v>
      </c>
      <c r="M744" s="308">
        <f t="shared" si="119"/>
        <v>2.5</v>
      </c>
      <c r="N744" s="308">
        <f t="shared" si="119"/>
        <v>4.5999999999999996</v>
      </c>
      <c r="O744" s="308">
        <f t="shared" si="120"/>
        <v>7.1</v>
      </c>
      <c r="P744" s="34">
        <f t="shared" si="121"/>
        <v>0.83333333333333337</v>
      </c>
      <c r="Q744" s="34">
        <f t="shared" si="121"/>
        <v>1.5333333333333332</v>
      </c>
      <c r="R744" s="33"/>
      <c r="S744" s="33"/>
      <c r="T744" s="33">
        <f t="shared" si="122"/>
        <v>0.83333333333333337</v>
      </c>
      <c r="U744" s="309">
        <f t="shared" si="122"/>
        <v>1.5333333333333332</v>
      </c>
      <c r="V744" s="185"/>
      <c r="W744" s="185">
        <f t="shared" si="123"/>
        <v>0.83333333333333337</v>
      </c>
      <c r="X744" s="185">
        <f t="shared" si="123"/>
        <v>1.5333333333333332</v>
      </c>
      <c r="Y744" s="185"/>
    </row>
    <row r="745" spans="1:25" ht="18.75">
      <c r="A745" s="181">
        <v>61</v>
      </c>
      <c r="B745" s="306" t="s">
        <v>2899</v>
      </c>
      <c r="C745" s="306"/>
      <c r="D745" s="340"/>
      <c r="E745" s="310" t="s">
        <v>4395</v>
      </c>
      <c r="F745" s="181">
        <v>129</v>
      </c>
      <c r="G745" s="238">
        <v>5.6579999999999995</v>
      </c>
      <c r="H745" s="238">
        <v>13.669499999999999</v>
      </c>
      <c r="I745" s="308">
        <f t="shared" si="115"/>
        <v>5.3</v>
      </c>
      <c r="J745" s="308">
        <f t="shared" si="116"/>
        <v>5.0999999999999996</v>
      </c>
      <c r="K745" s="308">
        <f t="shared" si="117"/>
        <v>1.8</v>
      </c>
      <c r="L745" s="308">
        <f t="shared" si="118"/>
        <v>3.3</v>
      </c>
      <c r="M745" s="308">
        <v>0</v>
      </c>
      <c r="N745" s="308">
        <v>0</v>
      </c>
      <c r="O745" s="308">
        <f t="shared" si="120"/>
        <v>0</v>
      </c>
      <c r="P745" s="34">
        <f t="shared" si="121"/>
        <v>0</v>
      </c>
      <c r="Q745" s="34">
        <f t="shared" si="121"/>
        <v>0</v>
      </c>
      <c r="R745" s="33"/>
      <c r="S745" s="33"/>
      <c r="T745" s="33">
        <f t="shared" si="122"/>
        <v>0</v>
      </c>
      <c r="U745" s="309">
        <f t="shared" si="122"/>
        <v>0</v>
      </c>
      <c r="V745" s="185"/>
      <c r="W745" s="185">
        <f t="shared" si="123"/>
        <v>0</v>
      </c>
      <c r="X745" s="185">
        <f t="shared" si="123"/>
        <v>0</v>
      </c>
      <c r="Y745" s="185"/>
    </row>
    <row r="746" spans="1:25" ht="18.75">
      <c r="A746" s="181">
        <v>62</v>
      </c>
      <c r="B746" s="306" t="s">
        <v>2899</v>
      </c>
      <c r="C746" s="306"/>
      <c r="D746" s="340"/>
      <c r="E746" s="310" t="s">
        <v>4396</v>
      </c>
      <c r="F746" s="181">
        <v>303</v>
      </c>
      <c r="G746" s="238">
        <v>9.5394999999999985</v>
      </c>
      <c r="H746" s="238">
        <v>28.802999999999997</v>
      </c>
      <c r="I746" s="308">
        <f t="shared" si="115"/>
        <v>12.5</v>
      </c>
      <c r="J746" s="308">
        <f t="shared" si="116"/>
        <v>11.9</v>
      </c>
      <c r="K746" s="308">
        <f t="shared" si="117"/>
        <v>4.2</v>
      </c>
      <c r="L746" s="308">
        <f t="shared" si="118"/>
        <v>7.7</v>
      </c>
      <c r="M746" s="308">
        <v>0</v>
      </c>
      <c r="N746" s="308">
        <v>0</v>
      </c>
      <c r="O746" s="308">
        <f t="shared" si="120"/>
        <v>0</v>
      </c>
      <c r="P746" s="34">
        <f t="shared" si="121"/>
        <v>0</v>
      </c>
      <c r="Q746" s="34">
        <f t="shared" si="121"/>
        <v>0</v>
      </c>
      <c r="R746" s="33"/>
      <c r="S746" s="33"/>
      <c r="T746" s="33">
        <f t="shared" si="122"/>
        <v>0</v>
      </c>
      <c r="U746" s="309">
        <f t="shared" si="122"/>
        <v>0</v>
      </c>
      <c r="V746" s="185"/>
      <c r="W746" s="185">
        <f t="shared" si="123"/>
        <v>0</v>
      </c>
      <c r="X746" s="185">
        <f t="shared" si="123"/>
        <v>0</v>
      </c>
      <c r="Y746" s="185"/>
    </row>
    <row r="747" spans="1:25" ht="20.25">
      <c r="A747" s="317"/>
      <c r="B747" s="318"/>
      <c r="C747" s="318"/>
      <c r="D747" s="319"/>
      <c r="E747" s="320" t="s">
        <v>225</v>
      </c>
      <c r="F747" s="321"/>
      <c r="G747" s="322"/>
      <c r="H747" s="322"/>
      <c r="I747" s="322">
        <f t="shared" ref="I747:Q747" si="124">SUM(I685:I746)</f>
        <v>291.59999999999997</v>
      </c>
      <c r="J747" s="322"/>
      <c r="K747" s="322">
        <f t="shared" si="124"/>
        <v>97.09999999999998</v>
      </c>
      <c r="L747" s="322">
        <f t="shared" si="124"/>
        <v>179.70000000000002</v>
      </c>
      <c r="M747" s="322">
        <f t="shared" si="124"/>
        <v>47.914399999999986</v>
      </c>
      <c r="N747" s="322">
        <f t="shared" si="124"/>
        <v>112.5963</v>
      </c>
      <c r="O747" s="308">
        <f t="shared" si="120"/>
        <v>160.51069999999999</v>
      </c>
      <c r="P747" s="324">
        <f t="shared" si="124"/>
        <v>15.971466666666663</v>
      </c>
      <c r="Q747" s="324">
        <f t="shared" si="124"/>
        <v>37.5321</v>
      </c>
      <c r="R747" s="322"/>
      <c r="S747" s="322"/>
      <c r="T747" s="322">
        <f>SUM(T685:T746)</f>
        <v>15.971466666666663</v>
      </c>
      <c r="U747" s="322">
        <f>SUM(U685:U746)</f>
        <v>37.5321</v>
      </c>
      <c r="V747" s="322"/>
      <c r="W747" s="322">
        <f>SUM(W685:W746)</f>
        <v>15.971466666666663</v>
      </c>
      <c r="X747" s="322">
        <f>SUM(X685:X746)</f>
        <v>37.5321</v>
      </c>
      <c r="Y747" s="322"/>
    </row>
    <row r="748" spans="1:25">
      <c r="A748" s="44"/>
      <c r="B748" s="323"/>
      <c r="C748" s="323"/>
      <c r="D748" s="323"/>
      <c r="E748" s="323"/>
      <c r="F748" s="44"/>
      <c r="G748" s="243"/>
      <c r="H748" s="243"/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</row>
    <row r="749" spans="1:25">
      <c r="A749" s="44"/>
      <c r="B749" s="323"/>
      <c r="C749" s="323"/>
      <c r="D749" s="323"/>
      <c r="E749" s="323"/>
      <c r="F749" s="44"/>
      <c r="G749" s="243"/>
      <c r="H749" s="243"/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</row>
    <row r="750" spans="1:25">
      <c r="A750" s="44"/>
      <c r="B750" s="323"/>
      <c r="C750" s="323"/>
      <c r="D750" s="323"/>
      <c r="E750" s="323"/>
      <c r="F750" s="44"/>
      <c r="G750" s="243"/>
      <c r="H750" s="243"/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</row>
    <row r="751" spans="1:25">
      <c r="A751" s="44"/>
      <c r="B751" s="323"/>
      <c r="C751" s="323"/>
      <c r="D751" s="323"/>
      <c r="E751" s="323"/>
      <c r="F751" s="44"/>
      <c r="G751" s="243"/>
      <c r="H751" s="243"/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</row>
    <row r="752" spans="1:25">
      <c r="A752" s="44"/>
      <c r="B752" s="323"/>
      <c r="C752" s="323"/>
      <c r="D752" s="323"/>
      <c r="E752" s="323"/>
      <c r="F752" s="44"/>
      <c r="G752" s="243"/>
      <c r="H752" s="243"/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</row>
    <row r="753" spans="1:25">
      <c r="A753" s="44"/>
      <c r="B753" s="323"/>
      <c r="C753" s="323"/>
      <c r="D753" s="323"/>
      <c r="E753" s="323"/>
      <c r="F753" s="44"/>
      <c r="G753" s="243"/>
      <c r="H753" s="243"/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</row>
    <row r="754" spans="1:25">
      <c r="A754" s="44"/>
      <c r="B754" s="323"/>
      <c r="C754" s="323"/>
      <c r="D754" s="323"/>
      <c r="E754" s="323"/>
      <c r="F754" s="44"/>
      <c r="G754" s="243"/>
      <c r="H754" s="243"/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</row>
    <row r="755" spans="1:25">
      <c r="A755" s="44"/>
      <c r="B755" s="323"/>
      <c r="C755" s="323"/>
      <c r="D755" s="323"/>
      <c r="E755" s="323"/>
      <c r="F755" s="44"/>
      <c r="G755" s="243"/>
      <c r="H755" s="243"/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</row>
    <row r="756" spans="1:25">
      <c r="A756" s="44"/>
      <c r="B756" s="323"/>
      <c r="C756" s="323"/>
      <c r="D756" s="323"/>
      <c r="E756" s="323"/>
      <c r="F756" s="44"/>
      <c r="G756" s="243"/>
      <c r="H756" s="243"/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</row>
    <row r="757" spans="1:25">
      <c r="A757" s="44"/>
      <c r="B757" s="323"/>
      <c r="C757" s="323"/>
      <c r="D757" s="323"/>
      <c r="E757" s="323"/>
      <c r="F757" s="44"/>
      <c r="G757" s="243"/>
      <c r="H757" s="243"/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</row>
    <row r="758" spans="1:25">
      <c r="A758" s="44"/>
      <c r="B758" s="323"/>
      <c r="C758" s="323"/>
      <c r="D758" s="323"/>
      <c r="E758" s="323"/>
      <c r="F758" s="44"/>
      <c r="G758" s="243"/>
      <c r="H758" s="243"/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</row>
    <row r="759" spans="1:25">
      <c r="A759" s="44"/>
      <c r="B759" s="323"/>
      <c r="C759" s="323"/>
      <c r="D759" s="323"/>
      <c r="E759" s="323"/>
      <c r="F759" s="44"/>
      <c r="G759" s="243"/>
      <c r="H759" s="243"/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</row>
    <row r="760" spans="1:25">
      <c r="A760" s="44"/>
      <c r="B760" s="323"/>
      <c r="C760" s="323"/>
      <c r="D760" s="323"/>
      <c r="E760" s="323"/>
      <c r="F760" s="44"/>
      <c r="G760" s="243"/>
      <c r="H760" s="243"/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</row>
    <row r="761" spans="1:25">
      <c r="A761" s="44"/>
      <c r="B761" s="323"/>
      <c r="C761" s="323"/>
      <c r="D761" s="323"/>
      <c r="E761" s="323"/>
      <c r="F761" s="44"/>
      <c r="G761" s="243"/>
      <c r="H761" s="243"/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</row>
    <row r="762" spans="1:25">
      <c r="A762" s="44"/>
      <c r="B762" s="323"/>
      <c r="C762" s="323"/>
      <c r="D762" s="323"/>
      <c r="E762" s="323"/>
      <c r="F762" s="44"/>
      <c r="G762" s="243"/>
      <c r="H762" s="243"/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</row>
    <row r="763" spans="1:25">
      <c r="A763" s="44"/>
      <c r="B763" s="323"/>
      <c r="C763" s="323"/>
      <c r="D763" s="323"/>
      <c r="E763" s="323"/>
      <c r="F763" s="44"/>
      <c r="G763" s="243"/>
      <c r="H763" s="243"/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</row>
    <row r="764" spans="1:25">
      <c r="A764" s="44"/>
      <c r="B764" s="323"/>
      <c r="C764" s="323"/>
      <c r="D764" s="323"/>
      <c r="E764" s="323"/>
      <c r="F764" s="44"/>
      <c r="G764" s="243"/>
      <c r="H764" s="243"/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</row>
    <row r="765" spans="1:25">
      <c r="A765" s="44"/>
      <c r="B765" s="323"/>
      <c r="C765" s="323"/>
      <c r="D765" s="323"/>
      <c r="E765" s="323"/>
      <c r="F765" s="44"/>
      <c r="G765" s="243"/>
      <c r="H765" s="243"/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</row>
    <row r="766" spans="1:25">
      <c r="A766" s="44"/>
      <c r="B766" s="323"/>
      <c r="C766" s="323"/>
      <c r="D766" s="323"/>
      <c r="E766" s="323"/>
      <c r="F766" s="44"/>
      <c r="G766" s="243"/>
      <c r="H766" s="243"/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</row>
    <row r="767" spans="1:25">
      <c r="A767" s="44"/>
      <c r="B767" s="323"/>
      <c r="C767" s="323"/>
      <c r="D767" s="323"/>
      <c r="E767" s="323"/>
      <c r="F767" s="44"/>
      <c r="G767" s="243"/>
      <c r="H767" s="243"/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</row>
    <row r="768" spans="1:25" ht="18.75">
      <c r="A768" s="181">
        <v>1</v>
      </c>
      <c r="B768" s="306" t="s">
        <v>1949</v>
      </c>
      <c r="C768" s="306" t="s">
        <v>4397</v>
      </c>
      <c r="D768" s="307" t="s">
        <v>1954</v>
      </c>
      <c r="E768" s="307" t="s">
        <v>4398</v>
      </c>
      <c r="F768" s="181">
        <v>198</v>
      </c>
      <c r="G768" s="238"/>
      <c r="H768" s="238"/>
      <c r="I768" s="308">
        <f t="shared" ref="I768:I831" si="125">ROUND(F768*55/100*50*0.0015,1)</f>
        <v>8.1999999999999993</v>
      </c>
      <c r="J768" s="308">
        <f t="shared" ref="J768:J831" si="126">K768+L768</f>
        <v>7.7</v>
      </c>
      <c r="K768" s="308">
        <f t="shared" ref="K768:K831" si="127">ROUND(I768*1/3,1)</f>
        <v>2.7</v>
      </c>
      <c r="L768" s="308">
        <f t="shared" ref="L768:L831" si="128">ROUND(I768*2/3.25,1)</f>
        <v>5</v>
      </c>
      <c r="M768" s="308">
        <f t="shared" ref="M768:N831" si="129">K768-G768</f>
        <v>2.7</v>
      </c>
      <c r="N768" s="308">
        <f t="shared" si="129"/>
        <v>5</v>
      </c>
      <c r="O768" s="308">
        <f t="shared" ref="O768:O831" si="130">M768+N768</f>
        <v>7.7</v>
      </c>
      <c r="P768" s="34">
        <f t="shared" ref="P768:Q831" si="131">M768*1/3</f>
        <v>0.9</v>
      </c>
      <c r="Q768" s="34">
        <f t="shared" si="131"/>
        <v>1.6666666666666667</v>
      </c>
      <c r="R768" s="33"/>
      <c r="S768" s="33"/>
      <c r="T768" s="33">
        <f t="shared" ref="T768:U831" si="132">M768*1/3</f>
        <v>0.9</v>
      </c>
      <c r="U768" s="309">
        <f t="shared" si="132"/>
        <v>1.6666666666666667</v>
      </c>
      <c r="V768" s="185"/>
      <c r="W768" s="185">
        <f t="shared" ref="W768:X831" si="133">M768*1/3</f>
        <v>0.9</v>
      </c>
      <c r="X768" s="185">
        <f t="shared" si="133"/>
        <v>1.6666666666666667</v>
      </c>
      <c r="Y768" s="185"/>
    </row>
    <row r="769" spans="1:25" ht="18.75">
      <c r="A769" s="181">
        <v>2</v>
      </c>
      <c r="B769" s="306" t="s">
        <v>1949</v>
      </c>
      <c r="C769" s="306" t="s">
        <v>4397</v>
      </c>
      <c r="D769" s="307" t="s">
        <v>1958</v>
      </c>
      <c r="E769" s="307" t="s">
        <v>4399</v>
      </c>
      <c r="F769" s="181">
        <v>126</v>
      </c>
      <c r="G769" s="238"/>
      <c r="H769" s="238">
        <v>0.19150000000000006</v>
      </c>
      <c r="I769" s="308">
        <f t="shared" si="125"/>
        <v>5.2</v>
      </c>
      <c r="J769" s="308">
        <f t="shared" si="126"/>
        <v>4.9000000000000004</v>
      </c>
      <c r="K769" s="308">
        <f t="shared" si="127"/>
        <v>1.7</v>
      </c>
      <c r="L769" s="308">
        <f t="shared" si="128"/>
        <v>3.2</v>
      </c>
      <c r="M769" s="308">
        <f t="shared" si="129"/>
        <v>1.7</v>
      </c>
      <c r="N769" s="308">
        <f t="shared" si="129"/>
        <v>3.0085000000000002</v>
      </c>
      <c r="O769" s="308">
        <f t="shared" si="130"/>
        <v>4.7084999999999999</v>
      </c>
      <c r="P769" s="34">
        <f t="shared" si="131"/>
        <v>0.56666666666666665</v>
      </c>
      <c r="Q769" s="34">
        <f t="shared" si="131"/>
        <v>1.0028333333333335</v>
      </c>
      <c r="R769" s="33"/>
      <c r="S769" s="33"/>
      <c r="T769" s="33">
        <f t="shared" si="132"/>
        <v>0.56666666666666665</v>
      </c>
      <c r="U769" s="309">
        <f t="shared" si="132"/>
        <v>1.0028333333333335</v>
      </c>
      <c r="V769" s="185"/>
      <c r="W769" s="185">
        <f t="shared" si="133"/>
        <v>0.56666666666666665</v>
      </c>
      <c r="X769" s="185">
        <f t="shared" si="133"/>
        <v>1.0028333333333335</v>
      </c>
      <c r="Y769" s="185"/>
    </row>
    <row r="770" spans="1:25" ht="18.75">
      <c r="A770" s="181">
        <v>3</v>
      </c>
      <c r="B770" s="306" t="s">
        <v>1949</v>
      </c>
      <c r="C770" s="306" t="s">
        <v>4397</v>
      </c>
      <c r="D770" s="307" t="s">
        <v>1958</v>
      </c>
      <c r="E770" s="307" t="s">
        <v>4400</v>
      </c>
      <c r="F770" s="181">
        <v>159</v>
      </c>
      <c r="G770" s="238">
        <v>3.4320000000000004</v>
      </c>
      <c r="H770" s="238">
        <v>6.3790000000000013</v>
      </c>
      <c r="I770" s="308">
        <f>ROUND(F770*55/100*50*0.0015,1)</f>
        <v>6.6</v>
      </c>
      <c r="J770" s="308">
        <f t="shared" si="126"/>
        <v>6.3</v>
      </c>
      <c r="K770" s="308">
        <f t="shared" si="127"/>
        <v>2.2000000000000002</v>
      </c>
      <c r="L770" s="308">
        <f t="shared" si="128"/>
        <v>4.0999999999999996</v>
      </c>
      <c r="M770" s="308">
        <v>0</v>
      </c>
      <c r="N770" s="308">
        <v>0</v>
      </c>
      <c r="O770" s="308">
        <f t="shared" si="130"/>
        <v>0</v>
      </c>
      <c r="P770" s="34">
        <f t="shared" si="131"/>
        <v>0</v>
      </c>
      <c r="Q770" s="34">
        <f t="shared" si="131"/>
        <v>0</v>
      </c>
      <c r="R770" s="33"/>
      <c r="S770" s="33"/>
      <c r="T770" s="33">
        <f t="shared" si="132"/>
        <v>0</v>
      </c>
      <c r="U770" s="309">
        <f t="shared" si="132"/>
        <v>0</v>
      </c>
      <c r="V770" s="185"/>
      <c r="W770" s="185">
        <f t="shared" si="133"/>
        <v>0</v>
      </c>
      <c r="X770" s="185">
        <f t="shared" si="133"/>
        <v>0</v>
      </c>
      <c r="Y770" s="185"/>
    </row>
    <row r="771" spans="1:25" ht="18.75">
      <c r="A771" s="181">
        <v>4</v>
      </c>
      <c r="B771" s="306" t="s">
        <v>1949</v>
      </c>
      <c r="C771" s="306" t="s">
        <v>4397</v>
      </c>
      <c r="D771" s="307" t="s">
        <v>1963</v>
      </c>
      <c r="E771" s="307" t="s">
        <v>4401</v>
      </c>
      <c r="F771" s="181">
        <v>94</v>
      </c>
      <c r="G771" s="238">
        <v>1.2945</v>
      </c>
      <c r="H771" s="238">
        <v>0.24350000000000022</v>
      </c>
      <c r="I771" s="308">
        <f t="shared" si="125"/>
        <v>3.9</v>
      </c>
      <c r="J771" s="308">
        <f t="shared" si="126"/>
        <v>3.7</v>
      </c>
      <c r="K771" s="308">
        <f t="shared" si="127"/>
        <v>1.3</v>
      </c>
      <c r="L771" s="308">
        <f t="shared" si="128"/>
        <v>2.4</v>
      </c>
      <c r="M771" s="308">
        <f t="shared" si="129"/>
        <v>5.5000000000000604E-3</v>
      </c>
      <c r="N771" s="308">
        <f>L771-H771</f>
        <v>2.1564999999999999</v>
      </c>
      <c r="O771" s="308">
        <f t="shared" si="130"/>
        <v>2.1619999999999999</v>
      </c>
      <c r="P771" s="34">
        <f t="shared" si="131"/>
        <v>1.8333333333333535E-3</v>
      </c>
      <c r="Q771" s="34">
        <f t="shared" si="131"/>
        <v>0.71883333333333332</v>
      </c>
      <c r="R771" s="33"/>
      <c r="S771" s="33"/>
      <c r="T771" s="33">
        <f t="shared" si="132"/>
        <v>1.8333333333333535E-3</v>
      </c>
      <c r="U771" s="309">
        <f t="shared" si="132"/>
        <v>0.71883333333333332</v>
      </c>
      <c r="V771" s="185"/>
      <c r="W771" s="185">
        <f t="shared" si="133"/>
        <v>1.8333333333333535E-3</v>
      </c>
      <c r="X771" s="185">
        <f t="shared" si="133"/>
        <v>0.71883333333333332</v>
      </c>
      <c r="Y771" s="185"/>
    </row>
    <row r="772" spans="1:25" ht="18.75">
      <c r="A772" s="181">
        <v>5</v>
      </c>
      <c r="B772" s="306" t="s">
        <v>1949</v>
      </c>
      <c r="C772" s="306" t="s">
        <v>1949</v>
      </c>
      <c r="D772" s="307" t="s">
        <v>1967</v>
      </c>
      <c r="E772" s="307" t="s">
        <v>4402</v>
      </c>
      <c r="F772" s="181">
        <v>39</v>
      </c>
      <c r="G772" s="238"/>
      <c r="H772" s="238"/>
      <c r="I772" s="308">
        <f t="shared" si="125"/>
        <v>1.6</v>
      </c>
      <c r="J772" s="308">
        <f t="shared" si="126"/>
        <v>1.5</v>
      </c>
      <c r="K772" s="308">
        <f t="shared" si="127"/>
        <v>0.5</v>
      </c>
      <c r="L772" s="308">
        <f t="shared" si="128"/>
        <v>1</v>
      </c>
      <c r="M772" s="308">
        <f t="shared" si="129"/>
        <v>0.5</v>
      </c>
      <c r="N772" s="308">
        <f t="shared" si="129"/>
        <v>1</v>
      </c>
      <c r="O772" s="308">
        <f t="shared" si="130"/>
        <v>1.5</v>
      </c>
      <c r="P772" s="34">
        <f t="shared" si="131"/>
        <v>0.16666666666666666</v>
      </c>
      <c r="Q772" s="34">
        <f t="shared" si="131"/>
        <v>0.33333333333333331</v>
      </c>
      <c r="R772" s="33"/>
      <c r="S772" s="33"/>
      <c r="T772" s="33">
        <f t="shared" si="132"/>
        <v>0.16666666666666666</v>
      </c>
      <c r="U772" s="309">
        <f t="shared" si="132"/>
        <v>0.33333333333333331</v>
      </c>
      <c r="V772" s="185"/>
      <c r="W772" s="185">
        <f t="shared" si="133"/>
        <v>0.16666666666666666</v>
      </c>
      <c r="X772" s="185">
        <f t="shared" si="133"/>
        <v>0.33333333333333331</v>
      </c>
      <c r="Y772" s="185"/>
    </row>
    <row r="773" spans="1:25" ht="18.75">
      <c r="A773" s="181">
        <v>6</v>
      </c>
      <c r="B773" s="306" t="s">
        <v>1949</v>
      </c>
      <c r="C773" s="306" t="s">
        <v>4397</v>
      </c>
      <c r="D773" s="307" t="s">
        <v>1961</v>
      </c>
      <c r="E773" s="307" t="s">
        <v>4403</v>
      </c>
      <c r="F773" s="181">
        <v>21</v>
      </c>
      <c r="G773" s="238"/>
      <c r="H773" s="238"/>
      <c r="I773" s="308">
        <f t="shared" si="125"/>
        <v>0.9</v>
      </c>
      <c r="J773" s="308">
        <f t="shared" si="126"/>
        <v>0.89999999999999991</v>
      </c>
      <c r="K773" s="308">
        <f t="shared" si="127"/>
        <v>0.3</v>
      </c>
      <c r="L773" s="308">
        <f t="shared" si="128"/>
        <v>0.6</v>
      </c>
      <c r="M773" s="308">
        <f t="shared" si="129"/>
        <v>0.3</v>
      </c>
      <c r="N773" s="308">
        <f t="shared" si="129"/>
        <v>0.6</v>
      </c>
      <c r="O773" s="308">
        <f t="shared" si="130"/>
        <v>0.89999999999999991</v>
      </c>
      <c r="P773" s="34">
        <f t="shared" si="131"/>
        <v>9.9999999999999992E-2</v>
      </c>
      <c r="Q773" s="34">
        <f t="shared" si="131"/>
        <v>0.19999999999999998</v>
      </c>
      <c r="R773" s="33"/>
      <c r="S773" s="33"/>
      <c r="T773" s="33">
        <f t="shared" si="132"/>
        <v>9.9999999999999992E-2</v>
      </c>
      <c r="U773" s="309">
        <f t="shared" si="132"/>
        <v>0.19999999999999998</v>
      </c>
      <c r="V773" s="185"/>
      <c r="W773" s="185">
        <f t="shared" si="133"/>
        <v>9.9999999999999992E-2</v>
      </c>
      <c r="X773" s="185">
        <f t="shared" si="133"/>
        <v>0.19999999999999998</v>
      </c>
      <c r="Y773" s="185"/>
    </row>
    <row r="774" spans="1:25" ht="18.75">
      <c r="A774" s="181">
        <v>7</v>
      </c>
      <c r="B774" s="306" t="s">
        <v>1949</v>
      </c>
      <c r="C774" s="306" t="s">
        <v>1969</v>
      </c>
      <c r="D774" s="307" t="s">
        <v>4404</v>
      </c>
      <c r="E774" s="310" t="s">
        <v>4405</v>
      </c>
      <c r="F774" s="181">
        <v>90</v>
      </c>
      <c r="G774" s="238"/>
      <c r="H774" s="238">
        <v>1.6000000000000795E-2</v>
      </c>
      <c r="I774" s="308">
        <f t="shared" si="125"/>
        <v>3.7</v>
      </c>
      <c r="J774" s="308">
        <f t="shared" si="126"/>
        <v>3.5</v>
      </c>
      <c r="K774" s="308">
        <f t="shared" si="127"/>
        <v>1.2</v>
      </c>
      <c r="L774" s="308">
        <f t="shared" si="128"/>
        <v>2.2999999999999998</v>
      </c>
      <c r="M774" s="308">
        <f t="shared" si="129"/>
        <v>1.2</v>
      </c>
      <c r="N774" s="308">
        <f t="shared" si="129"/>
        <v>2.2839999999999989</v>
      </c>
      <c r="O774" s="308">
        <f t="shared" si="130"/>
        <v>3.4839999999999991</v>
      </c>
      <c r="P774" s="34">
        <f t="shared" si="131"/>
        <v>0.39999999999999997</v>
      </c>
      <c r="Q774" s="34">
        <f t="shared" si="131"/>
        <v>0.76133333333333297</v>
      </c>
      <c r="R774" s="33"/>
      <c r="S774" s="33"/>
      <c r="T774" s="33">
        <f t="shared" si="132"/>
        <v>0.39999999999999997</v>
      </c>
      <c r="U774" s="309">
        <f t="shared" si="132"/>
        <v>0.76133333333333297</v>
      </c>
      <c r="V774" s="185"/>
      <c r="W774" s="185">
        <f t="shared" si="133"/>
        <v>0.39999999999999997</v>
      </c>
      <c r="X774" s="185">
        <f t="shared" si="133"/>
        <v>0.76133333333333297</v>
      </c>
      <c r="Y774" s="185"/>
    </row>
    <row r="775" spans="1:25" ht="18.75">
      <c r="A775" s="181">
        <v>8</v>
      </c>
      <c r="B775" s="306" t="s">
        <v>1949</v>
      </c>
      <c r="C775" s="306" t="s">
        <v>1949</v>
      </c>
      <c r="D775" s="307" t="s">
        <v>1971</v>
      </c>
      <c r="E775" s="307" t="s">
        <v>4406</v>
      </c>
      <c r="F775" s="181">
        <v>211</v>
      </c>
      <c r="G775" s="238"/>
      <c r="H775" s="238"/>
      <c r="I775" s="308">
        <f t="shared" si="125"/>
        <v>8.6999999999999993</v>
      </c>
      <c r="J775" s="308">
        <f t="shared" si="126"/>
        <v>8.3000000000000007</v>
      </c>
      <c r="K775" s="308">
        <f t="shared" si="127"/>
        <v>2.9</v>
      </c>
      <c r="L775" s="308">
        <f t="shared" si="128"/>
        <v>5.4</v>
      </c>
      <c r="M775" s="308">
        <f t="shared" si="129"/>
        <v>2.9</v>
      </c>
      <c r="N775" s="308">
        <f t="shared" si="129"/>
        <v>5.4</v>
      </c>
      <c r="O775" s="308">
        <f t="shared" si="130"/>
        <v>8.3000000000000007</v>
      </c>
      <c r="P775" s="34">
        <f t="shared" si="131"/>
        <v>0.96666666666666667</v>
      </c>
      <c r="Q775" s="34">
        <f t="shared" si="131"/>
        <v>1.8</v>
      </c>
      <c r="R775" s="33"/>
      <c r="S775" s="33"/>
      <c r="T775" s="33">
        <f t="shared" si="132"/>
        <v>0.96666666666666667</v>
      </c>
      <c r="U775" s="309">
        <f t="shared" si="132"/>
        <v>1.8</v>
      </c>
      <c r="V775" s="185"/>
      <c r="W775" s="185">
        <f t="shared" si="133"/>
        <v>0.96666666666666667</v>
      </c>
      <c r="X775" s="185">
        <f t="shared" si="133"/>
        <v>1.8</v>
      </c>
      <c r="Y775" s="185"/>
    </row>
    <row r="776" spans="1:25" ht="18.75">
      <c r="A776" s="181">
        <v>9</v>
      </c>
      <c r="B776" s="306" t="s">
        <v>1949</v>
      </c>
      <c r="C776" s="306" t="s">
        <v>1949</v>
      </c>
      <c r="D776" s="307" t="s">
        <v>1949</v>
      </c>
      <c r="E776" s="307" t="s">
        <v>4407</v>
      </c>
      <c r="F776" s="181">
        <v>110</v>
      </c>
      <c r="G776" s="238"/>
      <c r="H776" s="238"/>
      <c r="I776" s="308">
        <f t="shared" si="125"/>
        <v>4.5</v>
      </c>
      <c r="J776" s="308">
        <f t="shared" si="126"/>
        <v>4.3</v>
      </c>
      <c r="K776" s="308">
        <f t="shared" si="127"/>
        <v>1.5</v>
      </c>
      <c r="L776" s="308">
        <f t="shared" si="128"/>
        <v>2.8</v>
      </c>
      <c r="M776" s="308">
        <f t="shared" si="129"/>
        <v>1.5</v>
      </c>
      <c r="N776" s="308">
        <f t="shared" si="129"/>
        <v>2.8</v>
      </c>
      <c r="O776" s="308">
        <f t="shared" si="130"/>
        <v>4.3</v>
      </c>
      <c r="P776" s="34">
        <f t="shared" si="131"/>
        <v>0.5</v>
      </c>
      <c r="Q776" s="34">
        <f t="shared" si="131"/>
        <v>0.93333333333333324</v>
      </c>
      <c r="R776" s="33"/>
      <c r="S776" s="33"/>
      <c r="T776" s="33">
        <f t="shared" si="132"/>
        <v>0.5</v>
      </c>
      <c r="U776" s="309">
        <f t="shared" si="132"/>
        <v>0.93333333333333324</v>
      </c>
      <c r="V776" s="185"/>
      <c r="W776" s="185">
        <f t="shared" si="133"/>
        <v>0.5</v>
      </c>
      <c r="X776" s="185">
        <f t="shared" si="133"/>
        <v>0.93333333333333324</v>
      </c>
      <c r="Y776" s="185"/>
    </row>
    <row r="777" spans="1:25" ht="18.75">
      <c r="A777" s="181">
        <v>10</v>
      </c>
      <c r="B777" s="306" t="s">
        <v>1949</v>
      </c>
      <c r="C777" s="306" t="s">
        <v>1949</v>
      </c>
      <c r="D777" s="307" t="s">
        <v>1977</v>
      </c>
      <c r="E777" s="307" t="s">
        <v>4408</v>
      </c>
      <c r="F777" s="181">
        <v>41</v>
      </c>
      <c r="G777" s="238"/>
      <c r="H777" s="238"/>
      <c r="I777" s="308">
        <f t="shared" si="125"/>
        <v>1.7</v>
      </c>
      <c r="J777" s="308">
        <f t="shared" si="126"/>
        <v>1.6</v>
      </c>
      <c r="K777" s="308">
        <f t="shared" si="127"/>
        <v>0.6</v>
      </c>
      <c r="L777" s="308">
        <f t="shared" si="128"/>
        <v>1</v>
      </c>
      <c r="M777" s="308">
        <f t="shared" si="129"/>
        <v>0.6</v>
      </c>
      <c r="N777" s="308">
        <f t="shared" si="129"/>
        <v>1</v>
      </c>
      <c r="O777" s="308">
        <f t="shared" si="130"/>
        <v>1.6</v>
      </c>
      <c r="P777" s="34">
        <f t="shared" si="131"/>
        <v>0.19999999999999998</v>
      </c>
      <c r="Q777" s="34">
        <f t="shared" si="131"/>
        <v>0.33333333333333331</v>
      </c>
      <c r="R777" s="33"/>
      <c r="S777" s="33"/>
      <c r="T777" s="33">
        <f t="shared" si="132"/>
        <v>0.19999999999999998</v>
      </c>
      <c r="U777" s="309">
        <f t="shared" si="132"/>
        <v>0.33333333333333331</v>
      </c>
      <c r="V777" s="185"/>
      <c r="W777" s="185">
        <f t="shared" si="133"/>
        <v>0.19999999999999998</v>
      </c>
      <c r="X777" s="185">
        <f t="shared" si="133"/>
        <v>0.33333333333333331</v>
      </c>
      <c r="Y777" s="185"/>
    </row>
    <row r="778" spans="1:25" ht="18.75">
      <c r="A778" s="181">
        <v>11</v>
      </c>
      <c r="B778" s="306" t="s">
        <v>1949</v>
      </c>
      <c r="C778" s="306" t="s">
        <v>1949</v>
      </c>
      <c r="D778" s="307" t="s">
        <v>4409</v>
      </c>
      <c r="E778" s="307" t="s">
        <v>4410</v>
      </c>
      <c r="F778" s="181">
        <v>119</v>
      </c>
      <c r="G778" s="238">
        <v>1.3925000000000001</v>
      </c>
      <c r="H778" s="238">
        <v>3.6029999999999998</v>
      </c>
      <c r="I778" s="308">
        <f t="shared" si="125"/>
        <v>4.9000000000000004</v>
      </c>
      <c r="J778" s="308">
        <f t="shared" si="126"/>
        <v>4.5999999999999996</v>
      </c>
      <c r="K778" s="308">
        <f t="shared" si="127"/>
        <v>1.6</v>
      </c>
      <c r="L778" s="308">
        <f t="shared" si="128"/>
        <v>3</v>
      </c>
      <c r="M778" s="308">
        <f t="shared" si="129"/>
        <v>0.20750000000000002</v>
      </c>
      <c r="N778" s="308">
        <v>0</v>
      </c>
      <c r="O778" s="308">
        <f t="shared" si="130"/>
        <v>0.20750000000000002</v>
      </c>
      <c r="P778" s="34">
        <f t="shared" si="131"/>
        <v>6.9166666666666668E-2</v>
      </c>
      <c r="Q778" s="34">
        <f t="shared" si="131"/>
        <v>0</v>
      </c>
      <c r="R778" s="33"/>
      <c r="S778" s="33"/>
      <c r="T778" s="33">
        <f t="shared" si="132"/>
        <v>6.9166666666666668E-2</v>
      </c>
      <c r="U778" s="309">
        <f t="shared" si="132"/>
        <v>0</v>
      </c>
      <c r="V778" s="185"/>
      <c r="W778" s="185">
        <f t="shared" si="133"/>
        <v>6.9166666666666668E-2</v>
      </c>
      <c r="X778" s="185">
        <f t="shared" si="133"/>
        <v>0</v>
      </c>
      <c r="Y778" s="185"/>
    </row>
    <row r="779" spans="1:25" ht="18.75">
      <c r="A779" s="181">
        <v>12</v>
      </c>
      <c r="B779" s="306" t="s">
        <v>1949</v>
      </c>
      <c r="C779" s="306" t="s">
        <v>1969</v>
      </c>
      <c r="D779" s="307" t="s">
        <v>1984</v>
      </c>
      <c r="E779" s="307" t="s">
        <v>4411</v>
      </c>
      <c r="F779" s="181">
        <v>102</v>
      </c>
      <c r="G779" s="238"/>
      <c r="H779" s="238">
        <v>2.9945000000000004</v>
      </c>
      <c r="I779" s="308">
        <f t="shared" si="125"/>
        <v>4.2</v>
      </c>
      <c r="J779" s="308">
        <f t="shared" si="126"/>
        <v>4</v>
      </c>
      <c r="K779" s="308">
        <f t="shared" si="127"/>
        <v>1.4</v>
      </c>
      <c r="L779" s="308">
        <f t="shared" si="128"/>
        <v>2.6</v>
      </c>
      <c r="M779" s="308">
        <f t="shared" si="129"/>
        <v>1.4</v>
      </c>
      <c r="N779" s="308">
        <v>0</v>
      </c>
      <c r="O779" s="308">
        <f t="shared" si="130"/>
        <v>1.4</v>
      </c>
      <c r="P779" s="34">
        <f t="shared" si="131"/>
        <v>0.46666666666666662</v>
      </c>
      <c r="Q779" s="34">
        <f t="shared" si="131"/>
        <v>0</v>
      </c>
      <c r="R779" s="33"/>
      <c r="S779" s="33"/>
      <c r="T779" s="33">
        <f t="shared" si="132"/>
        <v>0.46666666666666662</v>
      </c>
      <c r="U779" s="309">
        <f t="shared" si="132"/>
        <v>0</v>
      </c>
      <c r="V779" s="185"/>
      <c r="W779" s="185">
        <f t="shared" si="133"/>
        <v>0.46666666666666662</v>
      </c>
      <c r="X779" s="185">
        <f t="shared" si="133"/>
        <v>0</v>
      </c>
      <c r="Y779" s="185"/>
    </row>
    <row r="780" spans="1:25" ht="18.75">
      <c r="A780" s="181">
        <v>13</v>
      </c>
      <c r="B780" s="306" t="s">
        <v>1949</v>
      </c>
      <c r="C780" s="306" t="s">
        <v>646</v>
      </c>
      <c r="D780" s="307" t="s">
        <v>4412</v>
      </c>
      <c r="E780" s="307" t="s">
        <v>4413</v>
      </c>
      <c r="F780" s="181">
        <v>110</v>
      </c>
      <c r="G780" s="238">
        <v>2.395</v>
      </c>
      <c r="H780" s="238">
        <v>4.5784999999999991</v>
      </c>
      <c r="I780" s="308">
        <f t="shared" si="125"/>
        <v>4.5</v>
      </c>
      <c r="J780" s="308">
        <f t="shared" si="126"/>
        <v>4.3</v>
      </c>
      <c r="K780" s="308">
        <f t="shared" si="127"/>
        <v>1.5</v>
      </c>
      <c r="L780" s="308">
        <f t="shared" si="128"/>
        <v>2.8</v>
      </c>
      <c r="M780" s="308">
        <v>0</v>
      </c>
      <c r="N780" s="308">
        <v>0</v>
      </c>
      <c r="O780" s="308">
        <f t="shared" si="130"/>
        <v>0</v>
      </c>
      <c r="P780" s="34">
        <f t="shared" si="131"/>
        <v>0</v>
      </c>
      <c r="Q780" s="34">
        <f t="shared" si="131"/>
        <v>0</v>
      </c>
      <c r="R780" s="33"/>
      <c r="S780" s="33"/>
      <c r="T780" s="33">
        <f t="shared" si="132"/>
        <v>0</v>
      </c>
      <c r="U780" s="309">
        <f t="shared" si="132"/>
        <v>0</v>
      </c>
      <c r="V780" s="185"/>
      <c r="W780" s="185">
        <f t="shared" si="133"/>
        <v>0</v>
      </c>
      <c r="X780" s="185">
        <f t="shared" si="133"/>
        <v>0</v>
      </c>
      <c r="Y780" s="185"/>
    </row>
    <row r="781" spans="1:25" ht="18.75">
      <c r="A781" s="181">
        <v>14</v>
      </c>
      <c r="B781" s="306" t="s">
        <v>1949</v>
      </c>
      <c r="C781" s="306" t="s">
        <v>1995</v>
      </c>
      <c r="D781" s="307" t="s">
        <v>1993</v>
      </c>
      <c r="E781" s="307" t="s">
        <v>4414</v>
      </c>
      <c r="F781" s="181">
        <v>101</v>
      </c>
      <c r="G781" s="238"/>
      <c r="H781" s="238"/>
      <c r="I781" s="308">
        <f t="shared" si="125"/>
        <v>4.2</v>
      </c>
      <c r="J781" s="308">
        <f t="shared" si="126"/>
        <v>4</v>
      </c>
      <c r="K781" s="308">
        <f t="shared" si="127"/>
        <v>1.4</v>
      </c>
      <c r="L781" s="308">
        <f t="shared" si="128"/>
        <v>2.6</v>
      </c>
      <c r="M781" s="308">
        <f t="shared" si="129"/>
        <v>1.4</v>
      </c>
      <c r="N781" s="308">
        <f t="shared" si="129"/>
        <v>2.6</v>
      </c>
      <c r="O781" s="308">
        <f t="shared" si="130"/>
        <v>4</v>
      </c>
      <c r="P781" s="34">
        <f t="shared" si="131"/>
        <v>0.46666666666666662</v>
      </c>
      <c r="Q781" s="34">
        <f t="shared" si="131"/>
        <v>0.8666666666666667</v>
      </c>
      <c r="R781" s="33"/>
      <c r="S781" s="33"/>
      <c r="T781" s="33">
        <f t="shared" si="132"/>
        <v>0.46666666666666662</v>
      </c>
      <c r="U781" s="309">
        <f t="shared" si="132"/>
        <v>0.8666666666666667</v>
      </c>
      <c r="V781" s="185"/>
      <c r="W781" s="185">
        <f t="shared" si="133"/>
        <v>0.46666666666666662</v>
      </c>
      <c r="X781" s="185">
        <f t="shared" si="133"/>
        <v>0.8666666666666667</v>
      </c>
      <c r="Y781" s="185"/>
    </row>
    <row r="782" spans="1:25" ht="18.75">
      <c r="A782" s="181">
        <v>15</v>
      </c>
      <c r="B782" s="306" t="s">
        <v>1949</v>
      </c>
      <c r="C782" s="306" t="s">
        <v>1995</v>
      </c>
      <c r="D782" s="307" t="s">
        <v>1995</v>
      </c>
      <c r="E782" s="307" t="s">
        <v>4415</v>
      </c>
      <c r="F782" s="181">
        <v>92</v>
      </c>
      <c r="G782" s="238"/>
      <c r="H782" s="238"/>
      <c r="I782" s="308">
        <f t="shared" si="125"/>
        <v>3.8</v>
      </c>
      <c r="J782" s="308">
        <f t="shared" si="126"/>
        <v>3.5999999999999996</v>
      </c>
      <c r="K782" s="308">
        <f t="shared" si="127"/>
        <v>1.3</v>
      </c>
      <c r="L782" s="308">
        <f t="shared" si="128"/>
        <v>2.2999999999999998</v>
      </c>
      <c r="M782" s="308">
        <f t="shared" si="129"/>
        <v>1.3</v>
      </c>
      <c r="N782" s="308">
        <f t="shared" si="129"/>
        <v>2.2999999999999998</v>
      </c>
      <c r="O782" s="308">
        <f t="shared" si="130"/>
        <v>3.5999999999999996</v>
      </c>
      <c r="P782" s="34">
        <f t="shared" si="131"/>
        <v>0.43333333333333335</v>
      </c>
      <c r="Q782" s="34">
        <f t="shared" si="131"/>
        <v>0.76666666666666661</v>
      </c>
      <c r="R782" s="33"/>
      <c r="S782" s="33"/>
      <c r="T782" s="33">
        <f t="shared" si="132"/>
        <v>0.43333333333333335</v>
      </c>
      <c r="U782" s="309">
        <f t="shared" si="132"/>
        <v>0.76666666666666661</v>
      </c>
      <c r="V782" s="185"/>
      <c r="W782" s="185">
        <f t="shared" si="133"/>
        <v>0.43333333333333335</v>
      </c>
      <c r="X782" s="185">
        <f t="shared" si="133"/>
        <v>0.76666666666666661</v>
      </c>
      <c r="Y782" s="185"/>
    </row>
    <row r="783" spans="1:25" ht="18.75">
      <c r="A783" s="181">
        <v>16</v>
      </c>
      <c r="B783" s="306" t="s">
        <v>1949</v>
      </c>
      <c r="C783" s="306" t="s">
        <v>1995</v>
      </c>
      <c r="D783" s="307" t="s">
        <v>4416</v>
      </c>
      <c r="E783" s="307" t="s">
        <v>4417</v>
      </c>
      <c r="F783" s="181">
        <v>38</v>
      </c>
      <c r="G783" s="238">
        <v>1.9829999999999999</v>
      </c>
      <c r="H783" s="238">
        <v>5.2519999999999989</v>
      </c>
      <c r="I783" s="308">
        <f t="shared" si="125"/>
        <v>1.6</v>
      </c>
      <c r="J783" s="308">
        <f t="shared" si="126"/>
        <v>1.5</v>
      </c>
      <c r="K783" s="308">
        <f t="shared" si="127"/>
        <v>0.5</v>
      </c>
      <c r="L783" s="308">
        <f t="shared" si="128"/>
        <v>1</v>
      </c>
      <c r="M783" s="308">
        <v>0</v>
      </c>
      <c r="N783" s="308">
        <v>0</v>
      </c>
      <c r="O783" s="308">
        <f t="shared" si="130"/>
        <v>0</v>
      </c>
      <c r="P783" s="34">
        <f t="shared" si="131"/>
        <v>0</v>
      </c>
      <c r="Q783" s="34">
        <f t="shared" si="131"/>
        <v>0</v>
      </c>
      <c r="R783" s="33"/>
      <c r="S783" s="33"/>
      <c r="T783" s="33">
        <f t="shared" si="132"/>
        <v>0</v>
      </c>
      <c r="U783" s="309">
        <f t="shared" si="132"/>
        <v>0</v>
      </c>
      <c r="V783" s="185"/>
      <c r="W783" s="185">
        <f t="shared" si="133"/>
        <v>0</v>
      </c>
      <c r="X783" s="185">
        <f t="shared" si="133"/>
        <v>0</v>
      </c>
      <c r="Y783" s="185"/>
    </row>
    <row r="784" spans="1:25" ht="18.75">
      <c r="A784" s="181">
        <v>17</v>
      </c>
      <c r="B784" s="306" t="s">
        <v>1949</v>
      </c>
      <c r="C784" s="306" t="s">
        <v>646</v>
      </c>
      <c r="D784" s="307" t="s">
        <v>2001</v>
      </c>
      <c r="E784" s="307" t="s">
        <v>4418</v>
      </c>
      <c r="F784" s="181">
        <v>105</v>
      </c>
      <c r="G784" s="238"/>
      <c r="H784" s="238">
        <v>0.3239999999999999</v>
      </c>
      <c r="I784" s="308">
        <f t="shared" si="125"/>
        <v>4.3</v>
      </c>
      <c r="J784" s="308">
        <f t="shared" si="126"/>
        <v>4</v>
      </c>
      <c r="K784" s="308">
        <f t="shared" si="127"/>
        <v>1.4</v>
      </c>
      <c r="L784" s="308">
        <f t="shared" si="128"/>
        <v>2.6</v>
      </c>
      <c r="M784" s="308">
        <f t="shared" si="129"/>
        <v>1.4</v>
      </c>
      <c r="N784" s="308">
        <f t="shared" si="129"/>
        <v>2.2760000000000002</v>
      </c>
      <c r="O784" s="308">
        <f t="shared" si="130"/>
        <v>3.6760000000000002</v>
      </c>
      <c r="P784" s="34">
        <f t="shared" si="131"/>
        <v>0.46666666666666662</v>
      </c>
      <c r="Q784" s="34">
        <f t="shared" si="131"/>
        <v>0.75866666666666671</v>
      </c>
      <c r="R784" s="33"/>
      <c r="S784" s="33"/>
      <c r="T784" s="33">
        <f t="shared" si="132"/>
        <v>0.46666666666666662</v>
      </c>
      <c r="U784" s="309">
        <f t="shared" si="132"/>
        <v>0.75866666666666671</v>
      </c>
      <c r="V784" s="185"/>
      <c r="W784" s="185">
        <f t="shared" si="133"/>
        <v>0.46666666666666662</v>
      </c>
      <c r="X784" s="185">
        <f t="shared" si="133"/>
        <v>0.75866666666666671</v>
      </c>
      <c r="Y784" s="185"/>
    </row>
    <row r="785" spans="1:25" ht="18.75">
      <c r="A785" s="181">
        <v>18</v>
      </c>
      <c r="B785" s="306" t="s">
        <v>1949</v>
      </c>
      <c r="C785" s="306" t="s">
        <v>2022</v>
      </c>
      <c r="D785" s="307" t="s">
        <v>2010</v>
      </c>
      <c r="E785" s="307" t="s">
        <v>4419</v>
      </c>
      <c r="F785" s="181">
        <v>52</v>
      </c>
      <c r="G785" s="238"/>
      <c r="H785" s="238"/>
      <c r="I785" s="308">
        <f t="shared" si="125"/>
        <v>2.1</v>
      </c>
      <c r="J785" s="308">
        <f t="shared" si="126"/>
        <v>2</v>
      </c>
      <c r="K785" s="308">
        <f t="shared" si="127"/>
        <v>0.7</v>
      </c>
      <c r="L785" s="308">
        <f t="shared" si="128"/>
        <v>1.3</v>
      </c>
      <c r="M785" s="308">
        <f t="shared" si="129"/>
        <v>0.7</v>
      </c>
      <c r="N785" s="308">
        <f t="shared" si="129"/>
        <v>1.3</v>
      </c>
      <c r="O785" s="308">
        <f t="shared" si="130"/>
        <v>2</v>
      </c>
      <c r="P785" s="34">
        <f t="shared" si="131"/>
        <v>0.23333333333333331</v>
      </c>
      <c r="Q785" s="34">
        <f t="shared" si="131"/>
        <v>0.43333333333333335</v>
      </c>
      <c r="R785" s="33"/>
      <c r="S785" s="33"/>
      <c r="T785" s="33">
        <f t="shared" si="132"/>
        <v>0.23333333333333331</v>
      </c>
      <c r="U785" s="309">
        <f t="shared" si="132"/>
        <v>0.43333333333333335</v>
      </c>
      <c r="V785" s="185"/>
      <c r="W785" s="185">
        <f t="shared" si="133"/>
        <v>0.23333333333333331</v>
      </c>
      <c r="X785" s="185">
        <f t="shared" si="133"/>
        <v>0.43333333333333335</v>
      </c>
      <c r="Y785" s="185"/>
    </row>
    <row r="786" spans="1:25" ht="18.75">
      <c r="A786" s="181">
        <v>19</v>
      </c>
      <c r="B786" s="306" t="s">
        <v>1949</v>
      </c>
      <c r="C786" s="306" t="s">
        <v>1949</v>
      </c>
      <c r="D786" s="307" t="s">
        <v>4420</v>
      </c>
      <c r="E786" s="307" t="s">
        <v>4421</v>
      </c>
      <c r="F786" s="181">
        <v>40</v>
      </c>
      <c r="G786" s="238"/>
      <c r="H786" s="238"/>
      <c r="I786" s="308">
        <f t="shared" si="125"/>
        <v>1.7</v>
      </c>
      <c r="J786" s="308">
        <f t="shared" si="126"/>
        <v>1.6</v>
      </c>
      <c r="K786" s="308">
        <f t="shared" si="127"/>
        <v>0.6</v>
      </c>
      <c r="L786" s="308">
        <f t="shared" si="128"/>
        <v>1</v>
      </c>
      <c r="M786" s="308">
        <f t="shared" si="129"/>
        <v>0.6</v>
      </c>
      <c r="N786" s="308">
        <f t="shared" si="129"/>
        <v>1</v>
      </c>
      <c r="O786" s="308">
        <f t="shared" si="130"/>
        <v>1.6</v>
      </c>
      <c r="P786" s="34">
        <f t="shared" si="131"/>
        <v>0.19999999999999998</v>
      </c>
      <c r="Q786" s="34">
        <f t="shared" si="131"/>
        <v>0.33333333333333331</v>
      </c>
      <c r="R786" s="33"/>
      <c r="S786" s="33"/>
      <c r="T786" s="33">
        <f t="shared" si="132"/>
        <v>0.19999999999999998</v>
      </c>
      <c r="U786" s="309">
        <f t="shared" si="132"/>
        <v>0.33333333333333331</v>
      </c>
      <c r="V786" s="185"/>
      <c r="W786" s="185">
        <f t="shared" si="133"/>
        <v>0.19999999999999998</v>
      </c>
      <c r="X786" s="185">
        <f t="shared" si="133"/>
        <v>0.33333333333333331</v>
      </c>
      <c r="Y786" s="185"/>
    </row>
    <row r="787" spans="1:25" ht="18.75">
      <c r="A787" s="181">
        <v>20</v>
      </c>
      <c r="B787" s="306" t="s">
        <v>1949</v>
      </c>
      <c r="C787" s="306" t="s">
        <v>1969</v>
      </c>
      <c r="D787" s="340" t="s">
        <v>4404</v>
      </c>
      <c r="E787" s="340" t="s">
        <v>4422</v>
      </c>
      <c r="F787" s="181">
        <v>62</v>
      </c>
      <c r="G787" s="238"/>
      <c r="H787" s="238"/>
      <c r="I787" s="308">
        <f t="shared" si="125"/>
        <v>2.6</v>
      </c>
      <c r="J787" s="308">
        <f t="shared" si="126"/>
        <v>2.5</v>
      </c>
      <c r="K787" s="308">
        <f t="shared" si="127"/>
        <v>0.9</v>
      </c>
      <c r="L787" s="308">
        <f t="shared" si="128"/>
        <v>1.6</v>
      </c>
      <c r="M787" s="308">
        <f t="shared" si="129"/>
        <v>0.9</v>
      </c>
      <c r="N787" s="308">
        <f t="shared" si="129"/>
        <v>1.6</v>
      </c>
      <c r="O787" s="308">
        <f t="shared" si="130"/>
        <v>2.5</v>
      </c>
      <c r="P787" s="34">
        <f t="shared" si="131"/>
        <v>0.3</v>
      </c>
      <c r="Q787" s="34">
        <f t="shared" si="131"/>
        <v>0.53333333333333333</v>
      </c>
      <c r="R787" s="33"/>
      <c r="S787" s="33"/>
      <c r="T787" s="33">
        <f t="shared" si="132"/>
        <v>0.3</v>
      </c>
      <c r="U787" s="309">
        <f t="shared" si="132"/>
        <v>0.53333333333333333</v>
      </c>
      <c r="V787" s="185"/>
      <c r="W787" s="185">
        <f t="shared" si="133"/>
        <v>0.3</v>
      </c>
      <c r="X787" s="185">
        <f t="shared" si="133"/>
        <v>0.53333333333333333</v>
      </c>
      <c r="Y787" s="185"/>
    </row>
    <row r="788" spans="1:25" ht="18.75">
      <c r="A788" s="181">
        <v>21</v>
      </c>
      <c r="B788" s="306" t="s">
        <v>1949</v>
      </c>
      <c r="C788" s="306" t="s">
        <v>1995</v>
      </c>
      <c r="D788" s="307" t="s">
        <v>1998</v>
      </c>
      <c r="E788" s="307" t="s">
        <v>4171</v>
      </c>
      <c r="F788" s="181">
        <v>90</v>
      </c>
      <c r="G788" s="238"/>
      <c r="H788" s="238"/>
      <c r="I788" s="308">
        <f t="shared" si="125"/>
        <v>3.7</v>
      </c>
      <c r="J788" s="308">
        <f t="shared" si="126"/>
        <v>3.5</v>
      </c>
      <c r="K788" s="308">
        <f t="shared" si="127"/>
        <v>1.2</v>
      </c>
      <c r="L788" s="308">
        <f t="shared" si="128"/>
        <v>2.2999999999999998</v>
      </c>
      <c r="M788" s="308">
        <f t="shared" si="129"/>
        <v>1.2</v>
      </c>
      <c r="N788" s="308">
        <f t="shared" si="129"/>
        <v>2.2999999999999998</v>
      </c>
      <c r="O788" s="308">
        <f t="shared" si="130"/>
        <v>3.5</v>
      </c>
      <c r="P788" s="34">
        <f t="shared" si="131"/>
        <v>0.39999999999999997</v>
      </c>
      <c r="Q788" s="34">
        <f t="shared" si="131"/>
        <v>0.76666666666666661</v>
      </c>
      <c r="R788" s="33"/>
      <c r="S788" s="33"/>
      <c r="T788" s="33">
        <f t="shared" si="132"/>
        <v>0.39999999999999997</v>
      </c>
      <c r="U788" s="309">
        <f t="shared" si="132"/>
        <v>0.76666666666666661</v>
      </c>
      <c r="V788" s="185"/>
      <c r="W788" s="185">
        <f t="shared" si="133"/>
        <v>0.39999999999999997</v>
      </c>
      <c r="X788" s="185">
        <f t="shared" si="133"/>
        <v>0.76666666666666661</v>
      </c>
      <c r="Y788" s="185"/>
    </row>
    <row r="789" spans="1:25" ht="18.75">
      <c r="A789" s="181">
        <v>22</v>
      </c>
      <c r="B789" s="306" t="s">
        <v>1949</v>
      </c>
      <c r="C789" s="306" t="s">
        <v>646</v>
      </c>
      <c r="D789" s="307" t="s">
        <v>646</v>
      </c>
      <c r="E789" s="307" t="s">
        <v>4423</v>
      </c>
      <c r="F789" s="181">
        <v>200</v>
      </c>
      <c r="G789" s="238">
        <v>3.3709999999999996</v>
      </c>
      <c r="H789" s="238">
        <v>8.7480000000000011</v>
      </c>
      <c r="I789" s="308">
        <f t="shared" si="125"/>
        <v>8.3000000000000007</v>
      </c>
      <c r="J789" s="308">
        <f t="shared" si="126"/>
        <v>7.8999999999999995</v>
      </c>
      <c r="K789" s="308">
        <f t="shared" si="127"/>
        <v>2.8</v>
      </c>
      <c r="L789" s="308">
        <f t="shared" si="128"/>
        <v>5.0999999999999996</v>
      </c>
      <c r="M789" s="308">
        <v>0</v>
      </c>
      <c r="N789" s="308">
        <v>0</v>
      </c>
      <c r="O789" s="308">
        <f t="shared" si="130"/>
        <v>0</v>
      </c>
      <c r="P789" s="34">
        <f t="shared" si="131"/>
        <v>0</v>
      </c>
      <c r="Q789" s="34">
        <f t="shared" si="131"/>
        <v>0</v>
      </c>
      <c r="R789" s="33"/>
      <c r="S789" s="33"/>
      <c r="T789" s="33">
        <f t="shared" si="132"/>
        <v>0</v>
      </c>
      <c r="U789" s="309">
        <f t="shared" si="132"/>
        <v>0</v>
      </c>
      <c r="V789" s="185"/>
      <c r="W789" s="185">
        <f t="shared" si="133"/>
        <v>0</v>
      </c>
      <c r="X789" s="185">
        <f t="shared" si="133"/>
        <v>0</v>
      </c>
      <c r="Y789" s="185"/>
    </row>
    <row r="790" spans="1:25" ht="18.75">
      <c r="A790" s="181">
        <v>23</v>
      </c>
      <c r="B790" s="306" t="s">
        <v>1949</v>
      </c>
      <c r="C790" s="306" t="s">
        <v>2014</v>
      </c>
      <c r="D790" s="307" t="s">
        <v>4424</v>
      </c>
      <c r="E790" s="307" t="s">
        <v>4425</v>
      </c>
      <c r="F790" s="181">
        <v>205</v>
      </c>
      <c r="G790" s="238">
        <v>5.591499999999999</v>
      </c>
      <c r="H790" s="238">
        <v>11.457500000000003</v>
      </c>
      <c r="I790" s="308">
        <f t="shared" si="125"/>
        <v>8.5</v>
      </c>
      <c r="J790" s="308">
        <f t="shared" si="126"/>
        <v>8</v>
      </c>
      <c r="K790" s="308">
        <f t="shared" si="127"/>
        <v>2.8</v>
      </c>
      <c r="L790" s="308">
        <f t="shared" si="128"/>
        <v>5.2</v>
      </c>
      <c r="M790" s="308">
        <v>0</v>
      </c>
      <c r="N790" s="308">
        <v>0</v>
      </c>
      <c r="O790" s="308">
        <f t="shared" si="130"/>
        <v>0</v>
      </c>
      <c r="P790" s="34">
        <f t="shared" si="131"/>
        <v>0</v>
      </c>
      <c r="Q790" s="34">
        <f t="shared" si="131"/>
        <v>0</v>
      </c>
      <c r="R790" s="33"/>
      <c r="S790" s="33"/>
      <c r="T790" s="33">
        <f t="shared" si="132"/>
        <v>0</v>
      </c>
      <c r="U790" s="309">
        <f t="shared" si="132"/>
        <v>0</v>
      </c>
      <c r="V790" s="185"/>
      <c r="W790" s="185">
        <f t="shared" si="133"/>
        <v>0</v>
      </c>
      <c r="X790" s="185">
        <f t="shared" si="133"/>
        <v>0</v>
      </c>
      <c r="Y790" s="185"/>
    </row>
    <row r="791" spans="1:25" ht="18.75">
      <c r="A791" s="181">
        <v>24</v>
      </c>
      <c r="B791" s="306" t="s">
        <v>1949</v>
      </c>
      <c r="C791" s="306" t="s">
        <v>2022</v>
      </c>
      <c r="D791" s="307" t="s">
        <v>2022</v>
      </c>
      <c r="E791" s="307" t="s">
        <v>4426</v>
      </c>
      <c r="F791" s="181">
        <v>122</v>
      </c>
      <c r="G791" s="238">
        <v>1.8585000000000003</v>
      </c>
      <c r="H791" s="238">
        <v>2.4950000000000001</v>
      </c>
      <c r="I791" s="308">
        <f t="shared" si="125"/>
        <v>5</v>
      </c>
      <c r="J791" s="308">
        <f t="shared" si="126"/>
        <v>4.8</v>
      </c>
      <c r="K791" s="308">
        <f t="shared" si="127"/>
        <v>1.7</v>
      </c>
      <c r="L791" s="308">
        <f t="shared" si="128"/>
        <v>3.1</v>
      </c>
      <c r="M791" s="308">
        <v>0</v>
      </c>
      <c r="N791" s="308">
        <f t="shared" si="129"/>
        <v>0.60499999999999998</v>
      </c>
      <c r="O791" s="308">
        <f t="shared" si="130"/>
        <v>0.60499999999999998</v>
      </c>
      <c r="P791" s="34">
        <f t="shared" si="131"/>
        <v>0</v>
      </c>
      <c r="Q791" s="34">
        <f t="shared" si="131"/>
        <v>0.20166666666666666</v>
      </c>
      <c r="R791" s="33"/>
      <c r="S791" s="33"/>
      <c r="T791" s="33">
        <f t="shared" si="132"/>
        <v>0</v>
      </c>
      <c r="U791" s="309">
        <f t="shared" si="132"/>
        <v>0.20166666666666666</v>
      </c>
      <c r="V791" s="185"/>
      <c r="W791" s="185">
        <f t="shared" si="133"/>
        <v>0</v>
      </c>
      <c r="X791" s="185">
        <f t="shared" si="133"/>
        <v>0.20166666666666666</v>
      </c>
      <c r="Y791" s="185"/>
    </row>
    <row r="792" spans="1:25" ht="18.75">
      <c r="A792" s="181">
        <v>25</v>
      </c>
      <c r="B792" s="306" t="s">
        <v>1949</v>
      </c>
      <c r="C792" s="306" t="s">
        <v>1950</v>
      </c>
      <c r="D792" s="307" t="s">
        <v>68</v>
      </c>
      <c r="E792" s="307" t="s">
        <v>4427</v>
      </c>
      <c r="F792" s="181">
        <v>44</v>
      </c>
      <c r="G792" s="238"/>
      <c r="H792" s="238"/>
      <c r="I792" s="308">
        <f t="shared" si="125"/>
        <v>1.8</v>
      </c>
      <c r="J792" s="308">
        <f t="shared" si="126"/>
        <v>1.7000000000000002</v>
      </c>
      <c r="K792" s="308">
        <f t="shared" si="127"/>
        <v>0.6</v>
      </c>
      <c r="L792" s="308">
        <f t="shared" si="128"/>
        <v>1.1000000000000001</v>
      </c>
      <c r="M792" s="308">
        <f t="shared" si="129"/>
        <v>0.6</v>
      </c>
      <c r="N792" s="308">
        <f t="shared" si="129"/>
        <v>1.1000000000000001</v>
      </c>
      <c r="O792" s="308">
        <f t="shared" si="130"/>
        <v>1.7000000000000002</v>
      </c>
      <c r="P792" s="34">
        <f t="shared" si="131"/>
        <v>0.19999999999999998</v>
      </c>
      <c r="Q792" s="34">
        <f t="shared" si="131"/>
        <v>0.3666666666666667</v>
      </c>
      <c r="R792" s="33"/>
      <c r="S792" s="33"/>
      <c r="T792" s="33">
        <f t="shared" si="132"/>
        <v>0.19999999999999998</v>
      </c>
      <c r="U792" s="309">
        <f t="shared" si="132"/>
        <v>0.3666666666666667</v>
      </c>
      <c r="V792" s="185"/>
      <c r="W792" s="185">
        <f t="shared" si="133"/>
        <v>0.19999999999999998</v>
      </c>
      <c r="X792" s="185">
        <f t="shared" si="133"/>
        <v>0.3666666666666667</v>
      </c>
      <c r="Y792" s="185"/>
    </row>
    <row r="793" spans="1:25" ht="18.75">
      <c r="A793" s="181">
        <v>26</v>
      </c>
      <c r="B793" s="306" t="s">
        <v>1949</v>
      </c>
      <c r="C793" s="306" t="s">
        <v>2022</v>
      </c>
      <c r="D793" s="307" t="s">
        <v>4428</v>
      </c>
      <c r="E793" s="307" t="s">
        <v>4429</v>
      </c>
      <c r="F793" s="181">
        <v>106</v>
      </c>
      <c r="G793" s="238"/>
      <c r="H793" s="238"/>
      <c r="I793" s="308">
        <f t="shared" si="125"/>
        <v>4.4000000000000004</v>
      </c>
      <c r="J793" s="308">
        <f t="shared" si="126"/>
        <v>4.2</v>
      </c>
      <c r="K793" s="308">
        <f t="shared" si="127"/>
        <v>1.5</v>
      </c>
      <c r="L793" s="308">
        <f t="shared" si="128"/>
        <v>2.7</v>
      </c>
      <c r="M793" s="308">
        <f t="shared" si="129"/>
        <v>1.5</v>
      </c>
      <c r="N793" s="308">
        <f t="shared" si="129"/>
        <v>2.7</v>
      </c>
      <c r="O793" s="308">
        <f t="shared" si="130"/>
        <v>4.2</v>
      </c>
      <c r="P793" s="34">
        <f t="shared" si="131"/>
        <v>0.5</v>
      </c>
      <c r="Q793" s="34">
        <f t="shared" si="131"/>
        <v>0.9</v>
      </c>
      <c r="R793" s="33"/>
      <c r="S793" s="33"/>
      <c r="T793" s="33">
        <f t="shared" si="132"/>
        <v>0.5</v>
      </c>
      <c r="U793" s="309">
        <f t="shared" si="132"/>
        <v>0.9</v>
      </c>
      <c r="V793" s="185"/>
      <c r="W793" s="185">
        <f t="shared" si="133"/>
        <v>0.5</v>
      </c>
      <c r="X793" s="185">
        <f t="shared" si="133"/>
        <v>0.9</v>
      </c>
      <c r="Y793" s="185"/>
    </row>
    <row r="794" spans="1:25" ht="18.75">
      <c r="A794" s="181">
        <v>27</v>
      </c>
      <c r="B794" s="306" t="s">
        <v>1949</v>
      </c>
      <c r="C794" s="306" t="s">
        <v>2044</v>
      </c>
      <c r="D794" s="307" t="s">
        <v>4430</v>
      </c>
      <c r="E794" s="307" t="s">
        <v>4431</v>
      </c>
      <c r="F794" s="181">
        <v>64</v>
      </c>
      <c r="G794" s="238">
        <v>0.25599999999999951</v>
      </c>
      <c r="H794" s="238">
        <v>0.42249999999999943</v>
      </c>
      <c r="I794" s="308">
        <f t="shared" si="125"/>
        <v>2.6</v>
      </c>
      <c r="J794" s="308">
        <f t="shared" si="126"/>
        <v>2.5</v>
      </c>
      <c r="K794" s="308">
        <f t="shared" si="127"/>
        <v>0.9</v>
      </c>
      <c r="L794" s="308">
        <f t="shared" si="128"/>
        <v>1.6</v>
      </c>
      <c r="M794" s="308">
        <f t="shared" si="129"/>
        <v>0.64400000000000057</v>
      </c>
      <c r="N794" s="308">
        <f t="shared" si="129"/>
        <v>1.1775000000000007</v>
      </c>
      <c r="O794" s="308">
        <f t="shared" si="130"/>
        <v>1.8215000000000012</v>
      </c>
      <c r="P794" s="34">
        <f t="shared" si="131"/>
        <v>0.21466666666666687</v>
      </c>
      <c r="Q794" s="34">
        <f t="shared" si="131"/>
        <v>0.39250000000000024</v>
      </c>
      <c r="R794" s="33"/>
      <c r="S794" s="33"/>
      <c r="T794" s="33">
        <f t="shared" si="132"/>
        <v>0.21466666666666687</v>
      </c>
      <c r="U794" s="309">
        <f t="shared" si="132"/>
        <v>0.39250000000000024</v>
      </c>
      <c r="V794" s="185"/>
      <c r="W794" s="185">
        <f t="shared" si="133"/>
        <v>0.21466666666666687</v>
      </c>
      <c r="X794" s="185">
        <f t="shared" si="133"/>
        <v>0.39250000000000024</v>
      </c>
      <c r="Y794" s="185"/>
    </row>
    <row r="795" spans="1:25" ht="18.75">
      <c r="A795" s="181">
        <v>28</v>
      </c>
      <c r="B795" s="306" t="s">
        <v>1949</v>
      </c>
      <c r="C795" s="306" t="s">
        <v>2022</v>
      </c>
      <c r="D795" s="307" t="s">
        <v>4432</v>
      </c>
      <c r="E795" s="307" t="s">
        <v>4433</v>
      </c>
      <c r="F795" s="181">
        <v>35</v>
      </c>
      <c r="G795" s="238"/>
      <c r="H795" s="238"/>
      <c r="I795" s="308">
        <f t="shared" si="125"/>
        <v>1.4</v>
      </c>
      <c r="J795" s="308">
        <f t="shared" si="126"/>
        <v>1.4</v>
      </c>
      <c r="K795" s="308">
        <f t="shared" si="127"/>
        <v>0.5</v>
      </c>
      <c r="L795" s="308">
        <f t="shared" si="128"/>
        <v>0.9</v>
      </c>
      <c r="M795" s="308">
        <f t="shared" si="129"/>
        <v>0.5</v>
      </c>
      <c r="N795" s="308">
        <f t="shared" si="129"/>
        <v>0.9</v>
      </c>
      <c r="O795" s="308">
        <f t="shared" si="130"/>
        <v>1.4</v>
      </c>
      <c r="P795" s="34">
        <f t="shared" si="131"/>
        <v>0.16666666666666666</v>
      </c>
      <c r="Q795" s="34">
        <f t="shared" si="131"/>
        <v>0.3</v>
      </c>
      <c r="R795" s="33"/>
      <c r="S795" s="33"/>
      <c r="T795" s="33">
        <f t="shared" si="132"/>
        <v>0.16666666666666666</v>
      </c>
      <c r="U795" s="309">
        <f t="shared" si="132"/>
        <v>0.3</v>
      </c>
      <c r="V795" s="185"/>
      <c r="W795" s="185">
        <f t="shared" si="133"/>
        <v>0.16666666666666666</v>
      </c>
      <c r="X795" s="185">
        <f t="shared" si="133"/>
        <v>0.3</v>
      </c>
      <c r="Y795" s="185"/>
    </row>
    <row r="796" spans="1:25" ht="18.75">
      <c r="A796" s="181">
        <v>29</v>
      </c>
      <c r="B796" s="306" t="s">
        <v>1949</v>
      </c>
      <c r="C796" s="306" t="s">
        <v>2044</v>
      </c>
      <c r="D796" s="307" t="s">
        <v>2034</v>
      </c>
      <c r="E796" s="307" t="s">
        <v>4434</v>
      </c>
      <c r="F796" s="181">
        <v>92</v>
      </c>
      <c r="G796" s="238"/>
      <c r="H796" s="238"/>
      <c r="I796" s="308">
        <f t="shared" si="125"/>
        <v>3.8</v>
      </c>
      <c r="J796" s="308">
        <f t="shared" si="126"/>
        <v>3.5999999999999996</v>
      </c>
      <c r="K796" s="308">
        <f t="shared" si="127"/>
        <v>1.3</v>
      </c>
      <c r="L796" s="308">
        <f t="shared" si="128"/>
        <v>2.2999999999999998</v>
      </c>
      <c r="M796" s="308">
        <f t="shared" si="129"/>
        <v>1.3</v>
      </c>
      <c r="N796" s="308">
        <f t="shared" si="129"/>
        <v>2.2999999999999998</v>
      </c>
      <c r="O796" s="308">
        <f t="shared" si="130"/>
        <v>3.5999999999999996</v>
      </c>
      <c r="P796" s="34">
        <f t="shared" si="131"/>
        <v>0.43333333333333335</v>
      </c>
      <c r="Q796" s="34">
        <f t="shared" si="131"/>
        <v>0.76666666666666661</v>
      </c>
      <c r="R796" s="33"/>
      <c r="S796" s="33"/>
      <c r="T796" s="33">
        <f t="shared" si="132"/>
        <v>0.43333333333333335</v>
      </c>
      <c r="U796" s="309">
        <f t="shared" si="132"/>
        <v>0.76666666666666661</v>
      </c>
      <c r="V796" s="185"/>
      <c r="W796" s="185">
        <f t="shared" si="133"/>
        <v>0.43333333333333335</v>
      </c>
      <c r="X796" s="185">
        <f t="shared" si="133"/>
        <v>0.76666666666666661</v>
      </c>
      <c r="Y796" s="185"/>
    </row>
    <row r="797" spans="1:25" ht="18.75">
      <c r="A797" s="181">
        <v>30</v>
      </c>
      <c r="B797" s="306" t="s">
        <v>1949</v>
      </c>
      <c r="C797" s="306" t="s">
        <v>2044</v>
      </c>
      <c r="D797" s="307" t="s">
        <v>2044</v>
      </c>
      <c r="E797" s="307" t="s">
        <v>4435</v>
      </c>
      <c r="F797" s="181">
        <v>110</v>
      </c>
      <c r="G797" s="238"/>
      <c r="H797" s="238"/>
      <c r="I797" s="308">
        <f t="shared" si="125"/>
        <v>4.5</v>
      </c>
      <c r="J797" s="308">
        <f t="shared" si="126"/>
        <v>4.3</v>
      </c>
      <c r="K797" s="308">
        <f t="shared" si="127"/>
        <v>1.5</v>
      </c>
      <c r="L797" s="308">
        <f t="shared" si="128"/>
        <v>2.8</v>
      </c>
      <c r="M797" s="308">
        <f t="shared" si="129"/>
        <v>1.5</v>
      </c>
      <c r="N797" s="308">
        <f t="shared" si="129"/>
        <v>2.8</v>
      </c>
      <c r="O797" s="308">
        <f t="shared" si="130"/>
        <v>4.3</v>
      </c>
      <c r="P797" s="34">
        <f t="shared" si="131"/>
        <v>0.5</v>
      </c>
      <c r="Q797" s="34">
        <f t="shared" si="131"/>
        <v>0.93333333333333324</v>
      </c>
      <c r="R797" s="33"/>
      <c r="S797" s="33"/>
      <c r="T797" s="33">
        <f t="shared" si="132"/>
        <v>0.5</v>
      </c>
      <c r="U797" s="309">
        <f t="shared" si="132"/>
        <v>0.93333333333333324</v>
      </c>
      <c r="V797" s="185"/>
      <c r="W797" s="185">
        <f t="shared" si="133"/>
        <v>0.5</v>
      </c>
      <c r="X797" s="185">
        <f t="shared" si="133"/>
        <v>0.93333333333333324</v>
      </c>
      <c r="Y797" s="185"/>
    </row>
    <row r="798" spans="1:25" ht="18.75">
      <c r="A798" s="181">
        <v>31</v>
      </c>
      <c r="B798" s="306" t="s">
        <v>1949</v>
      </c>
      <c r="C798" s="306" t="s">
        <v>2044</v>
      </c>
      <c r="D798" s="307" t="s">
        <v>4436</v>
      </c>
      <c r="E798" s="307" t="s">
        <v>4437</v>
      </c>
      <c r="F798" s="181">
        <v>141</v>
      </c>
      <c r="G798" s="238"/>
      <c r="H798" s="238"/>
      <c r="I798" s="308">
        <f t="shared" si="125"/>
        <v>5.8</v>
      </c>
      <c r="J798" s="308">
        <f t="shared" si="126"/>
        <v>5.5</v>
      </c>
      <c r="K798" s="308">
        <f t="shared" si="127"/>
        <v>1.9</v>
      </c>
      <c r="L798" s="308">
        <f t="shared" si="128"/>
        <v>3.6</v>
      </c>
      <c r="M798" s="308">
        <f t="shared" si="129"/>
        <v>1.9</v>
      </c>
      <c r="N798" s="308">
        <f t="shared" si="129"/>
        <v>3.6</v>
      </c>
      <c r="O798" s="308">
        <f t="shared" si="130"/>
        <v>5.5</v>
      </c>
      <c r="P798" s="34">
        <f t="shared" si="131"/>
        <v>0.6333333333333333</v>
      </c>
      <c r="Q798" s="34">
        <f t="shared" si="131"/>
        <v>1.2</v>
      </c>
      <c r="R798" s="33"/>
      <c r="S798" s="33"/>
      <c r="T798" s="33">
        <f t="shared" si="132"/>
        <v>0.6333333333333333</v>
      </c>
      <c r="U798" s="309">
        <f t="shared" si="132"/>
        <v>1.2</v>
      </c>
      <c r="V798" s="185"/>
      <c r="W798" s="185">
        <f t="shared" si="133"/>
        <v>0.6333333333333333</v>
      </c>
      <c r="X798" s="185">
        <f t="shared" si="133"/>
        <v>1.2</v>
      </c>
      <c r="Y798" s="185"/>
    </row>
    <row r="799" spans="1:25" ht="18.75">
      <c r="A799" s="181">
        <v>32</v>
      </c>
      <c r="B799" s="306" t="s">
        <v>1949</v>
      </c>
      <c r="C799" s="306" t="s">
        <v>2048</v>
      </c>
      <c r="D799" s="307" t="s">
        <v>2048</v>
      </c>
      <c r="E799" s="307" t="s">
        <v>4438</v>
      </c>
      <c r="F799" s="181">
        <v>460</v>
      </c>
      <c r="G799" s="238"/>
      <c r="H799" s="238"/>
      <c r="I799" s="308">
        <f t="shared" si="125"/>
        <v>19</v>
      </c>
      <c r="J799" s="308">
        <f t="shared" si="126"/>
        <v>18</v>
      </c>
      <c r="K799" s="308">
        <f t="shared" si="127"/>
        <v>6.3</v>
      </c>
      <c r="L799" s="308">
        <f t="shared" si="128"/>
        <v>11.7</v>
      </c>
      <c r="M799" s="308">
        <f t="shared" si="129"/>
        <v>6.3</v>
      </c>
      <c r="N799" s="308">
        <f t="shared" si="129"/>
        <v>11.7</v>
      </c>
      <c r="O799" s="308">
        <f t="shared" si="130"/>
        <v>18</v>
      </c>
      <c r="P799" s="34">
        <f t="shared" si="131"/>
        <v>2.1</v>
      </c>
      <c r="Q799" s="34">
        <f t="shared" si="131"/>
        <v>3.9</v>
      </c>
      <c r="R799" s="33"/>
      <c r="S799" s="33"/>
      <c r="T799" s="33">
        <f t="shared" si="132"/>
        <v>2.1</v>
      </c>
      <c r="U799" s="309">
        <f t="shared" si="132"/>
        <v>3.9</v>
      </c>
      <c r="V799" s="185"/>
      <c r="W799" s="185">
        <f t="shared" si="133"/>
        <v>2.1</v>
      </c>
      <c r="X799" s="185">
        <f t="shared" si="133"/>
        <v>3.9</v>
      </c>
      <c r="Y799" s="185"/>
    </row>
    <row r="800" spans="1:25" ht="18.75">
      <c r="A800" s="181">
        <v>33</v>
      </c>
      <c r="B800" s="306" t="s">
        <v>1949</v>
      </c>
      <c r="C800" s="306" t="s">
        <v>2048</v>
      </c>
      <c r="D800" s="307" t="s">
        <v>2053</v>
      </c>
      <c r="E800" s="307" t="s">
        <v>4439</v>
      </c>
      <c r="F800" s="181">
        <v>131</v>
      </c>
      <c r="G800" s="238"/>
      <c r="H800" s="238"/>
      <c r="I800" s="308">
        <f t="shared" si="125"/>
        <v>5.4</v>
      </c>
      <c r="J800" s="308">
        <f t="shared" si="126"/>
        <v>5.0999999999999996</v>
      </c>
      <c r="K800" s="308">
        <f t="shared" si="127"/>
        <v>1.8</v>
      </c>
      <c r="L800" s="308">
        <f t="shared" si="128"/>
        <v>3.3</v>
      </c>
      <c r="M800" s="308">
        <f t="shared" si="129"/>
        <v>1.8</v>
      </c>
      <c r="N800" s="308">
        <f t="shared" si="129"/>
        <v>3.3</v>
      </c>
      <c r="O800" s="308">
        <f t="shared" si="130"/>
        <v>5.0999999999999996</v>
      </c>
      <c r="P800" s="34">
        <f t="shared" si="131"/>
        <v>0.6</v>
      </c>
      <c r="Q800" s="34">
        <f t="shared" si="131"/>
        <v>1.0999999999999999</v>
      </c>
      <c r="R800" s="33"/>
      <c r="S800" s="33"/>
      <c r="T800" s="33">
        <f t="shared" si="132"/>
        <v>0.6</v>
      </c>
      <c r="U800" s="309">
        <f t="shared" si="132"/>
        <v>1.0999999999999999</v>
      </c>
      <c r="V800" s="185"/>
      <c r="W800" s="185">
        <f t="shared" si="133"/>
        <v>0.6</v>
      </c>
      <c r="X800" s="185">
        <f t="shared" si="133"/>
        <v>1.0999999999999999</v>
      </c>
      <c r="Y800" s="185"/>
    </row>
    <row r="801" spans="1:25" ht="18.75">
      <c r="A801" s="181">
        <v>34</v>
      </c>
      <c r="B801" s="306" t="s">
        <v>1949</v>
      </c>
      <c r="C801" s="306" t="s">
        <v>2048</v>
      </c>
      <c r="D801" s="307" t="s">
        <v>2056</v>
      </c>
      <c r="E801" s="307" t="s">
        <v>4440</v>
      </c>
      <c r="F801" s="181">
        <v>60</v>
      </c>
      <c r="G801" s="238"/>
      <c r="H801" s="238"/>
      <c r="I801" s="308">
        <f t="shared" si="125"/>
        <v>2.5</v>
      </c>
      <c r="J801" s="308">
        <f t="shared" si="126"/>
        <v>2.2999999999999998</v>
      </c>
      <c r="K801" s="308">
        <f t="shared" si="127"/>
        <v>0.8</v>
      </c>
      <c r="L801" s="308">
        <f t="shared" si="128"/>
        <v>1.5</v>
      </c>
      <c r="M801" s="308">
        <f t="shared" si="129"/>
        <v>0.8</v>
      </c>
      <c r="N801" s="308">
        <f t="shared" si="129"/>
        <v>1.5</v>
      </c>
      <c r="O801" s="308">
        <f t="shared" si="130"/>
        <v>2.2999999999999998</v>
      </c>
      <c r="P801" s="34">
        <f t="shared" si="131"/>
        <v>0.26666666666666666</v>
      </c>
      <c r="Q801" s="34">
        <f t="shared" si="131"/>
        <v>0.5</v>
      </c>
      <c r="R801" s="33"/>
      <c r="S801" s="33"/>
      <c r="T801" s="33">
        <f t="shared" si="132"/>
        <v>0.26666666666666666</v>
      </c>
      <c r="U801" s="309">
        <f t="shared" si="132"/>
        <v>0.5</v>
      </c>
      <c r="V801" s="185"/>
      <c r="W801" s="185">
        <f t="shared" si="133"/>
        <v>0.26666666666666666</v>
      </c>
      <c r="X801" s="185">
        <f t="shared" si="133"/>
        <v>0.5</v>
      </c>
      <c r="Y801" s="185"/>
    </row>
    <row r="802" spans="1:25" ht="18.75">
      <c r="A802" s="181">
        <v>35</v>
      </c>
      <c r="B802" s="306" t="s">
        <v>1949</v>
      </c>
      <c r="C802" s="306" t="s">
        <v>1969</v>
      </c>
      <c r="D802" s="307" t="s">
        <v>2032</v>
      </c>
      <c r="E802" s="307" t="s">
        <v>4441</v>
      </c>
      <c r="F802" s="181">
        <v>25</v>
      </c>
      <c r="G802" s="238">
        <v>0.50499999999999989</v>
      </c>
      <c r="H802" s="238">
        <v>1.9740000000000009</v>
      </c>
      <c r="I802" s="308">
        <f t="shared" si="125"/>
        <v>1</v>
      </c>
      <c r="J802" s="308">
        <f t="shared" si="126"/>
        <v>0.89999999999999991</v>
      </c>
      <c r="K802" s="308">
        <f t="shared" si="127"/>
        <v>0.3</v>
      </c>
      <c r="L802" s="308">
        <f t="shared" si="128"/>
        <v>0.6</v>
      </c>
      <c r="M802" s="308">
        <v>0</v>
      </c>
      <c r="N802" s="308">
        <v>0</v>
      </c>
      <c r="O802" s="308">
        <f t="shared" si="130"/>
        <v>0</v>
      </c>
      <c r="P802" s="34">
        <f t="shared" si="131"/>
        <v>0</v>
      </c>
      <c r="Q802" s="34">
        <f t="shared" si="131"/>
        <v>0</v>
      </c>
      <c r="R802" s="33"/>
      <c r="S802" s="33"/>
      <c r="T802" s="33">
        <f t="shared" si="132"/>
        <v>0</v>
      </c>
      <c r="U802" s="309">
        <f t="shared" si="132"/>
        <v>0</v>
      </c>
      <c r="V802" s="185"/>
      <c r="W802" s="185">
        <f t="shared" si="133"/>
        <v>0</v>
      </c>
      <c r="X802" s="185">
        <f t="shared" si="133"/>
        <v>0</v>
      </c>
      <c r="Y802" s="185"/>
    </row>
    <row r="803" spans="1:25" ht="18.75">
      <c r="A803" s="181">
        <v>36</v>
      </c>
      <c r="B803" s="306" t="s">
        <v>1949</v>
      </c>
      <c r="C803" s="306" t="s">
        <v>1969</v>
      </c>
      <c r="D803" s="307" t="s">
        <v>2032</v>
      </c>
      <c r="E803" s="307" t="s">
        <v>4442</v>
      </c>
      <c r="F803" s="181">
        <v>51</v>
      </c>
      <c r="G803" s="238"/>
      <c r="H803" s="238"/>
      <c r="I803" s="308">
        <f t="shared" si="125"/>
        <v>2.1</v>
      </c>
      <c r="J803" s="308">
        <f t="shared" si="126"/>
        <v>2</v>
      </c>
      <c r="K803" s="308">
        <f t="shared" si="127"/>
        <v>0.7</v>
      </c>
      <c r="L803" s="308">
        <f t="shared" si="128"/>
        <v>1.3</v>
      </c>
      <c r="M803" s="308">
        <f t="shared" si="129"/>
        <v>0.7</v>
      </c>
      <c r="N803" s="308">
        <f t="shared" si="129"/>
        <v>1.3</v>
      </c>
      <c r="O803" s="308">
        <f t="shared" si="130"/>
        <v>2</v>
      </c>
      <c r="P803" s="34">
        <f t="shared" si="131"/>
        <v>0.23333333333333331</v>
      </c>
      <c r="Q803" s="34">
        <f t="shared" si="131"/>
        <v>0.43333333333333335</v>
      </c>
      <c r="R803" s="33"/>
      <c r="S803" s="33"/>
      <c r="T803" s="33">
        <f t="shared" si="132"/>
        <v>0.23333333333333331</v>
      </c>
      <c r="U803" s="309">
        <f t="shared" si="132"/>
        <v>0.43333333333333335</v>
      </c>
      <c r="V803" s="185"/>
      <c r="W803" s="185">
        <f t="shared" si="133"/>
        <v>0.23333333333333331</v>
      </c>
      <c r="X803" s="185">
        <f t="shared" si="133"/>
        <v>0.43333333333333335</v>
      </c>
      <c r="Y803" s="185"/>
    </row>
    <row r="804" spans="1:25" ht="18.75">
      <c r="A804" s="181">
        <v>37</v>
      </c>
      <c r="B804" s="306" t="s">
        <v>1949</v>
      </c>
      <c r="C804" s="306" t="s">
        <v>2022</v>
      </c>
      <c r="D804" s="307" t="s">
        <v>4443</v>
      </c>
      <c r="E804" s="307" t="s">
        <v>4444</v>
      </c>
      <c r="F804" s="181">
        <v>51</v>
      </c>
      <c r="G804" s="238"/>
      <c r="H804" s="238"/>
      <c r="I804" s="308">
        <f t="shared" si="125"/>
        <v>2.1</v>
      </c>
      <c r="J804" s="308">
        <f t="shared" si="126"/>
        <v>2</v>
      </c>
      <c r="K804" s="308">
        <f t="shared" si="127"/>
        <v>0.7</v>
      </c>
      <c r="L804" s="308">
        <f t="shared" si="128"/>
        <v>1.3</v>
      </c>
      <c r="M804" s="308">
        <f t="shared" si="129"/>
        <v>0.7</v>
      </c>
      <c r="N804" s="308">
        <f t="shared" si="129"/>
        <v>1.3</v>
      </c>
      <c r="O804" s="308">
        <f t="shared" si="130"/>
        <v>2</v>
      </c>
      <c r="P804" s="34">
        <f t="shared" si="131"/>
        <v>0.23333333333333331</v>
      </c>
      <c r="Q804" s="34">
        <f t="shared" si="131"/>
        <v>0.43333333333333335</v>
      </c>
      <c r="R804" s="33"/>
      <c r="S804" s="33"/>
      <c r="T804" s="33">
        <f t="shared" si="132"/>
        <v>0.23333333333333331</v>
      </c>
      <c r="U804" s="309">
        <f t="shared" si="132"/>
        <v>0.43333333333333335</v>
      </c>
      <c r="V804" s="185"/>
      <c r="W804" s="185">
        <f t="shared" si="133"/>
        <v>0.23333333333333331</v>
      </c>
      <c r="X804" s="185">
        <f t="shared" si="133"/>
        <v>0.43333333333333335</v>
      </c>
      <c r="Y804" s="185"/>
    </row>
    <row r="805" spans="1:25" ht="18.75">
      <c r="A805" s="181">
        <v>38</v>
      </c>
      <c r="B805" s="306" t="s">
        <v>1949</v>
      </c>
      <c r="C805" s="306" t="s">
        <v>4445</v>
      </c>
      <c r="D805" s="307" t="s">
        <v>4446</v>
      </c>
      <c r="E805" s="307" t="s">
        <v>4447</v>
      </c>
      <c r="F805" s="181">
        <v>53</v>
      </c>
      <c r="G805" s="238"/>
      <c r="H805" s="238"/>
      <c r="I805" s="308">
        <f t="shared" si="125"/>
        <v>2.2000000000000002</v>
      </c>
      <c r="J805" s="308">
        <f t="shared" si="126"/>
        <v>2.0999999999999996</v>
      </c>
      <c r="K805" s="308">
        <f t="shared" si="127"/>
        <v>0.7</v>
      </c>
      <c r="L805" s="308">
        <f t="shared" si="128"/>
        <v>1.4</v>
      </c>
      <c r="M805" s="308">
        <f t="shared" si="129"/>
        <v>0.7</v>
      </c>
      <c r="N805" s="308">
        <f t="shared" si="129"/>
        <v>1.4</v>
      </c>
      <c r="O805" s="308">
        <f t="shared" si="130"/>
        <v>2.0999999999999996</v>
      </c>
      <c r="P805" s="34">
        <f t="shared" si="131"/>
        <v>0.23333333333333331</v>
      </c>
      <c r="Q805" s="34">
        <f t="shared" si="131"/>
        <v>0.46666666666666662</v>
      </c>
      <c r="R805" s="33"/>
      <c r="S805" s="33"/>
      <c r="T805" s="33">
        <f t="shared" si="132"/>
        <v>0.23333333333333331</v>
      </c>
      <c r="U805" s="309">
        <f t="shared" si="132"/>
        <v>0.46666666666666662</v>
      </c>
      <c r="V805" s="185"/>
      <c r="W805" s="185">
        <f t="shared" si="133"/>
        <v>0.23333333333333331</v>
      </c>
      <c r="X805" s="185">
        <f t="shared" si="133"/>
        <v>0.46666666666666662</v>
      </c>
      <c r="Y805" s="185"/>
    </row>
    <row r="806" spans="1:25" ht="18.75">
      <c r="A806" s="181">
        <v>39</v>
      </c>
      <c r="B806" s="306" t="s">
        <v>1949</v>
      </c>
      <c r="C806" s="306" t="s">
        <v>1145</v>
      </c>
      <c r="D806" s="307" t="s">
        <v>2084</v>
      </c>
      <c r="E806" s="307" t="s">
        <v>4448</v>
      </c>
      <c r="F806" s="181">
        <v>73</v>
      </c>
      <c r="G806" s="238">
        <v>4.1025</v>
      </c>
      <c r="H806" s="238">
        <v>3.2310000000000008</v>
      </c>
      <c r="I806" s="308">
        <f t="shared" si="125"/>
        <v>3</v>
      </c>
      <c r="J806" s="308">
        <f t="shared" si="126"/>
        <v>2.8</v>
      </c>
      <c r="K806" s="308">
        <f t="shared" si="127"/>
        <v>1</v>
      </c>
      <c r="L806" s="308">
        <f t="shared" si="128"/>
        <v>1.8</v>
      </c>
      <c r="M806" s="308">
        <v>0</v>
      </c>
      <c r="N806" s="308">
        <v>0</v>
      </c>
      <c r="O806" s="308">
        <f t="shared" si="130"/>
        <v>0</v>
      </c>
      <c r="P806" s="34">
        <f t="shared" si="131"/>
        <v>0</v>
      </c>
      <c r="Q806" s="34">
        <f t="shared" si="131"/>
        <v>0</v>
      </c>
      <c r="R806" s="33"/>
      <c r="S806" s="33"/>
      <c r="T806" s="33">
        <f t="shared" si="132"/>
        <v>0</v>
      </c>
      <c r="U806" s="309">
        <f t="shared" si="132"/>
        <v>0</v>
      </c>
      <c r="V806" s="185"/>
      <c r="W806" s="185">
        <f t="shared" si="133"/>
        <v>0</v>
      </c>
      <c r="X806" s="185">
        <f t="shared" si="133"/>
        <v>0</v>
      </c>
      <c r="Y806" s="185"/>
    </row>
    <row r="807" spans="1:25" ht="18.75">
      <c r="A807" s="181">
        <v>40</v>
      </c>
      <c r="B807" s="306" t="s">
        <v>1949</v>
      </c>
      <c r="C807" s="306" t="s">
        <v>2065</v>
      </c>
      <c r="D807" s="307" t="s">
        <v>2068</v>
      </c>
      <c r="E807" s="307" t="s">
        <v>4449</v>
      </c>
      <c r="F807" s="181">
        <v>78</v>
      </c>
      <c r="G807" s="238">
        <v>1.8315000000000001</v>
      </c>
      <c r="H807" s="238">
        <v>1.0585000000000002</v>
      </c>
      <c r="I807" s="308">
        <f t="shared" si="125"/>
        <v>3.2</v>
      </c>
      <c r="J807" s="308">
        <f t="shared" si="126"/>
        <v>3.1</v>
      </c>
      <c r="K807" s="308">
        <f t="shared" si="127"/>
        <v>1.1000000000000001</v>
      </c>
      <c r="L807" s="308">
        <f t="shared" si="128"/>
        <v>2</v>
      </c>
      <c r="M807" s="308">
        <v>0</v>
      </c>
      <c r="N807" s="308">
        <f t="shared" si="129"/>
        <v>0.94149999999999978</v>
      </c>
      <c r="O807" s="308">
        <f t="shared" si="130"/>
        <v>0.94149999999999978</v>
      </c>
      <c r="P807" s="34">
        <f t="shared" si="131"/>
        <v>0</v>
      </c>
      <c r="Q807" s="34">
        <f t="shared" si="131"/>
        <v>0.31383333333333324</v>
      </c>
      <c r="R807" s="33"/>
      <c r="S807" s="33"/>
      <c r="T807" s="33">
        <f t="shared" si="132"/>
        <v>0</v>
      </c>
      <c r="U807" s="309">
        <f t="shared" si="132"/>
        <v>0.31383333333333324</v>
      </c>
      <c r="V807" s="185"/>
      <c r="W807" s="185">
        <f t="shared" si="133"/>
        <v>0</v>
      </c>
      <c r="X807" s="185">
        <f t="shared" si="133"/>
        <v>0.31383333333333324</v>
      </c>
      <c r="Y807" s="185"/>
    </row>
    <row r="808" spans="1:25" ht="18.75">
      <c r="A808" s="181">
        <v>41</v>
      </c>
      <c r="B808" s="306" t="s">
        <v>1949</v>
      </c>
      <c r="C808" s="306" t="s">
        <v>4450</v>
      </c>
      <c r="D808" s="307" t="s">
        <v>4451</v>
      </c>
      <c r="E808" s="307" t="s">
        <v>4452</v>
      </c>
      <c r="F808" s="181">
        <v>145</v>
      </c>
      <c r="G808" s="238"/>
      <c r="H808" s="238"/>
      <c r="I808" s="308">
        <f t="shared" si="125"/>
        <v>6</v>
      </c>
      <c r="J808" s="308">
        <f t="shared" si="126"/>
        <v>5.7</v>
      </c>
      <c r="K808" s="308">
        <f t="shared" si="127"/>
        <v>2</v>
      </c>
      <c r="L808" s="308">
        <f t="shared" si="128"/>
        <v>3.7</v>
      </c>
      <c r="M808" s="308">
        <f t="shared" si="129"/>
        <v>2</v>
      </c>
      <c r="N808" s="308">
        <f t="shared" si="129"/>
        <v>3.7</v>
      </c>
      <c r="O808" s="308">
        <f t="shared" si="130"/>
        <v>5.7</v>
      </c>
      <c r="P808" s="34">
        <f t="shared" si="131"/>
        <v>0.66666666666666663</v>
      </c>
      <c r="Q808" s="34">
        <f t="shared" si="131"/>
        <v>1.2333333333333334</v>
      </c>
      <c r="R808" s="33"/>
      <c r="S808" s="33"/>
      <c r="T808" s="33">
        <f t="shared" si="132"/>
        <v>0.66666666666666663</v>
      </c>
      <c r="U808" s="309">
        <f t="shared" si="132"/>
        <v>1.2333333333333334</v>
      </c>
      <c r="V808" s="185"/>
      <c r="W808" s="185">
        <f t="shared" si="133"/>
        <v>0.66666666666666663</v>
      </c>
      <c r="X808" s="185">
        <f t="shared" si="133"/>
        <v>1.2333333333333334</v>
      </c>
      <c r="Y808" s="185"/>
    </row>
    <row r="809" spans="1:25" ht="18.75">
      <c r="A809" s="181">
        <v>42</v>
      </c>
      <c r="B809" s="306" t="s">
        <v>1949</v>
      </c>
      <c r="C809" s="306" t="s">
        <v>2093</v>
      </c>
      <c r="D809" s="307" t="s">
        <v>2093</v>
      </c>
      <c r="E809" s="307" t="s">
        <v>4453</v>
      </c>
      <c r="F809" s="181">
        <v>425</v>
      </c>
      <c r="G809" s="238"/>
      <c r="H809" s="238">
        <v>1.2195000000000005</v>
      </c>
      <c r="I809" s="308">
        <f t="shared" si="125"/>
        <v>17.5</v>
      </c>
      <c r="J809" s="308">
        <f t="shared" si="126"/>
        <v>16.600000000000001</v>
      </c>
      <c r="K809" s="308">
        <f t="shared" si="127"/>
        <v>5.8</v>
      </c>
      <c r="L809" s="308">
        <f t="shared" si="128"/>
        <v>10.8</v>
      </c>
      <c r="M809" s="308">
        <f t="shared" si="129"/>
        <v>5.8</v>
      </c>
      <c r="N809" s="308">
        <f t="shared" si="129"/>
        <v>9.5805000000000007</v>
      </c>
      <c r="O809" s="308">
        <f t="shared" si="130"/>
        <v>15.380500000000001</v>
      </c>
      <c r="P809" s="34">
        <f t="shared" si="131"/>
        <v>1.9333333333333333</v>
      </c>
      <c r="Q809" s="34">
        <f t="shared" si="131"/>
        <v>3.1935000000000002</v>
      </c>
      <c r="R809" s="33"/>
      <c r="S809" s="33"/>
      <c r="T809" s="33">
        <f t="shared" si="132"/>
        <v>1.9333333333333333</v>
      </c>
      <c r="U809" s="309">
        <f t="shared" si="132"/>
        <v>3.1935000000000002</v>
      </c>
      <c r="V809" s="185"/>
      <c r="W809" s="185">
        <f t="shared" si="133"/>
        <v>1.9333333333333333</v>
      </c>
      <c r="X809" s="185">
        <f t="shared" si="133"/>
        <v>3.1935000000000002</v>
      </c>
      <c r="Y809" s="185"/>
    </row>
    <row r="810" spans="1:25" ht="18.75">
      <c r="A810" s="181">
        <v>43</v>
      </c>
      <c r="B810" s="306" t="s">
        <v>1949</v>
      </c>
      <c r="C810" s="306" t="s">
        <v>1145</v>
      </c>
      <c r="D810" s="307" t="s">
        <v>1145</v>
      </c>
      <c r="E810" s="307" t="s">
        <v>4454</v>
      </c>
      <c r="F810" s="181">
        <v>120</v>
      </c>
      <c r="G810" s="238">
        <v>0.59150000000000003</v>
      </c>
      <c r="H810" s="238">
        <v>1.0160000000000005</v>
      </c>
      <c r="I810" s="308">
        <f t="shared" si="125"/>
        <v>5</v>
      </c>
      <c r="J810" s="308">
        <f t="shared" si="126"/>
        <v>4.8</v>
      </c>
      <c r="K810" s="308">
        <f t="shared" si="127"/>
        <v>1.7</v>
      </c>
      <c r="L810" s="308">
        <f t="shared" si="128"/>
        <v>3.1</v>
      </c>
      <c r="M810" s="308">
        <f t="shared" si="129"/>
        <v>1.1084999999999998</v>
      </c>
      <c r="N810" s="308">
        <f t="shared" si="129"/>
        <v>2.0839999999999996</v>
      </c>
      <c r="O810" s="308">
        <f t="shared" si="130"/>
        <v>3.1924999999999994</v>
      </c>
      <c r="P810" s="34">
        <f t="shared" si="131"/>
        <v>0.36949999999999994</v>
      </c>
      <c r="Q810" s="34">
        <f t="shared" si="131"/>
        <v>0.69466666666666654</v>
      </c>
      <c r="R810" s="33"/>
      <c r="S810" s="33"/>
      <c r="T810" s="33">
        <f t="shared" si="132"/>
        <v>0.36949999999999994</v>
      </c>
      <c r="U810" s="309">
        <f t="shared" si="132"/>
        <v>0.69466666666666654</v>
      </c>
      <c r="V810" s="185"/>
      <c r="W810" s="185">
        <f t="shared" si="133"/>
        <v>0.36949999999999994</v>
      </c>
      <c r="X810" s="185">
        <f t="shared" si="133"/>
        <v>0.69466666666666654</v>
      </c>
      <c r="Y810" s="185"/>
    </row>
    <row r="811" spans="1:25" ht="18.75">
      <c r="A811" s="181">
        <v>44</v>
      </c>
      <c r="B811" s="306" t="s">
        <v>1949</v>
      </c>
      <c r="C811" s="306" t="s">
        <v>4455</v>
      </c>
      <c r="D811" s="307" t="s">
        <v>4456</v>
      </c>
      <c r="E811" s="307" t="s">
        <v>4457</v>
      </c>
      <c r="F811" s="181">
        <v>68</v>
      </c>
      <c r="G811" s="238"/>
      <c r="H811" s="238"/>
      <c r="I811" s="308">
        <f t="shared" si="125"/>
        <v>2.8</v>
      </c>
      <c r="J811" s="308">
        <f t="shared" si="126"/>
        <v>2.6</v>
      </c>
      <c r="K811" s="308">
        <f t="shared" si="127"/>
        <v>0.9</v>
      </c>
      <c r="L811" s="308">
        <f t="shared" si="128"/>
        <v>1.7</v>
      </c>
      <c r="M811" s="308">
        <f t="shared" si="129"/>
        <v>0.9</v>
      </c>
      <c r="N811" s="308">
        <f t="shared" si="129"/>
        <v>1.7</v>
      </c>
      <c r="O811" s="308">
        <f t="shared" si="130"/>
        <v>2.6</v>
      </c>
      <c r="P811" s="34">
        <f t="shared" si="131"/>
        <v>0.3</v>
      </c>
      <c r="Q811" s="34">
        <f t="shared" si="131"/>
        <v>0.56666666666666665</v>
      </c>
      <c r="R811" s="33"/>
      <c r="S811" s="33"/>
      <c r="T811" s="33">
        <f t="shared" si="132"/>
        <v>0.3</v>
      </c>
      <c r="U811" s="309">
        <f t="shared" si="132"/>
        <v>0.56666666666666665</v>
      </c>
      <c r="V811" s="185"/>
      <c r="W811" s="185">
        <f t="shared" si="133"/>
        <v>0.3</v>
      </c>
      <c r="X811" s="185">
        <f t="shared" si="133"/>
        <v>0.56666666666666665</v>
      </c>
      <c r="Y811" s="185"/>
    </row>
    <row r="812" spans="1:25" ht="18.75">
      <c r="A812" s="181">
        <v>45</v>
      </c>
      <c r="B812" s="306" t="s">
        <v>1949</v>
      </c>
      <c r="C812" s="306" t="s">
        <v>4450</v>
      </c>
      <c r="D812" s="307" t="s">
        <v>2107</v>
      </c>
      <c r="E812" s="307" t="s">
        <v>4458</v>
      </c>
      <c r="F812" s="181">
        <v>94</v>
      </c>
      <c r="G812" s="238"/>
      <c r="H812" s="238"/>
      <c r="I812" s="308">
        <f t="shared" si="125"/>
        <v>3.9</v>
      </c>
      <c r="J812" s="308">
        <f t="shared" si="126"/>
        <v>3.7</v>
      </c>
      <c r="K812" s="308">
        <f t="shared" si="127"/>
        <v>1.3</v>
      </c>
      <c r="L812" s="308">
        <f t="shared" si="128"/>
        <v>2.4</v>
      </c>
      <c r="M812" s="308">
        <f t="shared" si="129"/>
        <v>1.3</v>
      </c>
      <c r="N812" s="308">
        <f t="shared" si="129"/>
        <v>2.4</v>
      </c>
      <c r="O812" s="308">
        <f t="shared" si="130"/>
        <v>3.7</v>
      </c>
      <c r="P812" s="34">
        <f t="shared" si="131"/>
        <v>0.43333333333333335</v>
      </c>
      <c r="Q812" s="34">
        <f t="shared" si="131"/>
        <v>0.79999999999999993</v>
      </c>
      <c r="R812" s="33"/>
      <c r="S812" s="33"/>
      <c r="T812" s="33">
        <f t="shared" si="132"/>
        <v>0.43333333333333335</v>
      </c>
      <c r="U812" s="309">
        <f t="shared" si="132"/>
        <v>0.79999999999999993</v>
      </c>
      <c r="V812" s="185"/>
      <c r="W812" s="185">
        <f t="shared" si="133"/>
        <v>0.43333333333333335</v>
      </c>
      <c r="X812" s="185">
        <f t="shared" si="133"/>
        <v>0.79999999999999993</v>
      </c>
      <c r="Y812" s="185"/>
    </row>
    <row r="813" spans="1:25" ht="18.75">
      <c r="A813" s="181">
        <v>46</v>
      </c>
      <c r="B813" s="306" t="s">
        <v>1949</v>
      </c>
      <c r="C813" s="306" t="s">
        <v>4445</v>
      </c>
      <c r="D813" s="307" t="s">
        <v>4445</v>
      </c>
      <c r="E813" s="307" t="s">
        <v>4459</v>
      </c>
      <c r="F813" s="181">
        <v>57</v>
      </c>
      <c r="G813" s="238"/>
      <c r="H813" s="238"/>
      <c r="I813" s="308">
        <f t="shared" si="125"/>
        <v>2.4</v>
      </c>
      <c r="J813" s="308">
        <f t="shared" si="126"/>
        <v>2.2999999999999998</v>
      </c>
      <c r="K813" s="308">
        <f t="shared" si="127"/>
        <v>0.8</v>
      </c>
      <c r="L813" s="308">
        <f t="shared" si="128"/>
        <v>1.5</v>
      </c>
      <c r="M813" s="308">
        <f t="shared" si="129"/>
        <v>0.8</v>
      </c>
      <c r="N813" s="308">
        <f t="shared" si="129"/>
        <v>1.5</v>
      </c>
      <c r="O813" s="308">
        <f t="shared" si="130"/>
        <v>2.2999999999999998</v>
      </c>
      <c r="P813" s="34">
        <f t="shared" si="131"/>
        <v>0.26666666666666666</v>
      </c>
      <c r="Q813" s="34">
        <f t="shared" si="131"/>
        <v>0.5</v>
      </c>
      <c r="R813" s="33"/>
      <c r="S813" s="33"/>
      <c r="T813" s="33">
        <f t="shared" si="132"/>
        <v>0.26666666666666666</v>
      </c>
      <c r="U813" s="309">
        <f t="shared" si="132"/>
        <v>0.5</v>
      </c>
      <c r="V813" s="185"/>
      <c r="W813" s="185">
        <f t="shared" si="133"/>
        <v>0.26666666666666666</v>
      </c>
      <c r="X813" s="185">
        <f t="shared" si="133"/>
        <v>0.5</v>
      </c>
      <c r="Y813" s="185"/>
    </row>
    <row r="814" spans="1:25" ht="18.75">
      <c r="A814" s="181">
        <v>47</v>
      </c>
      <c r="B814" s="306" t="s">
        <v>1949</v>
      </c>
      <c r="C814" s="306" t="s">
        <v>4455</v>
      </c>
      <c r="D814" s="307" t="s">
        <v>2080</v>
      </c>
      <c r="E814" s="307" t="s">
        <v>4460</v>
      </c>
      <c r="F814" s="181">
        <v>28</v>
      </c>
      <c r="G814" s="238">
        <v>0.29800000000000004</v>
      </c>
      <c r="H814" s="238">
        <v>1.3514999999999997</v>
      </c>
      <c r="I814" s="308">
        <f t="shared" si="125"/>
        <v>1.2</v>
      </c>
      <c r="J814" s="308">
        <f t="shared" si="126"/>
        <v>1.1000000000000001</v>
      </c>
      <c r="K814" s="308">
        <f t="shared" si="127"/>
        <v>0.4</v>
      </c>
      <c r="L814" s="308">
        <f t="shared" si="128"/>
        <v>0.7</v>
      </c>
      <c r="M814" s="308">
        <f t="shared" si="129"/>
        <v>0.10199999999999998</v>
      </c>
      <c r="N814" s="308">
        <v>0</v>
      </c>
      <c r="O814" s="308">
        <f t="shared" si="130"/>
        <v>0.10199999999999998</v>
      </c>
      <c r="P814" s="34">
        <f t="shared" si="131"/>
        <v>3.3999999999999996E-2</v>
      </c>
      <c r="Q814" s="34">
        <f t="shared" si="131"/>
        <v>0</v>
      </c>
      <c r="R814" s="33"/>
      <c r="S814" s="33"/>
      <c r="T814" s="33">
        <f t="shared" si="132"/>
        <v>3.3999999999999996E-2</v>
      </c>
      <c r="U814" s="309">
        <f t="shared" si="132"/>
        <v>0</v>
      </c>
      <c r="V814" s="185"/>
      <c r="W814" s="185">
        <f t="shared" si="133"/>
        <v>3.3999999999999996E-2</v>
      </c>
      <c r="X814" s="185">
        <f t="shared" si="133"/>
        <v>0</v>
      </c>
      <c r="Y814" s="185"/>
    </row>
    <row r="815" spans="1:25" ht="18.75">
      <c r="A815" s="181">
        <v>48</v>
      </c>
      <c r="B815" s="306" t="s">
        <v>1949</v>
      </c>
      <c r="C815" s="306" t="s">
        <v>4455</v>
      </c>
      <c r="D815" s="307" t="s">
        <v>2078</v>
      </c>
      <c r="E815" s="307" t="s">
        <v>4461</v>
      </c>
      <c r="F815" s="181">
        <v>73</v>
      </c>
      <c r="G815" s="238"/>
      <c r="H815" s="238">
        <v>2.6926000000000001</v>
      </c>
      <c r="I815" s="308">
        <f t="shared" si="125"/>
        <v>3</v>
      </c>
      <c r="J815" s="308">
        <f t="shared" si="126"/>
        <v>2.8</v>
      </c>
      <c r="K815" s="308">
        <f t="shared" si="127"/>
        <v>1</v>
      </c>
      <c r="L815" s="308">
        <f t="shared" si="128"/>
        <v>1.8</v>
      </c>
      <c r="M815" s="308">
        <f t="shared" si="129"/>
        <v>1</v>
      </c>
      <c r="N815" s="308">
        <v>0</v>
      </c>
      <c r="O815" s="308">
        <f t="shared" si="130"/>
        <v>1</v>
      </c>
      <c r="P815" s="34">
        <f t="shared" si="131"/>
        <v>0.33333333333333331</v>
      </c>
      <c r="Q815" s="34">
        <f t="shared" si="131"/>
        <v>0</v>
      </c>
      <c r="R815" s="33"/>
      <c r="S815" s="33"/>
      <c r="T815" s="33">
        <f t="shared" si="132"/>
        <v>0.33333333333333331</v>
      </c>
      <c r="U815" s="309">
        <f t="shared" si="132"/>
        <v>0</v>
      </c>
      <c r="V815" s="185"/>
      <c r="W815" s="185">
        <f t="shared" si="133"/>
        <v>0.33333333333333331</v>
      </c>
      <c r="X815" s="185">
        <f t="shared" si="133"/>
        <v>0</v>
      </c>
      <c r="Y815" s="185"/>
    </row>
    <row r="816" spans="1:25" ht="18.75">
      <c r="A816" s="181">
        <v>49</v>
      </c>
      <c r="B816" s="306" t="s">
        <v>1949</v>
      </c>
      <c r="C816" s="306" t="s">
        <v>2093</v>
      </c>
      <c r="D816" s="307" t="s">
        <v>2070</v>
      </c>
      <c r="E816" s="307" t="s">
        <v>4462</v>
      </c>
      <c r="F816" s="181">
        <v>59</v>
      </c>
      <c r="G816" s="238">
        <v>2.0549999999999997</v>
      </c>
      <c r="H816" s="238">
        <v>4.6774999999999984</v>
      </c>
      <c r="I816" s="308">
        <f t="shared" si="125"/>
        <v>2.4</v>
      </c>
      <c r="J816" s="308">
        <f t="shared" si="126"/>
        <v>2.2999999999999998</v>
      </c>
      <c r="K816" s="308">
        <f t="shared" si="127"/>
        <v>0.8</v>
      </c>
      <c r="L816" s="308">
        <f t="shared" si="128"/>
        <v>1.5</v>
      </c>
      <c r="M816" s="308">
        <v>0</v>
      </c>
      <c r="N816" s="308">
        <v>0</v>
      </c>
      <c r="O816" s="308">
        <f t="shared" si="130"/>
        <v>0</v>
      </c>
      <c r="P816" s="34">
        <f t="shared" si="131"/>
        <v>0</v>
      </c>
      <c r="Q816" s="34">
        <f t="shared" si="131"/>
        <v>0</v>
      </c>
      <c r="R816" s="33"/>
      <c r="S816" s="33"/>
      <c r="T816" s="33">
        <f t="shared" si="132"/>
        <v>0</v>
      </c>
      <c r="U816" s="309">
        <f t="shared" si="132"/>
        <v>0</v>
      </c>
      <c r="V816" s="185"/>
      <c r="W816" s="185">
        <f t="shared" si="133"/>
        <v>0</v>
      </c>
      <c r="X816" s="185">
        <f t="shared" si="133"/>
        <v>0</v>
      </c>
      <c r="Y816" s="185"/>
    </row>
    <row r="817" spans="1:25" ht="18.75">
      <c r="A817" s="181">
        <v>50</v>
      </c>
      <c r="B817" s="306" t="s">
        <v>1949</v>
      </c>
      <c r="C817" s="306" t="s">
        <v>1145</v>
      </c>
      <c r="D817" s="307" t="s">
        <v>2063</v>
      </c>
      <c r="E817" s="307" t="s">
        <v>4463</v>
      </c>
      <c r="F817" s="181">
        <v>25</v>
      </c>
      <c r="G817" s="238"/>
      <c r="H817" s="238"/>
      <c r="I817" s="308">
        <f t="shared" si="125"/>
        <v>1</v>
      </c>
      <c r="J817" s="308">
        <f t="shared" si="126"/>
        <v>0.89999999999999991</v>
      </c>
      <c r="K817" s="308">
        <f t="shared" si="127"/>
        <v>0.3</v>
      </c>
      <c r="L817" s="308">
        <f t="shared" si="128"/>
        <v>0.6</v>
      </c>
      <c r="M817" s="308">
        <f t="shared" si="129"/>
        <v>0.3</v>
      </c>
      <c r="N817" s="308">
        <f t="shared" si="129"/>
        <v>0.6</v>
      </c>
      <c r="O817" s="308">
        <f t="shared" si="130"/>
        <v>0.89999999999999991</v>
      </c>
      <c r="P817" s="34">
        <f t="shared" si="131"/>
        <v>9.9999999999999992E-2</v>
      </c>
      <c r="Q817" s="34">
        <f t="shared" si="131"/>
        <v>0.19999999999999998</v>
      </c>
      <c r="R817" s="33"/>
      <c r="S817" s="33"/>
      <c r="T817" s="33">
        <f t="shared" si="132"/>
        <v>9.9999999999999992E-2</v>
      </c>
      <c r="U817" s="309">
        <f t="shared" si="132"/>
        <v>0.19999999999999998</v>
      </c>
      <c r="V817" s="185"/>
      <c r="W817" s="185">
        <f t="shared" si="133"/>
        <v>9.9999999999999992E-2</v>
      </c>
      <c r="X817" s="185">
        <f t="shared" si="133"/>
        <v>0.19999999999999998</v>
      </c>
      <c r="Y817" s="185"/>
    </row>
    <row r="818" spans="1:25" ht="18.75">
      <c r="A818" s="181">
        <v>51</v>
      </c>
      <c r="B818" s="306" t="s">
        <v>1949</v>
      </c>
      <c r="C818" s="306" t="s">
        <v>2065</v>
      </c>
      <c r="D818" s="340" t="s">
        <v>2087</v>
      </c>
      <c r="E818" s="340" t="s">
        <v>4464</v>
      </c>
      <c r="F818" s="181">
        <v>57</v>
      </c>
      <c r="G818" s="238"/>
      <c r="H818" s="238"/>
      <c r="I818" s="308">
        <f t="shared" si="125"/>
        <v>2.4</v>
      </c>
      <c r="J818" s="308">
        <f t="shared" si="126"/>
        <v>2.2999999999999998</v>
      </c>
      <c r="K818" s="308">
        <f t="shared" si="127"/>
        <v>0.8</v>
      </c>
      <c r="L818" s="308">
        <f t="shared" si="128"/>
        <v>1.5</v>
      </c>
      <c r="M818" s="308">
        <f t="shared" si="129"/>
        <v>0.8</v>
      </c>
      <c r="N818" s="308">
        <f t="shared" si="129"/>
        <v>1.5</v>
      </c>
      <c r="O818" s="308">
        <f t="shared" si="130"/>
        <v>2.2999999999999998</v>
      </c>
      <c r="P818" s="34">
        <f t="shared" si="131"/>
        <v>0.26666666666666666</v>
      </c>
      <c r="Q818" s="34">
        <f t="shared" si="131"/>
        <v>0.5</v>
      </c>
      <c r="R818" s="33"/>
      <c r="S818" s="33"/>
      <c r="T818" s="33">
        <f t="shared" si="132"/>
        <v>0.26666666666666666</v>
      </c>
      <c r="U818" s="309">
        <f t="shared" si="132"/>
        <v>0.5</v>
      </c>
      <c r="V818" s="185"/>
      <c r="W818" s="185">
        <f t="shared" si="133"/>
        <v>0.26666666666666666</v>
      </c>
      <c r="X818" s="185">
        <f t="shared" si="133"/>
        <v>0.5</v>
      </c>
      <c r="Y818" s="185"/>
    </row>
    <row r="819" spans="1:25" ht="18.75">
      <c r="A819" s="181">
        <v>52</v>
      </c>
      <c r="B819" s="306" t="s">
        <v>1949</v>
      </c>
      <c r="C819" s="306" t="s">
        <v>2065</v>
      </c>
      <c r="D819" s="307" t="s">
        <v>2065</v>
      </c>
      <c r="E819" s="307" t="s">
        <v>4465</v>
      </c>
      <c r="F819" s="181">
        <v>49</v>
      </c>
      <c r="G819" s="238">
        <v>1.8924999999999996</v>
      </c>
      <c r="H819" s="238">
        <v>5.2565000000000008</v>
      </c>
      <c r="I819" s="308">
        <f t="shared" si="125"/>
        <v>2</v>
      </c>
      <c r="J819" s="308">
        <f t="shared" si="126"/>
        <v>1.9</v>
      </c>
      <c r="K819" s="308">
        <f t="shared" si="127"/>
        <v>0.7</v>
      </c>
      <c r="L819" s="308">
        <f t="shared" si="128"/>
        <v>1.2</v>
      </c>
      <c r="M819" s="308">
        <v>0</v>
      </c>
      <c r="N819" s="308">
        <v>0</v>
      </c>
      <c r="O819" s="308">
        <f t="shared" si="130"/>
        <v>0</v>
      </c>
      <c r="P819" s="34">
        <f t="shared" si="131"/>
        <v>0</v>
      </c>
      <c r="Q819" s="34">
        <f t="shared" si="131"/>
        <v>0</v>
      </c>
      <c r="R819" s="33"/>
      <c r="S819" s="33"/>
      <c r="T819" s="33">
        <f t="shared" si="132"/>
        <v>0</v>
      </c>
      <c r="U819" s="309">
        <f t="shared" si="132"/>
        <v>0</v>
      </c>
      <c r="V819" s="185"/>
      <c r="W819" s="185">
        <f t="shared" si="133"/>
        <v>0</v>
      </c>
      <c r="X819" s="185">
        <f t="shared" si="133"/>
        <v>0</v>
      </c>
      <c r="Y819" s="185"/>
    </row>
    <row r="820" spans="1:25" ht="18.75">
      <c r="A820" s="181">
        <v>53</v>
      </c>
      <c r="B820" s="306" t="s">
        <v>1949</v>
      </c>
      <c r="C820" s="306" t="s">
        <v>2093</v>
      </c>
      <c r="D820" s="307" t="s">
        <v>2072</v>
      </c>
      <c r="E820" s="307" t="s">
        <v>4466</v>
      </c>
      <c r="F820" s="181">
        <v>30</v>
      </c>
      <c r="G820" s="238"/>
      <c r="H820" s="238"/>
      <c r="I820" s="308">
        <f t="shared" si="125"/>
        <v>1.2</v>
      </c>
      <c r="J820" s="308">
        <f t="shared" si="126"/>
        <v>1.1000000000000001</v>
      </c>
      <c r="K820" s="308">
        <f t="shared" si="127"/>
        <v>0.4</v>
      </c>
      <c r="L820" s="308">
        <f t="shared" si="128"/>
        <v>0.7</v>
      </c>
      <c r="M820" s="308">
        <f t="shared" si="129"/>
        <v>0.4</v>
      </c>
      <c r="N820" s="308">
        <f t="shared" si="129"/>
        <v>0.7</v>
      </c>
      <c r="O820" s="308">
        <f t="shared" si="130"/>
        <v>1.1000000000000001</v>
      </c>
      <c r="P820" s="34">
        <f t="shared" si="131"/>
        <v>0.13333333333333333</v>
      </c>
      <c r="Q820" s="34">
        <f t="shared" si="131"/>
        <v>0.23333333333333331</v>
      </c>
      <c r="R820" s="33"/>
      <c r="S820" s="33"/>
      <c r="T820" s="33">
        <f t="shared" si="132"/>
        <v>0.13333333333333333</v>
      </c>
      <c r="U820" s="309">
        <f t="shared" si="132"/>
        <v>0.23333333333333331</v>
      </c>
      <c r="V820" s="185"/>
      <c r="W820" s="185">
        <f t="shared" si="133"/>
        <v>0.13333333333333333</v>
      </c>
      <c r="X820" s="185">
        <f t="shared" si="133"/>
        <v>0.23333333333333331</v>
      </c>
      <c r="Y820" s="185"/>
    </row>
    <row r="821" spans="1:25" ht="18.75">
      <c r="A821" s="181">
        <v>54</v>
      </c>
      <c r="B821" s="306" t="s">
        <v>1949</v>
      </c>
      <c r="C821" s="306" t="s">
        <v>1811</v>
      </c>
      <c r="D821" s="307" t="s">
        <v>1811</v>
      </c>
      <c r="E821" s="307" t="s">
        <v>4467</v>
      </c>
      <c r="F821" s="181">
        <v>128</v>
      </c>
      <c r="G821" s="238"/>
      <c r="H821" s="238"/>
      <c r="I821" s="308">
        <f t="shared" si="125"/>
        <v>5.3</v>
      </c>
      <c r="J821" s="308">
        <f t="shared" si="126"/>
        <v>5.0999999999999996</v>
      </c>
      <c r="K821" s="308">
        <f t="shared" si="127"/>
        <v>1.8</v>
      </c>
      <c r="L821" s="308">
        <f t="shared" si="128"/>
        <v>3.3</v>
      </c>
      <c r="M821" s="308">
        <f t="shared" si="129"/>
        <v>1.8</v>
      </c>
      <c r="N821" s="308">
        <f t="shared" si="129"/>
        <v>3.3</v>
      </c>
      <c r="O821" s="308">
        <f t="shared" si="130"/>
        <v>5.0999999999999996</v>
      </c>
      <c r="P821" s="34">
        <f t="shared" si="131"/>
        <v>0.6</v>
      </c>
      <c r="Q821" s="34">
        <f t="shared" si="131"/>
        <v>1.0999999999999999</v>
      </c>
      <c r="R821" s="33"/>
      <c r="S821" s="33"/>
      <c r="T821" s="33">
        <f t="shared" si="132"/>
        <v>0.6</v>
      </c>
      <c r="U821" s="309">
        <f t="shared" si="132"/>
        <v>1.0999999999999999</v>
      </c>
      <c r="V821" s="185"/>
      <c r="W821" s="185">
        <f t="shared" si="133"/>
        <v>0.6</v>
      </c>
      <c r="X821" s="185">
        <f t="shared" si="133"/>
        <v>1.0999999999999999</v>
      </c>
      <c r="Y821" s="185"/>
    </row>
    <row r="822" spans="1:25" ht="18.75">
      <c r="A822" s="181">
        <v>55</v>
      </c>
      <c r="B822" s="306" t="s">
        <v>1949</v>
      </c>
      <c r="C822" s="306" t="s">
        <v>1811</v>
      </c>
      <c r="D822" s="307" t="s">
        <v>4468</v>
      </c>
      <c r="E822" s="307" t="s">
        <v>4469</v>
      </c>
      <c r="F822" s="181">
        <v>145</v>
      </c>
      <c r="G822" s="238"/>
      <c r="H822" s="238"/>
      <c r="I822" s="308">
        <f t="shared" si="125"/>
        <v>6</v>
      </c>
      <c r="J822" s="308">
        <f t="shared" si="126"/>
        <v>5.7</v>
      </c>
      <c r="K822" s="308">
        <f t="shared" si="127"/>
        <v>2</v>
      </c>
      <c r="L822" s="308">
        <f t="shared" si="128"/>
        <v>3.7</v>
      </c>
      <c r="M822" s="308">
        <f t="shared" si="129"/>
        <v>2</v>
      </c>
      <c r="N822" s="308">
        <f t="shared" si="129"/>
        <v>3.7</v>
      </c>
      <c r="O822" s="308">
        <f t="shared" si="130"/>
        <v>5.7</v>
      </c>
      <c r="P822" s="34">
        <f t="shared" si="131"/>
        <v>0.66666666666666663</v>
      </c>
      <c r="Q822" s="34">
        <f t="shared" si="131"/>
        <v>1.2333333333333334</v>
      </c>
      <c r="R822" s="33"/>
      <c r="S822" s="33"/>
      <c r="T822" s="33">
        <f t="shared" si="132"/>
        <v>0.66666666666666663</v>
      </c>
      <c r="U822" s="309">
        <f t="shared" si="132"/>
        <v>1.2333333333333334</v>
      </c>
      <c r="V822" s="185"/>
      <c r="W822" s="185">
        <f t="shared" si="133"/>
        <v>0.66666666666666663</v>
      </c>
      <c r="X822" s="185">
        <f t="shared" si="133"/>
        <v>1.2333333333333334</v>
      </c>
      <c r="Y822" s="185"/>
    </row>
    <row r="823" spans="1:25" ht="37.5">
      <c r="A823" s="181">
        <v>56</v>
      </c>
      <c r="B823" s="306" t="s">
        <v>1949</v>
      </c>
      <c r="C823" s="306" t="s">
        <v>1811</v>
      </c>
      <c r="D823" s="315" t="s">
        <v>2063</v>
      </c>
      <c r="E823" s="315" t="s">
        <v>4470</v>
      </c>
      <c r="F823" s="313">
        <v>205</v>
      </c>
      <c r="G823" s="238"/>
      <c r="H823" s="238"/>
      <c r="I823" s="308">
        <f t="shared" si="125"/>
        <v>8.5</v>
      </c>
      <c r="J823" s="308">
        <f t="shared" si="126"/>
        <v>8</v>
      </c>
      <c r="K823" s="308">
        <f t="shared" si="127"/>
        <v>2.8</v>
      </c>
      <c r="L823" s="308">
        <f t="shared" si="128"/>
        <v>5.2</v>
      </c>
      <c r="M823" s="308">
        <f t="shared" si="129"/>
        <v>2.8</v>
      </c>
      <c r="N823" s="308">
        <f t="shared" si="129"/>
        <v>5.2</v>
      </c>
      <c r="O823" s="308">
        <f t="shared" si="130"/>
        <v>8</v>
      </c>
      <c r="P823" s="34">
        <f t="shared" si="131"/>
        <v>0.93333333333333324</v>
      </c>
      <c r="Q823" s="34">
        <f t="shared" si="131"/>
        <v>1.7333333333333334</v>
      </c>
      <c r="R823" s="33"/>
      <c r="S823" s="33"/>
      <c r="T823" s="33">
        <f t="shared" si="132"/>
        <v>0.93333333333333324</v>
      </c>
      <c r="U823" s="309">
        <f t="shared" si="132"/>
        <v>1.7333333333333334</v>
      </c>
      <c r="V823" s="185"/>
      <c r="W823" s="185">
        <f t="shared" si="133"/>
        <v>0.93333333333333324</v>
      </c>
      <c r="X823" s="185">
        <f t="shared" si="133"/>
        <v>1.7333333333333334</v>
      </c>
      <c r="Y823" s="185"/>
    </row>
    <row r="824" spans="1:25" ht="18.75">
      <c r="A824" s="181">
        <v>57</v>
      </c>
      <c r="B824" s="306" t="s">
        <v>1949</v>
      </c>
      <c r="C824" s="306" t="s">
        <v>2048</v>
      </c>
      <c r="D824" s="315" t="s">
        <v>2048</v>
      </c>
      <c r="E824" s="315" t="s">
        <v>4471</v>
      </c>
      <c r="F824" s="313">
        <v>283</v>
      </c>
      <c r="G824" s="238"/>
      <c r="H824" s="238"/>
      <c r="I824" s="308">
        <f t="shared" si="125"/>
        <v>11.7</v>
      </c>
      <c r="J824" s="308">
        <f t="shared" si="126"/>
        <v>11.1</v>
      </c>
      <c r="K824" s="308">
        <f t="shared" si="127"/>
        <v>3.9</v>
      </c>
      <c r="L824" s="308">
        <f t="shared" si="128"/>
        <v>7.2</v>
      </c>
      <c r="M824" s="308">
        <f t="shared" si="129"/>
        <v>3.9</v>
      </c>
      <c r="N824" s="308">
        <f t="shared" si="129"/>
        <v>7.2</v>
      </c>
      <c r="O824" s="308">
        <f t="shared" si="130"/>
        <v>11.1</v>
      </c>
      <c r="P824" s="34">
        <f t="shared" si="131"/>
        <v>1.3</v>
      </c>
      <c r="Q824" s="34">
        <f t="shared" si="131"/>
        <v>2.4</v>
      </c>
      <c r="R824" s="33"/>
      <c r="S824" s="33"/>
      <c r="T824" s="33">
        <f t="shared" si="132"/>
        <v>1.3</v>
      </c>
      <c r="U824" s="309">
        <f t="shared" si="132"/>
        <v>2.4</v>
      </c>
      <c r="V824" s="185"/>
      <c r="W824" s="185">
        <f t="shared" si="133"/>
        <v>1.3</v>
      </c>
      <c r="X824" s="185">
        <f t="shared" si="133"/>
        <v>2.4</v>
      </c>
      <c r="Y824" s="185"/>
    </row>
    <row r="825" spans="1:25" ht="18.75">
      <c r="A825" s="181">
        <v>58</v>
      </c>
      <c r="B825" s="306" t="s">
        <v>1949</v>
      </c>
      <c r="C825" s="306" t="s">
        <v>2048</v>
      </c>
      <c r="D825" s="315" t="s">
        <v>2048</v>
      </c>
      <c r="E825" s="307" t="s">
        <v>4472</v>
      </c>
      <c r="F825" s="313">
        <v>80</v>
      </c>
      <c r="G825" s="238">
        <v>3.4465000000000003</v>
      </c>
      <c r="H825" s="238">
        <v>7.9485000000000001</v>
      </c>
      <c r="I825" s="308">
        <f t="shared" si="125"/>
        <v>3.3</v>
      </c>
      <c r="J825" s="308">
        <f t="shared" si="126"/>
        <v>3.1</v>
      </c>
      <c r="K825" s="308">
        <f t="shared" si="127"/>
        <v>1.1000000000000001</v>
      </c>
      <c r="L825" s="308">
        <f t="shared" si="128"/>
        <v>2</v>
      </c>
      <c r="M825" s="308">
        <v>0</v>
      </c>
      <c r="N825" s="308">
        <v>0</v>
      </c>
      <c r="O825" s="308">
        <f t="shared" si="130"/>
        <v>0</v>
      </c>
      <c r="P825" s="34">
        <f t="shared" si="131"/>
        <v>0</v>
      </c>
      <c r="Q825" s="34">
        <f t="shared" si="131"/>
        <v>0</v>
      </c>
      <c r="R825" s="33"/>
      <c r="S825" s="33"/>
      <c r="T825" s="33">
        <f t="shared" si="132"/>
        <v>0</v>
      </c>
      <c r="U825" s="309">
        <f t="shared" si="132"/>
        <v>0</v>
      </c>
      <c r="V825" s="185"/>
      <c r="W825" s="185">
        <f t="shared" si="133"/>
        <v>0</v>
      </c>
      <c r="X825" s="185">
        <f t="shared" si="133"/>
        <v>0</v>
      </c>
      <c r="Y825" s="185"/>
    </row>
    <row r="826" spans="1:25" ht="18.75">
      <c r="A826" s="181">
        <v>59</v>
      </c>
      <c r="B826" s="306" t="s">
        <v>1949</v>
      </c>
      <c r="C826" s="306" t="s">
        <v>2065</v>
      </c>
      <c r="D826" s="315" t="s">
        <v>2065</v>
      </c>
      <c r="E826" s="310" t="s">
        <v>4473</v>
      </c>
      <c r="F826" s="313">
        <v>296</v>
      </c>
      <c r="G826" s="238">
        <v>7.5084999999999988</v>
      </c>
      <c r="H826" s="238">
        <v>15.891000000000002</v>
      </c>
      <c r="I826" s="308">
        <f t="shared" si="125"/>
        <v>12.2</v>
      </c>
      <c r="J826" s="308">
        <f t="shared" si="126"/>
        <v>11.6</v>
      </c>
      <c r="K826" s="308">
        <f t="shared" si="127"/>
        <v>4.0999999999999996</v>
      </c>
      <c r="L826" s="308">
        <f t="shared" si="128"/>
        <v>7.5</v>
      </c>
      <c r="M826" s="308">
        <v>0</v>
      </c>
      <c r="N826" s="308">
        <v>0</v>
      </c>
      <c r="O826" s="308">
        <f t="shared" si="130"/>
        <v>0</v>
      </c>
      <c r="P826" s="34">
        <f t="shared" si="131"/>
        <v>0</v>
      </c>
      <c r="Q826" s="34">
        <f t="shared" si="131"/>
        <v>0</v>
      </c>
      <c r="R826" s="33"/>
      <c r="S826" s="33"/>
      <c r="T826" s="33">
        <f t="shared" si="132"/>
        <v>0</v>
      </c>
      <c r="U826" s="309">
        <f t="shared" si="132"/>
        <v>0</v>
      </c>
      <c r="V826" s="185"/>
      <c r="W826" s="185">
        <f t="shared" si="133"/>
        <v>0</v>
      </c>
      <c r="X826" s="185">
        <f t="shared" si="133"/>
        <v>0</v>
      </c>
      <c r="Y826" s="185"/>
    </row>
    <row r="827" spans="1:25" ht="18.75">
      <c r="A827" s="181">
        <v>60</v>
      </c>
      <c r="B827" s="306" t="s">
        <v>1949</v>
      </c>
      <c r="C827" s="306" t="s">
        <v>1949</v>
      </c>
      <c r="D827" s="315" t="s">
        <v>4474</v>
      </c>
      <c r="E827" s="310" t="s">
        <v>4475</v>
      </c>
      <c r="F827" s="181">
        <v>112</v>
      </c>
      <c r="G827" s="238">
        <v>1.6305000000000001</v>
      </c>
      <c r="H827" s="238">
        <v>1.837</v>
      </c>
      <c r="I827" s="308">
        <f t="shared" si="125"/>
        <v>4.5999999999999996</v>
      </c>
      <c r="J827" s="308">
        <f t="shared" si="126"/>
        <v>4.3</v>
      </c>
      <c r="K827" s="308">
        <f t="shared" si="127"/>
        <v>1.5</v>
      </c>
      <c r="L827" s="308">
        <f t="shared" si="128"/>
        <v>2.8</v>
      </c>
      <c r="M827" s="308">
        <v>0</v>
      </c>
      <c r="N827" s="308">
        <f t="shared" si="129"/>
        <v>0.96299999999999986</v>
      </c>
      <c r="O827" s="308">
        <f t="shared" si="130"/>
        <v>0.96299999999999986</v>
      </c>
      <c r="P827" s="34">
        <f t="shared" si="131"/>
        <v>0</v>
      </c>
      <c r="Q827" s="34">
        <f t="shared" si="131"/>
        <v>0.32099999999999995</v>
      </c>
      <c r="R827" s="33"/>
      <c r="S827" s="33"/>
      <c r="T827" s="33">
        <f t="shared" si="132"/>
        <v>0</v>
      </c>
      <c r="U827" s="309">
        <f t="shared" si="132"/>
        <v>0.32099999999999995</v>
      </c>
      <c r="V827" s="185"/>
      <c r="W827" s="185">
        <f t="shared" si="133"/>
        <v>0</v>
      </c>
      <c r="X827" s="185">
        <f t="shared" si="133"/>
        <v>0.32099999999999995</v>
      </c>
      <c r="Y827" s="185"/>
    </row>
    <row r="828" spans="1:25" ht="18.75">
      <c r="A828" s="181">
        <v>61</v>
      </c>
      <c r="B828" s="306" t="s">
        <v>1949</v>
      </c>
      <c r="C828" s="306" t="s">
        <v>4455</v>
      </c>
      <c r="D828" s="315" t="s">
        <v>4455</v>
      </c>
      <c r="E828" s="310" t="s">
        <v>4476</v>
      </c>
      <c r="F828" s="181">
        <v>140</v>
      </c>
      <c r="G828" s="238"/>
      <c r="H828" s="238"/>
      <c r="I828" s="308">
        <f t="shared" si="125"/>
        <v>5.8</v>
      </c>
      <c r="J828" s="308">
        <f t="shared" si="126"/>
        <v>5.5</v>
      </c>
      <c r="K828" s="308">
        <f t="shared" si="127"/>
        <v>1.9</v>
      </c>
      <c r="L828" s="308">
        <f t="shared" si="128"/>
        <v>3.6</v>
      </c>
      <c r="M828" s="308">
        <f t="shared" si="129"/>
        <v>1.9</v>
      </c>
      <c r="N828" s="308">
        <f t="shared" si="129"/>
        <v>3.6</v>
      </c>
      <c r="O828" s="308">
        <f t="shared" si="130"/>
        <v>5.5</v>
      </c>
      <c r="P828" s="34">
        <f t="shared" si="131"/>
        <v>0.6333333333333333</v>
      </c>
      <c r="Q828" s="34">
        <f t="shared" si="131"/>
        <v>1.2</v>
      </c>
      <c r="R828" s="33"/>
      <c r="S828" s="33"/>
      <c r="T828" s="33">
        <f t="shared" si="132"/>
        <v>0.6333333333333333</v>
      </c>
      <c r="U828" s="309">
        <f t="shared" si="132"/>
        <v>1.2</v>
      </c>
      <c r="V828" s="185"/>
      <c r="W828" s="185">
        <f t="shared" si="133"/>
        <v>0.6333333333333333</v>
      </c>
      <c r="X828" s="185">
        <f t="shared" si="133"/>
        <v>1.2</v>
      </c>
      <c r="Y828" s="185"/>
    </row>
    <row r="829" spans="1:25" ht="18.75">
      <c r="A829" s="181">
        <v>62</v>
      </c>
      <c r="B829" s="306" t="s">
        <v>1949</v>
      </c>
      <c r="C829" s="306" t="s">
        <v>1949</v>
      </c>
      <c r="D829" s="315" t="s">
        <v>4474</v>
      </c>
      <c r="E829" s="310" t="s">
        <v>4477</v>
      </c>
      <c r="F829" s="181">
        <v>149</v>
      </c>
      <c r="G829" s="238"/>
      <c r="H829" s="238"/>
      <c r="I829" s="308">
        <f t="shared" si="125"/>
        <v>6.1</v>
      </c>
      <c r="J829" s="308">
        <f t="shared" si="126"/>
        <v>5.8</v>
      </c>
      <c r="K829" s="308">
        <f t="shared" si="127"/>
        <v>2</v>
      </c>
      <c r="L829" s="308">
        <f t="shared" si="128"/>
        <v>3.8</v>
      </c>
      <c r="M829" s="308">
        <f t="shared" si="129"/>
        <v>2</v>
      </c>
      <c r="N829" s="308">
        <f t="shared" si="129"/>
        <v>3.8</v>
      </c>
      <c r="O829" s="308">
        <f t="shared" si="130"/>
        <v>5.8</v>
      </c>
      <c r="P829" s="34">
        <f t="shared" si="131"/>
        <v>0.66666666666666663</v>
      </c>
      <c r="Q829" s="34">
        <f t="shared" si="131"/>
        <v>1.2666666666666666</v>
      </c>
      <c r="R829" s="33"/>
      <c r="S829" s="33"/>
      <c r="T829" s="33">
        <f t="shared" si="132"/>
        <v>0.66666666666666663</v>
      </c>
      <c r="U829" s="309">
        <f t="shared" si="132"/>
        <v>1.2666666666666666</v>
      </c>
      <c r="V829" s="185"/>
      <c r="W829" s="185">
        <f t="shared" si="133"/>
        <v>0.66666666666666663</v>
      </c>
      <c r="X829" s="185">
        <f t="shared" si="133"/>
        <v>1.2666666666666666</v>
      </c>
      <c r="Y829" s="185"/>
    </row>
    <row r="830" spans="1:25" ht="18.75">
      <c r="A830" s="181">
        <v>63</v>
      </c>
      <c r="B830" s="306" t="s">
        <v>1949</v>
      </c>
      <c r="C830" s="306" t="s">
        <v>1995</v>
      </c>
      <c r="D830" s="307" t="s">
        <v>1998</v>
      </c>
      <c r="E830" s="310" t="s">
        <v>4478</v>
      </c>
      <c r="F830" s="181">
        <v>175</v>
      </c>
      <c r="G830" s="238"/>
      <c r="H830" s="238"/>
      <c r="I830" s="308">
        <f t="shared" si="125"/>
        <v>7.2</v>
      </c>
      <c r="J830" s="308">
        <f t="shared" si="126"/>
        <v>6.8000000000000007</v>
      </c>
      <c r="K830" s="308">
        <f t="shared" si="127"/>
        <v>2.4</v>
      </c>
      <c r="L830" s="308">
        <f t="shared" si="128"/>
        <v>4.4000000000000004</v>
      </c>
      <c r="M830" s="308">
        <f t="shared" si="129"/>
        <v>2.4</v>
      </c>
      <c r="N830" s="308">
        <f t="shared" si="129"/>
        <v>4.4000000000000004</v>
      </c>
      <c r="O830" s="308">
        <f t="shared" si="130"/>
        <v>6.8000000000000007</v>
      </c>
      <c r="P830" s="34">
        <f t="shared" si="131"/>
        <v>0.79999999999999993</v>
      </c>
      <c r="Q830" s="34">
        <f t="shared" si="131"/>
        <v>1.4666666666666668</v>
      </c>
      <c r="R830" s="33"/>
      <c r="S830" s="33"/>
      <c r="T830" s="33">
        <f t="shared" si="132"/>
        <v>0.79999999999999993</v>
      </c>
      <c r="U830" s="309">
        <f t="shared" si="132"/>
        <v>1.4666666666666668</v>
      </c>
      <c r="V830" s="185"/>
      <c r="W830" s="185">
        <f t="shared" si="133"/>
        <v>0.79999999999999993</v>
      </c>
      <c r="X830" s="185">
        <f t="shared" si="133"/>
        <v>1.4666666666666668</v>
      </c>
      <c r="Y830" s="185"/>
    </row>
    <row r="831" spans="1:25" ht="18.75">
      <c r="A831" s="181">
        <v>64</v>
      </c>
      <c r="B831" s="306" t="s">
        <v>1949</v>
      </c>
      <c r="C831" s="306" t="s">
        <v>1950</v>
      </c>
      <c r="D831" s="307" t="s">
        <v>3361</v>
      </c>
      <c r="E831" s="310" t="s">
        <v>4479</v>
      </c>
      <c r="F831" s="181">
        <v>213</v>
      </c>
      <c r="G831" s="238"/>
      <c r="H831" s="238"/>
      <c r="I831" s="308">
        <f t="shared" si="125"/>
        <v>8.8000000000000007</v>
      </c>
      <c r="J831" s="308">
        <f t="shared" si="126"/>
        <v>8.3000000000000007</v>
      </c>
      <c r="K831" s="308">
        <f t="shared" si="127"/>
        <v>2.9</v>
      </c>
      <c r="L831" s="308">
        <f t="shared" si="128"/>
        <v>5.4</v>
      </c>
      <c r="M831" s="308">
        <f t="shared" si="129"/>
        <v>2.9</v>
      </c>
      <c r="N831" s="308">
        <f t="shared" si="129"/>
        <v>5.4</v>
      </c>
      <c r="O831" s="308">
        <f t="shared" si="130"/>
        <v>8.3000000000000007</v>
      </c>
      <c r="P831" s="34">
        <f t="shared" si="131"/>
        <v>0.96666666666666667</v>
      </c>
      <c r="Q831" s="34">
        <f t="shared" si="131"/>
        <v>1.8</v>
      </c>
      <c r="R831" s="33"/>
      <c r="S831" s="33"/>
      <c r="T831" s="33">
        <f t="shared" si="132"/>
        <v>0.96666666666666667</v>
      </c>
      <c r="U831" s="309">
        <f t="shared" si="132"/>
        <v>1.8</v>
      </c>
      <c r="V831" s="185"/>
      <c r="W831" s="185">
        <f t="shared" si="133"/>
        <v>0.96666666666666667</v>
      </c>
      <c r="X831" s="185">
        <f t="shared" si="133"/>
        <v>1.8</v>
      </c>
      <c r="Y831" s="185"/>
    </row>
    <row r="832" spans="1:25" ht="18.75">
      <c r="A832" s="181">
        <v>65</v>
      </c>
      <c r="B832" s="306" t="s">
        <v>1949</v>
      </c>
      <c r="C832" s="306" t="s">
        <v>1811</v>
      </c>
      <c r="D832" s="315" t="s">
        <v>2113</v>
      </c>
      <c r="E832" s="310" t="s">
        <v>4480</v>
      </c>
      <c r="F832" s="181">
        <v>90</v>
      </c>
      <c r="G832" s="238"/>
      <c r="H832" s="238"/>
      <c r="I832" s="308">
        <f t="shared" ref="I832:I836" si="134">ROUND(F832*55/100*50*0.0015,1)</f>
        <v>3.7</v>
      </c>
      <c r="J832" s="308">
        <f t="shared" ref="J832:J835" si="135">K832+L832</f>
        <v>3.5</v>
      </c>
      <c r="K832" s="308">
        <f t="shared" ref="K832:K835" si="136">ROUND(I832*1/3,1)</f>
        <v>1.2</v>
      </c>
      <c r="L832" s="308">
        <f t="shared" ref="L832:L835" si="137">ROUND(I832*2/3.25,1)</f>
        <v>2.2999999999999998</v>
      </c>
      <c r="M832" s="308">
        <f t="shared" ref="M832:N835" si="138">K832-G832</f>
        <v>1.2</v>
      </c>
      <c r="N832" s="308">
        <f t="shared" si="138"/>
        <v>2.2999999999999998</v>
      </c>
      <c r="O832" s="308">
        <f t="shared" ref="O832:O836" si="139">M832+N832</f>
        <v>3.5</v>
      </c>
      <c r="P832" s="34">
        <f t="shared" ref="P832:Q835" si="140">M832*1/3</f>
        <v>0.39999999999999997</v>
      </c>
      <c r="Q832" s="34">
        <f t="shared" si="140"/>
        <v>0.76666666666666661</v>
      </c>
      <c r="R832" s="33"/>
      <c r="S832" s="33"/>
      <c r="T832" s="33">
        <f t="shared" ref="T832:U835" si="141">M832*1/3</f>
        <v>0.39999999999999997</v>
      </c>
      <c r="U832" s="309">
        <f t="shared" si="141"/>
        <v>0.76666666666666661</v>
      </c>
      <c r="V832" s="185"/>
      <c r="W832" s="185">
        <f t="shared" ref="W832:X835" si="142">M832*1/3</f>
        <v>0.39999999999999997</v>
      </c>
      <c r="X832" s="185">
        <f t="shared" si="142"/>
        <v>0.76666666666666661</v>
      </c>
      <c r="Y832" s="185"/>
    </row>
    <row r="833" spans="1:25" ht="18.75">
      <c r="A833" s="181">
        <v>66</v>
      </c>
      <c r="B833" s="306" t="s">
        <v>1949</v>
      </c>
      <c r="C833" s="306" t="s">
        <v>646</v>
      </c>
      <c r="D833" s="315" t="s">
        <v>2004</v>
      </c>
      <c r="E833" s="310" t="s">
        <v>4481</v>
      </c>
      <c r="F833" s="181">
        <v>86</v>
      </c>
      <c r="G833" s="238"/>
      <c r="H833" s="238"/>
      <c r="I833" s="308">
        <f t="shared" si="134"/>
        <v>3.5</v>
      </c>
      <c r="J833" s="308">
        <f t="shared" si="135"/>
        <v>3.4000000000000004</v>
      </c>
      <c r="K833" s="308">
        <f t="shared" si="136"/>
        <v>1.2</v>
      </c>
      <c r="L833" s="308">
        <f t="shared" si="137"/>
        <v>2.2000000000000002</v>
      </c>
      <c r="M833" s="308">
        <f t="shared" si="138"/>
        <v>1.2</v>
      </c>
      <c r="N833" s="308">
        <f t="shared" si="138"/>
        <v>2.2000000000000002</v>
      </c>
      <c r="O833" s="308">
        <f t="shared" si="139"/>
        <v>3.4000000000000004</v>
      </c>
      <c r="P833" s="34">
        <f t="shared" si="140"/>
        <v>0.39999999999999997</v>
      </c>
      <c r="Q833" s="34">
        <f t="shared" si="140"/>
        <v>0.73333333333333339</v>
      </c>
      <c r="R833" s="33"/>
      <c r="S833" s="33"/>
      <c r="T833" s="33">
        <f t="shared" si="141"/>
        <v>0.39999999999999997</v>
      </c>
      <c r="U833" s="309">
        <f t="shared" si="141"/>
        <v>0.73333333333333339</v>
      </c>
      <c r="V833" s="185"/>
      <c r="W833" s="185">
        <f t="shared" si="142"/>
        <v>0.39999999999999997</v>
      </c>
      <c r="X833" s="185">
        <f t="shared" si="142"/>
        <v>0.73333333333333339</v>
      </c>
      <c r="Y833" s="185"/>
    </row>
    <row r="834" spans="1:25" ht="37.5">
      <c r="A834" s="181">
        <v>67</v>
      </c>
      <c r="B834" s="306" t="s">
        <v>1949</v>
      </c>
      <c r="C834" s="306" t="s">
        <v>646</v>
      </c>
      <c r="D834" s="315" t="s">
        <v>2012</v>
      </c>
      <c r="E834" s="310" t="s">
        <v>4482</v>
      </c>
      <c r="F834" s="181">
        <v>95</v>
      </c>
      <c r="G834" s="238"/>
      <c r="H834" s="238"/>
      <c r="I834" s="308">
        <f t="shared" si="134"/>
        <v>3.9</v>
      </c>
      <c r="J834" s="308">
        <f t="shared" si="135"/>
        <v>3.7</v>
      </c>
      <c r="K834" s="308">
        <f t="shared" si="136"/>
        <v>1.3</v>
      </c>
      <c r="L834" s="308">
        <f t="shared" si="137"/>
        <v>2.4</v>
      </c>
      <c r="M834" s="308">
        <f t="shared" si="138"/>
        <v>1.3</v>
      </c>
      <c r="N834" s="308">
        <f t="shared" si="138"/>
        <v>2.4</v>
      </c>
      <c r="O834" s="308">
        <f t="shared" si="139"/>
        <v>3.7</v>
      </c>
      <c r="P834" s="34">
        <f t="shared" si="140"/>
        <v>0.43333333333333335</v>
      </c>
      <c r="Q834" s="34">
        <f t="shared" si="140"/>
        <v>0.79999999999999993</v>
      </c>
      <c r="R834" s="33"/>
      <c r="S834" s="33"/>
      <c r="T834" s="33">
        <f t="shared" si="141"/>
        <v>0.43333333333333335</v>
      </c>
      <c r="U834" s="309">
        <f t="shared" si="141"/>
        <v>0.79999999999999993</v>
      </c>
      <c r="V834" s="185"/>
      <c r="W834" s="185">
        <f t="shared" si="142"/>
        <v>0.43333333333333335</v>
      </c>
      <c r="X834" s="185">
        <f t="shared" si="142"/>
        <v>0.79999999999999993</v>
      </c>
      <c r="Y834" s="185"/>
    </row>
    <row r="835" spans="1:25" ht="37.5">
      <c r="A835" s="181">
        <v>68</v>
      </c>
      <c r="B835" s="306" t="s">
        <v>1949</v>
      </c>
      <c r="C835" s="306"/>
      <c r="D835" s="315" t="s">
        <v>2012</v>
      </c>
      <c r="E835" s="310" t="s">
        <v>4483</v>
      </c>
      <c r="F835" s="181">
        <v>50</v>
      </c>
      <c r="G835" s="238"/>
      <c r="H835" s="238"/>
      <c r="I835" s="308">
        <f t="shared" si="134"/>
        <v>2.1</v>
      </c>
      <c r="J835" s="308">
        <f t="shared" si="135"/>
        <v>2</v>
      </c>
      <c r="K835" s="308">
        <f t="shared" si="136"/>
        <v>0.7</v>
      </c>
      <c r="L835" s="308">
        <f t="shared" si="137"/>
        <v>1.3</v>
      </c>
      <c r="M835" s="308">
        <f t="shared" si="138"/>
        <v>0.7</v>
      </c>
      <c r="N835" s="308">
        <f t="shared" si="138"/>
        <v>1.3</v>
      </c>
      <c r="O835" s="308">
        <f t="shared" si="139"/>
        <v>2</v>
      </c>
      <c r="P835" s="34">
        <f t="shared" si="140"/>
        <v>0.23333333333333331</v>
      </c>
      <c r="Q835" s="34">
        <f t="shared" si="140"/>
        <v>0.43333333333333335</v>
      </c>
      <c r="R835" s="33"/>
      <c r="S835" s="33"/>
      <c r="T835" s="33">
        <f t="shared" si="141"/>
        <v>0.23333333333333331</v>
      </c>
      <c r="U835" s="309">
        <f t="shared" si="141"/>
        <v>0.43333333333333335</v>
      </c>
      <c r="V835" s="185"/>
      <c r="W835" s="185">
        <f t="shared" si="142"/>
        <v>0.23333333333333331</v>
      </c>
      <c r="X835" s="185">
        <f t="shared" si="142"/>
        <v>0.43333333333333335</v>
      </c>
      <c r="Y835" s="185"/>
    </row>
    <row r="836" spans="1:25" ht="20.25">
      <c r="A836" s="317"/>
      <c r="B836" s="318"/>
      <c r="C836" s="318"/>
      <c r="D836" s="319"/>
      <c r="E836" s="320" t="s">
        <v>225</v>
      </c>
      <c r="F836" s="321"/>
      <c r="G836" s="322"/>
      <c r="H836" s="322"/>
      <c r="I836" s="322">
        <f t="shared" ref="I836:Q836" si="143">SUM(I768:I835)</f>
        <v>312.70000000000005</v>
      </c>
      <c r="J836" s="322"/>
      <c r="K836" s="322">
        <f t="shared" si="143"/>
        <v>104.00000000000001</v>
      </c>
      <c r="L836" s="322">
        <f t="shared" si="143"/>
        <v>192.49999999999997</v>
      </c>
      <c r="M836" s="322">
        <f t="shared" si="143"/>
        <v>78.067499999999995</v>
      </c>
      <c r="N836" s="322">
        <f t="shared" si="143"/>
        <v>142.77650000000003</v>
      </c>
      <c r="O836" s="308">
        <f t="shared" si="139"/>
        <v>220.84400000000002</v>
      </c>
      <c r="P836" s="324">
        <f t="shared" si="143"/>
        <v>26.022499999999997</v>
      </c>
      <c r="Q836" s="324">
        <f t="shared" si="143"/>
        <v>47.592166666666664</v>
      </c>
      <c r="R836" s="322"/>
      <c r="S836" s="322"/>
      <c r="T836" s="322">
        <f>SUM(T768:T835)</f>
        <v>26.022499999999997</v>
      </c>
      <c r="U836" s="322">
        <f>SUM(U768:U835)</f>
        <v>47.592166666666664</v>
      </c>
      <c r="V836" s="322"/>
      <c r="W836" s="322">
        <f>SUM(W768:W835)</f>
        <v>26.022499999999997</v>
      </c>
      <c r="X836" s="322">
        <f>SUM(X768:X835)</f>
        <v>47.592166666666664</v>
      </c>
      <c r="Y836" s="322"/>
    </row>
    <row r="837" spans="1:25" ht="20.25">
      <c r="A837" s="357"/>
      <c r="B837" s="358"/>
      <c r="C837" s="358"/>
      <c r="D837" s="359"/>
      <c r="E837" s="360"/>
      <c r="F837" s="361"/>
      <c r="G837" s="362"/>
      <c r="H837" s="362"/>
      <c r="I837" s="82"/>
      <c r="J837" s="82"/>
      <c r="K837" s="82"/>
      <c r="L837" s="82"/>
      <c r="M837" s="82"/>
      <c r="N837" s="82"/>
      <c r="O837" s="82"/>
      <c r="P837" s="84"/>
      <c r="Q837" s="84"/>
      <c r="R837" s="84"/>
      <c r="S837" s="84"/>
      <c r="T837" s="84"/>
      <c r="U837" s="363"/>
      <c r="V837" s="85"/>
      <c r="W837" s="85"/>
      <c r="X837" s="85"/>
      <c r="Y837" s="85"/>
    </row>
    <row r="838" spans="1:25" ht="20.25">
      <c r="A838" s="364"/>
      <c r="B838" s="365"/>
      <c r="C838" s="365"/>
      <c r="D838" s="366"/>
      <c r="E838" s="367"/>
      <c r="F838" s="368"/>
      <c r="G838" s="242"/>
      <c r="H838" s="242"/>
      <c r="I838" s="87"/>
      <c r="J838" s="87"/>
      <c r="K838" s="87"/>
      <c r="L838" s="87"/>
      <c r="M838" s="87"/>
      <c r="N838" s="87"/>
      <c r="O838" s="87"/>
      <c r="P838" s="89"/>
      <c r="Q838" s="89"/>
      <c r="R838" s="89"/>
      <c r="S838" s="89"/>
      <c r="T838" s="89"/>
      <c r="U838" s="369"/>
      <c r="V838" s="90"/>
      <c r="W838" s="90"/>
      <c r="X838" s="90"/>
      <c r="Y838" s="90"/>
    </row>
    <row r="839" spans="1:25" ht="20.25">
      <c r="A839" s="364"/>
      <c r="B839" s="365"/>
      <c r="C839" s="365"/>
      <c r="D839" s="366"/>
      <c r="E839" s="367"/>
      <c r="F839" s="368"/>
      <c r="G839" s="242"/>
      <c r="H839" s="242"/>
      <c r="I839" s="87"/>
      <c r="J839" s="87"/>
      <c r="K839" s="87"/>
      <c r="L839" s="87"/>
      <c r="M839" s="87"/>
      <c r="N839" s="87"/>
      <c r="O839" s="87"/>
      <c r="P839" s="89"/>
      <c r="Q839" s="89"/>
      <c r="R839" s="89"/>
      <c r="S839" s="89"/>
      <c r="T839" s="89"/>
      <c r="U839" s="369"/>
      <c r="V839" s="90"/>
      <c r="W839" s="90"/>
      <c r="X839" s="90"/>
      <c r="Y839" s="90"/>
    </row>
    <row r="840" spans="1:25" ht="20.25">
      <c r="A840" s="364"/>
      <c r="B840" s="365"/>
      <c r="C840" s="365"/>
      <c r="D840" s="366"/>
      <c r="E840" s="367"/>
      <c r="F840" s="368"/>
      <c r="G840" s="242"/>
      <c r="H840" s="242"/>
      <c r="I840" s="87"/>
      <c r="J840" s="87"/>
      <c r="K840" s="87"/>
      <c r="L840" s="87"/>
      <c r="M840" s="87"/>
      <c r="N840" s="87"/>
      <c r="O840" s="87"/>
      <c r="P840" s="89"/>
      <c r="Q840" s="89"/>
      <c r="R840" s="89"/>
      <c r="S840" s="89"/>
      <c r="T840" s="89"/>
      <c r="U840" s="369"/>
      <c r="V840" s="90"/>
      <c r="W840" s="90"/>
      <c r="X840" s="90"/>
      <c r="Y840" s="90"/>
    </row>
    <row r="841" spans="1:25" ht="20.25">
      <c r="A841" s="364"/>
      <c r="B841" s="365"/>
      <c r="C841" s="365"/>
      <c r="D841" s="366"/>
      <c r="E841" s="367"/>
      <c r="F841" s="368"/>
      <c r="G841" s="242"/>
      <c r="H841" s="242"/>
      <c r="I841" s="87"/>
      <c r="J841" s="87"/>
      <c r="K841" s="87"/>
      <c r="L841" s="87"/>
      <c r="M841" s="87"/>
      <c r="N841" s="87"/>
      <c r="O841" s="87"/>
      <c r="P841" s="89"/>
      <c r="Q841" s="89"/>
      <c r="R841" s="89"/>
      <c r="S841" s="89"/>
      <c r="T841" s="89"/>
      <c r="U841" s="369"/>
      <c r="V841" s="90"/>
      <c r="W841" s="90"/>
      <c r="X841" s="90"/>
      <c r="Y841" s="90"/>
    </row>
    <row r="842" spans="1:25" ht="18.75">
      <c r="A842" s="181">
        <v>1</v>
      </c>
      <c r="B842" s="306" t="s">
        <v>3047</v>
      </c>
      <c r="C842" s="306"/>
      <c r="D842" s="307" t="s">
        <v>3087</v>
      </c>
      <c r="E842" s="307" t="s">
        <v>4484</v>
      </c>
      <c r="F842" s="181">
        <v>89</v>
      </c>
      <c r="G842" s="238">
        <v>0.99299999999999999</v>
      </c>
      <c r="H842" s="238">
        <v>1.5759999999999996</v>
      </c>
      <c r="I842" s="308">
        <f t="shared" ref="I842:I901" si="144">ROUND(F842*55/100*50*0.0015,1)</f>
        <v>3.7</v>
      </c>
      <c r="J842" s="308">
        <f t="shared" ref="J842:J901" si="145">K842+L842</f>
        <v>3.5</v>
      </c>
      <c r="K842" s="308">
        <f t="shared" ref="K842:K901" si="146">ROUND(I842*1/3,1)</f>
        <v>1.2</v>
      </c>
      <c r="L842" s="308">
        <f t="shared" ref="L842:L901" si="147">ROUND(I842*2/3.25,1)</f>
        <v>2.2999999999999998</v>
      </c>
      <c r="M842" s="308">
        <f t="shared" ref="M842:N901" si="148">K842-G842</f>
        <v>0.20699999999999996</v>
      </c>
      <c r="N842" s="308">
        <f t="shared" si="148"/>
        <v>0.7240000000000002</v>
      </c>
      <c r="O842" s="308">
        <f t="shared" ref="O842:O902" si="149">M842+N842</f>
        <v>0.93100000000000016</v>
      </c>
      <c r="P842" s="34">
        <f t="shared" ref="P842:Q900" si="150">M842*1/3</f>
        <v>6.8999999999999992E-2</v>
      </c>
      <c r="Q842" s="34">
        <f t="shared" si="150"/>
        <v>0.2413333333333334</v>
      </c>
      <c r="R842" s="33"/>
      <c r="S842" s="33"/>
      <c r="T842" s="33">
        <f t="shared" ref="T842:U900" si="151">M842*1/3</f>
        <v>6.8999999999999992E-2</v>
      </c>
      <c r="U842" s="309">
        <f t="shared" si="151"/>
        <v>0.2413333333333334</v>
      </c>
      <c r="V842" s="185"/>
      <c r="W842" s="185">
        <f t="shared" ref="W842:X900" si="152">M842*1/3</f>
        <v>6.8999999999999992E-2</v>
      </c>
      <c r="X842" s="185">
        <f t="shared" si="152"/>
        <v>0.2413333333333334</v>
      </c>
      <c r="Y842" s="185"/>
    </row>
    <row r="843" spans="1:25" ht="18.75">
      <c r="A843" s="181">
        <v>2</v>
      </c>
      <c r="B843" s="306" t="s">
        <v>3047</v>
      </c>
      <c r="C843" s="306"/>
      <c r="D843" s="307" t="s">
        <v>3093</v>
      </c>
      <c r="E843" s="307" t="s">
        <v>4485</v>
      </c>
      <c r="F843" s="181">
        <v>280</v>
      </c>
      <c r="G843" s="238">
        <v>4.4179999999999993</v>
      </c>
      <c r="H843" s="238">
        <v>9.2200000000000006</v>
      </c>
      <c r="I843" s="308">
        <f t="shared" si="144"/>
        <v>11.6</v>
      </c>
      <c r="J843" s="308">
        <f t="shared" si="145"/>
        <v>11</v>
      </c>
      <c r="K843" s="308">
        <f t="shared" si="146"/>
        <v>3.9</v>
      </c>
      <c r="L843" s="308">
        <f t="shared" si="147"/>
        <v>7.1</v>
      </c>
      <c r="M843" s="308">
        <v>0</v>
      </c>
      <c r="N843" s="308">
        <v>0</v>
      </c>
      <c r="O843" s="308">
        <f t="shared" si="149"/>
        <v>0</v>
      </c>
      <c r="P843" s="34">
        <f t="shared" si="150"/>
        <v>0</v>
      </c>
      <c r="Q843" s="34">
        <f t="shared" si="150"/>
        <v>0</v>
      </c>
      <c r="R843" s="33"/>
      <c r="S843" s="33"/>
      <c r="T843" s="33">
        <f t="shared" si="151"/>
        <v>0</v>
      </c>
      <c r="U843" s="309">
        <f t="shared" si="151"/>
        <v>0</v>
      </c>
      <c r="V843" s="185"/>
      <c r="W843" s="185">
        <f t="shared" si="152"/>
        <v>0</v>
      </c>
      <c r="X843" s="185">
        <f t="shared" si="152"/>
        <v>0</v>
      </c>
      <c r="Y843" s="185"/>
    </row>
    <row r="844" spans="1:25" ht="18.75">
      <c r="A844" s="181">
        <v>3</v>
      </c>
      <c r="B844" s="306" t="s">
        <v>3047</v>
      </c>
      <c r="C844" s="306"/>
      <c r="D844" s="307" t="s">
        <v>3099</v>
      </c>
      <c r="E844" s="307" t="s">
        <v>4486</v>
      </c>
      <c r="F844" s="181">
        <v>110</v>
      </c>
      <c r="G844" s="238"/>
      <c r="H844" s="238"/>
      <c r="I844" s="308">
        <f t="shared" si="144"/>
        <v>4.5</v>
      </c>
      <c r="J844" s="308">
        <f t="shared" si="145"/>
        <v>4.3</v>
      </c>
      <c r="K844" s="308">
        <f t="shared" si="146"/>
        <v>1.5</v>
      </c>
      <c r="L844" s="308">
        <f t="shared" si="147"/>
        <v>2.8</v>
      </c>
      <c r="M844" s="308">
        <f t="shared" si="148"/>
        <v>1.5</v>
      </c>
      <c r="N844" s="308">
        <f t="shared" si="148"/>
        <v>2.8</v>
      </c>
      <c r="O844" s="308">
        <f t="shared" si="149"/>
        <v>4.3</v>
      </c>
      <c r="P844" s="34">
        <f t="shared" si="150"/>
        <v>0.5</v>
      </c>
      <c r="Q844" s="34">
        <f t="shared" si="150"/>
        <v>0.93333333333333324</v>
      </c>
      <c r="R844" s="33"/>
      <c r="S844" s="33"/>
      <c r="T844" s="33">
        <f t="shared" si="151"/>
        <v>0.5</v>
      </c>
      <c r="U844" s="309">
        <f t="shared" si="151"/>
        <v>0.93333333333333324</v>
      </c>
      <c r="V844" s="185"/>
      <c r="W844" s="185">
        <f t="shared" si="152"/>
        <v>0.5</v>
      </c>
      <c r="X844" s="185">
        <f t="shared" si="152"/>
        <v>0.93333333333333324</v>
      </c>
      <c r="Y844" s="185"/>
    </row>
    <row r="845" spans="1:25" ht="18.75">
      <c r="A845" s="181">
        <v>4</v>
      </c>
      <c r="B845" s="306" t="s">
        <v>3047</v>
      </c>
      <c r="C845" s="306"/>
      <c r="D845" s="307" t="s">
        <v>3107</v>
      </c>
      <c r="E845" s="307" t="s">
        <v>4487</v>
      </c>
      <c r="F845" s="181">
        <v>232</v>
      </c>
      <c r="G845" s="238">
        <v>2.3450000000000002</v>
      </c>
      <c r="H845" s="238">
        <v>3.4075000000000006</v>
      </c>
      <c r="I845" s="308">
        <f t="shared" si="144"/>
        <v>9.6</v>
      </c>
      <c r="J845" s="308">
        <f t="shared" si="145"/>
        <v>9.1000000000000014</v>
      </c>
      <c r="K845" s="308">
        <f t="shared" si="146"/>
        <v>3.2</v>
      </c>
      <c r="L845" s="308">
        <f t="shared" si="147"/>
        <v>5.9</v>
      </c>
      <c r="M845" s="308">
        <f t="shared" si="148"/>
        <v>0.85499999999999998</v>
      </c>
      <c r="N845" s="308">
        <f t="shared" si="148"/>
        <v>2.4924999999999997</v>
      </c>
      <c r="O845" s="308">
        <f t="shared" si="149"/>
        <v>3.3474999999999997</v>
      </c>
      <c r="P845" s="34">
        <f t="shared" si="150"/>
        <v>0.28499999999999998</v>
      </c>
      <c r="Q845" s="34">
        <f t="shared" si="150"/>
        <v>0.8308333333333332</v>
      </c>
      <c r="R845" s="33"/>
      <c r="S845" s="33"/>
      <c r="T845" s="33">
        <f t="shared" si="151"/>
        <v>0.28499999999999998</v>
      </c>
      <c r="U845" s="309">
        <f t="shared" si="151"/>
        <v>0.8308333333333332</v>
      </c>
      <c r="V845" s="185"/>
      <c r="W845" s="185">
        <f t="shared" si="152"/>
        <v>0.28499999999999998</v>
      </c>
      <c r="X845" s="185">
        <f t="shared" si="152"/>
        <v>0.8308333333333332</v>
      </c>
      <c r="Y845" s="185"/>
    </row>
    <row r="846" spans="1:25" ht="18.75">
      <c r="A846" s="181">
        <v>5</v>
      </c>
      <c r="B846" s="306" t="s">
        <v>3047</v>
      </c>
      <c r="C846" s="306"/>
      <c r="D846" s="307" t="s">
        <v>3112</v>
      </c>
      <c r="E846" s="307" t="s">
        <v>4488</v>
      </c>
      <c r="F846" s="181">
        <v>127</v>
      </c>
      <c r="G846" s="238">
        <v>0.13700000000000004</v>
      </c>
      <c r="H846" s="238">
        <v>0.58450000000000002</v>
      </c>
      <c r="I846" s="308">
        <f t="shared" si="144"/>
        <v>5.2</v>
      </c>
      <c r="J846" s="308">
        <f t="shared" si="145"/>
        <v>4.9000000000000004</v>
      </c>
      <c r="K846" s="308">
        <f t="shared" si="146"/>
        <v>1.7</v>
      </c>
      <c r="L846" s="308">
        <f t="shared" si="147"/>
        <v>3.2</v>
      </c>
      <c r="M846" s="308">
        <f t="shared" si="148"/>
        <v>1.5629999999999999</v>
      </c>
      <c r="N846" s="308">
        <f t="shared" si="148"/>
        <v>2.6154999999999999</v>
      </c>
      <c r="O846" s="308">
        <f t="shared" si="149"/>
        <v>4.1784999999999997</v>
      </c>
      <c r="P846" s="34">
        <f t="shared" si="150"/>
        <v>0.52100000000000002</v>
      </c>
      <c r="Q846" s="34">
        <f t="shared" si="150"/>
        <v>0.87183333333333335</v>
      </c>
      <c r="R846" s="33"/>
      <c r="S846" s="33"/>
      <c r="T846" s="33">
        <f t="shared" si="151"/>
        <v>0.52100000000000002</v>
      </c>
      <c r="U846" s="309">
        <f t="shared" si="151"/>
        <v>0.87183333333333335</v>
      </c>
      <c r="V846" s="185"/>
      <c r="W846" s="185">
        <f t="shared" si="152"/>
        <v>0.52100000000000002</v>
      </c>
      <c r="X846" s="185">
        <f t="shared" si="152"/>
        <v>0.87183333333333335</v>
      </c>
      <c r="Y846" s="185"/>
    </row>
    <row r="847" spans="1:25" ht="18.75">
      <c r="A847" s="181">
        <v>6</v>
      </c>
      <c r="B847" s="306" t="s">
        <v>3047</v>
      </c>
      <c r="C847" s="306"/>
      <c r="D847" s="307" t="s">
        <v>3120</v>
      </c>
      <c r="E847" s="307" t="s">
        <v>4489</v>
      </c>
      <c r="F847" s="181">
        <v>165</v>
      </c>
      <c r="G847" s="238">
        <v>0.14650000000000005</v>
      </c>
      <c r="H847" s="238"/>
      <c r="I847" s="308">
        <f t="shared" si="144"/>
        <v>6.8</v>
      </c>
      <c r="J847" s="308">
        <f t="shared" si="145"/>
        <v>6.5</v>
      </c>
      <c r="K847" s="308">
        <f t="shared" si="146"/>
        <v>2.2999999999999998</v>
      </c>
      <c r="L847" s="308">
        <f t="shared" si="147"/>
        <v>4.2</v>
      </c>
      <c r="M847" s="308">
        <f t="shared" si="148"/>
        <v>2.1534999999999997</v>
      </c>
      <c r="N847" s="308">
        <f t="shared" si="148"/>
        <v>4.2</v>
      </c>
      <c r="O847" s="308">
        <f t="shared" si="149"/>
        <v>6.3535000000000004</v>
      </c>
      <c r="P847" s="34">
        <f t="shared" si="150"/>
        <v>0.71783333333333321</v>
      </c>
      <c r="Q847" s="34">
        <f t="shared" si="150"/>
        <v>1.4000000000000001</v>
      </c>
      <c r="R847" s="33"/>
      <c r="S847" s="33"/>
      <c r="T847" s="33">
        <f t="shared" si="151"/>
        <v>0.71783333333333321</v>
      </c>
      <c r="U847" s="309">
        <f t="shared" si="151"/>
        <v>1.4000000000000001</v>
      </c>
      <c r="V847" s="185"/>
      <c r="W847" s="185">
        <f t="shared" si="152"/>
        <v>0.71783333333333321</v>
      </c>
      <c r="X847" s="185">
        <f t="shared" si="152"/>
        <v>1.4000000000000001</v>
      </c>
      <c r="Y847" s="185"/>
    </row>
    <row r="848" spans="1:25" ht="18.75">
      <c r="A848" s="181">
        <v>7</v>
      </c>
      <c r="B848" s="306" t="s">
        <v>3047</v>
      </c>
      <c r="C848" s="306"/>
      <c r="D848" s="307" t="s">
        <v>3091</v>
      </c>
      <c r="E848" s="307" t="s">
        <v>4490</v>
      </c>
      <c r="F848" s="181">
        <v>52</v>
      </c>
      <c r="G848" s="238">
        <v>0.22650000000000003</v>
      </c>
      <c r="H848" s="238">
        <v>0.13299999999999998</v>
      </c>
      <c r="I848" s="308">
        <f t="shared" si="144"/>
        <v>2.1</v>
      </c>
      <c r="J848" s="308">
        <f t="shared" si="145"/>
        <v>2</v>
      </c>
      <c r="K848" s="308">
        <f t="shared" si="146"/>
        <v>0.7</v>
      </c>
      <c r="L848" s="308">
        <f t="shared" si="147"/>
        <v>1.3</v>
      </c>
      <c r="M848" s="308">
        <f t="shared" si="148"/>
        <v>0.47349999999999992</v>
      </c>
      <c r="N848" s="308">
        <f t="shared" si="148"/>
        <v>1.167</v>
      </c>
      <c r="O848" s="308">
        <f t="shared" si="149"/>
        <v>1.6404999999999998</v>
      </c>
      <c r="P848" s="34">
        <f t="shared" si="150"/>
        <v>0.1578333333333333</v>
      </c>
      <c r="Q848" s="34">
        <f t="shared" si="150"/>
        <v>0.38900000000000001</v>
      </c>
      <c r="R848" s="33"/>
      <c r="S848" s="33"/>
      <c r="T848" s="33">
        <f t="shared" si="151"/>
        <v>0.1578333333333333</v>
      </c>
      <c r="U848" s="309">
        <f t="shared" si="151"/>
        <v>0.38900000000000001</v>
      </c>
      <c r="V848" s="185"/>
      <c r="W848" s="185">
        <f t="shared" si="152"/>
        <v>0.1578333333333333</v>
      </c>
      <c r="X848" s="185">
        <f t="shared" si="152"/>
        <v>0.38900000000000001</v>
      </c>
      <c r="Y848" s="185"/>
    </row>
    <row r="849" spans="1:25" ht="18.75">
      <c r="A849" s="181">
        <v>8</v>
      </c>
      <c r="B849" s="306" t="s">
        <v>3047</v>
      </c>
      <c r="C849" s="306"/>
      <c r="D849" s="307" t="s">
        <v>3116</v>
      </c>
      <c r="E849" s="307" t="s">
        <v>4491</v>
      </c>
      <c r="F849" s="181">
        <v>105</v>
      </c>
      <c r="G849" s="238">
        <v>0.47849999999999993</v>
      </c>
      <c r="H849" s="238">
        <v>0.23149999999999993</v>
      </c>
      <c r="I849" s="308">
        <f t="shared" si="144"/>
        <v>4.3</v>
      </c>
      <c r="J849" s="308">
        <f t="shared" si="145"/>
        <v>4</v>
      </c>
      <c r="K849" s="308">
        <f t="shared" si="146"/>
        <v>1.4</v>
      </c>
      <c r="L849" s="308">
        <f t="shared" si="147"/>
        <v>2.6</v>
      </c>
      <c r="M849" s="308">
        <f t="shared" si="148"/>
        <v>0.92149999999999999</v>
      </c>
      <c r="N849" s="308">
        <f t="shared" si="148"/>
        <v>2.3685</v>
      </c>
      <c r="O849" s="308">
        <f t="shared" si="149"/>
        <v>3.29</v>
      </c>
      <c r="P849" s="34">
        <f t="shared" si="150"/>
        <v>0.30716666666666664</v>
      </c>
      <c r="Q849" s="34">
        <f t="shared" si="150"/>
        <v>0.78949999999999998</v>
      </c>
      <c r="R849" s="33"/>
      <c r="S849" s="33"/>
      <c r="T849" s="33">
        <f t="shared" si="151"/>
        <v>0.30716666666666664</v>
      </c>
      <c r="U849" s="309">
        <f t="shared" si="151"/>
        <v>0.78949999999999998</v>
      </c>
      <c r="V849" s="185"/>
      <c r="W849" s="185">
        <f t="shared" si="152"/>
        <v>0.30716666666666664</v>
      </c>
      <c r="X849" s="185">
        <f t="shared" si="152"/>
        <v>0.78949999999999998</v>
      </c>
      <c r="Y849" s="185"/>
    </row>
    <row r="850" spans="1:25" ht="18.75">
      <c r="A850" s="181">
        <v>9</v>
      </c>
      <c r="B850" s="306" t="s">
        <v>3047</v>
      </c>
      <c r="C850" s="306"/>
      <c r="D850" s="307" t="s">
        <v>4492</v>
      </c>
      <c r="E850" s="307" t="s">
        <v>4493</v>
      </c>
      <c r="F850" s="181">
        <v>25</v>
      </c>
      <c r="G850" s="238">
        <v>1.012</v>
      </c>
      <c r="H850" s="238">
        <v>2.0180000000000002</v>
      </c>
      <c r="I850" s="308">
        <f t="shared" si="144"/>
        <v>1</v>
      </c>
      <c r="J850" s="308">
        <f t="shared" si="145"/>
        <v>0.89999999999999991</v>
      </c>
      <c r="K850" s="308">
        <f t="shared" si="146"/>
        <v>0.3</v>
      </c>
      <c r="L850" s="308">
        <f t="shared" si="147"/>
        <v>0.6</v>
      </c>
      <c r="M850" s="308">
        <v>0</v>
      </c>
      <c r="N850" s="308">
        <v>0</v>
      </c>
      <c r="O850" s="308">
        <f t="shared" si="149"/>
        <v>0</v>
      </c>
      <c r="P850" s="34">
        <f t="shared" si="150"/>
        <v>0</v>
      </c>
      <c r="Q850" s="34">
        <f t="shared" si="150"/>
        <v>0</v>
      </c>
      <c r="R850" s="33"/>
      <c r="S850" s="33"/>
      <c r="T850" s="33">
        <f t="shared" si="151"/>
        <v>0</v>
      </c>
      <c r="U850" s="309">
        <f t="shared" si="151"/>
        <v>0</v>
      </c>
      <c r="V850" s="185"/>
      <c r="W850" s="185">
        <f t="shared" si="152"/>
        <v>0</v>
      </c>
      <c r="X850" s="185">
        <f t="shared" si="152"/>
        <v>0</v>
      </c>
      <c r="Y850" s="185"/>
    </row>
    <row r="851" spans="1:25" ht="18.75">
      <c r="A851" s="181">
        <v>10</v>
      </c>
      <c r="B851" s="306" t="s">
        <v>3047</v>
      </c>
      <c r="C851" s="306"/>
      <c r="D851" s="307" t="s">
        <v>3047</v>
      </c>
      <c r="E851" s="307" t="s">
        <v>4494</v>
      </c>
      <c r="F851" s="356">
        <v>41</v>
      </c>
      <c r="G851" s="238">
        <v>0.66500000000000004</v>
      </c>
      <c r="H851" s="238">
        <v>2.0525000000000002</v>
      </c>
      <c r="I851" s="308">
        <f t="shared" si="144"/>
        <v>1.7</v>
      </c>
      <c r="J851" s="308">
        <f t="shared" si="145"/>
        <v>1.6</v>
      </c>
      <c r="K851" s="308">
        <f t="shared" si="146"/>
        <v>0.6</v>
      </c>
      <c r="L851" s="308">
        <f t="shared" si="147"/>
        <v>1</v>
      </c>
      <c r="M851" s="308">
        <v>0</v>
      </c>
      <c r="N851" s="308">
        <v>0</v>
      </c>
      <c r="O851" s="308">
        <f t="shared" si="149"/>
        <v>0</v>
      </c>
      <c r="P851" s="34">
        <f t="shared" si="150"/>
        <v>0</v>
      </c>
      <c r="Q851" s="34">
        <f t="shared" si="150"/>
        <v>0</v>
      </c>
      <c r="R851" s="33"/>
      <c r="S851" s="33"/>
      <c r="T851" s="33">
        <f t="shared" si="151"/>
        <v>0</v>
      </c>
      <c r="U851" s="309">
        <f t="shared" si="151"/>
        <v>0</v>
      </c>
      <c r="V851" s="185"/>
      <c r="W851" s="185">
        <f t="shared" si="152"/>
        <v>0</v>
      </c>
      <c r="X851" s="185">
        <f t="shared" si="152"/>
        <v>0</v>
      </c>
      <c r="Y851" s="185"/>
    </row>
    <row r="852" spans="1:25" ht="18.75">
      <c r="A852" s="181">
        <v>11</v>
      </c>
      <c r="B852" s="306" t="s">
        <v>3047</v>
      </c>
      <c r="C852" s="306"/>
      <c r="D852" s="307" t="s">
        <v>3135</v>
      </c>
      <c r="E852" s="307" t="s">
        <v>4495</v>
      </c>
      <c r="F852" s="356">
        <v>20</v>
      </c>
      <c r="G852" s="238"/>
      <c r="H852" s="238"/>
      <c r="I852" s="308">
        <f t="shared" si="144"/>
        <v>0.8</v>
      </c>
      <c r="J852" s="308">
        <f t="shared" si="145"/>
        <v>0.8</v>
      </c>
      <c r="K852" s="308">
        <f t="shared" si="146"/>
        <v>0.3</v>
      </c>
      <c r="L852" s="308">
        <f t="shared" si="147"/>
        <v>0.5</v>
      </c>
      <c r="M852" s="308">
        <f t="shared" si="148"/>
        <v>0.3</v>
      </c>
      <c r="N852" s="308">
        <f t="shared" si="148"/>
        <v>0.5</v>
      </c>
      <c r="O852" s="308">
        <f t="shared" si="149"/>
        <v>0.8</v>
      </c>
      <c r="P852" s="34">
        <f t="shared" si="150"/>
        <v>9.9999999999999992E-2</v>
      </c>
      <c r="Q852" s="34">
        <f t="shared" si="150"/>
        <v>0.16666666666666666</v>
      </c>
      <c r="R852" s="33"/>
      <c r="S852" s="33"/>
      <c r="T852" s="33">
        <f t="shared" si="151"/>
        <v>9.9999999999999992E-2</v>
      </c>
      <c r="U852" s="309">
        <f t="shared" si="151"/>
        <v>0.16666666666666666</v>
      </c>
      <c r="V852" s="185"/>
      <c r="W852" s="185">
        <f t="shared" si="152"/>
        <v>9.9999999999999992E-2</v>
      </c>
      <c r="X852" s="185">
        <f t="shared" si="152"/>
        <v>0.16666666666666666</v>
      </c>
      <c r="Y852" s="185"/>
    </row>
    <row r="853" spans="1:25" ht="18.75">
      <c r="A853" s="181">
        <v>12</v>
      </c>
      <c r="B853" s="306" t="s">
        <v>3047</v>
      </c>
      <c r="C853" s="306"/>
      <c r="D853" s="307" t="s">
        <v>3124</v>
      </c>
      <c r="E853" s="307" t="s">
        <v>4496</v>
      </c>
      <c r="F853" s="356">
        <v>162</v>
      </c>
      <c r="G853" s="238">
        <v>5.4000000000000055E-2</v>
      </c>
      <c r="H853" s="238">
        <v>0.54349999999999998</v>
      </c>
      <c r="I853" s="308">
        <f t="shared" si="144"/>
        <v>6.7</v>
      </c>
      <c r="J853" s="308">
        <f t="shared" si="145"/>
        <v>6.3</v>
      </c>
      <c r="K853" s="308">
        <f t="shared" si="146"/>
        <v>2.2000000000000002</v>
      </c>
      <c r="L853" s="308">
        <f t="shared" si="147"/>
        <v>4.0999999999999996</v>
      </c>
      <c r="M853" s="308">
        <f t="shared" si="148"/>
        <v>2.1459999999999999</v>
      </c>
      <c r="N853" s="308">
        <f t="shared" si="148"/>
        <v>3.5564999999999998</v>
      </c>
      <c r="O853" s="308">
        <f t="shared" si="149"/>
        <v>5.7024999999999997</v>
      </c>
      <c r="P853" s="34">
        <f t="shared" si="150"/>
        <v>0.71533333333333327</v>
      </c>
      <c r="Q853" s="34">
        <f t="shared" si="150"/>
        <v>1.1855</v>
      </c>
      <c r="R853" s="33"/>
      <c r="S853" s="33"/>
      <c r="T853" s="33">
        <f t="shared" si="151"/>
        <v>0.71533333333333327</v>
      </c>
      <c r="U853" s="309">
        <f t="shared" si="151"/>
        <v>1.1855</v>
      </c>
      <c r="V853" s="185"/>
      <c r="W853" s="185">
        <f t="shared" si="152"/>
        <v>0.71533333333333327</v>
      </c>
      <c r="X853" s="185">
        <f t="shared" si="152"/>
        <v>1.1855</v>
      </c>
      <c r="Y853" s="185"/>
    </row>
    <row r="854" spans="1:25" ht="18.75">
      <c r="A854" s="181">
        <v>13</v>
      </c>
      <c r="B854" s="306" t="s">
        <v>3047</v>
      </c>
      <c r="C854" s="306"/>
      <c r="D854" s="307" t="s">
        <v>3122</v>
      </c>
      <c r="E854" s="307" t="s">
        <v>4497</v>
      </c>
      <c r="F854" s="356">
        <v>41</v>
      </c>
      <c r="G854" s="238">
        <v>6.8000000000000005E-2</v>
      </c>
      <c r="H854" s="238">
        <v>0.13649999999999998</v>
      </c>
      <c r="I854" s="308">
        <f t="shared" si="144"/>
        <v>1.7</v>
      </c>
      <c r="J854" s="308">
        <f t="shared" si="145"/>
        <v>1.6</v>
      </c>
      <c r="K854" s="308">
        <f t="shared" si="146"/>
        <v>0.6</v>
      </c>
      <c r="L854" s="308">
        <f t="shared" si="147"/>
        <v>1</v>
      </c>
      <c r="M854" s="308">
        <f t="shared" si="148"/>
        <v>0.53200000000000003</v>
      </c>
      <c r="N854" s="308">
        <f t="shared" si="148"/>
        <v>0.86350000000000005</v>
      </c>
      <c r="O854" s="308">
        <f t="shared" si="149"/>
        <v>1.3955000000000002</v>
      </c>
      <c r="P854" s="34">
        <f t="shared" si="150"/>
        <v>0.17733333333333334</v>
      </c>
      <c r="Q854" s="34">
        <f t="shared" si="150"/>
        <v>0.28783333333333333</v>
      </c>
      <c r="R854" s="33"/>
      <c r="S854" s="33"/>
      <c r="T854" s="33">
        <f t="shared" si="151"/>
        <v>0.17733333333333334</v>
      </c>
      <c r="U854" s="309">
        <f t="shared" si="151"/>
        <v>0.28783333333333333</v>
      </c>
      <c r="V854" s="185"/>
      <c r="W854" s="185">
        <f t="shared" si="152"/>
        <v>0.17733333333333334</v>
      </c>
      <c r="X854" s="185">
        <f t="shared" si="152"/>
        <v>0.28783333333333333</v>
      </c>
      <c r="Y854" s="185"/>
    </row>
    <row r="855" spans="1:25" ht="18.75">
      <c r="A855" s="181">
        <v>14</v>
      </c>
      <c r="B855" s="306" t="s">
        <v>3047</v>
      </c>
      <c r="C855" s="306"/>
      <c r="D855" s="307" t="s">
        <v>3048</v>
      </c>
      <c r="E855" s="307" t="s">
        <v>4498</v>
      </c>
      <c r="F855" s="181">
        <v>61</v>
      </c>
      <c r="G855" s="238">
        <v>0.19399999999999998</v>
      </c>
      <c r="H855" s="238">
        <v>0.16200000000000003</v>
      </c>
      <c r="I855" s="308">
        <f t="shared" si="144"/>
        <v>2.5</v>
      </c>
      <c r="J855" s="308">
        <f t="shared" si="145"/>
        <v>2.2999999999999998</v>
      </c>
      <c r="K855" s="308">
        <f t="shared" si="146"/>
        <v>0.8</v>
      </c>
      <c r="L855" s="308">
        <f t="shared" si="147"/>
        <v>1.5</v>
      </c>
      <c r="M855" s="308">
        <f t="shared" si="148"/>
        <v>0.60600000000000009</v>
      </c>
      <c r="N855" s="308">
        <f t="shared" si="148"/>
        <v>1.3380000000000001</v>
      </c>
      <c r="O855" s="308">
        <f t="shared" si="149"/>
        <v>1.9440000000000002</v>
      </c>
      <c r="P855" s="34">
        <f t="shared" si="150"/>
        <v>0.20200000000000004</v>
      </c>
      <c r="Q855" s="34">
        <f t="shared" si="150"/>
        <v>0.44600000000000001</v>
      </c>
      <c r="R855" s="33"/>
      <c r="S855" s="33"/>
      <c r="T855" s="33">
        <f t="shared" si="151"/>
        <v>0.20200000000000004</v>
      </c>
      <c r="U855" s="309">
        <f t="shared" si="151"/>
        <v>0.44600000000000001</v>
      </c>
      <c r="V855" s="185"/>
      <c r="W855" s="185">
        <f t="shared" si="152"/>
        <v>0.20200000000000004</v>
      </c>
      <c r="X855" s="185">
        <f t="shared" si="152"/>
        <v>0.44600000000000001</v>
      </c>
      <c r="Y855" s="185"/>
    </row>
    <row r="856" spans="1:25" ht="18.75">
      <c r="A856" s="181">
        <v>15</v>
      </c>
      <c r="B856" s="306" t="s">
        <v>3047</v>
      </c>
      <c r="C856" s="306"/>
      <c r="D856" s="307" t="s">
        <v>1930</v>
      </c>
      <c r="E856" s="307" t="s">
        <v>4499</v>
      </c>
      <c r="F856" s="181">
        <v>302</v>
      </c>
      <c r="G856" s="238">
        <v>0.44</v>
      </c>
      <c r="H856" s="238">
        <v>1.42</v>
      </c>
      <c r="I856" s="308">
        <f t="shared" si="144"/>
        <v>12.5</v>
      </c>
      <c r="J856" s="308">
        <f t="shared" si="145"/>
        <v>11.9</v>
      </c>
      <c r="K856" s="308">
        <f t="shared" si="146"/>
        <v>4.2</v>
      </c>
      <c r="L856" s="308">
        <f t="shared" si="147"/>
        <v>7.7</v>
      </c>
      <c r="M856" s="308">
        <f t="shared" si="148"/>
        <v>3.7600000000000002</v>
      </c>
      <c r="N856" s="308">
        <f t="shared" si="148"/>
        <v>6.28</v>
      </c>
      <c r="O856" s="308">
        <f t="shared" si="149"/>
        <v>10.040000000000001</v>
      </c>
      <c r="P856" s="34">
        <f t="shared" si="150"/>
        <v>1.2533333333333334</v>
      </c>
      <c r="Q856" s="34">
        <f t="shared" si="150"/>
        <v>2.0933333333333333</v>
      </c>
      <c r="R856" s="33"/>
      <c r="S856" s="33"/>
      <c r="T856" s="33">
        <f t="shared" si="151"/>
        <v>1.2533333333333334</v>
      </c>
      <c r="U856" s="309">
        <f t="shared" si="151"/>
        <v>2.0933333333333333</v>
      </c>
      <c r="V856" s="185"/>
      <c r="W856" s="185">
        <f t="shared" si="152"/>
        <v>1.2533333333333334</v>
      </c>
      <c r="X856" s="185">
        <f t="shared" si="152"/>
        <v>2.0933333333333333</v>
      </c>
      <c r="Y856" s="185"/>
    </row>
    <row r="857" spans="1:25" ht="18.75">
      <c r="A857" s="181">
        <v>16</v>
      </c>
      <c r="B857" s="306" t="s">
        <v>3047</v>
      </c>
      <c r="C857" s="306"/>
      <c r="D857" s="370" t="s">
        <v>3067</v>
      </c>
      <c r="E857" s="307" t="s">
        <v>4500</v>
      </c>
      <c r="F857" s="181">
        <v>288</v>
      </c>
      <c r="G857" s="238">
        <v>1.8959999999999997</v>
      </c>
      <c r="H857" s="238">
        <v>4.4090000000000007</v>
      </c>
      <c r="I857" s="308">
        <f t="shared" si="144"/>
        <v>11.9</v>
      </c>
      <c r="J857" s="308">
        <f t="shared" si="145"/>
        <v>11.3</v>
      </c>
      <c r="K857" s="308">
        <f t="shared" si="146"/>
        <v>4</v>
      </c>
      <c r="L857" s="308">
        <f t="shared" si="147"/>
        <v>7.3</v>
      </c>
      <c r="M857" s="308">
        <f t="shared" si="148"/>
        <v>2.1040000000000001</v>
      </c>
      <c r="N857" s="308">
        <f t="shared" si="148"/>
        <v>2.8909999999999991</v>
      </c>
      <c r="O857" s="308">
        <f t="shared" si="149"/>
        <v>4.9949999999999992</v>
      </c>
      <c r="P857" s="34">
        <f t="shared" si="150"/>
        <v>0.70133333333333336</v>
      </c>
      <c r="Q857" s="34">
        <f t="shared" si="150"/>
        <v>0.96366666666666634</v>
      </c>
      <c r="R857" s="33"/>
      <c r="S857" s="33"/>
      <c r="T857" s="33">
        <f t="shared" si="151"/>
        <v>0.70133333333333336</v>
      </c>
      <c r="U857" s="309">
        <f t="shared" si="151"/>
        <v>0.96366666666666634</v>
      </c>
      <c r="V857" s="185"/>
      <c r="W857" s="185">
        <f t="shared" si="152"/>
        <v>0.70133333333333336</v>
      </c>
      <c r="X857" s="185">
        <f t="shared" si="152"/>
        <v>0.96366666666666634</v>
      </c>
      <c r="Y857" s="185"/>
    </row>
    <row r="858" spans="1:25" ht="18.75">
      <c r="A858" s="181">
        <v>17</v>
      </c>
      <c r="B858" s="306" t="s">
        <v>3047</v>
      </c>
      <c r="C858" s="306"/>
      <c r="D858" s="307" t="s">
        <v>3061</v>
      </c>
      <c r="E858" s="307" t="s">
        <v>4501</v>
      </c>
      <c r="F858" s="181">
        <v>183</v>
      </c>
      <c r="G858" s="238">
        <v>0.3705</v>
      </c>
      <c r="H858" s="238">
        <v>0.4425</v>
      </c>
      <c r="I858" s="308">
        <f t="shared" si="144"/>
        <v>7.5</v>
      </c>
      <c r="J858" s="308">
        <f t="shared" si="145"/>
        <v>7.1</v>
      </c>
      <c r="K858" s="308">
        <f t="shared" si="146"/>
        <v>2.5</v>
      </c>
      <c r="L858" s="308">
        <f t="shared" si="147"/>
        <v>4.5999999999999996</v>
      </c>
      <c r="M858" s="308">
        <f t="shared" si="148"/>
        <v>2.1295000000000002</v>
      </c>
      <c r="N858" s="308">
        <f t="shared" si="148"/>
        <v>4.1574999999999998</v>
      </c>
      <c r="O858" s="308">
        <f t="shared" si="149"/>
        <v>6.2869999999999999</v>
      </c>
      <c r="P858" s="34">
        <f t="shared" si="150"/>
        <v>0.70983333333333343</v>
      </c>
      <c r="Q858" s="34">
        <f t="shared" si="150"/>
        <v>1.3858333333333333</v>
      </c>
      <c r="R858" s="33"/>
      <c r="S858" s="33"/>
      <c r="T858" s="33">
        <f t="shared" si="151"/>
        <v>0.70983333333333343</v>
      </c>
      <c r="U858" s="309">
        <f t="shared" si="151"/>
        <v>1.3858333333333333</v>
      </c>
      <c r="V858" s="185"/>
      <c r="W858" s="185">
        <f t="shared" si="152"/>
        <v>0.70983333333333343</v>
      </c>
      <c r="X858" s="185">
        <f t="shared" si="152"/>
        <v>1.3858333333333333</v>
      </c>
      <c r="Y858" s="185"/>
    </row>
    <row r="859" spans="1:25" ht="18.75">
      <c r="A859" s="181">
        <v>18</v>
      </c>
      <c r="B859" s="306" t="s">
        <v>3047</v>
      </c>
      <c r="C859" s="306"/>
      <c r="D859" s="307" t="s">
        <v>3065</v>
      </c>
      <c r="E859" s="307" t="s">
        <v>4502</v>
      </c>
      <c r="F859" s="181">
        <v>92</v>
      </c>
      <c r="G859" s="238">
        <v>0.77504999999999991</v>
      </c>
      <c r="H859" s="238">
        <v>1.8841300000000001</v>
      </c>
      <c r="I859" s="308">
        <f t="shared" si="144"/>
        <v>3.8</v>
      </c>
      <c r="J859" s="308">
        <f t="shared" si="145"/>
        <v>3.5999999999999996</v>
      </c>
      <c r="K859" s="308">
        <f t="shared" si="146"/>
        <v>1.3</v>
      </c>
      <c r="L859" s="308">
        <f t="shared" si="147"/>
        <v>2.2999999999999998</v>
      </c>
      <c r="M859" s="308">
        <f t="shared" si="148"/>
        <v>0.52495000000000014</v>
      </c>
      <c r="N859" s="308">
        <f t="shared" si="148"/>
        <v>0.41586999999999974</v>
      </c>
      <c r="O859" s="308">
        <f t="shared" si="149"/>
        <v>0.94081999999999988</v>
      </c>
      <c r="P859" s="34">
        <f t="shared" si="150"/>
        <v>0.17498333333333338</v>
      </c>
      <c r="Q859" s="34">
        <f t="shared" si="150"/>
        <v>0.13862333333333324</v>
      </c>
      <c r="R859" s="33"/>
      <c r="S859" s="33"/>
      <c r="T859" s="33">
        <f t="shared" si="151"/>
        <v>0.17498333333333338</v>
      </c>
      <c r="U859" s="309">
        <f t="shared" si="151"/>
        <v>0.13862333333333324</v>
      </c>
      <c r="V859" s="185"/>
      <c r="W859" s="185">
        <f t="shared" si="152"/>
        <v>0.17498333333333338</v>
      </c>
      <c r="X859" s="185">
        <f t="shared" si="152"/>
        <v>0.13862333333333324</v>
      </c>
      <c r="Y859" s="185"/>
    </row>
    <row r="860" spans="1:25" ht="18.75">
      <c r="A860" s="181">
        <v>19</v>
      </c>
      <c r="B860" s="306" t="s">
        <v>3047</v>
      </c>
      <c r="C860" s="306"/>
      <c r="D860" s="307" t="s">
        <v>3059</v>
      </c>
      <c r="E860" s="307" t="s">
        <v>4503</v>
      </c>
      <c r="F860" s="181">
        <v>68</v>
      </c>
      <c r="G860" s="238">
        <v>0.46400000000000008</v>
      </c>
      <c r="H860" s="238">
        <v>1.3220000000000001</v>
      </c>
      <c r="I860" s="308">
        <f t="shared" si="144"/>
        <v>2.8</v>
      </c>
      <c r="J860" s="308">
        <f t="shared" si="145"/>
        <v>2.6</v>
      </c>
      <c r="K860" s="308">
        <f t="shared" si="146"/>
        <v>0.9</v>
      </c>
      <c r="L860" s="308">
        <f t="shared" si="147"/>
        <v>1.7</v>
      </c>
      <c r="M860" s="308">
        <f t="shared" si="148"/>
        <v>0.43599999999999994</v>
      </c>
      <c r="N860" s="308">
        <f t="shared" si="148"/>
        <v>0.37799999999999989</v>
      </c>
      <c r="O860" s="308">
        <f t="shared" si="149"/>
        <v>0.81399999999999983</v>
      </c>
      <c r="P860" s="34">
        <f t="shared" si="150"/>
        <v>0.14533333333333331</v>
      </c>
      <c r="Q860" s="34">
        <f t="shared" si="150"/>
        <v>0.12599999999999997</v>
      </c>
      <c r="R860" s="33"/>
      <c r="S860" s="33"/>
      <c r="T860" s="33">
        <f t="shared" si="151"/>
        <v>0.14533333333333331</v>
      </c>
      <c r="U860" s="309">
        <f t="shared" si="151"/>
        <v>0.12599999999999997</v>
      </c>
      <c r="V860" s="185"/>
      <c r="W860" s="185">
        <f t="shared" si="152"/>
        <v>0.14533333333333331</v>
      </c>
      <c r="X860" s="185">
        <f t="shared" si="152"/>
        <v>0.12599999999999997</v>
      </c>
      <c r="Y860" s="185"/>
    </row>
    <row r="861" spans="1:25" ht="18.75">
      <c r="A861" s="181">
        <v>20</v>
      </c>
      <c r="B861" s="306" t="s">
        <v>3047</v>
      </c>
      <c r="C861" s="306"/>
      <c r="D861" s="307" t="s">
        <v>476</v>
      </c>
      <c r="E861" s="307" t="s">
        <v>4504</v>
      </c>
      <c r="F861" s="181">
        <v>91</v>
      </c>
      <c r="G861" s="238">
        <v>0.39250000000000002</v>
      </c>
      <c r="H861" s="238">
        <v>1.1340000000000001</v>
      </c>
      <c r="I861" s="308">
        <f t="shared" si="144"/>
        <v>3.8</v>
      </c>
      <c r="J861" s="308">
        <f t="shared" si="145"/>
        <v>3.5999999999999996</v>
      </c>
      <c r="K861" s="308">
        <f t="shared" si="146"/>
        <v>1.3</v>
      </c>
      <c r="L861" s="308">
        <f t="shared" si="147"/>
        <v>2.2999999999999998</v>
      </c>
      <c r="M861" s="308">
        <f t="shared" si="148"/>
        <v>0.90749999999999997</v>
      </c>
      <c r="N861" s="308">
        <f t="shared" si="148"/>
        <v>1.1659999999999997</v>
      </c>
      <c r="O861" s="308">
        <f t="shared" si="149"/>
        <v>2.0734999999999997</v>
      </c>
      <c r="P861" s="34">
        <f t="shared" si="150"/>
        <v>0.30249999999999999</v>
      </c>
      <c r="Q861" s="34">
        <f t="shared" si="150"/>
        <v>0.38866666666666655</v>
      </c>
      <c r="R861" s="33"/>
      <c r="S861" s="33"/>
      <c r="T861" s="33">
        <f t="shared" si="151"/>
        <v>0.30249999999999999</v>
      </c>
      <c r="U861" s="309">
        <f t="shared" si="151"/>
        <v>0.38866666666666655</v>
      </c>
      <c r="V861" s="185"/>
      <c r="W861" s="185">
        <f t="shared" si="152"/>
        <v>0.30249999999999999</v>
      </c>
      <c r="X861" s="185">
        <f t="shared" si="152"/>
        <v>0.38866666666666655</v>
      </c>
      <c r="Y861" s="185"/>
    </row>
    <row r="862" spans="1:25" ht="18.75">
      <c r="A862" s="181">
        <v>21</v>
      </c>
      <c r="B862" s="306" t="s">
        <v>3047</v>
      </c>
      <c r="C862" s="306"/>
      <c r="D862" s="307" t="s">
        <v>3097</v>
      </c>
      <c r="E862" s="307" t="s">
        <v>4505</v>
      </c>
      <c r="F862" s="181">
        <v>297</v>
      </c>
      <c r="G862" s="238">
        <v>1.2</v>
      </c>
      <c r="H862" s="238">
        <v>0.9614999999999998</v>
      </c>
      <c r="I862" s="308">
        <f>ROUND(F862*45/100*50*0.0015,1)</f>
        <v>10</v>
      </c>
      <c r="J862" s="308">
        <f t="shared" si="145"/>
        <v>9.5</v>
      </c>
      <c r="K862" s="308">
        <f t="shared" si="146"/>
        <v>3.3</v>
      </c>
      <c r="L862" s="308">
        <f t="shared" si="147"/>
        <v>6.2</v>
      </c>
      <c r="M862" s="308">
        <f t="shared" si="148"/>
        <v>2.0999999999999996</v>
      </c>
      <c r="N862" s="308">
        <f t="shared" si="148"/>
        <v>5.2385000000000002</v>
      </c>
      <c r="O862" s="308">
        <f t="shared" si="149"/>
        <v>7.3384999999999998</v>
      </c>
      <c r="P862" s="34">
        <f t="shared" si="150"/>
        <v>0.69999999999999984</v>
      </c>
      <c r="Q862" s="34">
        <f t="shared" si="150"/>
        <v>1.7461666666666666</v>
      </c>
      <c r="R862" s="33"/>
      <c r="S862" s="33"/>
      <c r="T862" s="33">
        <f t="shared" si="151"/>
        <v>0.69999999999999984</v>
      </c>
      <c r="U862" s="309">
        <f t="shared" si="151"/>
        <v>1.7461666666666666</v>
      </c>
      <c r="V862" s="185"/>
      <c r="W862" s="185">
        <f t="shared" si="152"/>
        <v>0.69999999999999984</v>
      </c>
      <c r="X862" s="185">
        <f t="shared" si="152"/>
        <v>1.7461666666666666</v>
      </c>
      <c r="Y862" s="185"/>
    </row>
    <row r="863" spans="1:25" ht="18.75">
      <c r="A863" s="181">
        <v>22</v>
      </c>
      <c r="B863" s="306" t="s">
        <v>3047</v>
      </c>
      <c r="C863" s="306"/>
      <c r="D863" s="307" t="s">
        <v>4506</v>
      </c>
      <c r="E863" s="307" t="s">
        <v>4507</v>
      </c>
      <c r="F863" s="181">
        <v>91</v>
      </c>
      <c r="G863" s="238">
        <v>0.56399999999999995</v>
      </c>
      <c r="H863" s="238">
        <v>0.7034999999999999</v>
      </c>
      <c r="I863" s="308">
        <f t="shared" si="144"/>
        <v>3.8</v>
      </c>
      <c r="J863" s="308">
        <f t="shared" si="145"/>
        <v>3.5999999999999996</v>
      </c>
      <c r="K863" s="308">
        <f t="shared" si="146"/>
        <v>1.3</v>
      </c>
      <c r="L863" s="308">
        <f t="shared" si="147"/>
        <v>2.2999999999999998</v>
      </c>
      <c r="M863" s="308">
        <f t="shared" si="148"/>
        <v>0.7360000000000001</v>
      </c>
      <c r="N863" s="308">
        <f t="shared" si="148"/>
        <v>1.5964999999999998</v>
      </c>
      <c r="O863" s="308">
        <f t="shared" si="149"/>
        <v>2.3325</v>
      </c>
      <c r="P863" s="34">
        <f t="shared" si="150"/>
        <v>0.24533333333333338</v>
      </c>
      <c r="Q863" s="34">
        <f t="shared" si="150"/>
        <v>0.53216666666666657</v>
      </c>
      <c r="R863" s="33"/>
      <c r="S863" s="33"/>
      <c r="T863" s="33">
        <f t="shared" si="151"/>
        <v>0.24533333333333338</v>
      </c>
      <c r="U863" s="309">
        <f t="shared" si="151"/>
        <v>0.53216666666666657</v>
      </c>
      <c r="V863" s="185"/>
      <c r="W863" s="185">
        <f t="shared" si="152"/>
        <v>0.24533333333333338</v>
      </c>
      <c r="X863" s="185">
        <f t="shared" si="152"/>
        <v>0.53216666666666657</v>
      </c>
      <c r="Y863" s="185"/>
    </row>
    <row r="864" spans="1:25" ht="18.75">
      <c r="A864" s="181">
        <v>23</v>
      </c>
      <c r="B864" s="306" t="s">
        <v>3047</v>
      </c>
      <c r="C864" s="306"/>
      <c r="D864" s="307" t="s">
        <v>4508</v>
      </c>
      <c r="E864" s="307" t="s">
        <v>4509</v>
      </c>
      <c r="F864" s="181">
        <v>45</v>
      </c>
      <c r="G864" s="238">
        <v>0.40700000000000003</v>
      </c>
      <c r="H864" s="238">
        <v>0.53299999999999992</v>
      </c>
      <c r="I864" s="308">
        <f t="shared" si="144"/>
        <v>1.9</v>
      </c>
      <c r="J864" s="308">
        <f t="shared" si="145"/>
        <v>1.7999999999999998</v>
      </c>
      <c r="K864" s="308">
        <f t="shared" si="146"/>
        <v>0.6</v>
      </c>
      <c r="L864" s="308">
        <f t="shared" si="147"/>
        <v>1.2</v>
      </c>
      <c r="M864" s="308">
        <f t="shared" si="148"/>
        <v>0.19299999999999995</v>
      </c>
      <c r="N864" s="308">
        <f t="shared" si="148"/>
        <v>0.66700000000000004</v>
      </c>
      <c r="O864" s="308">
        <f t="shared" si="149"/>
        <v>0.86</v>
      </c>
      <c r="P864" s="34">
        <f t="shared" si="150"/>
        <v>6.4333333333333312E-2</v>
      </c>
      <c r="Q864" s="34">
        <f t="shared" si="150"/>
        <v>0.22233333333333336</v>
      </c>
      <c r="R864" s="33"/>
      <c r="S864" s="33"/>
      <c r="T864" s="33">
        <f t="shared" si="151"/>
        <v>6.4333333333333312E-2</v>
      </c>
      <c r="U864" s="309">
        <f t="shared" si="151"/>
        <v>0.22233333333333336</v>
      </c>
      <c r="V864" s="185"/>
      <c r="W864" s="185">
        <f t="shared" si="152"/>
        <v>6.4333333333333312E-2</v>
      </c>
      <c r="X864" s="185">
        <f t="shared" si="152"/>
        <v>0.22233333333333336</v>
      </c>
      <c r="Y864" s="185"/>
    </row>
    <row r="865" spans="1:25" ht="18.75">
      <c r="A865" s="181">
        <v>24</v>
      </c>
      <c r="B865" s="306" t="s">
        <v>3047</v>
      </c>
      <c r="C865" s="306"/>
      <c r="D865" s="307" t="s">
        <v>3189</v>
      </c>
      <c r="E865" s="307" t="s">
        <v>4510</v>
      </c>
      <c r="F865" s="181">
        <v>136</v>
      </c>
      <c r="G865" s="238"/>
      <c r="H865" s="238"/>
      <c r="I865" s="308">
        <f t="shared" si="144"/>
        <v>5.6</v>
      </c>
      <c r="J865" s="308">
        <f t="shared" si="145"/>
        <v>5.3</v>
      </c>
      <c r="K865" s="308">
        <f t="shared" si="146"/>
        <v>1.9</v>
      </c>
      <c r="L865" s="308">
        <f t="shared" si="147"/>
        <v>3.4</v>
      </c>
      <c r="M865" s="308">
        <f t="shared" si="148"/>
        <v>1.9</v>
      </c>
      <c r="N865" s="308">
        <f t="shared" si="148"/>
        <v>3.4</v>
      </c>
      <c r="O865" s="308">
        <f t="shared" si="149"/>
        <v>5.3</v>
      </c>
      <c r="P865" s="34">
        <f t="shared" si="150"/>
        <v>0.6333333333333333</v>
      </c>
      <c r="Q865" s="34">
        <f t="shared" si="150"/>
        <v>1.1333333333333333</v>
      </c>
      <c r="R865" s="33"/>
      <c r="S865" s="33"/>
      <c r="T865" s="33">
        <f t="shared" si="151"/>
        <v>0.6333333333333333</v>
      </c>
      <c r="U865" s="309">
        <f t="shared" si="151"/>
        <v>1.1333333333333333</v>
      </c>
      <c r="V865" s="185"/>
      <c r="W865" s="185">
        <f t="shared" si="152"/>
        <v>0.6333333333333333</v>
      </c>
      <c r="X865" s="185">
        <f t="shared" si="152"/>
        <v>1.1333333333333333</v>
      </c>
      <c r="Y865" s="185"/>
    </row>
    <row r="866" spans="1:25" ht="18.75">
      <c r="A866" s="181">
        <v>25</v>
      </c>
      <c r="B866" s="306" t="s">
        <v>3047</v>
      </c>
      <c r="C866" s="306"/>
      <c r="D866" s="370" t="s">
        <v>3193</v>
      </c>
      <c r="E866" s="370" t="s">
        <v>4511</v>
      </c>
      <c r="F866" s="181">
        <v>153</v>
      </c>
      <c r="G866" s="238"/>
      <c r="H866" s="238">
        <v>1.179</v>
      </c>
      <c r="I866" s="308">
        <f t="shared" si="144"/>
        <v>6.3</v>
      </c>
      <c r="J866" s="308">
        <f t="shared" si="145"/>
        <v>6</v>
      </c>
      <c r="K866" s="308">
        <f t="shared" si="146"/>
        <v>2.1</v>
      </c>
      <c r="L866" s="308">
        <f t="shared" si="147"/>
        <v>3.9</v>
      </c>
      <c r="M866" s="308">
        <f t="shared" si="148"/>
        <v>2.1</v>
      </c>
      <c r="N866" s="308">
        <f t="shared" si="148"/>
        <v>2.7210000000000001</v>
      </c>
      <c r="O866" s="308">
        <f t="shared" si="149"/>
        <v>4.8209999999999997</v>
      </c>
      <c r="P866" s="34">
        <f t="shared" si="150"/>
        <v>0.70000000000000007</v>
      </c>
      <c r="Q866" s="34">
        <f t="shared" si="150"/>
        <v>0.90700000000000003</v>
      </c>
      <c r="R866" s="33"/>
      <c r="S866" s="33"/>
      <c r="T866" s="33">
        <f t="shared" si="151"/>
        <v>0.70000000000000007</v>
      </c>
      <c r="U866" s="309">
        <f t="shared" si="151"/>
        <v>0.90700000000000003</v>
      </c>
      <c r="V866" s="185"/>
      <c r="W866" s="185">
        <f t="shared" si="152"/>
        <v>0.70000000000000007</v>
      </c>
      <c r="X866" s="185">
        <f t="shared" si="152"/>
        <v>0.90700000000000003</v>
      </c>
      <c r="Y866" s="185"/>
    </row>
    <row r="867" spans="1:25" ht="18.75">
      <c r="A867" s="181">
        <v>26</v>
      </c>
      <c r="B867" s="306" t="s">
        <v>3047</v>
      </c>
      <c r="C867" s="306"/>
      <c r="D867" s="307" t="s">
        <v>2001</v>
      </c>
      <c r="E867" s="307" t="s">
        <v>4418</v>
      </c>
      <c r="F867" s="181">
        <v>135</v>
      </c>
      <c r="G867" s="238">
        <v>0.53549999999999998</v>
      </c>
      <c r="H867" s="238">
        <v>1.4304999999999999</v>
      </c>
      <c r="I867" s="308">
        <f t="shared" si="144"/>
        <v>5.6</v>
      </c>
      <c r="J867" s="308">
        <f t="shared" si="145"/>
        <v>5.3</v>
      </c>
      <c r="K867" s="308">
        <f t="shared" si="146"/>
        <v>1.9</v>
      </c>
      <c r="L867" s="308">
        <f t="shared" si="147"/>
        <v>3.4</v>
      </c>
      <c r="M867" s="308">
        <f t="shared" si="148"/>
        <v>1.3645</v>
      </c>
      <c r="N867" s="308">
        <f t="shared" si="148"/>
        <v>1.9695</v>
      </c>
      <c r="O867" s="308">
        <f t="shared" si="149"/>
        <v>3.3340000000000001</v>
      </c>
      <c r="P867" s="34">
        <f t="shared" si="150"/>
        <v>0.45483333333333337</v>
      </c>
      <c r="Q867" s="34">
        <f t="shared" si="150"/>
        <v>0.65649999999999997</v>
      </c>
      <c r="R867" s="33"/>
      <c r="S867" s="33"/>
      <c r="T867" s="33">
        <f t="shared" si="151"/>
        <v>0.45483333333333337</v>
      </c>
      <c r="U867" s="309">
        <f t="shared" si="151"/>
        <v>0.65649999999999997</v>
      </c>
      <c r="V867" s="185"/>
      <c r="W867" s="185">
        <f t="shared" si="152"/>
        <v>0.45483333333333337</v>
      </c>
      <c r="X867" s="185">
        <f t="shared" si="152"/>
        <v>0.65649999999999997</v>
      </c>
      <c r="Y867" s="185"/>
    </row>
    <row r="868" spans="1:25" ht="18.75">
      <c r="A868" s="181">
        <v>27</v>
      </c>
      <c r="B868" s="306" t="s">
        <v>3047</v>
      </c>
      <c r="C868" s="306"/>
      <c r="D868" s="307" t="s">
        <v>3197</v>
      </c>
      <c r="E868" s="307" t="s">
        <v>4512</v>
      </c>
      <c r="F868" s="181">
        <v>34</v>
      </c>
      <c r="G868" s="238"/>
      <c r="H868" s="238"/>
      <c r="I868" s="308">
        <f t="shared" si="144"/>
        <v>1.4</v>
      </c>
      <c r="J868" s="308">
        <f t="shared" si="145"/>
        <v>1.4</v>
      </c>
      <c r="K868" s="308">
        <f t="shared" si="146"/>
        <v>0.5</v>
      </c>
      <c r="L868" s="308">
        <f t="shared" si="147"/>
        <v>0.9</v>
      </c>
      <c r="M868" s="308">
        <f t="shared" si="148"/>
        <v>0.5</v>
      </c>
      <c r="N868" s="308">
        <f t="shared" si="148"/>
        <v>0.9</v>
      </c>
      <c r="O868" s="308">
        <f t="shared" si="149"/>
        <v>1.4</v>
      </c>
      <c r="P868" s="34">
        <f t="shared" si="150"/>
        <v>0.16666666666666666</v>
      </c>
      <c r="Q868" s="34">
        <f t="shared" si="150"/>
        <v>0.3</v>
      </c>
      <c r="R868" s="33"/>
      <c r="S868" s="33"/>
      <c r="T868" s="33">
        <f t="shared" si="151"/>
        <v>0.16666666666666666</v>
      </c>
      <c r="U868" s="309">
        <f t="shared" si="151"/>
        <v>0.3</v>
      </c>
      <c r="V868" s="185"/>
      <c r="W868" s="185">
        <f t="shared" si="152"/>
        <v>0.16666666666666666</v>
      </c>
      <c r="X868" s="185">
        <f t="shared" si="152"/>
        <v>0.3</v>
      </c>
      <c r="Y868" s="185"/>
    </row>
    <row r="869" spans="1:25" ht="18.75">
      <c r="A869" s="181">
        <v>28</v>
      </c>
      <c r="B869" s="306" t="s">
        <v>3047</v>
      </c>
      <c r="C869" s="306"/>
      <c r="D869" s="307" t="s">
        <v>4513</v>
      </c>
      <c r="E869" s="307" t="s">
        <v>4514</v>
      </c>
      <c r="F869" s="181">
        <v>56</v>
      </c>
      <c r="G869" s="238">
        <v>5.8999999999999983E-2</v>
      </c>
      <c r="H869" s="238">
        <v>0.33200000000000002</v>
      </c>
      <c r="I869" s="308">
        <f t="shared" si="144"/>
        <v>2.2999999999999998</v>
      </c>
      <c r="J869" s="308">
        <f t="shared" si="145"/>
        <v>2.2000000000000002</v>
      </c>
      <c r="K869" s="308">
        <f t="shared" si="146"/>
        <v>0.8</v>
      </c>
      <c r="L869" s="308">
        <f t="shared" si="147"/>
        <v>1.4</v>
      </c>
      <c r="M869" s="308">
        <f t="shared" si="148"/>
        <v>0.7410000000000001</v>
      </c>
      <c r="N869" s="308">
        <f t="shared" si="148"/>
        <v>1.0679999999999998</v>
      </c>
      <c r="O869" s="308">
        <f t="shared" si="149"/>
        <v>1.8089999999999999</v>
      </c>
      <c r="P869" s="34">
        <f t="shared" si="150"/>
        <v>0.24700000000000003</v>
      </c>
      <c r="Q869" s="34">
        <f t="shared" si="150"/>
        <v>0.35599999999999993</v>
      </c>
      <c r="R869" s="33"/>
      <c r="S869" s="33"/>
      <c r="T869" s="33">
        <f t="shared" si="151"/>
        <v>0.24700000000000003</v>
      </c>
      <c r="U869" s="309">
        <f t="shared" si="151"/>
        <v>0.35599999999999993</v>
      </c>
      <c r="V869" s="185"/>
      <c r="W869" s="185">
        <f t="shared" si="152"/>
        <v>0.24700000000000003</v>
      </c>
      <c r="X869" s="185">
        <f t="shared" si="152"/>
        <v>0.35599999999999993</v>
      </c>
      <c r="Y869" s="185"/>
    </row>
    <row r="870" spans="1:25" ht="18.75">
      <c r="A870" s="181">
        <v>29</v>
      </c>
      <c r="B870" s="306" t="s">
        <v>3047</v>
      </c>
      <c r="C870" s="306"/>
      <c r="D870" s="307" t="s">
        <v>3193</v>
      </c>
      <c r="E870" s="307" t="s">
        <v>4515</v>
      </c>
      <c r="F870" s="181">
        <v>311</v>
      </c>
      <c r="G870" s="238">
        <v>1.96</v>
      </c>
      <c r="H870" s="238">
        <v>4.29</v>
      </c>
      <c r="I870" s="308">
        <f t="shared" si="144"/>
        <v>12.8</v>
      </c>
      <c r="J870" s="308">
        <f t="shared" si="145"/>
        <v>12.2</v>
      </c>
      <c r="K870" s="308">
        <f t="shared" si="146"/>
        <v>4.3</v>
      </c>
      <c r="L870" s="308">
        <f t="shared" si="147"/>
        <v>7.9</v>
      </c>
      <c r="M870" s="308">
        <f t="shared" si="148"/>
        <v>2.34</v>
      </c>
      <c r="N870" s="308">
        <f t="shared" si="148"/>
        <v>3.6100000000000003</v>
      </c>
      <c r="O870" s="308">
        <f t="shared" si="149"/>
        <v>5.95</v>
      </c>
      <c r="P870" s="34">
        <f t="shared" si="150"/>
        <v>0.77999999999999992</v>
      </c>
      <c r="Q870" s="34">
        <f t="shared" si="150"/>
        <v>1.2033333333333334</v>
      </c>
      <c r="R870" s="33"/>
      <c r="S870" s="33"/>
      <c r="T870" s="33">
        <f t="shared" si="151"/>
        <v>0.77999999999999992</v>
      </c>
      <c r="U870" s="309">
        <f t="shared" si="151"/>
        <v>1.2033333333333334</v>
      </c>
      <c r="V870" s="185"/>
      <c r="W870" s="185">
        <f t="shared" si="152"/>
        <v>0.77999999999999992</v>
      </c>
      <c r="X870" s="185">
        <f t="shared" si="152"/>
        <v>1.2033333333333334</v>
      </c>
      <c r="Y870" s="185"/>
    </row>
    <row r="871" spans="1:25" ht="18.75">
      <c r="A871" s="181">
        <v>30</v>
      </c>
      <c r="B871" s="306" t="s">
        <v>3047</v>
      </c>
      <c r="C871" s="306"/>
      <c r="D871" s="307" t="s">
        <v>4516</v>
      </c>
      <c r="E871" s="307" t="s">
        <v>4517</v>
      </c>
      <c r="F871" s="181">
        <v>92</v>
      </c>
      <c r="G871" s="238">
        <v>0.22950000000000004</v>
      </c>
      <c r="H871" s="238"/>
      <c r="I871" s="308">
        <f t="shared" si="144"/>
        <v>3.8</v>
      </c>
      <c r="J871" s="308">
        <f t="shared" si="145"/>
        <v>3.5999999999999996</v>
      </c>
      <c r="K871" s="308">
        <f t="shared" si="146"/>
        <v>1.3</v>
      </c>
      <c r="L871" s="308">
        <f t="shared" si="147"/>
        <v>2.2999999999999998</v>
      </c>
      <c r="M871" s="308">
        <f t="shared" si="148"/>
        <v>1.0705</v>
      </c>
      <c r="N871" s="308">
        <f t="shared" si="148"/>
        <v>2.2999999999999998</v>
      </c>
      <c r="O871" s="308">
        <f t="shared" si="149"/>
        <v>3.3704999999999998</v>
      </c>
      <c r="P871" s="34">
        <f t="shared" si="150"/>
        <v>0.35683333333333334</v>
      </c>
      <c r="Q871" s="34">
        <f t="shared" si="150"/>
        <v>0.76666666666666661</v>
      </c>
      <c r="R871" s="33"/>
      <c r="S871" s="33"/>
      <c r="T871" s="33">
        <f t="shared" si="151"/>
        <v>0.35683333333333334</v>
      </c>
      <c r="U871" s="309">
        <f t="shared" si="151"/>
        <v>0.76666666666666661</v>
      </c>
      <c r="V871" s="185"/>
      <c r="W871" s="185">
        <f t="shared" si="152"/>
        <v>0.35683333333333334</v>
      </c>
      <c r="X871" s="185">
        <f t="shared" si="152"/>
        <v>0.76666666666666661</v>
      </c>
      <c r="Y871" s="185"/>
    </row>
    <row r="872" spans="1:25" ht="18.75">
      <c r="A872" s="181">
        <v>31</v>
      </c>
      <c r="B872" s="306" t="s">
        <v>3047</v>
      </c>
      <c r="C872" s="306"/>
      <c r="D872" s="307" t="s">
        <v>3146</v>
      </c>
      <c r="E872" s="307" t="s">
        <v>4518</v>
      </c>
      <c r="F872" s="181">
        <v>74</v>
      </c>
      <c r="G872" s="238">
        <v>0.23449999999999999</v>
      </c>
      <c r="H872" s="238">
        <v>0.39899999999999997</v>
      </c>
      <c r="I872" s="308">
        <f t="shared" si="144"/>
        <v>3.1</v>
      </c>
      <c r="J872" s="308">
        <f t="shared" si="145"/>
        <v>2.9</v>
      </c>
      <c r="K872" s="308">
        <f t="shared" si="146"/>
        <v>1</v>
      </c>
      <c r="L872" s="308">
        <f t="shared" si="147"/>
        <v>1.9</v>
      </c>
      <c r="M872" s="308">
        <f t="shared" si="148"/>
        <v>0.76550000000000007</v>
      </c>
      <c r="N872" s="308">
        <f t="shared" si="148"/>
        <v>1.5009999999999999</v>
      </c>
      <c r="O872" s="308">
        <f t="shared" si="149"/>
        <v>2.2664999999999997</v>
      </c>
      <c r="P872" s="34">
        <f t="shared" si="150"/>
        <v>0.25516666666666671</v>
      </c>
      <c r="Q872" s="34">
        <f t="shared" si="150"/>
        <v>0.5003333333333333</v>
      </c>
      <c r="R872" s="33"/>
      <c r="S872" s="33"/>
      <c r="T872" s="33">
        <f t="shared" si="151"/>
        <v>0.25516666666666671</v>
      </c>
      <c r="U872" s="309">
        <f t="shared" si="151"/>
        <v>0.5003333333333333</v>
      </c>
      <c r="V872" s="185"/>
      <c r="W872" s="185">
        <f t="shared" si="152"/>
        <v>0.25516666666666671</v>
      </c>
      <c r="X872" s="185">
        <f t="shared" si="152"/>
        <v>0.5003333333333333</v>
      </c>
      <c r="Y872" s="185"/>
    </row>
    <row r="873" spans="1:25" ht="18.75">
      <c r="A873" s="181">
        <v>32</v>
      </c>
      <c r="B873" s="306" t="s">
        <v>3047</v>
      </c>
      <c r="C873" s="306"/>
      <c r="D873" s="307" t="s">
        <v>3150</v>
      </c>
      <c r="E873" s="307" t="s">
        <v>4519</v>
      </c>
      <c r="F873" s="181">
        <v>65</v>
      </c>
      <c r="G873" s="238">
        <v>0.158</v>
      </c>
      <c r="H873" s="238">
        <v>0.63200000000000001</v>
      </c>
      <c r="I873" s="308">
        <f t="shared" si="144"/>
        <v>2.7</v>
      </c>
      <c r="J873" s="308">
        <f t="shared" si="145"/>
        <v>2.6</v>
      </c>
      <c r="K873" s="308">
        <f t="shared" si="146"/>
        <v>0.9</v>
      </c>
      <c r="L873" s="308">
        <f t="shared" si="147"/>
        <v>1.7</v>
      </c>
      <c r="M873" s="308">
        <f t="shared" si="148"/>
        <v>0.74199999999999999</v>
      </c>
      <c r="N873" s="308">
        <f t="shared" si="148"/>
        <v>1.0680000000000001</v>
      </c>
      <c r="O873" s="308">
        <f t="shared" si="149"/>
        <v>1.81</v>
      </c>
      <c r="P873" s="34">
        <f t="shared" si="150"/>
        <v>0.24733333333333332</v>
      </c>
      <c r="Q873" s="34">
        <f t="shared" si="150"/>
        <v>0.35600000000000004</v>
      </c>
      <c r="R873" s="33"/>
      <c r="S873" s="33"/>
      <c r="T873" s="33">
        <f t="shared" si="151"/>
        <v>0.24733333333333332</v>
      </c>
      <c r="U873" s="309">
        <f t="shared" si="151"/>
        <v>0.35600000000000004</v>
      </c>
      <c r="V873" s="185"/>
      <c r="W873" s="185">
        <f t="shared" si="152"/>
        <v>0.24733333333333332</v>
      </c>
      <c r="X873" s="185">
        <f t="shared" si="152"/>
        <v>0.35600000000000004</v>
      </c>
      <c r="Y873" s="185"/>
    </row>
    <row r="874" spans="1:25" ht="18.75">
      <c r="A874" s="181">
        <v>33</v>
      </c>
      <c r="B874" s="306" t="s">
        <v>3047</v>
      </c>
      <c r="C874" s="306"/>
      <c r="D874" s="307" t="s">
        <v>3152</v>
      </c>
      <c r="E874" s="307" t="s">
        <v>4520</v>
      </c>
      <c r="F874" s="181">
        <v>271</v>
      </c>
      <c r="G874" s="238"/>
      <c r="H874" s="238"/>
      <c r="I874" s="308">
        <f t="shared" si="144"/>
        <v>11.2</v>
      </c>
      <c r="J874" s="308">
        <f t="shared" si="145"/>
        <v>10.600000000000001</v>
      </c>
      <c r="K874" s="308">
        <f t="shared" si="146"/>
        <v>3.7</v>
      </c>
      <c r="L874" s="308">
        <f t="shared" si="147"/>
        <v>6.9</v>
      </c>
      <c r="M874" s="308">
        <f t="shared" si="148"/>
        <v>3.7</v>
      </c>
      <c r="N874" s="308">
        <f t="shared" si="148"/>
        <v>6.9</v>
      </c>
      <c r="O874" s="308">
        <f t="shared" si="149"/>
        <v>10.600000000000001</v>
      </c>
      <c r="P874" s="34">
        <f t="shared" si="150"/>
        <v>1.2333333333333334</v>
      </c>
      <c r="Q874" s="34">
        <f t="shared" si="150"/>
        <v>2.3000000000000003</v>
      </c>
      <c r="R874" s="33"/>
      <c r="S874" s="33"/>
      <c r="T874" s="33">
        <f t="shared" si="151"/>
        <v>1.2333333333333334</v>
      </c>
      <c r="U874" s="309">
        <f t="shared" si="151"/>
        <v>2.3000000000000003</v>
      </c>
      <c r="V874" s="185"/>
      <c r="W874" s="185">
        <f t="shared" si="152"/>
        <v>1.2333333333333334</v>
      </c>
      <c r="X874" s="185">
        <f t="shared" si="152"/>
        <v>2.3000000000000003</v>
      </c>
      <c r="Y874" s="185"/>
    </row>
    <row r="875" spans="1:25" ht="18.75">
      <c r="A875" s="181">
        <v>34</v>
      </c>
      <c r="B875" s="306" t="s">
        <v>3047</v>
      </c>
      <c r="C875" s="306"/>
      <c r="D875" s="307" t="s">
        <v>3155</v>
      </c>
      <c r="E875" s="307" t="s">
        <v>4302</v>
      </c>
      <c r="F875" s="181">
        <v>109</v>
      </c>
      <c r="G875" s="238">
        <v>7.4999999999999997E-2</v>
      </c>
      <c r="H875" s="238">
        <v>0.65599999999999992</v>
      </c>
      <c r="I875" s="308">
        <f t="shared" si="144"/>
        <v>4.5</v>
      </c>
      <c r="J875" s="308">
        <f t="shared" si="145"/>
        <v>4.3</v>
      </c>
      <c r="K875" s="308">
        <f t="shared" si="146"/>
        <v>1.5</v>
      </c>
      <c r="L875" s="308">
        <f t="shared" si="147"/>
        <v>2.8</v>
      </c>
      <c r="M875" s="308">
        <f t="shared" si="148"/>
        <v>1.425</v>
      </c>
      <c r="N875" s="308">
        <f t="shared" si="148"/>
        <v>2.1440000000000001</v>
      </c>
      <c r="O875" s="308">
        <f t="shared" si="149"/>
        <v>3.569</v>
      </c>
      <c r="P875" s="34">
        <f t="shared" si="150"/>
        <v>0.47500000000000003</v>
      </c>
      <c r="Q875" s="34">
        <f t="shared" si="150"/>
        <v>0.71466666666666667</v>
      </c>
      <c r="R875" s="33"/>
      <c r="S875" s="33"/>
      <c r="T875" s="33">
        <f t="shared" si="151"/>
        <v>0.47500000000000003</v>
      </c>
      <c r="U875" s="309">
        <f t="shared" si="151"/>
        <v>0.71466666666666667</v>
      </c>
      <c r="V875" s="185"/>
      <c r="W875" s="185">
        <f t="shared" si="152"/>
        <v>0.47500000000000003</v>
      </c>
      <c r="X875" s="185">
        <f t="shared" si="152"/>
        <v>0.71466666666666667</v>
      </c>
      <c r="Y875" s="185"/>
    </row>
    <row r="876" spans="1:25" ht="18.75">
      <c r="A876" s="181">
        <v>35</v>
      </c>
      <c r="B876" s="306" t="s">
        <v>3047</v>
      </c>
      <c r="C876" s="306"/>
      <c r="D876" s="307" t="s">
        <v>3156</v>
      </c>
      <c r="E876" s="307" t="s">
        <v>4521</v>
      </c>
      <c r="F876" s="181">
        <v>108</v>
      </c>
      <c r="G876" s="238">
        <v>6.7999999999999977E-2</v>
      </c>
      <c r="H876" s="238"/>
      <c r="I876" s="308">
        <f t="shared" si="144"/>
        <v>4.5</v>
      </c>
      <c r="J876" s="308">
        <f t="shared" si="145"/>
        <v>4.3</v>
      </c>
      <c r="K876" s="308">
        <f t="shared" si="146"/>
        <v>1.5</v>
      </c>
      <c r="L876" s="308">
        <f t="shared" si="147"/>
        <v>2.8</v>
      </c>
      <c r="M876" s="308">
        <f t="shared" si="148"/>
        <v>1.4319999999999999</v>
      </c>
      <c r="N876" s="308">
        <f t="shared" si="148"/>
        <v>2.8</v>
      </c>
      <c r="O876" s="308">
        <f t="shared" si="149"/>
        <v>4.2319999999999993</v>
      </c>
      <c r="P876" s="34">
        <f t="shared" si="150"/>
        <v>0.47733333333333333</v>
      </c>
      <c r="Q876" s="34">
        <f t="shared" si="150"/>
        <v>0.93333333333333324</v>
      </c>
      <c r="R876" s="33"/>
      <c r="S876" s="33"/>
      <c r="T876" s="33">
        <f t="shared" si="151"/>
        <v>0.47733333333333333</v>
      </c>
      <c r="U876" s="309">
        <f t="shared" si="151"/>
        <v>0.93333333333333324</v>
      </c>
      <c r="V876" s="185"/>
      <c r="W876" s="185">
        <f t="shared" si="152"/>
        <v>0.47733333333333333</v>
      </c>
      <c r="X876" s="185">
        <f t="shared" si="152"/>
        <v>0.93333333333333324</v>
      </c>
      <c r="Y876" s="185"/>
    </row>
    <row r="877" spans="1:25" ht="18.75">
      <c r="A877" s="181">
        <v>36</v>
      </c>
      <c r="B877" s="306" t="s">
        <v>3047</v>
      </c>
      <c r="C877" s="306"/>
      <c r="D877" s="307" t="s">
        <v>3162</v>
      </c>
      <c r="E877" s="307" t="s">
        <v>4522</v>
      </c>
      <c r="F877" s="181">
        <v>202</v>
      </c>
      <c r="G877" s="238">
        <v>0.38349999999999995</v>
      </c>
      <c r="H877" s="238">
        <v>0.54</v>
      </c>
      <c r="I877" s="308">
        <f t="shared" si="144"/>
        <v>8.3000000000000007</v>
      </c>
      <c r="J877" s="308">
        <f t="shared" si="145"/>
        <v>7.8999999999999995</v>
      </c>
      <c r="K877" s="308">
        <f t="shared" si="146"/>
        <v>2.8</v>
      </c>
      <c r="L877" s="308">
        <f t="shared" si="147"/>
        <v>5.0999999999999996</v>
      </c>
      <c r="M877" s="308">
        <f t="shared" si="148"/>
        <v>2.4165000000000001</v>
      </c>
      <c r="N877" s="308">
        <f t="shared" si="148"/>
        <v>4.5599999999999996</v>
      </c>
      <c r="O877" s="308">
        <f t="shared" si="149"/>
        <v>6.9764999999999997</v>
      </c>
      <c r="P877" s="34">
        <f t="shared" si="150"/>
        <v>0.80549999999999999</v>
      </c>
      <c r="Q877" s="34">
        <f t="shared" si="150"/>
        <v>1.5199999999999998</v>
      </c>
      <c r="R877" s="33"/>
      <c r="S877" s="33"/>
      <c r="T877" s="33">
        <f t="shared" si="151"/>
        <v>0.80549999999999999</v>
      </c>
      <c r="U877" s="309">
        <f t="shared" si="151"/>
        <v>1.5199999999999998</v>
      </c>
      <c r="V877" s="185"/>
      <c r="W877" s="185">
        <f t="shared" si="152"/>
        <v>0.80549999999999999</v>
      </c>
      <c r="X877" s="185">
        <f t="shared" si="152"/>
        <v>1.5199999999999998</v>
      </c>
      <c r="Y877" s="185"/>
    </row>
    <row r="878" spans="1:25" ht="18.75">
      <c r="A878" s="181">
        <v>37</v>
      </c>
      <c r="B878" s="306" t="s">
        <v>3047</v>
      </c>
      <c r="C878" s="306"/>
      <c r="D878" s="307" t="s">
        <v>3162</v>
      </c>
      <c r="E878" s="307" t="s">
        <v>4523</v>
      </c>
      <c r="F878" s="181">
        <v>209</v>
      </c>
      <c r="G878" s="238">
        <v>4.5636999999999999</v>
      </c>
      <c r="H878" s="238">
        <v>2.1436999999999999</v>
      </c>
      <c r="I878" s="308">
        <f t="shared" si="144"/>
        <v>8.6</v>
      </c>
      <c r="J878" s="308">
        <f t="shared" si="145"/>
        <v>8.1999999999999993</v>
      </c>
      <c r="K878" s="308">
        <f t="shared" si="146"/>
        <v>2.9</v>
      </c>
      <c r="L878" s="308">
        <f t="shared" si="147"/>
        <v>5.3</v>
      </c>
      <c r="M878" s="308">
        <v>0</v>
      </c>
      <c r="N878" s="308">
        <f t="shared" si="148"/>
        <v>3.1562999999999999</v>
      </c>
      <c r="O878" s="308">
        <f t="shared" si="149"/>
        <v>3.1562999999999999</v>
      </c>
      <c r="P878" s="34">
        <f t="shared" si="150"/>
        <v>0</v>
      </c>
      <c r="Q878" s="34">
        <f t="shared" si="150"/>
        <v>1.0521</v>
      </c>
      <c r="R878" s="33"/>
      <c r="S878" s="33"/>
      <c r="T878" s="33">
        <f t="shared" si="151"/>
        <v>0</v>
      </c>
      <c r="U878" s="309">
        <f t="shared" si="151"/>
        <v>1.0521</v>
      </c>
      <c r="V878" s="185"/>
      <c r="W878" s="185">
        <f t="shared" si="152"/>
        <v>0</v>
      </c>
      <c r="X878" s="185">
        <f t="shared" si="152"/>
        <v>1.0521</v>
      </c>
      <c r="Y878" s="185"/>
    </row>
    <row r="879" spans="1:25" ht="18.75">
      <c r="A879" s="181">
        <v>38</v>
      </c>
      <c r="B879" s="306" t="s">
        <v>3047</v>
      </c>
      <c r="C879" s="306"/>
      <c r="D879" s="307" t="s">
        <v>4524</v>
      </c>
      <c r="E879" s="307" t="s">
        <v>4525</v>
      </c>
      <c r="F879" s="181">
        <v>64</v>
      </c>
      <c r="G879" s="238">
        <v>0.12</v>
      </c>
      <c r="H879" s="238">
        <v>0.31</v>
      </c>
      <c r="I879" s="308">
        <f t="shared" si="144"/>
        <v>2.6</v>
      </c>
      <c r="J879" s="308">
        <f t="shared" si="145"/>
        <v>2.5</v>
      </c>
      <c r="K879" s="308">
        <f t="shared" si="146"/>
        <v>0.9</v>
      </c>
      <c r="L879" s="308">
        <f t="shared" si="147"/>
        <v>1.6</v>
      </c>
      <c r="M879" s="308">
        <f t="shared" si="148"/>
        <v>0.78</v>
      </c>
      <c r="N879" s="308">
        <f t="shared" si="148"/>
        <v>1.29</v>
      </c>
      <c r="O879" s="308">
        <f t="shared" si="149"/>
        <v>2.0700000000000003</v>
      </c>
      <c r="P879" s="34">
        <f t="shared" si="150"/>
        <v>0.26</v>
      </c>
      <c r="Q879" s="34">
        <f t="shared" si="150"/>
        <v>0.43</v>
      </c>
      <c r="R879" s="33"/>
      <c r="S879" s="33"/>
      <c r="T879" s="33">
        <f t="shared" si="151"/>
        <v>0.26</v>
      </c>
      <c r="U879" s="309">
        <f t="shared" si="151"/>
        <v>0.43</v>
      </c>
      <c r="V879" s="185"/>
      <c r="W879" s="185">
        <f t="shared" si="152"/>
        <v>0.26</v>
      </c>
      <c r="X879" s="185">
        <f t="shared" si="152"/>
        <v>0.43</v>
      </c>
      <c r="Y879" s="185"/>
    </row>
    <row r="880" spans="1:25" ht="18.75">
      <c r="A880" s="181">
        <v>39</v>
      </c>
      <c r="B880" s="306" t="s">
        <v>3047</v>
      </c>
      <c r="C880" s="306"/>
      <c r="D880" s="307" t="s">
        <v>4526</v>
      </c>
      <c r="E880" s="307" t="s">
        <v>4527</v>
      </c>
      <c r="F880" s="181">
        <v>110</v>
      </c>
      <c r="G880" s="238">
        <v>2.0885000000000002</v>
      </c>
      <c r="H880" s="238">
        <v>3.5474999999999999</v>
      </c>
      <c r="I880" s="308">
        <f t="shared" si="144"/>
        <v>4.5</v>
      </c>
      <c r="J880" s="308">
        <f t="shared" si="145"/>
        <v>4.3</v>
      </c>
      <c r="K880" s="308">
        <f t="shared" si="146"/>
        <v>1.5</v>
      </c>
      <c r="L880" s="308">
        <f t="shared" si="147"/>
        <v>2.8</v>
      </c>
      <c r="M880" s="308">
        <v>0</v>
      </c>
      <c r="N880" s="308">
        <v>0</v>
      </c>
      <c r="O880" s="308">
        <f t="shared" si="149"/>
        <v>0</v>
      </c>
      <c r="P880" s="34">
        <f t="shared" si="150"/>
        <v>0</v>
      </c>
      <c r="Q880" s="34">
        <f t="shared" si="150"/>
        <v>0</v>
      </c>
      <c r="R880" s="33"/>
      <c r="S880" s="33"/>
      <c r="T880" s="33">
        <f t="shared" si="151"/>
        <v>0</v>
      </c>
      <c r="U880" s="309">
        <f t="shared" si="151"/>
        <v>0</v>
      </c>
      <c r="V880" s="185"/>
      <c r="W880" s="185">
        <f t="shared" si="152"/>
        <v>0</v>
      </c>
      <c r="X880" s="185">
        <f t="shared" si="152"/>
        <v>0</v>
      </c>
      <c r="Y880" s="185"/>
    </row>
    <row r="881" spans="1:25" ht="18.75">
      <c r="A881" s="181">
        <v>40</v>
      </c>
      <c r="B881" s="306" t="s">
        <v>3047</v>
      </c>
      <c r="C881" s="306"/>
      <c r="D881" s="307" t="s">
        <v>4528</v>
      </c>
      <c r="E881" s="307" t="s">
        <v>4529</v>
      </c>
      <c r="F881" s="181">
        <v>323</v>
      </c>
      <c r="G881" s="238">
        <v>0.97250000000000003</v>
      </c>
      <c r="H881" s="238">
        <v>2.4590000000000001</v>
      </c>
      <c r="I881" s="308">
        <f t="shared" si="144"/>
        <v>13.3</v>
      </c>
      <c r="J881" s="308">
        <f t="shared" si="145"/>
        <v>12.6</v>
      </c>
      <c r="K881" s="308">
        <f t="shared" si="146"/>
        <v>4.4000000000000004</v>
      </c>
      <c r="L881" s="308">
        <f t="shared" si="147"/>
        <v>8.1999999999999993</v>
      </c>
      <c r="M881" s="308">
        <f t="shared" si="148"/>
        <v>3.4275000000000002</v>
      </c>
      <c r="N881" s="308">
        <f t="shared" si="148"/>
        <v>5.7409999999999997</v>
      </c>
      <c r="O881" s="308">
        <f t="shared" si="149"/>
        <v>9.1684999999999999</v>
      </c>
      <c r="P881" s="34">
        <f t="shared" si="150"/>
        <v>1.1425000000000001</v>
      </c>
      <c r="Q881" s="34">
        <f t="shared" si="150"/>
        <v>1.9136666666666666</v>
      </c>
      <c r="R881" s="33"/>
      <c r="S881" s="33"/>
      <c r="T881" s="33">
        <f t="shared" si="151"/>
        <v>1.1425000000000001</v>
      </c>
      <c r="U881" s="309">
        <f t="shared" si="151"/>
        <v>1.9136666666666666</v>
      </c>
      <c r="V881" s="185"/>
      <c r="W881" s="185">
        <f t="shared" si="152"/>
        <v>1.1425000000000001</v>
      </c>
      <c r="X881" s="185">
        <f t="shared" si="152"/>
        <v>1.9136666666666666</v>
      </c>
      <c r="Y881" s="185"/>
    </row>
    <row r="882" spans="1:25" ht="18.75">
      <c r="A882" s="181">
        <v>41</v>
      </c>
      <c r="B882" s="306" t="s">
        <v>3047</v>
      </c>
      <c r="C882" s="306"/>
      <c r="D882" s="307" t="s">
        <v>947</v>
      </c>
      <c r="E882" s="307" t="s">
        <v>4530</v>
      </c>
      <c r="F882" s="181">
        <v>112</v>
      </c>
      <c r="G882" s="238">
        <v>0.59900000000000009</v>
      </c>
      <c r="H882" s="238">
        <v>1.6044999999999998</v>
      </c>
      <c r="I882" s="308">
        <f t="shared" si="144"/>
        <v>4.5999999999999996</v>
      </c>
      <c r="J882" s="308">
        <f t="shared" si="145"/>
        <v>4.3</v>
      </c>
      <c r="K882" s="308">
        <f t="shared" si="146"/>
        <v>1.5</v>
      </c>
      <c r="L882" s="308">
        <f t="shared" si="147"/>
        <v>2.8</v>
      </c>
      <c r="M882" s="308">
        <f t="shared" si="148"/>
        <v>0.90099999999999991</v>
      </c>
      <c r="N882" s="308">
        <f t="shared" si="148"/>
        <v>1.1955</v>
      </c>
      <c r="O882" s="308">
        <f t="shared" si="149"/>
        <v>2.0964999999999998</v>
      </c>
      <c r="P882" s="34">
        <f t="shared" si="150"/>
        <v>0.30033333333333329</v>
      </c>
      <c r="Q882" s="34">
        <f t="shared" si="150"/>
        <v>0.39850000000000002</v>
      </c>
      <c r="R882" s="33"/>
      <c r="S882" s="33"/>
      <c r="T882" s="33">
        <f t="shared" si="151"/>
        <v>0.30033333333333329</v>
      </c>
      <c r="U882" s="309">
        <f t="shared" si="151"/>
        <v>0.39850000000000002</v>
      </c>
      <c r="V882" s="185"/>
      <c r="W882" s="185">
        <f t="shared" si="152"/>
        <v>0.30033333333333329</v>
      </c>
      <c r="X882" s="185">
        <f t="shared" si="152"/>
        <v>0.39850000000000002</v>
      </c>
      <c r="Y882" s="185"/>
    </row>
    <row r="883" spans="1:25" ht="18.75">
      <c r="A883" s="181">
        <v>42</v>
      </c>
      <c r="B883" s="306" t="s">
        <v>3047</v>
      </c>
      <c r="C883" s="306"/>
      <c r="D883" s="307" t="s">
        <v>3174</v>
      </c>
      <c r="E883" s="307" t="s">
        <v>4531</v>
      </c>
      <c r="F883" s="181">
        <v>30</v>
      </c>
      <c r="G883" s="238">
        <v>0.20649999999999999</v>
      </c>
      <c r="H883" s="238"/>
      <c r="I883" s="308">
        <f t="shared" si="144"/>
        <v>1.2</v>
      </c>
      <c r="J883" s="308">
        <f t="shared" si="145"/>
        <v>1.1000000000000001</v>
      </c>
      <c r="K883" s="308">
        <f t="shared" si="146"/>
        <v>0.4</v>
      </c>
      <c r="L883" s="308">
        <f t="shared" si="147"/>
        <v>0.7</v>
      </c>
      <c r="M883" s="308">
        <f t="shared" si="148"/>
        <v>0.19350000000000003</v>
      </c>
      <c r="N883" s="308">
        <f t="shared" si="148"/>
        <v>0.7</v>
      </c>
      <c r="O883" s="308">
        <f t="shared" si="149"/>
        <v>0.89349999999999996</v>
      </c>
      <c r="P883" s="34">
        <f t="shared" si="150"/>
        <v>6.4500000000000016E-2</v>
      </c>
      <c r="Q883" s="34">
        <f t="shared" si="150"/>
        <v>0.23333333333333331</v>
      </c>
      <c r="R883" s="33"/>
      <c r="S883" s="33"/>
      <c r="T883" s="33">
        <f t="shared" si="151"/>
        <v>6.4500000000000016E-2</v>
      </c>
      <c r="U883" s="309">
        <f t="shared" si="151"/>
        <v>0.23333333333333331</v>
      </c>
      <c r="V883" s="185"/>
      <c r="W883" s="185">
        <f t="shared" si="152"/>
        <v>6.4500000000000016E-2</v>
      </c>
      <c r="X883" s="185">
        <f t="shared" si="152"/>
        <v>0.23333333333333331</v>
      </c>
      <c r="Y883" s="185"/>
    </row>
    <row r="884" spans="1:25" ht="18.75">
      <c r="A884" s="181">
        <v>43</v>
      </c>
      <c r="B884" s="306" t="s">
        <v>3047</v>
      </c>
      <c r="C884" s="306"/>
      <c r="D884" s="307" t="s">
        <v>3165</v>
      </c>
      <c r="E884" s="307" t="s">
        <v>4532</v>
      </c>
      <c r="F884" s="181">
        <v>47</v>
      </c>
      <c r="G884" s="238">
        <v>9.6000000000000016E-2</v>
      </c>
      <c r="H884" s="238">
        <v>0.2</v>
      </c>
      <c r="I884" s="308">
        <f t="shared" si="144"/>
        <v>1.9</v>
      </c>
      <c r="J884" s="308">
        <f t="shared" si="145"/>
        <v>1.7999999999999998</v>
      </c>
      <c r="K884" s="308">
        <f t="shared" si="146"/>
        <v>0.6</v>
      </c>
      <c r="L884" s="308">
        <f t="shared" si="147"/>
        <v>1.2</v>
      </c>
      <c r="M884" s="308">
        <f t="shared" si="148"/>
        <v>0.504</v>
      </c>
      <c r="N884" s="308">
        <f t="shared" si="148"/>
        <v>1</v>
      </c>
      <c r="O884" s="308">
        <f t="shared" si="149"/>
        <v>1.504</v>
      </c>
      <c r="P884" s="34">
        <f t="shared" si="150"/>
        <v>0.16800000000000001</v>
      </c>
      <c r="Q884" s="34">
        <f t="shared" si="150"/>
        <v>0.33333333333333331</v>
      </c>
      <c r="R884" s="33"/>
      <c r="S884" s="33"/>
      <c r="T884" s="33">
        <f t="shared" si="151"/>
        <v>0.16800000000000001</v>
      </c>
      <c r="U884" s="309">
        <f t="shared" si="151"/>
        <v>0.33333333333333331</v>
      </c>
      <c r="V884" s="185"/>
      <c r="W884" s="185">
        <f t="shared" si="152"/>
        <v>0.16800000000000001</v>
      </c>
      <c r="X884" s="185">
        <f t="shared" si="152"/>
        <v>0.33333333333333331</v>
      </c>
      <c r="Y884" s="185"/>
    </row>
    <row r="885" spans="1:25" ht="18.75">
      <c r="A885" s="181">
        <v>44</v>
      </c>
      <c r="B885" s="306" t="s">
        <v>3047</v>
      </c>
      <c r="C885" s="306"/>
      <c r="D885" s="307" t="s">
        <v>3071</v>
      </c>
      <c r="E885" s="307" t="s">
        <v>4533</v>
      </c>
      <c r="F885" s="181">
        <v>38</v>
      </c>
      <c r="G885" s="238">
        <v>0.50399999999999989</v>
      </c>
      <c r="H885" s="238"/>
      <c r="I885" s="308">
        <f t="shared" si="144"/>
        <v>1.6</v>
      </c>
      <c r="J885" s="308">
        <f t="shared" si="145"/>
        <v>1.5</v>
      </c>
      <c r="K885" s="308">
        <f t="shared" si="146"/>
        <v>0.5</v>
      </c>
      <c r="L885" s="308">
        <f t="shared" si="147"/>
        <v>1</v>
      </c>
      <c r="M885" s="308">
        <f t="shared" si="148"/>
        <v>-3.9999999999998925E-3</v>
      </c>
      <c r="N885" s="308">
        <f t="shared" si="148"/>
        <v>1</v>
      </c>
      <c r="O885" s="308">
        <f t="shared" si="149"/>
        <v>0.99600000000000011</v>
      </c>
      <c r="P885" s="34">
        <f t="shared" si="150"/>
        <v>-1.3333333333332975E-3</v>
      </c>
      <c r="Q885" s="34">
        <f t="shared" si="150"/>
        <v>0.33333333333333331</v>
      </c>
      <c r="R885" s="33"/>
      <c r="S885" s="33"/>
      <c r="T885" s="33">
        <f t="shared" si="151"/>
        <v>-1.3333333333332975E-3</v>
      </c>
      <c r="U885" s="309">
        <f t="shared" si="151"/>
        <v>0.33333333333333331</v>
      </c>
      <c r="V885" s="185"/>
      <c r="W885" s="185">
        <f t="shared" si="152"/>
        <v>-1.3333333333332975E-3</v>
      </c>
      <c r="X885" s="185">
        <f t="shared" si="152"/>
        <v>0.33333333333333331</v>
      </c>
      <c r="Y885" s="185"/>
    </row>
    <row r="886" spans="1:25" ht="18.75">
      <c r="A886" s="181">
        <v>45</v>
      </c>
      <c r="B886" s="306" t="s">
        <v>3047</v>
      </c>
      <c r="C886" s="306"/>
      <c r="D886" s="307" t="s">
        <v>3144</v>
      </c>
      <c r="E886" s="307" t="s">
        <v>4534</v>
      </c>
      <c r="F886" s="181">
        <v>66</v>
      </c>
      <c r="G886" s="238">
        <v>0.13200000000000001</v>
      </c>
      <c r="H886" s="238">
        <v>0.29350000000000004</v>
      </c>
      <c r="I886" s="308">
        <f t="shared" si="144"/>
        <v>2.7</v>
      </c>
      <c r="J886" s="308">
        <f t="shared" si="145"/>
        <v>2.6</v>
      </c>
      <c r="K886" s="308">
        <f t="shared" si="146"/>
        <v>0.9</v>
      </c>
      <c r="L886" s="308">
        <f t="shared" si="147"/>
        <v>1.7</v>
      </c>
      <c r="M886" s="308">
        <f t="shared" si="148"/>
        <v>0.76800000000000002</v>
      </c>
      <c r="N886" s="308">
        <f t="shared" si="148"/>
        <v>1.4064999999999999</v>
      </c>
      <c r="O886" s="308">
        <f t="shared" si="149"/>
        <v>2.1745000000000001</v>
      </c>
      <c r="P886" s="34">
        <f t="shared" si="150"/>
        <v>0.25600000000000001</v>
      </c>
      <c r="Q886" s="34">
        <f t="shared" si="150"/>
        <v>0.46883333333333327</v>
      </c>
      <c r="R886" s="33"/>
      <c r="S886" s="33"/>
      <c r="T886" s="33">
        <f t="shared" si="151"/>
        <v>0.25600000000000001</v>
      </c>
      <c r="U886" s="309">
        <f t="shared" si="151"/>
        <v>0.46883333333333327</v>
      </c>
      <c r="V886" s="185"/>
      <c r="W886" s="185">
        <f t="shared" si="152"/>
        <v>0.25600000000000001</v>
      </c>
      <c r="X886" s="185">
        <f t="shared" si="152"/>
        <v>0.46883333333333327</v>
      </c>
      <c r="Y886" s="185"/>
    </row>
    <row r="887" spans="1:25" ht="18.75">
      <c r="A887" s="181">
        <v>46</v>
      </c>
      <c r="B887" s="306" t="s">
        <v>3047</v>
      </c>
      <c r="C887" s="306"/>
      <c r="D887" s="307" t="s">
        <v>4535</v>
      </c>
      <c r="E887" s="307" t="s">
        <v>4536</v>
      </c>
      <c r="F887" s="181">
        <v>86</v>
      </c>
      <c r="G887" s="238"/>
      <c r="H887" s="238"/>
      <c r="I887" s="308">
        <f t="shared" si="144"/>
        <v>3.5</v>
      </c>
      <c r="J887" s="308">
        <f t="shared" si="145"/>
        <v>3.4000000000000004</v>
      </c>
      <c r="K887" s="308">
        <f t="shared" si="146"/>
        <v>1.2</v>
      </c>
      <c r="L887" s="308">
        <f t="shared" si="147"/>
        <v>2.2000000000000002</v>
      </c>
      <c r="M887" s="308">
        <f t="shared" si="148"/>
        <v>1.2</v>
      </c>
      <c r="N887" s="308">
        <f t="shared" si="148"/>
        <v>2.2000000000000002</v>
      </c>
      <c r="O887" s="308">
        <f t="shared" si="149"/>
        <v>3.4000000000000004</v>
      </c>
      <c r="P887" s="34">
        <f t="shared" si="150"/>
        <v>0.39999999999999997</v>
      </c>
      <c r="Q887" s="34">
        <f t="shared" si="150"/>
        <v>0.73333333333333339</v>
      </c>
      <c r="R887" s="33"/>
      <c r="S887" s="33"/>
      <c r="T887" s="33">
        <f t="shared" si="151"/>
        <v>0.39999999999999997</v>
      </c>
      <c r="U887" s="309">
        <f t="shared" si="151"/>
        <v>0.73333333333333339</v>
      </c>
      <c r="V887" s="185"/>
      <c r="W887" s="185">
        <f t="shared" si="152"/>
        <v>0.39999999999999997</v>
      </c>
      <c r="X887" s="185">
        <f t="shared" si="152"/>
        <v>0.73333333333333339</v>
      </c>
      <c r="Y887" s="185"/>
    </row>
    <row r="888" spans="1:25" ht="18.75">
      <c r="A888" s="181">
        <v>47</v>
      </c>
      <c r="B888" s="306" t="s">
        <v>3047</v>
      </c>
      <c r="C888" s="306"/>
      <c r="D888" s="307" t="s">
        <v>3202</v>
      </c>
      <c r="E888" s="307" t="s">
        <v>4537</v>
      </c>
      <c r="F888" s="181">
        <v>131</v>
      </c>
      <c r="G888" s="238"/>
      <c r="H888" s="238">
        <v>0</v>
      </c>
      <c r="I888" s="308">
        <f t="shared" si="144"/>
        <v>5.4</v>
      </c>
      <c r="J888" s="308">
        <f t="shared" si="145"/>
        <v>5.0999999999999996</v>
      </c>
      <c r="K888" s="308">
        <f t="shared" si="146"/>
        <v>1.8</v>
      </c>
      <c r="L888" s="308">
        <f t="shared" si="147"/>
        <v>3.3</v>
      </c>
      <c r="M888" s="308">
        <f t="shared" si="148"/>
        <v>1.8</v>
      </c>
      <c r="N888" s="308">
        <f t="shared" si="148"/>
        <v>3.3</v>
      </c>
      <c r="O888" s="308">
        <f t="shared" si="149"/>
        <v>5.0999999999999996</v>
      </c>
      <c r="P888" s="34">
        <f t="shared" si="150"/>
        <v>0.6</v>
      </c>
      <c r="Q888" s="34">
        <f t="shared" si="150"/>
        <v>1.0999999999999999</v>
      </c>
      <c r="R888" s="33"/>
      <c r="S888" s="33"/>
      <c r="T888" s="33">
        <f t="shared" si="151"/>
        <v>0.6</v>
      </c>
      <c r="U888" s="309">
        <f t="shared" si="151"/>
        <v>1.0999999999999999</v>
      </c>
      <c r="V888" s="185"/>
      <c r="W888" s="185">
        <f t="shared" si="152"/>
        <v>0.6</v>
      </c>
      <c r="X888" s="185">
        <f t="shared" si="152"/>
        <v>1.0999999999999999</v>
      </c>
      <c r="Y888" s="185"/>
    </row>
    <row r="889" spans="1:25" ht="18.75">
      <c r="A889" s="181">
        <v>48</v>
      </c>
      <c r="B889" s="306" t="s">
        <v>3047</v>
      </c>
      <c r="C889" s="306"/>
      <c r="D889" s="307" t="s">
        <v>3202</v>
      </c>
      <c r="E889" s="371" t="s">
        <v>4538</v>
      </c>
      <c r="F889" s="181">
        <v>40</v>
      </c>
      <c r="G889" s="238">
        <v>0.66</v>
      </c>
      <c r="H889" s="238">
        <v>0.87</v>
      </c>
      <c r="I889" s="308">
        <f t="shared" si="144"/>
        <v>1.7</v>
      </c>
      <c r="J889" s="308">
        <f t="shared" si="145"/>
        <v>1.6</v>
      </c>
      <c r="K889" s="308">
        <f t="shared" si="146"/>
        <v>0.6</v>
      </c>
      <c r="L889" s="308">
        <f t="shared" si="147"/>
        <v>1</v>
      </c>
      <c r="M889" s="308">
        <v>0</v>
      </c>
      <c r="N889" s="308">
        <f t="shared" si="148"/>
        <v>0.13</v>
      </c>
      <c r="O889" s="308">
        <f t="shared" si="149"/>
        <v>0.13</v>
      </c>
      <c r="P889" s="34">
        <f t="shared" si="150"/>
        <v>0</v>
      </c>
      <c r="Q889" s="34">
        <f t="shared" si="150"/>
        <v>4.3333333333333335E-2</v>
      </c>
      <c r="R889" s="33"/>
      <c r="S889" s="33"/>
      <c r="T889" s="33">
        <f t="shared" si="151"/>
        <v>0</v>
      </c>
      <c r="U889" s="309">
        <f t="shared" si="151"/>
        <v>4.3333333333333335E-2</v>
      </c>
      <c r="V889" s="185"/>
      <c r="W889" s="185">
        <f t="shared" si="152"/>
        <v>0</v>
      </c>
      <c r="X889" s="185">
        <f t="shared" si="152"/>
        <v>4.3333333333333335E-2</v>
      </c>
      <c r="Y889" s="185"/>
    </row>
    <row r="890" spans="1:25" ht="18.75">
      <c r="A890" s="181">
        <v>49</v>
      </c>
      <c r="B890" s="306" t="s">
        <v>3047</v>
      </c>
      <c r="C890" s="306"/>
      <c r="D890" s="307" t="s">
        <v>3204</v>
      </c>
      <c r="E890" s="307" t="s">
        <v>4539</v>
      </c>
      <c r="F890" s="181">
        <v>115</v>
      </c>
      <c r="G890" s="238"/>
      <c r="H890" s="238">
        <v>0.17099999999999993</v>
      </c>
      <c r="I890" s="308">
        <f t="shared" si="144"/>
        <v>4.7</v>
      </c>
      <c r="J890" s="308">
        <f t="shared" si="145"/>
        <v>4.5</v>
      </c>
      <c r="K890" s="308">
        <f t="shared" si="146"/>
        <v>1.6</v>
      </c>
      <c r="L890" s="308">
        <f t="shared" si="147"/>
        <v>2.9</v>
      </c>
      <c r="M890" s="308">
        <f t="shared" si="148"/>
        <v>1.6</v>
      </c>
      <c r="N890" s="308">
        <f t="shared" si="148"/>
        <v>2.7290000000000001</v>
      </c>
      <c r="O890" s="308">
        <f t="shared" si="149"/>
        <v>4.3290000000000006</v>
      </c>
      <c r="P890" s="34">
        <f t="shared" si="150"/>
        <v>0.53333333333333333</v>
      </c>
      <c r="Q890" s="34">
        <f t="shared" si="150"/>
        <v>0.90966666666666673</v>
      </c>
      <c r="R890" s="33"/>
      <c r="S890" s="33"/>
      <c r="T890" s="33">
        <f t="shared" si="151"/>
        <v>0.53333333333333333</v>
      </c>
      <c r="U890" s="309">
        <f t="shared" si="151"/>
        <v>0.90966666666666673</v>
      </c>
      <c r="V890" s="185"/>
      <c r="W890" s="185">
        <f t="shared" si="152"/>
        <v>0.53333333333333333</v>
      </c>
      <c r="X890" s="185">
        <f t="shared" si="152"/>
        <v>0.90966666666666673</v>
      </c>
      <c r="Y890" s="185"/>
    </row>
    <row r="891" spans="1:25" ht="18.75">
      <c r="A891" s="181">
        <v>50</v>
      </c>
      <c r="B891" s="306" t="s">
        <v>3047</v>
      </c>
      <c r="C891" s="306"/>
      <c r="D891" s="307" t="s">
        <v>3199</v>
      </c>
      <c r="E891" s="307" t="s">
        <v>4540</v>
      </c>
      <c r="F891" s="181">
        <v>36</v>
      </c>
      <c r="G891" s="238"/>
      <c r="H891" s="238"/>
      <c r="I891" s="308">
        <f t="shared" si="144"/>
        <v>1.5</v>
      </c>
      <c r="J891" s="308">
        <f t="shared" si="145"/>
        <v>1.4</v>
      </c>
      <c r="K891" s="308">
        <f t="shared" si="146"/>
        <v>0.5</v>
      </c>
      <c r="L891" s="308">
        <f t="shared" si="147"/>
        <v>0.9</v>
      </c>
      <c r="M891" s="308">
        <f t="shared" si="148"/>
        <v>0.5</v>
      </c>
      <c r="N891" s="308">
        <f t="shared" si="148"/>
        <v>0.9</v>
      </c>
      <c r="O891" s="308">
        <f t="shared" si="149"/>
        <v>1.4</v>
      </c>
      <c r="P891" s="34">
        <f t="shared" si="150"/>
        <v>0.16666666666666666</v>
      </c>
      <c r="Q891" s="34">
        <f t="shared" si="150"/>
        <v>0.3</v>
      </c>
      <c r="R891" s="33"/>
      <c r="S891" s="33"/>
      <c r="T891" s="33">
        <f t="shared" si="151"/>
        <v>0.16666666666666666</v>
      </c>
      <c r="U891" s="309">
        <f t="shared" si="151"/>
        <v>0.3</v>
      </c>
      <c r="V891" s="185"/>
      <c r="W891" s="185">
        <f t="shared" si="152"/>
        <v>0.16666666666666666</v>
      </c>
      <c r="X891" s="185">
        <f t="shared" si="152"/>
        <v>0.3</v>
      </c>
      <c r="Y891" s="185"/>
    </row>
    <row r="892" spans="1:25" ht="18.75">
      <c r="A892" s="181">
        <v>51</v>
      </c>
      <c r="B892" s="306" t="s">
        <v>3047</v>
      </c>
      <c r="C892" s="306"/>
      <c r="D892" s="307" t="s">
        <v>3207</v>
      </c>
      <c r="E892" s="307" t="s">
        <v>4541</v>
      </c>
      <c r="F892" s="181">
        <v>25</v>
      </c>
      <c r="G892" s="238"/>
      <c r="H892" s="238"/>
      <c r="I892" s="308">
        <f t="shared" si="144"/>
        <v>1</v>
      </c>
      <c r="J892" s="308">
        <f t="shared" si="145"/>
        <v>0.89999999999999991</v>
      </c>
      <c r="K892" s="308">
        <f t="shared" si="146"/>
        <v>0.3</v>
      </c>
      <c r="L892" s="308">
        <f t="shared" si="147"/>
        <v>0.6</v>
      </c>
      <c r="M892" s="308">
        <f t="shared" si="148"/>
        <v>0.3</v>
      </c>
      <c r="N892" s="308">
        <f t="shared" si="148"/>
        <v>0.6</v>
      </c>
      <c r="O892" s="308">
        <f t="shared" si="149"/>
        <v>0.89999999999999991</v>
      </c>
      <c r="P892" s="34">
        <f t="shared" si="150"/>
        <v>9.9999999999999992E-2</v>
      </c>
      <c r="Q892" s="34">
        <f t="shared" si="150"/>
        <v>0.19999999999999998</v>
      </c>
      <c r="R892" s="33"/>
      <c r="S892" s="33"/>
      <c r="T892" s="33">
        <f t="shared" si="151"/>
        <v>9.9999999999999992E-2</v>
      </c>
      <c r="U892" s="309">
        <f t="shared" si="151"/>
        <v>0.19999999999999998</v>
      </c>
      <c r="V892" s="185"/>
      <c r="W892" s="185">
        <f t="shared" si="152"/>
        <v>9.9999999999999992E-2</v>
      </c>
      <c r="X892" s="185">
        <f t="shared" si="152"/>
        <v>0.19999999999999998</v>
      </c>
      <c r="Y892" s="185"/>
    </row>
    <row r="893" spans="1:25" ht="18.75">
      <c r="A893" s="181">
        <v>52</v>
      </c>
      <c r="B893" s="306" t="s">
        <v>3047</v>
      </c>
      <c r="C893" s="306"/>
      <c r="D893" s="307" t="s">
        <v>3095</v>
      </c>
      <c r="E893" s="307" t="s">
        <v>4542</v>
      </c>
      <c r="F893" s="181">
        <v>48</v>
      </c>
      <c r="G893" s="238">
        <v>3.8799999999999987E-2</v>
      </c>
      <c r="H893" s="238"/>
      <c r="I893" s="308">
        <f t="shared" si="144"/>
        <v>2</v>
      </c>
      <c r="J893" s="308">
        <f t="shared" si="145"/>
        <v>1.9</v>
      </c>
      <c r="K893" s="308">
        <f t="shared" si="146"/>
        <v>0.7</v>
      </c>
      <c r="L893" s="308">
        <f t="shared" si="147"/>
        <v>1.2</v>
      </c>
      <c r="M893" s="308">
        <f t="shared" si="148"/>
        <v>0.66120000000000001</v>
      </c>
      <c r="N893" s="308">
        <f t="shared" si="148"/>
        <v>1.2</v>
      </c>
      <c r="O893" s="308">
        <f t="shared" si="149"/>
        <v>1.8612</v>
      </c>
      <c r="P893" s="34">
        <f t="shared" si="150"/>
        <v>0.22040000000000001</v>
      </c>
      <c r="Q893" s="34">
        <f t="shared" si="150"/>
        <v>0.39999999999999997</v>
      </c>
      <c r="R893" s="33"/>
      <c r="S893" s="33"/>
      <c r="T893" s="33">
        <f t="shared" si="151"/>
        <v>0.22040000000000001</v>
      </c>
      <c r="U893" s="309">
        <f t="shared" si="151"/>
        <v>0.39999999999999997</v>
      </c>
      <c r="V893" s="185"/>
      <c r="W893" s="185">
        <f t="shared" si="152"/>
        <v>0.22040000000000001</v>
      </c>
      <c r="X893" s="185">
        <f t="shared" si="152"/>
        <v>0.39999999999999997</v>
      </c>
      <c r="Y893" s="185"/>
    </row>
    <row r="894" spans="1:25" ht="18.75">
      <c r="A894" s="181">
        <v>53</v>
      </c>
      <c r="B894" s="306" t="s">
        <v>3047</v>
      </c>
      <c r="C894" s="306"/>
      <c r="D894" s="307" t="s">
        <v>3069</v>
      </c>
      <c r="E894" s="307" t="s">
        <v>4543</v>
      </c>
      <c r="F894" s="181">
        <v>56</v>
      </c>
      <c r="G894" s="238">
        <v>0.48849999999999993</v>
      </c>
      <c r="H894" s="238">
        <v>0.45100000000000001</v>
      </c>
      <c r="I894" s="308">
        <f t="shared" si="144"/>
        <v>2.2999999999999998</v>
      </c>
      <c r="J894" s="308">
        <f t="shared" si="145"/>
        <v>2.2000000000000002</v>
      </c>
      <c r="K894" s="308">
        <f t="shared" si="146"/>
        <v>0.8</v>
      </c>
      <c r="L894" s="308">
        <f t="shared" si="147"/>
        <v>1.4</v>
      </c>
      <c r="M894" s="308">
        <f t="shared" si="148"/>
        <v>0.31150000000000011</v>
      </c>
      <c r="N894" s="308">
        <f t="shared" si="148"/>
        <v>0.94899999999999984</v>
      </c>
      <c r="O894" s="308">
        <f t="shared" si="149"/>
        <v>1.2605</v>
      </c>
      <c r="P894" s="34">
        <f t="shared" si="150"/>
        <v>0.10383333333333337</v>
      </c>
      <c r="Q894" s="34">
        <f t="shared" si="150"/>
        <v>0.3163333333333333</v>
      </c>
      <c r="R894" s="33"/>
      <c r="S894" s="33"/>
      <c r="T894" s="33">
        <f t="shared" si="151"/>
        <v>0.10383333333333337</v>
      </c>
      <c r="U894" s="309">
        <f t="shared" si="151"/>
        <v>0.3163333333333333</v>
      </c>
      <c r="V894" s="185"/>
      <c r="W894" s="185">
        <f t="shared" si="152"/>
        <v>0.10383333333333337</v>
      </c>
      <c r="X894" s="185">
        <f t="shared" si="152"/>
        <v>0.3163333333333333</v>
      </c>
      <c r="Y894" s="185"/>
    </row>
    <row r="895" spans="1:25" ht="18.75">
      <c r="A895" s="181">
        <v>54</v>
      </c>
      <c r="B895" s="306" t="s">
        <v>3047</v>
      </c>
      <c r="C895" s="306"/>
      <c r="D895" s="307" t="s">
        <v>3143</v>
      </c>
      <c r="E895" s="307" t="s">
        <v>4286</v>
      </c>
      <c r="F895" s="181">
        <v>81</v>
      </c>
      <c r="G895" s="238">
        <v>0.17700000000000002</v>
      </c>
      <c r="H895" s="238">
        <v>0.52900000000000003</v>
      </c>
      <c r="I895" s="308">
        <f t="shared" si="144"/>
        <v>3.3</v>
      </c>
      <c r="J895" s="308">
        <f t="shared" si="145"/>
        <v>3.1</v>
      </c>
      <c r="K895" s="308">
        <f t="shared" si="146"/>
        <v>1.1000000000000001</v>
      </c>
      <c r="L895" s="308">
        <f t="shared" si="147"/>
        <v>2</v>
      </c>
      <c r="M895" s="308">
        <f t="shared" si="148"/>
        <v>0.92300000000000004</v>
      </c>
      <c r="N895" s="308">
        <f t="shared" si="148"/>
        <v>1.4710000000000001</v>
      </c>
      <c r="O895" s="308">
        <f t="shared" si="149"/>
        <v>2.3940000000000001</v>
      </c>
      <c r="P895" s="34">
        <f t="shared" si="150"/>
        <v>0.3076666666666667</v>
      </c>
      <c r="Q895" s="34">
        <f t="shared" si="150"/>
        <v>0.49033333333333334</v>
      </c>
      <c r="R895" s="33"/>
      <c r="S895" s="33"/>
      <c r="T895" s="33">
        <f t="shared" si="151"/>
        <v>0.3076666666666667</v>
      </c>
      <c r="U895" s="309">
        <f t="shared" si="151"/>
        <v>0.49033333333333334</v>
      </c>
      <c r="V895" s="185"/>
      <c r="W895" s="185">
        <f t="shared" si="152"/>
        <v>0.3076666666666667</v>
      </c>
      <c r="X895" s="185">
        <f t="shared" si="152"/>
        <v>0.49033333333333334</v>
      </c>
      <c r="Y895" s="185"/>
    </row>
    <row r="896" spans="1:25" ht="18.75">
      <c r="A896" s="181">
        <v>55</v>
      </c>
      <c r="B896" s="306" t="s">
        <v>3047</v>
      </c>
      <c r="C896" s="306"/>
      <c r="D896" s="307" t="s">
        <v>2158</v>
      </c>
      <c r="E896" s="307" t="s">
        <v>4544</v>
      </c>
      <c r="F896" s="181">
        <v>41</v>
      </c>
      <c r="G896" s="238"/>
      <c r="H896" s="238"/>
      <c r="I896" s="308">
        <f t="shared" si="144"/>
        <v>1.7</v>
      </c>
      <c r="J896" s="308">
        <f t="shared" si="145"/>
        <v>1.6</v>
      </c>
      <c r="K896" s="308">
        <f t="shared" si="146"/>
        <v>0.6</v>
      </c>
      <c r="L896" s="308">
        <f t="shared" si="147"/>
        <v>1</v>
      </c>
      <c r="M896" s="308">
        <f t="shared" si="148"/>
        <v>0.6</v>
      </c>
      <c r="N896" s="308">
        <f t="shared" si="148"/>
        <v>1</v>
      </c>
      <c r="O896" s="308">
        <f t="shared" si="149"/>
        <v>1.6</v>
      </c>
      <c r="P896" s="34">
        <f t="shared" si="150"/>
        <v>0.19999999999999998</v>
      </c>
      <c r="Q896" s="34">
        <f t="shared" si="150"/>
        <v>0.33333333333333331</v>
      </c>
      <c r="R896" s="33"/>
      <c r="S896" s="33"/>
      <c r="T896" s="33">
        <f t="shared" si="151"/>
        <v>0.19999999999999998</v>
      </c>
      <c r="U896" s="309">
        <f t="shared" si="151"/>
        <v>0.33333333333333331</v>
      </c>
      <c r="V896" s="185"/>
      <c r="W896" s="185">
        <f t="shared" si="152"/>
        <v>0.19999999999999998</v>
      </c>
      <c r="X896" s="185">
        <f t="shared" si="152"/>
        <v>0.33333333333333331</v>
      </c>
      <c r="Y896" s="185"/>
    </row>
    <row r="897" spans="1:25" ht="18.75">
      <c r="A897" s="181">
        <v>56</v>
      </c>
      <c r="B897" s="306" t="s">
        <v>3047</v>
      </c>
      <c r="C897" s="306"/>
      <c r="D897" s="307" t="s">
        <v>3172</v>
      </c>
      <c r="E897" s="307" t="s">
        <v>4545</v>
      </c>
      <c r="F897" s="181">
        <v>241</v>
      </c>
      <c r="G897" s="238">
        <v>0.09</v>
      </c>
      <c r="H897" s="238"/>
      <c r="I897" s="308">
        <f t="shared" si="144"/>
        <v>9.9</v>
      </c>
      <c r="J897" s="308">
        <f t="shared" si="145"/>
        <v>9.3999999999999986</v>
      </c>
      <c r="K897" s="308">
        <f t="shared" si="146"/>
        <v>3.3</v>
      </c>
      <c r="L897" s="308">
        <f t="shared" si="147"/>
        <v>6.1</v>
      </c>
      <c r="M897" s="308">
        <f t="shared" si="148"/>
        <v>3.21</v>
      </c>
      <c r="N897" s="308">
        <f t="shared" si="148"/>
        <v>6.1</v>
      </c>
      <c r="O897" s="308">
        <f t="shared" si="149"/>
        <v>9.3099999999999987</v>
      </c>
      <c r="P897" s="34">
        <f t="shared" si="150"/>
        <v>1.07</v>
      </c>
      <c r="Q897" s="34">
        <f t="shared" si="150"/>
        <v>2.0333333333333332</v>
      </c>
      <c r="R897" s="33"/>
      <c r="S897" s="33"/>
      <c r="T897" s="33">
        <f t="shared" si="151"/>
        <v>1.07</v>
      </c>
      <c r="U897" s="309">
        <f t="shared" si="151"/>
        <v>2.0333333333333332</v>
      </c>
      <c r="V897" s="185"/>
      <c r="W897" s="185">
        <f t="shared" si="152"/>
        <v>1.07</v>
      </c>
      <c r="X897" s="185">
        <f t="shared" si="152"/>
        <v>2.0333333333333332</v>
      </c>
      <c r="Y897" s="185"/>
    </row>
    <row r="898" spans="1:25" ht="18.75">
      <c r="A898" s="181">
        <v>57</v>
      </c>
      <c r="B898" s="306" t="s">
        <v>3047</v>
      </c>
      <c r="C898" s="306"/>
      <c r="D898" s="307" t="s">
        <v>3131</v>
      </c>
      <c r="E898" s="310" t="s">
        <v>4546</v>
      </c>
      <c r="F898" s="181">
        <v>155</v>
      </c>
      <c r="G898" s="238">
        <v>3.59</v>
      </c>
      <c r="H898" s="238">
        <v>8.24</v>
      </c>
      <c r="I898" s="308">
        <f t="shared" si="144"/>
        <v>6.4</v>
      </c>
      <c r="J898" s="308">
        <f t="shared" si="145"/>
        <v>6</v>
      </c>
      <c r="K898" s="308">
        <f t="shared" si="146"/>
        <v>2.1</v>
      </c>
      <c r="L898" s="308">
        <f t="shared" si="147"/>
        <v>3.9</v>
      </c>
      <c r="M898" s="308">
        <v>0</v>
      </c>
      <c r="N898" s="308">
        <v>0</v>
      </c>
      <c r="O898" s="308">
        <f t="shared" si="149"/>
        <v>0</v>
      </c>
      <c r="P898" s="34">
        <f t="shared" si="150"/>
        <v>0</v>
      </c>
      <c r="Q898" s="34">
        <f t="shared" si="150"/>
        <v>0</v>
      </c>
      <c r="R898" s="33"/>
      <c r="S898" s="33"/>
      <c r="T898" s="33">
        <f t="shared" si="151"/>
        <v>0</v>
      </c>
      <c r="U898" s="309">
        <f t="shared" si="151"/>
        <v>0</v>
      </c>
      <c r="V898" s="185"/>
      <c r="W898" s="185">
        <f t="shared" si="152"/>
        <v>0</v>
      </c>
      <c r="X898" s="185">
        <f t="shared" si="152"/>
        <v>0</v>
      </c>
      <c r="Y898" s="185"/>
    </row>
    <row r="899" spans="1:25" ht="18.75">
      <c r="A899" s="181">
        <v>58</v>
      </c>
      <c r="B899" s="306" t="s">
        <v>3047</v>
      </c>
      <c r="C899" s="306"/>
      <c r="D899" s="307" t="s">
        <v>3176</v>
      </c>
      <c r="E899" s="310" t="s">
        <v>4547</v>
      </c>
      <c r="F899" s="181">
        <v>89</v>
      </c>
      <c r="G899" s="238">
        <v>0.98</v>
      </c>
      <c r="H899" s="238">
        <v>2.14</v>
      </c>
      <c r="I899" s="308">
        <f t="shared" si="144"/>
        <v>3.7</v>
      </c>
      <c r="J899" s="308">
        <f t="shared" si="145"/>
        <v>3.5</v>
      </c>
      <c r="K899" s="308">
        <f t="shared" si="146"/>
        <v>1.2</v>
      </c>
      <c r="L899" s="308">
        <f t="shared" si="147"/>
        <v>2.2999999999999998</v>
      </c>
      <c r="M899" s="308">
        <f t="shared" si="148"/>
        <v>0.21999999999999997</v>
      </c>
      <c r="N899" s="308">
        <f t="shared" si="148"/>
        <v>0.1599999999999997</v>
      </c>
      <c r="O899" s="308">
        <f t="shared" si="149"/>
        <v>0.37999999999999967</v>
      </c>
      <c r="P899" s="34">
        <f t="shared" si="150"/>
        <v>7.333333333333332E-2</v>
      </c>
      <c r="Q899" s="34">
        <f t="shared" si="150"/>
        <v>5.3333333333333233E-2</v>
      </c>
      <c r="R899" s="33"/>
      <c r="S899" s="33"/>
      <c r="T899" s="33">
        <f t="shared" si="151"/>
        <v>7.333333333333332E-2</v>
      </c>
      <c r="U899" s="309">
        <f t="shared" si="151"/>
        <v>5.3333333333333233E-2</v>
      </c>
      <c r="V899" s="185"/>
      <c r="W899" s="185">
        <f t="shared" si="152"/>
        <v>7.333333333333332E-2</v>
      </c>
      <c r="X899" s="185">
        <f t="shared" si="152"/>
        <v>5.3333333333333233E-2</v>
      </c>
      <c r="Y899" s="185"/>
    </row>
    <row r="900" spans="1:25" ht="18.75">
      <c r="A900" s="181">
        <v>59</v>
      </c>
      <c r="B900" s="306" t="s">
        <v>3047</v>
      </c>
      <c r="C900" s="306"/>
      <c r="D900" s="307" t="s">
        <v>3208</v>
      </c>
      <c r="E900" s="310" t="s">
        <v>4548</v>
      </c>
      <c r="F900" s="181">
        <v>78</v>
      </c>
      <c r="G900" s="238">
        <v>1.3705000000000001</v>
      </c>
      <c r="H900" s="238">
        <v>2.6875</v>
      </c>
      <c r="I900" s="308">
        <f t="shared" si="144"/>
        <v>3.2</v>
      </c>
      <c r="J900" s="308">
        <f t="shared" si="145"/>
        <v>3.1</v>
      </c>
      <c r="K900" s="308">
        <f t="shared" si="146"/>
        <v>1.1000000000000001</v>
      </c>
      <c r="L900" s="308">
        <f t="shared" si="147"/>
        <v>2</v>
      </c>
      <c r="M900" s="308">
        <v>0</v>
      </c>
      <c r="N900" s="308">
        <v>0</v>
      </c>
      <c r="O900" s="308">
        <f t="shared" si="149"/>
        <v>0</v>
      </c>
      <c r="P900" s="34">
        <f t="shared" si="150"/>
        <v>0</v>
      </c>
      <c r="Q900" s="34">
        <f t="shared" si="150"/>
        <v>0</v>
      </c>
      <c r="R900" s="33"/>
      <c r="S900" s="33"/>
      <c r="T900" s="33">
        <f t="shared" si="151"/>
        <v>0</v>
      </c>
      <c r="U900" s="309">
        <f t="shared" si="151"/>
        <v>0</v>
      </c>
      <c r="V900" s="185"/>
      <c r="W900" s="185">
        <f t="shared" si="152"/>
        <v>0</v>
      </c>
      <c r="X900" s="185">
        <f t="shared" si="152"/>
        <v>0</v>
      </c>
      <c r="Y900" s="185"/>
    </row>
    <row r="901" spans="1:25" ht="37.5">
      <c r="A901" s="181">
        <v>60</v>
      </c>
      <c r="B901" s="306" t="s">
        <v>3047</v>
      </c>
      <c r="C901" s="306"/>
      <c r="D901" s="307"/>
      <c r="E901" s="310" t="s">
        <v>4549</v>
      </c>
      <c r="F901" s="181">
        <v>157</v>
      </c>
      <c r="G901" s="238"/>
      <c r="H901" s="238"/>
      <c r="I901" s="308">
        <f t="shared" si="144"/>
        <v>6.5</v>
      </c>
      <c r="J901" s="308">
        <f t="shared" si="145"/>
        <v>6.2</v>
      </c>
      <c r="K901" s="308">
        <f t="shared" si="146"/>
        <v>2.2000000000000002</v>
      </c>
      <c r="L901" s="308">
        <f t="shared" si="147"/>
        <v>4</v>
      </c>
      <c r="M901" s="308">
        <f t="shared" si="148"/>
        <v>2.2000000000000002</v>
      </c>
      <c r="N901" s="308">
        <f t="shared" si="148"/>
        <v>4</v>
      </c>
      <c r="O901" s="308">
        <f t="shared" si="149"/>
        <v>6.2</v>
      </c>
      <c r="P901" s="34">
        <f t="shared" ref="P901:Q901" si="153">M901*1/3</f>
        <v>0.73333333333333339</v>
      </c>
      <c r="Q901" s="34">
        <f t="shared" si="153"/>
        <v>1.3333333333333333</v>
      </c>
      <c r="R901" s="33"/>
      <c r="S901" s="33"/>
      <c r="T901" s="33">
        <f t="shared" ref="T901:U901" si="154">M901*1/3</f>
        <v>0.73333333333333339</v>
      </c>
      <c r="U901" s="309">
        <f t="shared" si="154"/>
        <v>1.3333333333333333</v>
      </c>
      <c r="V901" s="185"/>
      <c r="W901" s="185">
        <f t="shared" ref="W901:X901" si="155">M901*1/3</f>
        <v>0.73333333333333339</v>
      </c>
      <c r="X901" s="185">
        <f t="shared" si="155"/>
        <v>1.3333333333333333</v>
      </c>
      <c r="Y901" s="185"/>
    </row>
    <row r="902" spans="1:25" ht="20.25">
      <c r="A902" s="317"/>
      <c r="B902" s="318"/>
      <c r="C902" s="318"/>
      <c r="D902" s="319"/>
      <c r="E902" s="320" t="s">
        <v>225</v>
      </c>
      <c r="F902" s="321"/>
      <c r="G902" s="322"/>
      <c r="H902" s="322"/>
      <c r="I902" s="322">
        <f>SUM(I842:I901)</f>
        <v>290.09999999999991</v>
      </c>
      <c r="J902" s="322"/>
      <c r="K902" s="322">
        <f t="shared" ref="K902:Q902" si="156">SUM(K842:K901)</f>
        <v>96.999999999999972</v>
      </c>
      <c r="L902" s="322">
        <f t="shared" si="156"/>
        <v>178.20000000000002</v>
      </c>
      <c r="M902" s="322">
        <f t="shared" si="156"/>
        <v>64.741150000000005</v>
      </c>
      <c r="N902" s="322">
        <f t="shared" si="156"/>
        <v>120.58566999999998</v>
      </c>
      <c r="O902" s="308">
        <f t="shared" si="149"/>
        <v>185.32682</v>
      </c>
      <c r="P902" s="324">
        <f t="shared" si="156"/>
        <v>21.580383333333334</v>
      </c>
      <c r="Q902" s="324">
        <f t="shared" si="156"/>
        <v>40.195223333333338</v>
      </c>
      <c r="R902" s="322"/>
      <c r="S902" s="322"/>
      <c r="T902" s="322">
        <f>SUM(T842:T901)</f>
        <v>21.580383333333334</v>
      </c>
      <c r="U902" s="322">
        <f>SUM(U842:U901)</f>
        <v>40.195223333333338</v>
      </c>
      <c r="V902" s="322"/>
      <c r="W902" s="322">
        <f>SUM(W842:W901)</f>
        <v>21.580383333333334</v>
      </c>
      <c r="X902" s="322">
        <f>SUM(X842:X901)</f>
        <v>40.195223333333338</v>
      </c>
      <c r="Y902" s="322"/>
    </row>
    <row r="903" spans="1:25">
      <c r="A903" s="44"/>
      <c r="B903" s="323"/>
      <c r="C903" s="323"/>
      <c r="D903" s="323"/>
      <c r="E903" s="323"/>
      <c r="F903" s="44"/>
      <c r="G903" s="243"/>
      <c r="H903" s="243"/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</row>
    <row r="904" spans="1:25">
      <c r="A904" s="44"/>
      <c r="B904" s="323"/>
      <c r="C904" s="323"/>
      <c r="D904" s="323"/>
      <c r="E904" s="323"/>
      <c r="F904" s="44"/>
      <c r="G904" s="243"/>
      <c r="H904" s="243"/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</row>
    <row r="905" spans="1:25">
      <c r="A905" s="44"/>
      <c r="B905" s="323"/>
      <c r="C905" s="323"/>
      <c r="D905" s="323"/>
      <c r="E905" s="323"/>
      <c r="F905" s="44"/>
      <c r="G905" s="243"/>
      <c r="H905" s="243"/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</row>
    <row r="906" spans="1:25">
      <c r="A906" s="44"/>
      <c r="B906" s="323"/>
      <c r="C906" s="323"/>
      <c r="D906" s="323"/>
      <c r="E906" s="323"/>
      <c r="F906" s="44"/>
      <c r="G906" s="243"/>
      <c r="H906" s="243"/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</row>
    <row r="907" spans="1:25">
      <c r="A907" s="44"/>
      <c r="B907" s="323"/>
      <c r="C907" s="323"/>
      <c r="D907" s="323"/>
      <c r="E907" s="323"/>
      <c r="F907" s="44"/>
      <c r="G907" s="243"/>
      <c r="H907" s="243"/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</row>
    <row r="908" spans="1:25">
      <c r="A908" s="44"/>
      <c r="B908" s="323"/>
      <c r="C908" s="323"/>
      <c r="D908" s="323"/>
      <c r="E908" s="323"/>
      <c r="F908" s="44"/>
      <c r="G908" s="243"/>
      <c r="H908" s="243"/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</row>
    <row r="909" spans="1:25">
      <c r="A909" s="44"/>
      <c r="B909" s="323"/>
      <c r="C909" s="323"/>
      <c r="D909" s="323"/>
      <c r="E909" s="323"/>
      <c r="F909" s="44"/>
      <c r="G909" s="243"/>
      <c r="H909" s="243"/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</row>
    <row r="910" spans="1:25">
      <c r="A910" s="44"/>
      <c r="B910" s="323"/>
      <c r="C910" s="323"/>
      <c r="D910" s="323"/>
      <c r="E910" s="323"/>
      <c r="F910" s="44"/>
      <c r="G910" s="243"/>
      <c r="H910" s="243"/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</row>
    <row r="911" spans="1:25">
      <c r="A911" s="44"/>
      <c r="B911" s="323"/>
      <c r="C911" s="323"/>
      <c r="D911" s="323"/>
      <c r="E911" s="323"/>
      <c r="F911" s="44"/>
      <c r="G911" s="243"/>
      <c r="H911" s="243"/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</row>
    <row r="912" spans="1:25">
      <c r="A912" s="44"/>
      <c r="B912" s="323"/>
      <c r="C912" s="323"/>
      <c r="D912" s="323"/>
      <c r="E912" s="323"/>
      <c r="F912" s="44"/>
      <c r="G912" s="243"/>
      <c r="H912" s="243"/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</row>
    <row r="913" spans="1:25">
      <c r="A913" s="44"/>
      <c r="B913" s="323"/>
      <c r="C913" s="323"/>
      <c r="D913" s="323"/>
      <c r="E913" s="323"/>
      <c r="F913" s="44"/>
      <c r="G913" s="243"/>
      <c r="H913" s="243"/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</row>
    <row r="914" spans="1:25">
      <c r="A914" s="44"/>
      <c r="B914" s="323"/>
      <c r="C914" s="323"/>
      <c r="D914" s="323"/>
      <c r="E914" s="323"/>
      <c r="F914" s="44"/>
      <c r="G914" s="243"/>
      <c r="H914" s="243"/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</row>
    <row r="915" spans="1:25">
      <c r="A915" s="44"/>
      <c r="B915" s="323"/>
      <c r="C915" s="323"/>
      <c r="D915" s="323"/>
      <c r="E915" s="323"/>
      <c r="F915" s="44"/>
      <c r="G915" s="243"/>
      <c r="H915" s="243"/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</row>
    <row r="916" spans="1:25">
      <c r="A916" s="44"/>
      <c r="B916" s="323"/>
      <c r="C916" s="323"/>
      <c r="D916" s="323"/>
      <c r="E916" s="323"/>
      <c r="F916" s="44"/>
      <c r="G916" s="243"/>
      <c r="H916" s="243"/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</row>
    <row r="917" spans="1:25">
      <c r="A917" s="44"/>
      <c r="B917" s="323"/>
      <c r="C917" s="323"/>
      <c r="D917" s="323"/>
      <c r="E917" s="323"/>
      <c r="F917" s="44"/>
      <c r="G917" s="243"/>
      <c r="H917" s="243"/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</row>
    <row r="918" spans="1:25">
      <c r="A918" s="44"/>
      <c r="B918" s="323"/>
      <c r="C918" s="323"/>
      <c r="D918" s="323"/>
      <c r="E918" s="323"/>
      <c r="F918" s="44"/>
      <c r="G918" s="243"/>
      <c r="H918" s="243"/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</row>
    <row r="919" spans="1:25">
      <c r="A919" s="44"/>
      <c r="B919" s="323"/>
      <c r="C919" s="323"/>
      <c r="D919" s="323"/>
      <c r="E919" s="323"/>
      <c r="F919" s="44"/>
      <c r="G919" s="243"/>
      <c r="H919" s="243"/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</row>
    <row r="920" spans="1:25">
      <c r="A920" s="44"/>
      <c r="B920" s="323"/>
      <c r="C920" s="323"/>
      <c r="D920" s="323"/>
      <c r="E920" s="323"/>
      <c r="F920" s="44"/>
      <c r="G920" s="243"/>
      <c r="H920" s="243"/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</row>
    <row r="921" spans="1:25">
      <c r="A921" s="44"/>
      <c r="B921" s="323"/>
      <c r="C921" s="323"/>
      <c r="D921" s="323"/>
      <c r="E921" s="323"/>
      <c r="F921" s="44"/>
      <c r="G921" s="243"/>
      <c r="H921" s="243"/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</row>
    <row r="922" spans="1:25">
      <c r="A922" s="44"/>
      <c r="B922" s="323"/>
      <c r="C922" s="323"/>
      <c r="D922" s="323"/>
      <c r="E922" s="323"/>
      <c r="F922" s="44"/>
      <c r="G922" s="243"/>
      <c r="H922" s="243"/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</row>
    <row r="923" spans="1:25">
      <c r="A923" s="44"/>
      <c r="B923" s="323"/>
      <c r="C923" s="323"/>
      <c r="D923" s="323"/>
      <c r="E923" s="323"/>
      <c r="F923" s="44"/>
      <c r="G923" s="243"/>
      <c r="H923" s="243"/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</row>
    <row r="924" spans="1:25">
      <c r="A924" s="44"/>
      <c r="B924" s="323"/>
      <c r="C924" s="323"/>
      <c r="D924" s="323"/>
      <c r="E924" s="323"/>
      <c r="F924" s="44"/>
      <c r="G924" s="243"/>
      <c r="H924" s="243"/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</row>
    <row r="925" spans="1:25" ht="18.75">
      <c r="A925" s="181">
        <v>1</v>
      </c>
      <c r="B925" s="306" t="s">
        <v>403</v>
      </c>
      <c r="C925" s="306"/>
      <c r="D925" s="307" t="s">
        <v>404</v>
      </c>
      <c r="E925" s="307" t="s">
        <v>4550</v>
      </c>
      <c r="F925" s="181">
        <v>117</v>
      </c>
      <c r="G925" s="30">
        <v>1.2680000000000007</v>
      </c>
      <c r="H925" s="30">
        <v>1.2349999999999992</v>
      </c>
      <c r="I925" s="308">
        <f t="shared" ref="I925:I970" si="157">ROUND(F925*55/100*50*0.0015,1)</f>
        <v>4.8</v>
      </c>
      <c r="J925" s="308">
        <f t="shared" ref="J925:J970" si="158">K925+L925</f>
        <v>4.5999999999999996</v>
      </c>
      <c r="K925" s="308">
        <f t="shared" ref="K925:K970" si="159">ROUND(I925*1/3,1)</f>
        <v>1.6</v>
      </c>
      <c r="L925" s="308">
        <f t="shared" ref="L925:L970" si="160">ROUND(I925*2/3.25,1)</f>
        <v>3</v>
      </c>
      <c r="M925" s="308">
        <f t="shared" ref="M925:N970" si="161">K925-G925</f>
        <v>0.33199999999999941</v>
      </c>
      <c r="N925" s="308">
        <f t="shared" si="161"/>
        <v>1.7650000000000008</v>
      </c>
      <c r="O925" s="308">
        <f t="shared" ref="O925:O971" si="162">M925+N925</f>
        <v>2.0970000000000004</v>
      </c>
      <c r="P925" s="34">
        <f t="shared" ref="P925:Q970" si="163">M925*1/3</f>
        <v>0.11066666666666647</v>
      </c>
      <c r="Q925" s="34">
        <f t="shared" si="163"/>
        <v>0.5883333333333336</v>
      </c>
      <c r="R925" s="33"/>
      <c r="S925" s="33"/>
      <c r="T925" s="33">
        <f t="shared" ref="T925:U970" si="164">M925*1/3</f>
        <v>0.11066666666666647</v>
      </c>
      <c r="U925" s="309">
        <f t="shared" si="164"/>
        <v>0.5883333333333336</v>
      </c>
      <c r="V925" s="185"/>
      <c r="W925" s="185">
        <f t="shared" ref="W925:X970" si="165">M925*1/3</f>
        <v>0.11066666666666647</v>
      </c>
      <c r="X925" s="185">
        <f t="shared" si="165"/>
        <v>0.5883333333333336</v>
      </c>
      <c r="Y925" s="185"/>
    </row>
    <row r="926" spans="1:25" ht="18.75">
      <c r="A926" s="181">
        <v>2</v>
      </c>
      <c r="B926" s="306" t="s">
        <v>403</v>
      </c>
      <c r="C926" s="306"/>
      <c r="D926" s="307"/>
      <c r="E926" s="307" t="s">
        <v>4551</v>
      </c>
      <c r="F926" s="181">
        <v>66</v>
      </c>
      <c r="G926" s="238"/>
      <c r="H926" s="238"/>
      <c r="I926" s="308">
        <f t="shared" si="157"/>
        <v>2.7</v>
      </c>
      <c r="J926" s="308">
        <f t="shared" si="158"/>
        <v>2.6</v>
      </c>
      <c r="K926" s="308">
        <f t="shared" si="159"/>
        <v>0.9</v>
      </c>
      <c r="L926" s="308">
        <f t="shared" si="160"/>
        <v>1.7</v>
      </c>
      <c r="M926" s="308">
        <f t="shared" si="161"/>
        <v>0.9</v>
      </c>
      <c r="N926" s="308">
        <f t="shared" si="161"/>
        <v>1.7</v>
      </c>
      <c r="O926" s="308">
        <f t="shared" si="162"/>
        <v>2.6</v>
      </c>
      <c r="P926" s="34">
        <f t="shared" si="163"/>
        <v>0.3</v>
      </c>
      <c r="Q926" s="34">
        <f t="shared" si="163"/>
        <v>0.56666666666666665</v>
      </c>
      <c r="R926" s="33"/>
      <c r="S926" s="33"/>
      <c r="T926" s="33">
        <f t="shared" si="164"/>
        <v>0.3</v>
      </c>
      <c r="U926" s="309">
        <f t="shared" si="164"/>
        <v>0.56666666666666665</v>
      </c>
      <c r="V926" s="185"/>
      <c r="W926" s="185">
        <f t="shared" si="165"/>
        <v>0.3</v>
      </c>
      <c r="X926" s="185">
        <f t="shared" si="165"/>
        <v>0.56666666666666665</v>
      </c>
      <c r="Y926" s="185"/>
    </row>
    <row r="927" spans="1:25" ht="18.75">
      <c r="A927" s="181">
        <v>3</v>
      </c>
      <c r="B927" s="306" t="s">
        <v>403</v>
      </c>
      <c r="C927" s="306"/>
      <c r="D927" s="307" t="s">
        <v>430</v>
      </c>
      <c r="E927" s="307" t="s">
        <v>4552</v>
      </c>
      <c r="F927" s="181">
        <v>108</v>
      </c>
      <c r="G927" s="238"/>
      <c r="H927" s="238"/>
      <c r="I927" s="308">
        <f t="shared" si="157"/>
        <v>4.5</v>
      </c>
      <c r="J927" s="308">
        <f t="shared" si="158"/>
        <v>4.3</v>
      </c>
      <c r="K927" s="308">
        <f t="shared" si="159"/>
        <v>1.5</v>
      </c>
      <c r="L927" s="308">
        <f t="shared" si="160"/>
        <v>2.8</v>
      </c>
      <c r="M927" s="308">
        <f t="shared" si="161"/>
        <v>1.5</v>
      </c>
      <c r="N927" s="308">
        <f t="shared" si="161"/>
        <v>2.8</v>
      </c>
      <c r="O927" s="308">
        <f t="shared" si="162"/>
        <v>4.3</v>
      </c>
      <c r="P927" s="34">
        <f t="shared" si="163"/>
        <v>0.5</v>
      </c>
      <c r="Q927" s="34">
        <f t="shared" si="163"/>
        <v>0.93333333333333324</v>
      </c>
      <c r="R927" s="33"/>
      <c r="S927" s="33"/>
      <c r="T927" s="33">
        <f t="shared" si="164"/>
        <v>0.5</v>
      </c>
      <c r="U927" s="309">
        <f t="shared" si="164"/>
        <v>0.93333333333333324</v>
      </c>
      <c r="V927" s="185"/>
      <c r="W927" s="185">
        <f t="shared" si="165"/>
        <v>0.5</v>
      </c>
      <c r="X927" s="185">
        <f t="shared" si="165"/>
        <v>0.93333333333333324</v>
      </c>
      <c r="Y927" s="185"/>
    </row>
    <row r="928" spans="1:25" ht="18.75">
      <c r="A928" s="181">
        <v>4</v>
      </c>
      <c r="B928" s="306" t="s">
        <v>403</v>
      </c>
      <c r="C928" s="306"/>
      <c r="D928" s="307" t="s">
        <v>407</v>
      </c>
      <c r="E928" s="307" t="s">
        <v>4553</v>
      </c>
      <c r="F928" s="181">
        <v>58</v>
      </c>
      <c r="G928" s="238">
        <v>2.6104200000000004</v>
      </c>
      <c r="H928" s="238"/>
      <c r="I928" s="308">
        <f t="shared" si="157"/>
        <v>2.4</v>
      </c>
      <c r="J928" s="308">
        <f t="shared" si="158"/>
        <v>2.2999999999999998</v>
      </c>
      <c r="K928" s="308">
        <f t="shared" si="159"/>
        <v>0.8</v>
      </c>
      <c r="L928" s="308">
        <f t="shared" si="160"/>
        <v>1.5</v>
      </c>
      <c r="M928" s="308">
        <v>0</v>
      </c>
      <c r="N928" s="308">
        <f t="shared" si="161"/>
        <v>1.5</v>
      </c>
      <c r="O928" s="308">
        <f t="shared" si="162"/>
        <v>1.5</v>
      </c>
      <c r="P928" s="34">
        <f t="shared" si="163"/>
        <v>0</v>
      </c>
      <c r="Q928" s="34">
        <f t="shared" si="163"/>
        <v>0.5</v>
      </c>
      <c r="R928" s="33"/>
      <c r="S928" s="33"/>
      <c r="T928" s="33">
        <f t="shared" si="164"/>
        <v>0</v>
      </c>
      <c r="U928" s="309">
        <f t="shared" si="164"/>
        <v>0.5</v>
      </c>
      <c r="V928" s="185"/>
      <c r="W928" s="185">
        <f t="shared" si="165"/>
        <v>0</v>
      </c>
      <c r="X928" s="185">
        <f t="shared" si="165"/>
        <v>0.5</v>
      </c>
      <c r="Y928" s="185"/>
    </row>
    <row r="929" spans="1:25" ht="18.75">
      <c r="A929" s="181">
        <v>5</v>
      </c>
      <c r="B929" s="306" t="s">
        <v>403</v>
      </c>
      <c r="C929" s="306"/>
      <c r="D929" s="307" t="s">
        <v>443</v>
      </c>
      <c r="E929" s="307" t="s">
        <v>4554</v>
      </c>
      <c r="F929" s="181">
        <v>54</v>
      </c>
      <c r="G929" s="238"/>
      <c r="H929" s="238"/>
      <c r="I929" s="308">
        <f t="shared" si="157"/>
        <v>2.2000000000000002</v>
      </c>
      <c r="J929" s="308">
        <f t="shared" si="158"/>
        <v>2.0999999999999996</v>
      </c>
      <c r="K929" s="308">
        <f t="shared" si="159"/>
        <v>0.7</v>
      </c>
      <c r="L929" s="308">
        <f t="shared" si="160"/>
        <v>1.4</v>
      </c>
      <c r="M929" s="308">
        <f t="shared" si="161"/>
        <v>0.7</v>
      </c>
      <c r="N929" s="308">
        <f t="shared" si="161"/>
        <v>1.4</v>
      </c>
      <c r="O929" s="308">
        <f t="shared" si="162"/>
        <v>2.0999999999999996</v>
      </c>
      <c r="P929" s="34">
        <f t="shared" si="163"/>
        <v>0.23333333333333331</v>
      </c>
      <c r="Q929" s="34">
        <f t="shared" si="163"/>
        <v>0.46666666666666662</v>
      </c>
      <c r="R929" s="33"/>
      <c r="S929" s="33"/>
      <c r="T929" s="33">
        <f t="shared" si="164"/>
        <v>0.23333333333333331</v>
      </c>
      <c r="U929" s="309">
        <f t="shared" si="164"/>
        <v>0.46666666666666662</v>
      </c>
      <c r="V929" s="185"/>
      <c r="W929" s="185">
        <f t="shared" si="165"/>
        <v>0.23333333333333331</v>
      </c>
      <c r="X929" s="185">
        <f t="shared" si="165"/>
        <v>0.46666666666666662</v>
      </c>
      <c r="Y929" s="185"/>
    </row>
    <row r="930" spans="1:25" ht="18.75">
      <c r="A930" s="181">
        <v>6</v>
      </c>
      <c r="B930" s="306" t="s">
        <v>403</v>
      </c>
      <c r="C930" s="306"/>
      <c r="D930" s="307" t="s">
        <v>421</v>
      </c>
      <c r="E930" s="307" t="s">
        <v>4555</v>
      </c>
      <c r="F930" s="181">
        <v>37</v>
      </c>
      <c r="G930" s="238"/>
      <c r="H930" s="238"/>
      <c r="I930" s="308">
        <f t="shared" si="157"/>
        <v>1.5</v>
      </c>
      <c r="J930" s="308">
        <f t="shared" si="158"/>
        <v>1.4</v>
      </c>
      <c r="K930" s="308">
        <f t="shared" si="159"/>
        <v>0.5</v>
      </c>
      <c r="L930" s="308">
        <f t="shared" si="160"/>
        <v>0.9</v>
      </c>
      <c r="M930" s="308">
        <f t="shared" si="161"/>
        <v>0.5</v>
      </c>
      <c r="N930" s="308">
        <f t="shared" si="161"/>
        <v>0.9</v>
      </c>
      <c r="O930" s="308">
        <f t="shared" si="162"/>
        <v>1.4</v>
      </c>
      <c r="P930" s="34">
        <f t="shared" si="163"/>
        <v>0.16666666666666666</v>
      </c>
      <c r="Q930" s="34">
        <f t="shared" si="163"/>
        <v>0.3</v>
      </c>
      <c r="R930" s="33"/>
      <c r="S930" s="33"/>
      <c r="T930" s="33">
        <f t="shared" si="164"/>
        <v>0.16666666666666666</v>
      </c>
      <c r="U930" s="309">
        <f t="shared" si="164"/>
        <v>0.3</v>
      </c>
      <c r="V930" s="185"/>
      <c r="W930" s="185">
        <f t="shared" si="165"/>
        <v>0.16666666666666666</v>
      </c>
      <c r="X930" s="185">
        <f t="shared" si="165"/>
        <v>0.3</v>
      </c>
      <c r="Y930" s="185"/>
    </row>
    <row r="931" spans="1:25" ht="18.75">
      <c r="A931" s="181">
        <v>7</v>
      </c>
      <c r="B931" s="306" t="s">
        <v>403</v>
      </c>
      <c r="C931" s="306"/>
      <c r="D931" s="307" t="s">
        <v>410</v>
      </c>
      <c r="E931" s="307" t="s">
        <v>4556</v>
      </c>
      <c r="F931" s="181">
        <v>66</v>
      </c>
      <c r="G931" s="238"/>
      <c r="H931" s="238"/>
      <c r="I931" s="308">
        <f t="shared" si="157"/>
        <v>2.7</v>
      </c>
      <c r="J931" s="308">
        <f t="shared" si="158"/>
        <v>2.6</v>
      </c>
      <c r="K931" s="308">
        <f t="shared" si="159"/>
        <v>0.9</v>
      </c>
      <c r="L931" s="308">
        <f t="shared" si="160"/>
        <v>1.7</v>
      </c>
      <c r="M931" s="308">
        <f t="shared" si="161"/>
        <v>0.9</v>
      </c>
      <c r="N931" s="308">
        <f t="shared" si="161"/>
        <v>1.7</v>
      </c>
      <c r="O931" s="308">
        <f t="shared" si="162"/>
        <v>2.6</v>
      </c>
      <c r="P931" s="34">
        <f t="shared" si="163"/>
        <v>0.3</v>
      </c>
      <c r="Q931" s="34">
        <f t="shared" si="163"/>
        <v>0.56666666666666665</v>
      </c>
      <c r="R931" s="33"/>
      <c r="S931" s="33"/>
      <c r="T931" s="33">
        <f t="shared" si="164"/>
        <v>0.3</v>
      </c>
      <c r="U931" s="309">
        <f t="shared" si="164"/>
        <v>0.56666666666666665</v>
      </c>
      <c r="V931" s="185"/>
      <c r="W931" s="185">
        <f t="shared" si="165"/>
        <v>0.3</v>
      </c>
      <c r="X931" s="185">
        <f t="shared" si="165"/>
        <v>0.56666666666666665</v>
      </c>
      <c r="Y931" s="185"/>
    </row>
    <row r="932" spans="1:25" ht="18.75">
      <c r="A932" s="181">
        <v>8</v>
      </c>
      <c r="B932" s="306" t="s">
        <v>403</v>
      </c>
      <c r="C932" s="306"/>
      <c r="D932" s="307" t="s">
        <v>433</v>
      </c>
      <c r="E932" s="307" t="s">
        <v>4557</v>
      </c>
      <c r="F932" s="181">
        <v>72</v>
      </c>
      <c r="G932" s="238"/>
      <c r="H932" s="238"/>
      <c r="I932" s="308">
        <f t="shared" si="157"/>
        <v>3</v>
      </c>
      <c r="J932" s="308">
        <f t="shared" si="158"/>
        <v>2.8</v>
      </c>
      <c r="K932" s="308">
        <f t="shared" si="159"/>
        <v>1</v>
      </c>
      <c r="L932" s="308">
        <f t="shared" si="160"/>
        <v>1.8</v>
      </c>
      <c r="M932" s="308">
        <f t="shared" si="161"/>
        <v>1</v>
      </c>
      <c r="N932" s="308">
        <f t="shared" si="161"/>
        <v>1.8</v>
      </c>
      <c r="O932" s="308">
        <f t="shared" si="162"/>
        <v>2.8</v>
      </c>
      <c r="P932" s="34">
        <f t="shared" si="163"/>
        <v>0.33333333333333331</v>
      </c>
      <c r="Q932" s="34">
        <f t="shared" si="163"/>
        <v>0.6</v>
      </c>
      <c r="R932" s="33"/>
      <c r="S932" s="33"/>
      <c r="T932" s="33">
        <f t="shared" si="164"/>
        <v>0.33333333333333331</v>
      </c>
      <c r="U932" s="309">
        <f t="shared" si="164"/>
        <v>0.6</v>
      </c>
      <c r="V932" s="185"/>
      <c r="W932" s="185">
        <f t="shared" si="165"/>
        <v>0.33333333333333331</v>
      </c>
      <c r="X932" s="185">
        <f t="shared" si="165"/>
        <v>0.6</v>
      </c>
      <c r="Y932" s="185"/>
    </row>
    <row r="933" spans="1:25" ht="18.75">
      <c r="A933" s="181">
        <v>9</v>
      </c>
      <c r="B933" s="306" t="s">
        <v>403</v>
      </c>
      <c r="C933" s="306"/>
      <c r="D933" s="307" t="s">
        <v>414</v>
      </c>
      <c r="E933" s="307" t="s">
        <v>4558</v>
      </c>
      <c r="F933" s="181">
        <v>37</v>
      </c>
      <c r="G933" s="238"/>
      <c r="H933" s="238"/>
      <c r="I933" s="308">
        <f t="shared" si="157"/>
        <v>1.5</v>
      </c>
      <c r="J933" s="308">
        <f t="shared" si="158"/>
        <v>1.4</v>
      </c>
      <c r="K933" s="308">
        <f t="shared" si="159"/>
        <v>0.5</v>
      </c>
      <c r="L933" s="308">
        <f t="shared" si="160"/>
        <v>0.9</v>
      </c>
      <c r="M933" s="308">
        <f t="shared" si="161"/>
        <v>0.5</v>
      </c>
      <c r="N933" s="308">
        <f t="shared" si="161"/>
        <v>0.9</v>
      </c>
      <c r="O933" s="308">
        <f t="shared" si="162"/>
        <v>1.4</v>
      </c>
      <c r="P933" s="34">
        <f t="shared" si="163"/>
        <v>0.16666666666666666</v>
      </c>
      <c r="Q933" s="34">
        <f t="shared" si="163"/>
        <v>0.3</v>
      </c>
      <c r="R933" s="33"/>
      <c r="S933" s="33"/>
      <c r="T933" s="33">
        <f t="shared" si="164"/>
        <v>0.16666666666666666</v>
      </c>
      <c r="U933" s="309">
        <f t="shared" si="164"/>
        <v>0.3</v>
      </c>
      <c r="V933" s="185"/>
      <c r="W933" s="185">
        <f t="shared" si="165"/>
        <v>0.16666666666666666</v>
      </c>
      <c r="X933" s="185">
        <f t="shared" si="165"/>
        <v>0.3</v>
      </c>
      <c r="Y933" s="185"/>
    </row>
    <row r="934" spans="1:25" ht="18.75">
      <c r="A934" s="181">
        <v>10</v>
      </c>
      <c r="B934" s="306" t="s">
        <v>403</v>
      </c>
      <c r="C934" s="306"/>
      <c r="D934" s="307" t="s">
        <v>424</v>
      </c>
      <c r="E934" s="307" t="s">
        <v>4559</v>
      </c>
      <c r="F934" s="181">
        <v>28</v>
      </c>
      <c r="G934" s="238"/>
      <c r="H934" s="238"/>
      <c r="I934" s="308">
        <f t="shared" si="157"/>
        <v>1.2</v>
      </c>
      <c r="J934" s="308">
        <f t="shared" si="158"/>
        <v>1.1000000000000001</v>
      </c>
      <c r="K934" s="308">
        <f t="shared" si="159"/>
        <v>0.4</v>
      </c>
      <c r="L934" s="308">
        <f t="shared" si="160"/>
        <v>0.7</v>
      </c>
      <c r="M934" s="308">
        <f t="shared" si="161"/>
        <v>0.4</v>
      </c>
      <c r="N934" s="308">
        <f t="shared" si="161"/>
        <v>0.7</v>
      </c>
      <c r="O934" s="308">
        <f t="shared" si="162"/>
        <v>1.1000000000000001</v>
      </c>
      <c r="P934" s="34">
        <f t="shared" si="163"/>
        <v>0.13333333333333333</v>
      </c>
      <c r="Q934" s="34">
        <f t="shared" si="163"/>
        <v>0.23333333333333331</v>
      </c>
      <c r="R934" s="33"/>
      <c r="S934" s="33"/>
      <c r="T934" s="33">
        <f t="shared" si="164"/>
        <v>0.13333333333333333</v>
      </c>
      <c r="U934" s="309">
        <f t="shared" si="164"/>
        <v>0.23333333333333331</v>
      </c>
      <c r="V934" s="185"/>
      <c r="W934" s="185">
        <f t="shared" si="165"/>
        <v>0.13333333333333333</v>
      </c>
      <c r="X934" s="185">
        <f t="shared" si="165"/>
        <v>0.23333333333333331</v>
      </c>
      <c r="Y934" s="185"/>
    </row>
    <row r="935" spans="1:25" ht="18.75">
      <c r="A935" s="181">
        <v>11</v>
      </c>
      <c r="B935" s="306" t="s">
        <v>403</v>
      </c>
      <c r="C935" s="306"/>
      <c r="D935" s="307" t="s">
        <v>416</v>
      </c>
      <c r="E935" s="307" t="s">
        <v>4560</v>
      </c>
      <c r="F935" s="181">
        <v>55</v>
      </c>
      <c r="G935" s="238"/>
      <c r="H935" s="238"/>
      <c r="I935" s="308">
        <f t="shared" si="157"/>
        <v>2.2999999999999998</v>
      </c>
      <c r="J935" s="308">
        <f t="shared" si="158"/>
        <v>2.2000000000000002</v>
      </c>
      <c r="K935" s="308">
        <f t="shared" si="159"/>
        <v>0.8</v>
      </c>
      <c r="L935" s="308">
        <f t="shared" si="160"/>
        <v>1.4</v>
      </c>
      <c r="M935" s="308">
        <f t="shared" si="161"/>
        <v>0.8</v>
      </c>
      <c r="N935" s="308">
        <f t="shared" si="161"/>
        <v>1.4</v>
      </c>
      <c r="O935" s="308">
        <f t="shared" si="162"/>
        <v>2.2000000000000002</v>
      </c>
      <c r="P935" s="34">
        <f t="shared" si="163"/>
        <v>0.26666666666666666</v>
      </c>
      <c r="Q935" s="34">
        <f t="shared" si="163"/>
        <v>0.46666666666666662</v>
      </c>
      <c r="R935" s="33"/>
      <c r="S935" s="33"/>
      <c r="T935" s="33">
        <f t="shared" si="164"/>
        <v>0.26666666666666666</v>
      </c>
      <c r="U935" s="309">
        <f t="shared" si="164"/>
        <v>0.46666666666666662</v>
      </c>
      <c r="V935" s="185"/>
      <c r="W935" s="185">
        <f t="shared" si="165"/>
        <v>0.26666666666666666</v>
      </c>
      <c r="X935" s="185">
        <f t="shared" si="165"/>
        <v>0.46666666666666662</v>
      </c>
      <c r="Y935" s="185"/>
    </row>
    <row r="936" spans="1:25" ht="18.75">
      <c r="A936" s="181">
        <v>12</v>
      </c>
      <c r="B936" s="306" t="s">
        <v>403</v>
      </c>
      <c r="C936" s="306"/>
      <c r="D936" s="307" t="s">
        <v>283</v>
      </c>
      <c r="E936" s="307" t="s">
        <v>3982</v>
      </c>
      <c r="F936" s="181">
        <v>39</v>
      </c>
      <c r="G936" s="238"/>
      <c r="H936" s="238"/>
      <c r="I936" s="308">
        <f t="shared" si="157"/>
        <v>1.6</v>
      </c>
      <c r="J936" s="308">
        <f t="shared" si="158"/>
        <v>1.5</v>
      </c>
      <c r="K936" s="308">
        <f t="shared" si="159"/>
        <v>0.5</v>
      </c>
      <c r="L936" s="308">
        <f t="shared" si="160"/>
        <v>1</v>
      </c>
      <c r="M936" s="308">
        <f t="shared" si="161"/>
        <v>0.5</v>
      </c>
      <c r="N936" s="308">
        <f t="shared" si="161"/>
        <v>1</v>
      </c>
      <c r="O936" s="308">
        <f t="shared" si="162"/>
        <v>1.5</v>
      </c>
      <c r="P936" s="34">
        <f t="shared" si="163"/>
        <v>0.16666666666666666</v>
      </c>
      <c r="Q936" s="34">
        <f t="shared" si="163"/>
        <v>0.33333333333333331</v>
      </c>
      <c r="R936" s="33"/>
      <c r="S936" s="33"/>
      <c r="T936" s="33">
        <f t="shared" si="164"/>
        <v>0.16666666666666666</v>
      </c>
      <c r="U936" s="309">
        <f t="shared" si="164"/>
        <v>0.33333333333333331</v>
      </c>
      <c r="V936" s="185"/>
      <c r="W936" s="185">
        <f t="shared" si="165"/>
        <v>0.16666666666666666</v>
      </c>
      <c r="X936" s="185">
        <f t="shared" si="165"/>
        <v>0.33333333333333331</v>
      </c>
      <c r="Y936" s="185"/>
    </row>
    <row r="937" spans="1:25" ht="18.75">
      <c r="A937" s="181">
        <v>13</v>
      </c>
      <c r="B937" s="306" t="s">
        <v>403</v>
      </c>
      <c r="C937" s="306"/>
      <c r="D937" s="307" t="s">
        <v>437</v>
      </c>
      <c r="E937" s="307" t="s">
        <v>4561</v>
      </c>
      <c r="F937" s="181">
        <v>40</v>
      </c>
      <c r="G937" s="238"/>
      <c r="H937" s="238"/>
      <c r="I937" s="308">
        <f t="shared" si="157"/>
        <v>1.7</v>
      </c>
      <c r="J937" s="308">
        <f t="shared" si="158"/>
        <v>1.6</v>
      </c>
      <c r="K937" s="308">
        <f t="shared" si="159"/>
        <v>0.6</v>
      </c>
      <c r="L937" s="308">
        <f t="shared" si="160"/>
        <v>1</v>
      </c>
      <c r="M937" s="308">
        <f t="shared" si="161"/>
        <v>0.6</v>
      </c>
      <c r="N937" s="308">
        <f t="shared" si="161"/>
        <v>1</v>
      </c>
      <c r="O937" s="308">
        <f t="shared" si="162"/>
        <v>1.6</v>
      </c>
      <c r="P937" s="34">
        <f t="shared" si="163"/>
        <v>0.19999999999999998</v>
      </c>
      <c r="Q937" s="34">
        <f t="shared" si="163"/>
        <v>0.33333333333333331</v>
      </c>
      <c r="R937" s="33"/>
      <c r="S937" s="33"/>
      <c r="T937" s="33">
        <f t="shared" si="164"/>
        <v>0.19999999999999998</v>
      </c>
      <c r="U937" s="309">
        <f t="shared" si="164"/>
        <v>0.33333333333333331</v>
      </c>
      <c r="V937" s="185"/>
      <c r="W937" s="185">
        <f t="shared" si="165"/>
        <v>0.19999999999999998</v>
      </c>
      <c r="X937" s="185">
        <f t="shared" si="165"/>
        <v>0.33333333333333331</v>
      </c>
      <c r="Y937" s="185"/>
    </row>
    <row r="938" spans="1:25" ht="18.75">
      <c r="A938" s="181">
        <v>14</v>
      </c>
      <c r="B938" s="306" t="s">
        <v>403</v>
      </c>
      <c r="C938" s="306"/>
      <c r="D938" s="307" t="s">
        <v>4562</v>
      </c>
      <c r="E938" s="307" t="s">
        <v>4563</v>
      </c>
      <c r="F938" s="181">
        <v>34</v>
      </c>
      <c r="G938" s="238"/>
      <c r="H938" s="238"/>
      <c r="I938" s="308">
        <v>0</v>
      </c>
      <c r="J938" s="308">
        <f t="shared" si="158"/>
        <v>0</v>
      </c>
      <c r="K938" s="308">
        <f t="shared" si="159"/>
        <v>0</v>
      </c>
      <c r="L938" s="308">
        <f t="shared" si="160"/>
        <v>0</v>
      </c>
      <c r="M938" s="308">
        <f t="shared" si="161"/>
        <v>0</v>
      </c>
      <c r="N938" s="308">
        <f t="shared" si="161"/>
        <v>0</v>
      </c>
      <c r="O938" s="308">
        <f t="shared" si="162"/>
        <v>0</v>
      </c>
      <c r="P938" s="34">
        <f t="shared" si="163"/>
        <v>0</v>
      </c>
      <c r="Q938" s="34">
        <f t="shared" si="163"/>
        <v>0</v>
      </c>
      <c r="R938" s="33"/>
      <c r="S938" s="33"/>
      <c r="T938" s="33">
        <f t="shared" si="164"/>
        <v>0</v>
      </c>
      <c r="U938" s="309">
        <f t="shared" si="164"/>
        <v>0</v>
      </c>
      <c r="V938" s="185"/>
      <c r="W938" s="185">
        <f t="shared" si="165"/>
        <v>0</v>
      </c>
      <c r="X938" s="185">
        <f t="shared" si="165"/>
        <v>0</v>
      </c>
      <c r="Y938" s="185"/>
    </row>
    <row r="939" spans="1:25" ht="18.75">
      <c r="A939" s="181">
        <v>15</v>
      </c>
      <c r="B939" s="306" t="s">
        <v>403</v>
      </c>
      <c r="C939" s="306"/>
      <c r="D939" s="307" t="s">
        <v>542</v>
      </c>
      <c r="E939" s="307" t="s">
        <v>4564</v>
      </c>
      <c r="F939" s="181">
        <v>106</v>
      </c>
      <c r="G939" s="238"/>
      <c r="H939" s="238"/>
      <c r="I939" s="308">
        <f t="shared" si="157"/>
        <v>4.4000000000000004</v>
      </c>
      <c r="J939" s="308">
        <f t="shared" si="158"/>
        <v>4.2</v>
      </c>
      <c r="K939" s="308">
        <f t="shared" si="159"/>
        <v>1.5</v>
      </c>
      <c r="L939" s="308">
        <f t="shared" si="160"/>
        <v>2.7</v>
      </c>
      <c r="M939" s="308">
        <f t="shared" si="161"/>
        <v>1.5</v>
      </c>
      <c r="N939" s="308">
        <f t="shared" si="161"/>
        <v>2.7</v>
      </c>
      <c r="O939" s="308">
        <f t="shared" si="162"/>
        <v>4.2</v>
      </c>
      <c r="P939" s="34">
        <f t="shared" si="163"/>
        <v>0.5</v>
      </c>
      <c r="Q939" s="34">
        <f t="shared" si="163"/>
        <v>0.9</v>
      </c>
      <c r="R939" s="33"/>
      <c r="S939" s="33"/>
      <c r="T939" s="33">
        <f t="shared" si="164"/>
        <v>0.5</v>
      </c>
      <c r="U939" s="309">
        <f t="shared" si="164"/>
        <v>0.9</v>
      </c>
      <c r="V939" s="185"/>
      <c r="W939" s="185">
        <f t="shared" si="165"/>
        <v>0.5</v>
      </c>
      <c r="X939" s="185">
        <f t="shared" si="165"/>
        <v>0.9</v>
      </c>
      <c r="Y939" s="185"/>
    </row>
    <row r="940" spans="1:25" ht="18.75">
      <c r="A940" s="181">
        <v>16</v>
      </c>
      <c r="B940" s="306" t="s">
        <v>403</v>
      </c>
      <c r="C940" s="306"/>
      <c r="D940" s="307" t="s">
        <v>537</v>
      </c>
      <c r="E940" s="307" t="s">
        <v>4565</v>
      </c>
      <c r="F940" s="181">
        <v>80</v>
      </c>
      <c r="G940" s="238"/>
      <c r="H940" s="238"/>
      <c r="I940" s="308">
        <f t="shared" si="157"/>
        <v>3.3</v>
      </c>
      <c r="J940" s="308">
        <f t="shared" si="158"/>
        <v>3.1</v>
      </c>
      <c r="K940" s="308">
        <f t="shared" si="159"/>
        <v>1.1000000000000001</v>
      </c>
      <c r="L940" s="308">
        <f t="shared" si="160"/>
        <v>2</v>
      </c>
      <c r="M940" s="308">
        <f t="shared" si="161"/>
        <v>1.1000000000000001</v>
      </c>
      <c r="N940" s="308">
        <f t="shared" si="161"/>
        <v>2</v>
      </c>
      <c r="O940" s="308">
        <f t="shared" si="162"/>
        <v>3.1</v>
      </c>
      <c r="P940" s="34">
        <f t="shared" si="163"/>
        <v>0.3666666666666667</v>
      </c>
      <c r="Q940" s="34">
        <f t="shared" si="163"/>
        <v>0.66666666666666663</v>
      </c>
      <c r="R940" s="33"/>
      <c r="S940" s="33"/>
      <c r="T940" s="33">
        <f t="shared" si="164"/>
        <v>0.3666666666666667</v>
      </c>
      <c r="U940" s="309">
        <f t="shared" si="164"/>
        <v>0.66666666666666663</v>
      </c>
      <c r="V940" s="185"/>
      <c r="W940" s="185">
        <f t="shared" si="165"/>
        <v>0.3666666666666667</v>
      </c>
      <c r="X940" s="185">
        <f t="shared" si="165"/>
        <v>0.66666666666666663</v>
      </c>
      <c r="Y940" s="185"/>
    </row>
    <row r="941" spans="1:25" ht="18.75">
      <c r="A941" s="181">
        <v>17</v>
      </c>
      <c r="B941" s="306" t="s">
        <v>403</v>
      </c>
      <c r="C941" s="306"/>
      <c r="D941" s="307" t="s">
        <v>4566</v>
      </c>
      <c r="E941" s="307" t="s">
        <v>4567</v>
      </c>
      <c r="F941" s="181">
        <v>26</v>
      </c>
      <c r="G941" s="238">
        <v>0.14999000000000007</v>
      </c>
      <c r="H941" s="238">
        <v>0.12500000000000006</v>
      </c>
      <c r="I941" s="308">
        <f t="shared" si="157"/>
        <v>1.1000000000000001</v>
      </c>
      <c r="J941" s="308">
        <f t="shared" si="158"/>
        <v>1.1000000000000001</v>
      </c>
      <c r="K941" s="308">
        <f t="shared" si="159"/>
        <v>0.4</v>
      </c>
      <c r="L941" s="308">
        <f t="shared" si="160"/>
        <v>0.7</v>
      </c>
      <c r="M941" s="308">
        <f t="shared" si="161"/>
        <v>0.25000999999999995</v>
      </c>
      <c r="N941" s="308">
        <f t="shared" si="161"/>
        <v>0.57499999999999996</v>
      </c>
      <c r="O941" s="308">
        <f t="shared" si="162"/>
        <v>0.82500999999999991</v>
      </c>
      <c r="P941" s="34">
        <f t="shared" si="163"/>
        <v>8.3336666666666656E-2</v>
      </c>
      <c r="Q941" s="34">
        <f t="shared" si="163"/>
        <v>0.19166666666666665</v>
      </c>
      <c r="R941" s="33"/>
      <c r="S941" s="33"/>
      <c r="T941" s="33">
        <f t="shared" si="164"/>
        <v>8.3336666666666656E-2</v>
      </c>
      <c r="U941" s="309">
        <f t="shared" si="164"/>
        <v>0.19166666666666665</v>
      </c>
      <c r="V941" s="185"/>
      <c r="W941" s="185">
        <f t="shared" si="165"/>
        <v>8.3336666666666656E-2</v>
      </c>
      <c r="X941" s="185">
        <f t="shared" si="165"/>
        <v>0.19166666666666665</v>
      </c>
      <c r="Y941" s="185"/>
    </row>
    <row r="942" spans="1:25" ht="18.75">
      <c r="A942" s="181">
        <v>18</v>
      </c>
      <c r="B942" s="306" t="s">
        <v>403</v>
      </c>
      <c r="C942" s="306"/>
      <c r="D942" s="307" t="s">
        <v>4566</v>
      </c>
      <c r="E942" s="307" t="s">
        <v>4568</v>
      </c>
      <c r="F942" s="181">
        <v>397</v>
      </c>
      <c r="G942" s="238"/>
      <c r="H942" s="238"/>
      <c r="I942" s="308">
        <f t="shared" si="157"/>
        <v>16.399999999999999</v>
      </c>
      <c r="J942" s="308">
        <f t="shared" si="158"/>
        <v>15.6</v>
      </c>
      <c r="K942" s="308">
        <f t="shared" si="159"/>
        <v>5.5</v>
      </c>
      <c r="L942" s="308">
        <f t="shared" si="160"/>
        <v>10.1</v>
      </c>
      <c r="M942" s="308">
        <f t="shared" si="161"/>
        <v>5.5</v>
      </c>
      <c r="N942" s="308">
        <f t="shared" si="161"/>
        <v>10.1</v>
      </c>
      <c r="O942" s="308">
        <f t="shared" si="162"/>
        <v>15.6</v>
      </c>
      <c r="P942" s="34">
        <f t="shared" si="163"/>
        <v>1.8333333333333333</v>
      </c>
      <c r="Q942" s="34">
        <f t="shared" si="163"/>
        <v>3.3666666666666667</v>
      </c>
      <c r="R942" s="33"/>
      <c r="S942" s="33"/>
      <c r="T942" s="33">
        <f t="shared" si="164"/>
        <v>1.8333333333333333</v>
      </c>
      <c r="U942" s="309">
        <f t="shared" si="164"/>
        <v>3.3666666666666667</v>
      </c>
      <c r="V942" s="185"/>
      <c r="W942" s="185">
        <f t="shared" si="165"/>
        <v>1.8333333333333333</v>
      </c>
      <c r="X942" s="185">
        <f t="shared" si="165"/>
        <v>3.3666666666666667</v>
      </c>
      <c r="Y942" s="185"/>
    </row>
    <row r="943" spans="1:25" ht="18.75">
      <c r="A943" s="181">
        <v>19</v>
      </c>
      <c r="B943" s="306" t="s">
        <v>403</v>
      </c>
      <c r="C943" s="306"/>
      <c r="D943" s="307" t="s">
        <v>544</v>
      </c>
      <c r="E943" s="307" t="s">
        <v>4569</v>
      </c>
      <c r="F943" s="181">
        <v>98</v>
      </c>
      <c r="G943" s="238"/>
      <c r="H943" s="238"/>
      <c r="I943" s="308">
        <f t="shared" si="157"/>
        <v>4</v>
      </c>
      <c r="J943" s="308">
        <f t="shared" si="158"/>
        <v>3.8</v>
      </c>
      <c r="K943" s="308">
        <f t="shared" si="159"/>
        <v>1.3</v>
      </c>
      <c r="L943" s="308">
        <f t="shared" si="160"/>
        <v>2.5</v>
      </c>
      <c r="M943" s="308">
        <f t="shared" si="161"/>
        <v>1.3</v>
      </c>
      <c r="N943" s="308">
        <f t="shared" si="161"/>
        <v>2.5</v>
      </c>
      <c r="O943" s="308">
        <f t="shared" si="162"/>
        <v>3.8</v>
      </c>
      <c r="P943" s="34">
        <f t="shared" si="163"/>
        <v>0.43333333333333335</v>
      </c>
      <c r="Q943" s="34">
        <f t="shared" si="163"/>
        <v>0.83333333333333337</v>
      </c>
      <c r="R943" s="33"/>
      <c r="S943" s="33"/>
      <c r="T943" s="33">
        <f t="shared" si="164"/>
        <v>0.43333333333333335</v>
      </c>
      <c r="U943" s="309">
        <f t="shared" si="164"/>
        <v>0.83333333333333337</v>
      </c>
      <c r="V943" s="185"/>
      <c r="W943" s="185">
        <f t="shared" si="165"/>
        <v>0.43333333333333335</v>
      </c>
      <c r="X943" s="185">
        <f t="shared" si="165"/>
        <v>0.83333333333333337</v>
      </c>
      <c r="Y943" s="185"/>
    </row>
    <row r="944" spans="1:25" ht="18.75">
      <c r="A944" s="181">
        <v>20</v>
      </c>
      <c r="B944" s="306" t="s">
        <v>403</v>
      </c>
      <c r="C944" s="306"/>
      <c r="D944" s="307" t="s">
        <v>458</v>
      </c>
      <c r="E944" s="307" t="s">
        <v>4570</v>
      </c>
      <c r="F944" s="181">
        <v>74</v>
      </c>
      <c r="G944" s="238"/>
      <c r="H944" s="238"/>
      <c r="I944" s="308">
        <f t="shared" si="157"/>
        <v>3.1</v>
      </c>
      <c r="J944" s="308">
        <f t="shared" si="158"/>
        <v>2.9</v>
      </c>
      <c r="K944" s="308">
        <f t="shared" si="159"/>
        <v>1</v>
      </c>
      <c r="L944" s="308">
        <f t="shared" si="160"/>
        <v>1.9</v>
      </c>
      <c r="M944" s="308">
        <f t="shared" si="161"/>
        <v>1</v>
      </c>
      <c r="N944" s="308">
        <f t="shared" si="161"/>
        <v>1.9</v>
      </c>
      <c r="O944" s="308">
        <f t="shared" si="162"/>
        <v>2.9</v>
      </c>
      <c r="P944" s="34">
        <f t="shared" si="163"/>
        <v>0.33333333333333331</v>
      </c>
      <c r="Q944" s="34">
        <f t="shared" si="163"/>
        <v>0.6333333333333333</v>
      </c>
      <c r="R944" s="33"/>
      <c r="S944" s="33"/>
      <c r="T944" s="33">
        <f t="shared" si="164"/>
        <v>0.33333333333333331</v>
      </c>
      <c r="U944" s="309">
        <f t="shared" si="164"/>
        <v>0.6333333333333333</v>
      </c>
      <c r="V944" s="185"/>
      <c r="W944" s="185">
        <f t="shared" si="165"/>
        <v>0.33333333333333331</v>
      </c>
      <c r="X944" s="185">
        <f t="shared" si="165"/>
        <v>0.6333333333333333</v>
      </c>
      <c r="Y944" s="185"/>
    </row>
    <row r="945" spans="1:25" ht="18.75">
      <c r="A945" s="181">
        <v>21</v>
      </c>
      <c r="B945" s="306" t="s">
        <v>403</v>
      </c>
      <c r="C945" s="306"/>
      <c r="D945" s="307" t="s">
        <v>455</v>
      </c>
      <c r="E945" s="307" t="s">
        <v>4571</v>
      </c>
      <c r="F945" s="181">
        <v>115</v>
      </c>
      <c r="G945" s="238"/>
      <c r="H945" s="238"/>
      <c r="I945" s="308">
        <f t="shared" si="157"/>
        <v>4.7</v>
      </c>
      <c r="J945" s="308">
        <f t="shared" si="158"/>
        <v>4.5</v>
      </c>
      <c r="K945" s="308">
        <f t="shared" si="159"/>
        <v>1.6</v>
      </c>
      <c r="L945" s="308">
        <f t="shared" si="160"/>
        <v>2.9</v>
      </c>
      <c r="M945" s="308">
        <f t="shared" si="161"/>
        <v>1.6</v>
      </c>
      <c r="N945" s="308">
        <f t="shared" si="161"/>
        <v>2.9</v>
      </c>
      <c r="O945" s="308">
        <f t="shared" si="162"/>
        <v>4.5</v>
      </c>
      <c r="P945" s="34">
        <f t="shared" si="163"/>
        <v>0.53333333333333333</v>
      </c>
      <c r="Q945" s="34">
        <f t="shared" si="163"/>
        <v>0.96666666666666667</v>
      </c>
      <c r="R945" s="33"/>
      <c r="S945" s="33"/>
      <c r="T945" s="33">
        <f t="shared" si="164"/>
        <v>0.53333333333333333</v>
      </c>
      <c r="U945" s="309">
        <f t="shared" si="164"/>
        <v>0.96666666666666667</v>
      </c>
      <c r="V945" s="185"/>
      <c r="W945" s="185">
        <f t="shared" si="165"/>
        <v>0.53333333333333333</v>
      </c>
      <c r="X945" s="185">
        <f t="shared" si="165"/>
        <v>0.96666666666666667</v>
      </c>
      <c r="Y945" s="185"/>
    </row>
    <row r="946" spans="1:25" ht="18.75">
      <c r="A946" s="181">
        <v>22</v>
      </c>
      <c r="B946" s="306" t="s">
        <v>403</v>
      </c>
      <c r="C946" s="306"/>
      <c r="D946" s="307" t="s">
        <v>466</v>
      </c>
      <c r="E946" s="307" t="s">
        <v>4572</v>
      </c>
      <c r="F946" s="181">
        <v>66</v>
      </c>
      <c r="G946" s="238"/>
      <c r="H946" s="238"/>
      <c r="I946" s="308">
        <f t="shared" si="157"/>
        <v>2.7</v>
      </c>
      <c r="J946" s="308">
        <f t="shared" si="158"/>
        <v>2.6</v>
      </c>
      <c r="K946" s="308">
        <f t="shared" si="159"/>
        <v>0.9</v>
      </c>
      <c r="L946" s="308">
        <f t="shared" si="160"/>
        <v>1.7</v>
      </c>
      <c r="M946" s="308">
        <f t="shared" si="161"/>
        <v>0.9</v>
      </c>
      <c r="N946" s="308">
        <f t="shared" si="161"/>
        <v>1.7</v>
      </c>
      <c r="O946" s="308">
        <f t="shared" si="162"/>
        <v>2.6</v>
      </c>
      <c r="P946" s="34">
        <f t="shared" si="163"/>
        <v>0.3</v>
      </c>
      <c r="Q946" s="34">
        <f t="shared" si="163"/>
        <v>0.56666666666666665</v>
      </c>
      <c r="R946" s="33"/>
      <c r="S946" s="33"/>
      <c r="T946" s="33">
        <f t="shared" si="164"/>
        <v>0.3</v>
      </c>
      <c r="U946" s="309">
        <f t="shared" si="164"/>
        <v>0.56666666666666665</v>
      </c>
      <c r="V946" s="185"/>
      <c r="W946" s="185">
        <f t="shared" si="165"/>
        <v>0.3</v>
      </c>
      <c r="X946" s="185">
        <f t="shared" si="165"/>
        <v>0.56666666666666665</v>
      </c>
      <c r="Y946" s="185"/>
    </row>
    <row r="947" spans="1:25" ht="18.75">
      <c r="A947" s="181">
        <v>23</v>
      </c>
      <c r="B947" s="306" t="s">
        <v>403</v>
      </c>
      <c r="C947" s="306"/>
      <c r="D947" s="307" t="s">
        <v>476</v>
      </c>
      <c r="E947" s="307" t="s">
        <v>4504</v>
      </c>
      <c r="F947" s="181">
        <v>58</v>
      </c>
      <c r="G947" s="238"/>
      <c r="H947" s="238"/>
      <c r="I947" s="308">
        <f t="shared" si="157"/>
        <v>2.4</v>
      </c>
      <c r="J947" s="308">
        <f t="shared" si="158"/>
        <v>2.2999999999999998</v>
      </c>
      <c r="K947" s="308">
        <f t="shared" si="159"/>
        <v>0.8</v>
      </c>
      <c r="L947" s="308">
        <f t="shared" si="160"/>
        <v>1.5</v>
      </c>
      <c r="M947" s="308">
        <f t="shared" si="161"/>
        <v>0.8</v>
      </c>
      <c r="N947" s="308">
        <f t="shared" si="161"/>
        <v>1.5</v>
      </c>
      <c r="O947" s="308">
        <f t="shared" si="162"/>
        <v>2.2999999999999998</v>
      </c>
      <c r="P947" s="34">
        <f t="shared" si="163"/>
        <v>0.26666666666666666</v>
      </c>
      <c r="Q947" s="34">
        <f t="shared" si="163"/>
        <v>0.5</v>
      </c>
      <c r="R947" s="33"/>
      <c r="S947" s="33"/>
      <c r="T947" s="33">
        <f t="shared" si="164"/>
        <v>0.26666666666666666</v>
      </c>
      <c r="U947" s="309">
        <f t="shared" si="164"/>
        <v>0.5</v>
      </c>
      <c r="V947" s="185"/>
      <c r="W947" s="185">
        <f t="shared" si="165"/>
        <v>0.26666666666666666</v>
      </c>
      <c r="X947" s="185">
        <f t="shared" si="165"/>
        <v>0.5</v>
      </c>
      <c r="Y947" s="185"/>
    </row>
    <row r="948" spans="1:25" ht="18.75">
      <c r="A948" s="181">
        <v>24</v>
      </c>
      <c r="B948" s="306" t="s">
        <v>403</v>
      </c>
      <c r="C948" s="306"/>
      <c r="D948" s="307" t="s">
        <v>460</v>
      </c>
      <c r="E948" s="307" t="s">
        <v>4573</v>
      </c>
      <c r="F948" s="181">
        <v>120</v>
      </c>
      <c r="G948" s="238"/>
      <c r="H948" s="238"/>
      <c r="I948" s="308">
        <f t="shared" si="157"/>
        <v>5</v>
      </c>
      <c r="J948" s="308">
        <f t="shared" si="158"/>
        <v>4.8</v>
      </c>
      <c r="K948" s="308">
        <f t="shared" si="159"/>
        <v>1.7</v>
      </c>
      <c r="L948" s="308">
        <f t="shared" si="160"/>
        <v>3.1</v>
      </c>
      <c r="M948" s="308">
        <f t="shared" si="161"/>
        <v>1.7</v>
      </c>
      <c r="N948" s="308">
        <f t="shared" si="161"/>
        <v>3.1</v>
      </c>
      <c r="O948" s="308">
        <f t="shared" si="162"/>
        <v>4.8</v>
      </c>
      <c r="P948" s="34">
        <f t="shared" si="163"/>
        <v>0.56666666666666665</v>
      </c>
      <c r="Q948" s="34">
        <f t="shared" si="163"/>
        <v>1.0333333333333334</v>
      </c>
      <c r="R948" s="33"/>
      <c r="S948" s="33"/>
      <c r="T948" s="33">
        <f t="shared" si="164"/>
        <v>0.56666666666666665</v>
      </c>
      <c r="U948" s="309">
        <f t="shared" si="164"/>
        <v>1.0333333333333334</v>
      </c>
      <c r="V948" s="185"/>
      <c r="W948" s="185">
        <f t="shared" si="165"/>
        <v>0.56666666666666665</v>
      </c>
      <c r="X948" s="185">
        <f t="shared" si="165"/>
        <v>1.0333333333333334</v>
      </c>
      <c r="Y948" s="185"/>
    </row>
    <row r="949" spans="1:25" ht="18.75">
      <c r="A949" s="181">
        <v>25</v>
      </c>
      <c r="B949" s="306" t="s">
        <v>403</v>
      </c>
      <c r="C949" s="306"/>
      <c r="D949" s="307" t="s">
        <v>4574</v>
      </c>
      <c r="E949" s="307" t="s">
        <v>4575</v>
      </c>
      <c r="F949" s="181">
        <v>52</v>
      </c>
      <c r="G949" s="238"/>
      <c r="H949" s="238"/>
      <c r="I949" s="308">
        <f t="shared" si="157"/>
        <v>2.1</v>
      </c>
      <c r="J949" s="308">
        <f t="shared" si="158"/>
        <v>2</v>
      </c>
      <c r="K949" s="308">
        <f t="shared" si="159"/>
        <v>0.7</v>
      </c>
      <c r="L949" s="308">
        <f t="shared" si="160"/>
        <v>1.3</v>
      </c>
      <c r="M949" s="308">
        <f t="shared" si="161"/>
        <v>0.7</v>
      </c>
      <c r="N949" s="308">
        <f t="shared" si="161"/>
        <v>1.3</v>
      </c>
      <c r="O949" s="308">
        <f t="shared" si="162"/>
        <v>2</v>
      </c>
      <c r="P949" s="34">
        <f t="shared" si="163"/>
        <v>0.23333333333333331</v>
      </c>
      <c r="Q949" s="34">
        <f t="shared" si="163"/>
        <v>0.43333333333333335</v>
      </c>
      <c r="R949" s="33"/>
      <c r="S949" s="33"/>
      <c r="T949" s="33">
        <f t="shared" si="164"/>
        <v>0.23333333333333331</v>
      </c>
      <c r="U949" s="309">
        <f t="shared" si="164"/>
        <v>0.43333333333333335</v>
      </c>
      <c r="V949" s="185"/>
      <c r="W949" s="185">
        <f t="shared" si="165"/>
        <v>0.23333333333333331</v>
      </c>
      <c r="X949" s="185">
        <f t="shared" si="165"/>
        <v>0.43333333333333335</v>
      </c>
      <c r="Y949" s="185"/>
    </row>
    <row r="950" spans="1:25" ht="18.75">
      <c r="A950" s="181">
        <v>26</v>
      </c>
      <c r="B950" s="306" t="s">
        <v>403</v>
      </c>
      <c r="C950" s="306"/>
      <c r="D950" s="307" t="s">
        <v>480</v>
      </c>
      <c r="E950" s="307" t="s">
        <v>4576</v>
      </c>
      <c r="F950" s="181">
        <v>209</v>
      </c>
      <c r="G950" s="238">
        <v>8.4088999999999867</v>
      </c>
      <c r="H950" s="238">
        <v>19.899099999999997</v>
      </c>
      <c r="I950" s="308">
        <f t="shared" si="157"/>
        <v>8.6</v>
      </c>
      <c r="J950" s="308">
        <f t="shared" si="158"/>
        <v>8.1999999999999993</v>
      </c>
      <c r="K950" s="308">
        <f t="shared" si="159"/>
        <v>2.9</v>
      </c>
      <c r="L950" s="308">
        <f t="shared" si="160"/>
        <v>5.3</v>
      </c>
      <c r="M950" s="308">
        <v>0</v>
      </c>
      <c r="N950" s="308">
        <v>0</v>
      </c>
      <c r="O950" s="308">
        <f t="shared" si="162"/>
        <v>0</v>
      </c>
      <c r="P950" s="34">
        <f t="shared" si="163"/>
        <v>0</v>
      </c>
      <c r="Q950" s="34">
        <f t="shared" si="163"/>
        <v>0</v>
      </c>
      <c r="R950" s="33"/>
      <c r="S950" s="33"/>
      <c r="T950" s="33">
        <f t="shared" si="164"/>
        <v>0</v>
      </c>
      <c r="U950" s="309">
        <f t="shared" si="164"/>
        <v>0</v>
      </c>
      <c r="V950" s="185"/>
      <c r="W950" s="185">
        <f t="shared" si="165"/>
        <v>0</v>
      </c>
      <c r="X950" s="185">
        <f t="shared" si="165"/>
        <v>0</v>
      </c>
      <c r="Y950" s="185"/>
    </row>
    <row r="951" spans="1:25" ht="18.75">
      <c r="A951" s="181">
        <v>27</v>
      </c>
      <c r="B951" s="306" t="s">
        <v>403</v>
      </c>
      <c r="C951" s="306"/>
      <c r="D951" s="307" t="s">
        <v>480</v>
      </c>
      <c r="E951" s="307" t="s">
        <v>4577</v>
      </c>
      <c r="F951" s="181">
        <v>150</v>
      </c>
      <c r="G951" s="238"/>
      <c r="H951" s="238"/>
      <c r="I951" s="308">
        <f t="shared" si="157"/>
        <v>6.2</v>
      </c>
      <c r="J951" s="308">
        <f t="shared" si="158"/>
        <v>5.9</v>
      </c>
      <c r="K951" s="308">
        <f t="shared" si="159"/>
        <v>2.1</v>
      </c>
      <c r="L951" s="308">
        <f t="shared" si="160"/>
        <v>3.8</v>
      </c>
      <c r="M951" s="308">
        <f t="shared" si="161"/>
        <v>2.1</v>
      </c>
      <c r="N951" s="308">
        <f t="shared" si="161"/>
        <v>3.8</v>
      </c>
      <c r="O951" s="308">
        <f t="shared" si="162"/>
        <v>5.9</v>
      </c>
      <c r="P951" s="34">
        <f t="shared" si="163"/>
        <v>0.70000000000000007</v>
      </c>
      <c r="Q951" s="34">
        <f t="shared" si="163"/>
        <v>1.2666666666666666</v>
      </c>
      <c r="R951" s="33"/>
      <c r="S951" s="33"/>
      <c r="T951" s="33">
        <f t="shared" si="164"/>
        <v>0.70000000000000007</v>
      </c>
      <c r="U951" s="309">
        <f t="shared" si="164"/>
        <v>1.2666666666666666</v>
      </c>
      <c r="V951" s="185"/>
      <c r="W951" s="185">
        <f t="shared" si="165"/>
        <v>0.70000000000000007</v>
      </c>
      <c r="X951" s="185">
        <f t="shared" si="165"/>
        <v>1.2666666666666666</v>
      </c>
      <c r="Y951" s="185"/>
    </row>
    <row r="952" spans="1:25" ht="18.75">
      <c r="A952" s="181">
        <v>28</v>
      </c>
      <c r="B952" s="306" t="s">
        <v>403</v>
      </c>
      <c r="C952" s="306"/>
      <c r="D952" s="307" t="s">
        <v>4578</v>
      </c>
      <c r="E952" s="307" t="s">
        <v>4579</v>
      </c>
      <c r="F952" s="181">
        <v>72</v>
      </c>
      <c r="G952" s="238"/>
      <c r="H952" s="238"/>
      <c r="I952" s="308">
        <f t="shared" si="157"/>
        <v>3</v>
      </c>
      <c r="J952" s="308">
        <f t="shared" si="158"/>
        <v>2.8</v>
      </c>
      <c r="K952" s="308">
        <f t="shared" si="159"/>
        <v>1</v>
      </c>
      <c r="L952" s="308">
        <f t="shared" si="160"/>
        <v>1.8</v>
      </c>
      <c r="M952" s="308">
        <f t="shared" si="161"/>
        <v>1</v>
      </c>
      <c r="N952" s="308">
        <f t="shared" si="161"/>
        <v>1.8</v>
      </c>
      <c r="O952" s="308">
        <f t="shared" si="162"/>
        <v>2.8</v>
      </c>
      <c r="P952" s="34">
        <f t="shared" si="163"/>
        <v>0.33333333333333331</v>
      </c>
      <c r="Q952" s="34">
        <f t="shared" si="163"/>
        <v>0.6</v>
      </c>
      <c r="R952" s="33"/>
      <c r="S952" s="33"/>
      <c r="T952" s="33">
        <f t="shared" si="164"/>
        <v>0.33333333333333331</v>
      </c>
      <c r="U952" s="309">
        <f t="shared" si="164"/>
        <v>0.6</v>
      </c>
      <c r="V952" s="185"/>
      <c r="W952" s="185">
        <f t="shared" si="165"/>
        <v>0.33333333333333331</v>
      </c>
      <c r="X952" s="185">
        <f t="shared" si="165"/>
        <v>0.6</v>
      </c>
      <c r="Y952" s="185"/>
    </row>
    <row r="953" spans="1:25" ht="37.5">
      <c r="A953" s="181">
        <v>29</v>
      </c>
      <c r="B953" s="306" t="s">
        <v>403</v>
      </c>
      <c r="C953" s="306"/>
      <c r="D953" s="307" t="s">
        <v>4580</v>
      </c>
      <c r="E953" s="310" t="s">
        <v>4581</v>
      </c>
      <c r="F953" s="181">
        <v>228</v>
      </c>
      <c r="G953" s="238"/>
      <c r="H953" s="238"/>
      <c r="I953" s="308">
        <f t="shared" si="157"/>
        <v>9.4</v>
      </c>
      <c r="J953" s="308">
        <f t="shared" si="158"/>
        <v>9.1999999999999993</v>
      </c>
      <c r="K953" s="308">
        <v>3.3</v>
      </c>
      <c r="L953" s="308">
        <v>5.9</v>
      </c>
      <c r="M953" s="308">
        <f t="shared" si="161"/>
        <v>3.3</v>
      </c>
      <c r="N953" s="308">
        <f t="shared" si="161"/>
        <v>5.9</v>
      </c>
      <c r="O953" s="308">
        <f t="shared" si="162"/>
        <v>9.1999999999999993</v>
      </c>
      <c r="P953" s="34">
        <f t="shared" si="163"/>
        <v>1.0999999999999999</v>
      </c>
      <c r="Q953" s="34">
        <f t="shared" si="163"/>
        <v>1.9666666666666668</v>
      </c>
      <c r="R953" s="33"/>
      <c r="S953" s="33"/>
      <c r="T953" s="33">
        <f t="shared" si="164"/>
        <v>1.0999999999999999</v>
      </c>
      <c r="U953" s="309">
        <f t="shared" si="164"/>
        <v>1.9666666666666668</v>
      </c>
      <c r="V953" s="185"/>
      <c r="W953" s="185">
        <f t="shared" si="165"/>
        <v>1.0999999999999999</v>
      </c>
      <c r="X953" s="185">
        <f t="shared" si="165"/>
        <v>1.9666666666666668</v>
      </c>
      <c r="Y953" s="185"/>
    </row>
    <row r="954" spans="1:25" ht="18.75">
      <c r="A954" s="181">
        <v>30</v>
      </c>
      <c r="B954" s="306" t="s">
        <v>403</v>
      </c>
      <c r="C954" s="306"/>
      <c r="D954" s="307" t="s">
        <v>493</v>
      </c>
      <c r="E954" s="307" t="s">
        <v>4582</v>
      </c>
      <c r="F954" s="181">
        <v>62</v>
      </c>
      <c r="G954" s="238">
        <v>6.3000000000000056E-2</v>
      </c>
      <c r="H954" s="238">
        <v>0.50200000000000089</v>
      </c>
      <c r="I954" s="308">
        <f t="shared" si="157"/>
        <v>2.6</v>
      </c>
      <c r="J954" s="308">
        <f t="shared" si="158"/>
        <v>2.5</v>
      </c>
      <c r="K954" s="308">
        <f t="shared" si="159"/>
        <v>0.9</v>
      </c>
      <c r="L954" s="308">
        <f t="shared" si="160"/>
        <v>1.6</v>
      </c>
      <c r="M954" s="308">
        <f t="shared" si="161"/>
        <v>0.83699999999999997</v>
      </c>
      <c r="N954" s="308">
        <f t="shared" si="161"/>
        <v>1.0979999999999992</v>
      </c>
      <c r="O954" s="308">
        <f t="shared" si="162"/>
        <v>1.9349999999999992</v>
      </c>
      <c r="P954" s="34">
        <f t="shared" si="163"/>
        <v>0.27899999999999997</v>
      </c>
      <c r="Q954" s="34">
        <f t="shared" si="163"/>
        <v>0.36599999999999971</v>
      </c>
      <c r="R954" s="33"/>
      <c r="S954" s="33"/>
      <c r="T954" s="33">
        <f t="shared" si="164"/>
        <v>0.27899999999999997</v>
      </c>
      <c r="U954" s="309">
        <f t="shared" si="164"/>
        <v>0.36599999999999971</v>
      </c>
      <c r="V954" s="185"/>
      <c r="W954" s="185">
        <f t="shared" si="165"/>
        <v>0.27899999999999997</v>
      </c>
      <c r="X954" s="185">
        <f t="shared" si="165"/>
        <v>0.36599999999999971</v>
      </c>
      <c r="Y954" s="185"/>
    </row>
    <row r="955" spans="1:25" ht="18.75">
      <c r="A955" s="181">
        <v>31</v>
      </c>
      <c r="B955" s="306" t="s">
        <v>403</v>
      </c>
      <c r="C955" s="306"/>
      <c r="D955" s="307" t="s">
        <v>483</v>
      </c>
      <c r="E955" s="307" t="s">
        <v>4583</v>
      </c>
      <c r="F955" s="181">
        <v>76</v>
      </c>
      <c r="G955" s="238"/>
      <c r="H955" s="238"/>
      <c r="I955" s="308">
        <f t="shared" si="157"/>
        <v>3.1</v>
      </c>
      <c r="J955" s="308">
        <f t="shared" si="158"/>
        <v>2.9</v>
      </c>
      <c r="K955" s="308">
        <f t="shared" si="159"/>
        <v>1</v>
      </c>
      <c r="L955" s="308">
        <f t="shared" si="160"/>
        <v>1.9</v>
      </c>
      <c r="M955" s="308">
        <f t="shared" si="161"/>
        <v>1</v>
      </c>
      <c r="N955" s="308">
        <f t="shared" si="161"/>
        <v>1.9</v>
      </c>
      <c r="O955" s="308">
        <f t="shared" si="162"/>
        <v>2.9</v>
      </c>
      <c r="P955" s="34">
        <f t="shared" si="163"/>
        <v>0.33333333333333331</v>
      </c>
      <c r="Q955" s="34">
        <f t="shared" si="163"/>
        <v>0.6333333333333333</v>
      </c>
      <c r="R955" s="33"/>
      <c r="S955" s="33"/>
      <c r="T955" s="33">
        <f t="shared" si="164"/>
        <v>0.33333333333333331</v>
      </c>
      <c r="U955" s="309">
        <f t="shared" si="164"/>
        <v>0.6333333333333333</v>
      </c>
      <c r="V955" s="185"/>
      <c r="W955" s="185">
        <f t="shared" si="165"/>
        <v>0.33333333333333331</v>
      </c>
      <c r="X955" s="185">
        <f t="shared" si="165"/>
        <v>0.6333333333333333</v>
      </c>
      <c r="Y955" s="185"/>
    </row>
    <row r="956" spans="1:25" ht="18.75">
      <c r="A956" s="181">
        <v>32</v>
      </c>
      <c r="B956" s="306" t="s">
        <v>403</v>
      </c>
      <c r="C956" s="306"/>
      <c r="D956" s="307" t="s">
        <v>497</v>
      </c>
      <c r="E956" s="307" t="s">
        <v>4584</v>
      </c>
      <c r="F956" s="181">
        <v>218</v>
      </c>
      <c r="G956" s="238"/>
      <c r="H956" s="238"/>
      <c r="I956" s="308">
        <f t="shared" si="157"/>
        <v>9</v>
      </c>
      <c r="J956" s="308">
        <f t="shared" si="158"/>
        <v>8.5</v>
      </c>
      <c r="K956" s="308">
        <f t="shared" si="159"/>
        <v>3</v>
      </c>
      <c r="L956" s="308">
        <f t="shared" si="160"/>
        <v>5.5</v>
      </c>
      <c r="M956" s="308">
        <f t="shared" si="161"/>
        <v>3</v>
      </c>
      <c r="N956" s="308">
        <f t="shared" si="161"/>
        <v>5.5</v>
      </c>
      <c r="O956" s="308">
        <f t="shared" si="162"/>
        <v>8.5</v>
      </c>
      <c r="P956" s="34">
        <f t="shared" si="163"/>
        <v>1</v>
      </c>
      <c r="Q956" s="34">
        <f t="shared" si="163"/>
        <v>1.8333333333333333</v>
      </c>
      <c r="R956" s="33"/>
      <c r="S956" s="33"/>
      <c r="T956" s="33">
        <f t="shared" si="164"/>
        <v>1</v>
      </c>
      <c r="U956" s="309">
        <f t="shared" si="164"/>
        <v>1.8333333333333333</v>
      </c>
      <c r="V956" s="185"/>
      <c r="W956" s="185">
        <f t="shared" si="165"/>
        <v>1</v>
      </c>
      <c r="X956" s="185">
        <f t="shared" si="165"/>
        <v>1.8333333333333333</v>
      </c>
      <c r="Y956" s="185"/>
    </row>
    <row r="957" spans="1:25" ht="18.75">
      <c r="A957" s="181">
        <v>33</v>
      </c>
      <c r="B957" s="306" t="s">
        <v>403</v>
      </c>
      <c r="C957" s="306"/>
      <c r="D957" s="307" t="s">
        <v>503</v>
      </c>
      <c r="E957" s="307" t="s">
        <v>4585</v>
      </c>
      <c r="F957" s="181">
        <v>34</v>
      </c>
      <c r="G957" s="238">
        <v>1.0985</v>
      </c>
      <c r="H957" s="238">
        <v>3.1078500000000004</v>
      </c>
      <c r="I957" s="308">
        <f t="shared" si="157"/>
        <v>1.4</v>
      </c>
      <c r="J957" s="308">
        <f t="shared" si="158"/>
        <v>1.4</v>
      </c>
      <c r="K957" s="308">
        <f t="shared" si="159"/>
        <v>0.5</v>
      </c>
      <c r="L957" s="308">
        <f t="shared" si="160"/>
        <v>0.9</v>
      </c>
      <c r="M957" s="308">
        <v>0</v>
      </c>
      <c r="N957" s="308">
        <v>0</v>
      </c>
      <c r="O957" s="308">
        <f t="shared" si="162"/>
        <v>0</v>
      </c>
      <c r="P957" s="34">
        <f t="shared" si="163"/>
        <v>0</v>
      </c>
      <c r="Q957" s="34">
        <f t="shared" si="163"/>
        <v>0</v>
      </c>
      <c r="R957" s="33"/>
      <c r="S957" s="33"/>
      <c r="T957" s="33">
        <f t="shared" si="164"/>
        <v>0</v>
      </c>
      <c r="U957" s="309">
        <f t="shared" si="164"/>
        <v>0</v>
      </c>
      <c r="V957" s="185"/>
      <c r="W957" s="185">
        <f t="shared" si="165"/>
        <v>0</v>
      </c>
      <c r="X957" s="185">
        <f t="shared" si="165"/>
        <v>0</v>
      </c>
      <c r="Y957" s="185"/>
    </row>
    <row r="958" spans="1:25" ht="18.75">
      <c r="A958" s="181">
        <v>34</v>
      </c>
      <c r="B958" s="306" t="s">
        <v>403</v>
      </c>
      <c r="C958" s="306"/>
      <c r="D958" s="307" t="s">
        <v>4586</v>
      </c>
      <c r="E958" s="307" t="s">
        <v>4587</v>
      </c>
      <c r="F958" s="181">
        <v>112</v>
      </c>
      <c r="G958" s="238"/>
      <c r="H958" s="238">
        <v>0.10940000000000105</v>
      </c>
      <c r="I958" s="308">
        <f t="shared" si="157"/>
        <v>4.5999999999999996</v>
      </c>
      <c r="J958" s="308">
        <f t="shared" si="158"/>
        <v>4.3</v>
      </c>
      <c r="K958" s="308">
        <f t="shared" si="159"/>
        <v>1.5</v>
      </c>
      <c r="L958" s="308">
        <f t="shared" si="160"/>
        <v>2.8</v>
      </c>
      <c r="M958" s="308">
        <f t="shared" si="161"/>
        <v>1.5</v>
      </c>
      <c r="N958" s="308">
        <f t="shared" si="161"/>
        <v>2.690599999999999</v>
      </c>
      <c r="O958" s="308">
        <f t="shared" si="162"/>
        <v>4.190599999999999</v>
      </c>
      <c r="P958" s="34">
        <f t="shared" si="163"/>
        <v>0.5</v>
      </c>
      <c r="Q958" s="34">
        <f t="shared" si="163"/>
        <v>0.89686666666666637</v>
      </c>
      <c r="R958" s="33"/>
      <c r="S958" s="33"/>
      <c r="T958" s="33">
        <f t="shared" si="164"/>
        <v>0.5</v>
      </c>
      <c r="U958" s="309">
        <f t="shared" si="164"/>
        <v>0.89686666666666637</v>
      </c>
      <c r="V958" s="185"/>
      <c r="W958" s="185">
        <f t="shared" si="165"/>
        <v>0.5</v>
      </c>
      <c r="X958" s="185">
        <f t="shared" si="165"/>
        <v>0.89686666666666637</v>
      </c>
      <c r="Y958" s="185"/>
    </row>
    <row r="959" spans="1:25" ht="18.75">
      <c r="A959" s="181">
        <v>35</v>
      </c>
      <c r="B959" s="306" t="s">
        <v>403</v>
      </c>
      <c r="C959" s="306"/>
      <c r="D959" s="307" t="s">
        <v>505</v>
      </c>
      <c r="E959" s="307" t="s">
        <v>4588</v>
      </c>
      <c r="F959" s="181">
        <v>135</v>
      </c>
      <c r="G959" s="238">
        <v>2.7416000000000009</v>
      </c>
      <c r="H959" s="238"/>
      <c r="I959" s="308">
        <f t="shared" si="157"/>
        <v>5.6</v>
      </c>
      <c r="J959" s="308">
        <f t="shared" si="158"/>
        <v>5.3</v>
      </c>
      <c r="K959" s="308">
        <f t="shared" si="159"/>
        <v>1.9</v>
      </c>
      <c r="L959" s="308">
        <f t="shared" si="160"/>
        <v>3.4</v>
      </c>
      <c r="M959" s="308">
        <v>0</v>
      </c>
      <c r="N959" s="308">
        <f t="shared" si="161"/>
        <v>3.4</v>
      </c>
      <c r="O959" s="308">
        <f t="shared" si="162"/>
        <v>3.4</v>
      </c>
      <c r="P959" s="34">
        <f t="shared" si="163"/>
        <v>0</v>
      </c>
      <c r="Q959" s="34">
        <f t="shared" si="163"/>
        <v>1.1333333333333333</v>
      </c>
      <c r="R959" s="33"/>
      <c r="S959" s="33"/>
      <c r="T959" s="33">
        <f t="shared" si="164"/>
        <v>0</v>
      </c>
      <c r="U959" s="309">
        <f t="shared" si="164"/>
        <v>1.1333333333333333</v>
      </c>
      <c r="V959" s="185"/>
      <c r="W959" s="185">
        <f t="shared" si="165"/>
        <v>0</v>
      </c>
      <c r="X959" s="185">
        <f t="shared" si="165"/>
        <v>1.1333333333333333</v>
      </c>
      <c r="Y959" s="185"/>
    </row>
    <row r="960" spans="1:25" ht="18.75">
      <c r="A960" s="181">
        <v>36</v>
      </c>
      <c r="B960" s="306" t="s">
        <v>403</v>
      </c>
      <c r="C960" s="306"/>
      <c r="D960" s="307" t="s">
        <v>4589</v>
      </c>
      <c r="E960" s="307" t="s">
        <v>4590</v>
      </c>
      <c r="F960" s="181">
        <v>98</v>
      </c>
      <c r="G960" s="238">
        <v>4.0835000000000008</v>
      </c>
      <c r="H960" s="238">
        <v>0.41299999999999981</v>
      </c>
      <c r="I960" s="308">
        <f t="shared" si="157"/>
        <v>4</v>
      </c>
      <c r="J960" s="308">
        <f t="shared" si="158"/>
        <v>3.8</v>
      </c>
      <c r="K960" s="308">
        <f t="shared" si="159"/>
        <v>1.3</v>
      </c>
      <c r="L960" s="308">
        <f t="shared" si="160"/>
        <v>2.5</v>
      </c>
      <c r="M960" s="308">
        <v>0</v>
      </c>
      <c r="N960" s="308">
        <f t="shared" si="161"/>
        <v>2.0870000000000002</v>
      </c>
      <c r="O960" s="308">
        <f t="shared" si="162"/>
        <v>2.0870000000000002</v>
      </c>
      <c r="P960" s="34">
        <f t="shared" si="163"/>
        <v>0</v>
      </c>
      <c r="Q960" s="34">
        <f t="shared" si="163"/>
        <v>0.69566666666666677</v>
      </c>
      <c r="R960" s="33"/>
      <c r="S960" s="33"/>
      <c r="T960" s="33">
        <f t="shared" si="164"/>
        <v>0</v>
      </c>
      <c r="U960" s="309">
        <f t="shared" si="164"/>
        <v>0.69566666666666677</v>
      </c>
      <c r="V960" s="185"/>
      <c r="W960" s="185">
        <f t="shared" si="165"/>
        <v>0</v>
      </c>
      <c r="X960" s="185">
        <f t="shared" si="165"/>
        <v>0.69566666666666677</v>
      </c>
      <c r="Y960" s="185"/>
    </row>
    <row r="961" spans="1:25" ht="18.75">
      <c r="A961" s="181">
        <v>37</v>
      </c>
      <c r="B961" s="306" t="s">
        <v>403</v>
      </c>
      <c r="C961" s="306"/>
      <c r="D961" s="307" t="s">
        <v>335</v>
      </c>
      <c r="E961" s="307" t="s">
        <v>4591</v>
      </c>
      <c r="F961" s="181">
        <v>123</v>
      </c>
      <c r="G961" s="238"/>
      <c r="H961" s="238"/>
      <c r="I961" s="308">
        <f t="shared" si="157"/>
        <v>5.0999999999999996</v>
      </c>
      <c r="J961" s="308">
        <f t="shared" si="158"/>
        <v>4.8</v>
      </c>
      <c r="K961" s="308">
        <f t="shared" si="159"/>
        <v>1.7</v>
      </c>
      <c r="L961" s="308">
        <f t="shared" si="160"/>
        <v>3.1</v>
      </c>
      <c r="M961" s="308">
        <f t="shared" si="161"/>
        <v>1.7</v>
      </c>
      <c r="N961" s="308">
        <f t="shared" si="161"/>
        <v>3.1</v>
      </c>
      <c r="O961" s="308">
        <f t="shared" si="162"/>
        <v>4.8</v>
      </c>
      <c r="P961" s="34">
        <f t="shared" si="163"/>
        <v>0.56666666666666665</v>
      </c>
      <c r="Q961" s="34">
        <f t="shared" si="163"/>
        <v>1.0333333333333334</v>
      </c>
      <c r="R961" s="33"/>
      <c r="S961" s="33"/>
      <c r="T961" s="33">
        <f t="shared" si="164"/>
        <v>0.56666666666666665</v>
      </c>
      <c r="U961" s="309">
        <f t="shared" si="164"/>
        <v>1.0333333333333334</v>
      </c>
      <c r="V961" s="185"/>
      <c r="W961" s="185">
        <f t="shared" si="165"/>
        <v>0.56666666666666665</v>
      </c>
      <c r="X961" s="185">
        <f t="shared" si="165"/>
        <v>1.0333333333333334</v>
      </c>
      <c r="Y961" s="185"/>
    </row>
    <row r="962" spans="1:25" ht="18.75">
      <c r="A962" s="181">
        <v>38</v>
      </c>
      <c r="B962" s="306" t="s">
        <v>403</v>
      </c>
      <c r="C962" s="306"/>
      <c r="D962" s="307" t="s">
        <v>517</v>
      </c>
      <c r="E962" s="307" t="s">
        <v>4592</v>
      </c>
      <c r="F962" s="181">
        <v>123</v>
      </c>
      <c r="G962" s="238"/>
      <c r="H962" s="238"/>
      <c r="I962" s="308">
        <f t="shared" si="157"/>
        <v>5.0999999999999996</v>
      </c>
      <c r="J962" s="308">
        <f t="shared" si="158"/>
        <v>4.8</v>
      </c>
      <c r="K962" s="308">
        <f t="shared" si="159"/>
        <v>1.7</v>
      </c>
      <c r="L962" s="308">
        <f t="shared" si="160"/>
        <v>3.1</v>
      </c>
      <c r="M962" s="308">
        <f t="shared" si="161"/>
        <v>1.7</v>
      </c>
      <c r="N962" s="308">
        <f t="shared" si="161"/>
        <v>3.1</v>
      </c>
      <c r="O962" s="308">
        <f t="shared" si="162"/>
        <v>4.8</v>
      </c>
      <c r="P962" s="34">
        <f t="shared" si="163"/>
        <v>0.56666666666666665</v>
      </c>
      <c r="Q962" s="34">
        <f t="shared" si="163"/>
        <v>1.0333333333333334</v>
      </c>
      <c r="R962" s="33"/>
      <c r="S962" s="33"/>
      <c r="T962" s="33">
        <f t="shared" si="164"/>
        <v>0.56666666666666665</v>
      </c>
      <c r="U962" s="309">
        <f t="shared" si="164"/>
        <v>1.0333333333333334</v>
      </c>
      <c r="V962" s="185"/>
      <c r="W962" s="185">
        <f t="shared" si="165"/>
        <v>0.56666666666666665</v>
      </c>
      <c r="X962" s="185">
        <f t="shared" si="165"/>
        <v>1.0333333333333334</v>
      </c>
      <c r="Y962" s="185"/>
    </row>
    <row r="963" spans="1:25" ht="18.75">
      <c r="A963" s="181">
        <v>39</v>
      </c>
      <c r="B963" s="306" t="s">
        <v>403</v>
      </c>
      <c r="C963" s="306"/>
      <c r="D963" s="307" t="s">
        <v>527</v>
      </c>
      <c r="E963" s="307" t="s">
        <v>4593</v>
      </c>
      <c r="F963" s="181">
        <v>69</v>
      </c>
      <c r="G963" s="238"/>
      <c r="H963" s="238"/>
      <c r="I963" s="308">
        <f t="shared" si="157"/>
        <v>2.8</v>
      </c>
      <c r="J963" s="308">
        <f t="shared" si="158"/>
        <v>2.6</v>
      </c>
      <c r="K963" s="308">
        <f t="shared" si="159"/>
        <v>0.9</v>
      </c>
      <c r="L963" s="308">
        <f t="shared" si="160"/>
        <v>1.7</v>
      </c>
      <c r="M963" s="308">
        <f t="shared" si="161"/>
        <v>0.9</v>
      </c>
      <c r="N963" s="308">
        <f t="shared" si="161"/>
        <v>1.7</v>
      </c>
      <c r="O963" s="308">
        <f t="shared" si="162"/>
        <v>2.6</v>
      </c>
      <c r="P963" s="34">
        <f t="shared" si="163"/>
        <v>0.3</v>
      </c>
      <c r="Q963" s="34">
        <f t="shared" si="163"/>
        <v>0.56666666666666665</v>
      </c>
      <c r="R963" s="33"/>
      <c r="S963" s="33"/>
      <c r="T963" s="33">
        <f t="shared" si="164"/>
        <v>0.3</v>
      </c>
      <c r="U963" s="309">
        <f t="shared" si="164"/>
        <v>0.56666666666666665</v>
      </c>
      <c r="V963" s="185"/>
      <c r="W963" s="185">
        <f t="shared" si="165"/>
        <v>0.3</v>
      </c>
      <c r="X963" s="185">
        <f t="shared" si="165"/>
        <v>0.56666666666666665</v>
      </c>
      <c r="Y963" s="185"/>
    </row>
    <row r="964" spans="1:25" ht="18.75">
      <c r="A964" s="181">
        <v>40</v>
      </c>
      <c r="B964" s="306" t="s">
        <v>403</v>
      </c>
      <c r="C964" s="306"/>
      <c r="D964" s="307" t="s">
        <v>509</v>
      </c>
      <c r="E964" s="307" t="s">
        <v>4594</v>
      </c>
      <c r="F964" s="181">
        <v>98</v>
      </c>
      <c r="G964" s="238">
        <v>7.0970000000000004</v>
      </c>
      <c r="H964" s="238"/>
      <c r="I964" s="308">
        <f t="shared" si="157"/>
        <v>4</v>
      </c>
      <c r="J964" s="308">
        <f t="shared" si="158"/>
        <v>3.8</v>
      </c>
      <c r="K964" s="308">
        <f t="shared" si="159"/>
        <v>1.3</v>
      </c>
      <c r="L964" s="308">
        <f t="shared" si="160"/>
        <v>2.5</v>
      </c>
      <c r="M964" s="308">
        <v>0</v>
      </c>
      <c r="N964" s="308">
        <f t="shared" si="161"/>
        <v>2.5</v>
      </c>
      <c r="O964" s="308">
        <f t="shared" si="162"/>
        <v>2.5</v>
      </c>
      <c r="P964" s="34">
        <f t="shared" si="163"/>
        <v>0</v>
      </c>
      <c r="Q964" s="34">
        <f t="shared" si="163"/>
        <v>0.83333333333333337</v>
      </c>
      <c r="R964" s="33"/>
      <c r="S964" s="33"/>
      <c r="T964" s="33">
        <f t="shared" si="164"/>
        <v>0</v>
      </c>
      <c r="U964" s="309">
        <f t="shared" si="164"/>
        <v>0.83333333333333337</v>
      </c>
      <c r="V964" s="185"/>
      <c r="W964" s="185">
        <f t="shared" si="165"/>
        <v>0</v>
      </c>
      <c r="X964" s="185">
        <f t="shared" si="165"/>
        <v>0.83333333333333337</v>
      </c>
      <c r="Y964" s="185"/>
    </row>
    <row r="965" spans="1:25" ht="18.75">
      <c r="A965" s="181">
        <v>41</v>
      </c>
      <c r="B965" s="306" t="s">
        <v>403</v>
      </c>
      <c r="C965" s="306"/>
      <c r="D965" s="307" t="s">
        <v>521</v>
      </c>
      <c r="E965" s="307" t="s">
        <v>4595</v>
      </c>
      <c r="F965" s="181">
        <v>107</v>
      </c>
      <c r="G965" s="238">
        <v>2.3679499999999996</v>
      </c>
      <c r="H965" s="238"/>
      <c r="I965" s="308">
        <f t="shared" si="157"/>
        <v>4.4000000000000004</v>
      </c>
      <c r="J965" s="308">
        <f t="shared" si="158"/>
        <v>4.2</v>
      </c>
      <c r="K965" s="308">
        <f t="shared" si="159"/>
        <v>1.5</v>
      </c>
      <c r="L965" s="308">
        <f t="shared" si="160"/>
        <v>2.7</v>
      </c>
      <c r="M965" s="308">
        <v>0</v>
      </c>
      <c r="N965" s="308">
        <f t="shared" si="161"/>
        <v>2.7</v>
      </c>
      <c r="O965" s="308">
        <f t="shared" si="162"/>
        <v>2.7</v>
      </c>
      <c r="P965" s="34">
        <f t="shared" si="163"/>
        <v>0</v>
      </c>
      <c r="Q965" s="34">
        <f t="shared" si="163"/>
        <v>0.9</v>
      </c>
      <c r="R965" s="33"/>
      <c r="S965" s="33"/>
      <c r="T965" s="33">
        <f t="shared" si="164"/>
        <v>0</v>
      </c>
      <c r="U965" s="309">
        <f t="shared" si="164"/>
        <v>0.9</v>
      </c>
      <c r="V965" s="185"/>
      <c r="W965" s="185">
        <f t="shared" si="165"/>
        <v>0</v>
      </c>
      <c r="X965" s="185">
        <f t="shared" si="165"/>
        <v>0.9</v>
      </c>
      <c r="Y965" s="185"/>
    </row>
    <row r="966" spans="1:25" ht="18.75">
      <c r="A966" s="181">
        <v>42</v>
      </c>
      <c r="B966" s="306" t="s">
        <v>403</v>
      </c>
      <c r="C966" s="306"/>
      <c r="D966" s="307" t="s">
        <v>529</v>
      </c>
      <c r="E966" s="307" t="s">
        <v>4596</v>
      </c>
      <c r="F966" s="181">
        <v>65</v>
      </c>
      <c r="G966" s="238"/>
      <c r="H966" s="238"/>
      <c r="I966" s="308">
        <f t="shared" si="157"/>
        <v>2.7</v>
      </c>
      <c r="J966" s="308">
        <f t="shared" si="158"/>
        <v>2.6</v>
      </c>
      <c r="K966" s="308">
        <f t="shared" si="159"/>
        <v>0.9</v>
      </c>
      <c r="L966" s="308">
        <f t="shared" si="160"/>
        <v>1.7</v>
      </c>
      <c r="M966" s="308">
        <f t="shared" si="161"/>
        <v>0.9</v>
      </c>
      <c r="N966" s="308">
        <f t="shared" si="161"/>
        <v>1.7</v>
      </c>
      <c r="O966" s="308">
        <f t="shared" si="162"/>
        <v>2.6</v>
      </c>
      <c r="P966" s="34">
        <f t="shared" si="163"/>
        <v>0.3</v>
      </c>
      <c r="Q966" s="34">
        <f t="shared" si="163"/>
        <v>0.56666666666666665</v>
      </c>
      <c r="R966" s="33"/>
      <c r="S966" s="33"/>
      <c r="T966" s="33">
        <f t="shared" si="164"/>
        <v>0.3</v>
      </c>
      <c r="U966" s="309">
        <f t="shared" si="164"/>
        <v>0.56666666666666665</v>
      </c>
      <c r="V966" s="185"/>
      <c r="W966" s="185">
        <f t="shared" si="165"/>
        <v>0.3</v>
      </c>
      <c r="X966" s="185">
        <f t="shared" si="165"/>
        <v>0.56666666666666665</v>
      </c>
      <c r="Y966" s="185"/>
    </row>
    <row r="967" spans="1:25" ht="18.75">
      <c r="A967" s="181">
        <v>43</v>
      </c>
      <c r="B967" s="306" t="s">
        <v>403</v>
      </c>
      <c r="C967" s="306"/>
      <c r="D967" s="307" t="s">
        <v>4597</v>
      </c>
      <c r="E967" s="307" t="s">
        <v>4598</v>
      </c>
      <c r="F967" s="181">
        <v>28</v>
      </c>
      <c r="G967" s="238">
        <v>42.841000000000022</v>
      </c>
      <c r="H967" s="238">
        <v>2.5000000000001688E-3</v>
      </c>
      <c r="I967" s="308">
        <f t="shared" si="157"/>
        <v>1.2</v>
      </c>
      <c r="J967" s="308">
        <f t="shared" si="158"/>
        <v>1.1000000000000001</v>
      </c>
      <c r="K967" s="308">
        <f t="shared" si="159"/>
        <v>0.4</v>
      </c>
      <c r="L967" s="308">
        <f t="shared" si="160"/>
        <v>0.7</v>
      </c>
      <c r="M967" s="308">
        <v>0</v>
      </c>
      <c r="N967" s="308">
        <f t="shared" si="161"/>
        <v>0.69749999999999979</v>
      </c>
      <c r="O967" s="308">
        <f t="shared" si="162"/>
        <v>0.69749999999999979</v>
      </c>
      <c r="P967" s="34">
        <f t="shared" si="163"/>
        <v>0</v>
      </c>
      <c r="Q967" s="34">
        <f t="shared" si="163"/>
        <v>0.23249999999999993</v>
      </c>
      <c r="R967" s="33"/>
      <c r="S967" s="33"/>
      <c r="T967" s="33">
        <f t="shared" si="164"/>
        <v>0</v>
      </c>
      <c r="U967" s="309">
        <f t="shared" si="164"/>
        <v>0.23249999999999993</v>
      </c>
      <c r="V967" s="185"/>
      <c r="W967" s="185">
        <f t="shared" si="165"/>
        <v>0</v>
      </c>
      <c r="X967" s="185">
        <f t="shared" si="165"/>
        <v>0.23249999999999993</v>
      </c>
      <c r="Y967" s="185"/>
    </row>
    <row r="968" spans="1:25" ht="18.75">
      <c r="A968" s="181">
        <v>44</v>
      </c>
      <c r="B968" s="306" t="s">
        <v>403</v>
      </c>
      <c r="C968" s="306"/>
      <c r="D968" s="307" t="s">
        <v>546</v>
      </c>
      <c r="E968" s="307" t="s">
        <v>4599</v>
      </c>
      <c r="F968" s="181">
        <v>147</v>
      </c>
      <c r="G968" s="238">
        <v>11.412999999999995</v>
      </c>
      <c r="H968" s="238">
        <v>24.228000000000002</v>
      </c>
      <c r="I968" s="308">
        <f t="shared" si="157"/>
        <v>6.1</v>
      </c>
      <c r="J968" s="308">
        <f t="shared" si="158"/>
        <v>5.8</v>
      </c>
      <c r="K968" s="308">
        <f t="shared" si="159"/>
        <v>2</v>
      </c>
      <c r="L968" s="308">
        <f t="shared" si="160"/>
        <v>3.8</v>
      </c>
      <c r="M968" s="308">
        <v>0</v>
      </c>
      <c r="N968" s="308">
        <v>0</v>
      </c>
      <c r="O968" s="308">
        <f t="shared" si="162"/>
        <v>0</v>
      </c>
      <c r="P968" s="34">
        <f t="shared" si="163"/>
        <v>0</v>
      </c>
      <c r="Q968" s="34">
        <f t="shared" si="163"/>
        <v>0</v>
      </c>
      <c r="R968" s="33"/>
      <c r="S968" s="33"/>
      <c r="T968" s="33">
        <f t="shared" si="164"/>
        <v>0</v>
      </c>
      <c r="U968" s="309">
        <f t="shared" si="164"/>
        <v>0</v>
      </c>
      <c r="V968" s="185"/>
      <c r="W968" s="185">
        <f t="shared" si="165"/>
        <v>0</v>
      </c>
      <c r="X968" s="185">
        <f t="shared" si="165"/>
        <v>0</v>
      </c>
      <c r="Y968" s="185"/>
    </row>
    <row r="969" spans="1:25" ht="18.75">
      <c r="A969" s="181">
        <v>45</v>
      </c>
      <c r="B969" s="306" t="s">
        <v>403</v>
      </c>
      <c r="C969" s="306"/>
      <c r="D969" s="307"/>
      <c r="E969" s="310" t="s">
        <v>4600</v>
      </c>
      <c r="F969" s="181">
        <v>88</v>
      </c>
      <c r="G969" s="238">
        <v>6.835</v>
      </c>
      <c r="H969" s="238">
        <v>12.570499999999996</v>
      </c>
      <c r="I969" s="308">
        <f t="shared" si="157"/>
        <v>3.6</v>
      </c>
      <c r="J969" s="308">
        <f t="shared" si="158"/>
        <v>3.4000000000000004</v>
      </c>
      <c r="K969" s="308">
        <f t="shared" si="159"/>
        <v>1.2</v>
      </c>
      <c r="L969" s="308">
        <f t="shared" si="160"/>
        <v>2.2000000000000002</v>
      </c>
      <c r="M969" s="308">
        <v>0</v>
      </c>
      <c r="N969" s="308">
        <v>0</v>
      </c>
      <c r="O969" s="308">
        <f t="shared" si="162"/>
        <v>0</v>
      </c>
      <c r="P969" s="34">
        <f t="shared" si="163"/>
        <v>0</v>
      </c>
      <c r="Q969" s="34">
        <f t="shared" si="163"/>
        <v>0</v>
      </c>
      <c r="R969" s="33"/>
      <c r="S969" s="33"/>
      <c r="T969" s="33">
        <f t="shared" si="164"/>
        <v>0</v>
      </c>
      <c r="U969" s="309">
        <f t="shared" si="164"/>
        <v>0</v>
      </c>
      <c r="V969" s="185"/>
      <c r="W969" s="185">
        <f t="shared" si="165"/>
        <v>0</v>
      </c>
      <c r="X969" s="185">
        <f t="shared" si="165"/>
        <v>0</v>
      </c>
      <c r="Y969" s="185"/>
    </row>
    <row r="970" spans="1:25" ht="18.75">
      <c r="A970" s="181">
        <v>46</v>
      </c>
      <c r="B970" s="306" t="s">
        <v>403</v>
      </c>
      <c r="C970" s="306"/>
      <c r="D970" s="307"/>
      <c r="E970" s="310" t="s">
        <v>4601</v>
      </c>
      <c r="F970" s="181">
        <v>351</v>
      </c>
      <c r="G970" s="238">
        <v>2.0814999999999997</v>
      </c>
      <c r="H970" s="238">
        <v>3.647999999999997</v>
      </c>
      <c r="I970" s="308">
        <f t="shared" si="157"/>
        <v>14.5</v>
      </c>
      <c r="J970" s="308">
        <f t="shared" si="158"/>
        <v>13.7</v>
      </c>
      <c r="K970" s="308">
        <f t="shared" si="159"/>
        <v>4.8</v>
      </c>
      <c r="L970" s="308">
        <f t="shared" si="160"/>
        <v>8.9</v>
      </c>
      <c r="M970" s="308">
        <f t="shared" si="161"/>
        <v>2.7185000000000001</v>
      </c>
      <c r="N970" s="308">
        <f t="shared" si="161"/>
        <v>5.2520000000000033</v>
      </c>
      <c r="O970" s="308">
        <f t="shared" si="162"/>
        <v>7.970500000000003</v>
      </c>
      <c r="P970" s="34">
        <f t="shared" si="163"/>
        <v>0.90616666666666668</v>
      </c>
      <c r="Q970" s="34">
        <f t="shared" si="163"/>
        <v>1.7506666666666677</v>
      </c>
      <c r="R970" s="33"/>
      <c r="S970" s="33"/>
      <c r="T970" s="33">
        <f t="shared" si="164"/>
        <v>0.90616666666666668</v>
      </c>
      <c r="U970" s="309">
        <f t="shared" si="164"/>
        <v>1.7506666666666677</v>
      </c>
      <c r="V970" s="185"/>
      <c r="W970" s="185">
        <f t="shared" si="165"/>
        <v>0.90616666666666668</v>
      </c>
      <c r="X970" s="185">
        <f t="shared" si="165"/>
        <v>1.7506666666666677</v>
      </c>
      <c r="Y970" s="185"/>
    </row>
    <row r="971" spans="1:25" ht="20.25">
      <c r="A971" s="317"/>
      <c r="B971" s="318"/>
      <c r="C971" s="318"/>
      <c r="D971" s="319"/>
      <c r="E971" s="320" t="s">
        <v>225</v>
      </c>
      <c r="F971" s="321"/>
      <c r="G971" s="322"/>
      <c r="H971" s="322"/>
      <c r="I971" s="322">
        <f t="shared" ref="I971:Q971" si="166">SUM(I925:I970)</f>
        <v>188.29999999999995</v>
      </c>
      <c r="J971" s="322"/>
      <c r="K971" s="322">
        <f t="shared" si="166"/>
        <v>62.999999999999993</v>
      </c>
      <c r="L971" s="322">
        <f t="shared" si="166"/>
        <v>116</v>
      </c>
      <c r="M971" s="322">
        <f t="shared" si="166"/>
        <v>45.637510000000006</v>
      </c>
      <c r="N971" s="322">
        <f t="shared" si="166"/>
        <v>97.765100000000018</v>
      </c>
      <c r="O971" s="308">
        <f t="shared" si="162"/>
        <v>143.40261000000004</v>
      </c>
      <c r="P971" s="324">
        <f t="shared" si="166"/>
        <v>15.212503333333334</v>
      </c>
      <c r="Q971" s="324">
        <f t="shared" si="166"/>
        <v>32.588366666666666</v>
      </c>
      <c r="R971" s="322"/>
      <c r="S971" s="322"/>
      <c r="T971" s="322">
        <f>SUM(T925:T970)</f>
        <v>15.212503333333334</v>
      </c>
      <c r="U971" s="322">
        <f>SUM(U925:U970)</f>
        <v>32.588366666666666</v>
      </c>
      <c r="V971" s="322"/>
      <c r="W971" s="322">
        <f>SUM(W925:W970)</f>
        <v>15.212503333333334</v>
      </c>
      <c r="X971" s="322">
        <f>SUM(X925:X970)</f>
        <v>32.588366666666666</v>
      </c>
      <c r="Y971" s="322"/>
    </row>
    <row r="972" spans="1:25">
      <c r="A972" s="44"/>
      <c r="B972" s="323"/>
      <c r="C972" s="323"/>
      <c r="D972" s="323"/>
      <c r="E972" s="372"/>
      <c r="F972" s="81"/>
      <c r="G972" s="243"/>
      <c r="H972" s="243"/>
      <c r="I972" s="243"/>
      <c r="J972" s="243"/>
      <c r="K972" s="243"/>
      <c r="L972" s="243"/>
      <c r="M972" s="243"/>
      <c r="N972" s="243"/>
      <c r="O972" s="243"/>
      <c r="P972" s="243"/>
      <c r="Q972" s="243"/>
      <c r="R972" s="243"/>
      <c r="S972" s="243"/>
      <c r="T972" s="243"/>
      <c r="U972" s="243"/>
      <c r="V972" s="243"/>
      <c r="W972" s="243"/>
      <c r="X972" s="243"/>
      <c r="Y972" s="243"/>
    </row>
    <row r="973" spans="1:25">
      <c r="A973" s="44"/>
      <c r="B973" s="323"/>
      <c r="C973" s="323"/>
      <c r="D973" s="323"/>
      <c r="E973" s="240"/>
      <c r="F973" s="48"/>
      <c r="G973" s="243"/>
      <c r="H973" s="243"/>
      <c r="I973" s="243"/>
      <c r="J973" s="243"/>
      <c r="K973" s="243"/>
      <c r="L973" s="243"/>
      <c r="M973" s="243"/>
      <c r="N973" s="243"/>
      <c r="O973" s="243"/>
      <c r="P973" s="243"/>
      <c r="Q973" s="243"/>
      <c r="R973" s="243"/>
      <c r="S973" s="243"/>
      <c r="T973" s="243"/>
      <c r="U973" s="243"/>
      <c r="V973" s="243"/>
      <c r="W973" s="243"/>
      <c r="X973" s="243"/>
      <c r="Y973" s="243"/>
    </row>
    <row r="974" spans="1:25">
      <c r="A974" s="44"/>
      <c r="B974" s="323"/>
      <c r="C974" s="323"/>
      <c r="D974" s="323"/>
      <c r="E974" s="240"/>
      <c r="F974" s="48"/>
      <c r="G974" s="243"/>
      <c r="H974" s="243"/>
      <c r="I974" s="243"/>
      <c r="J974" s="243"/>
      <c r="K974" s="243"/>
      <c r="L974" s="243"/>
      <c r="M974" s="243"/>
      <c r="N974" s="243"/>
      <c r="O974" s="243"/>
      <c r="P974" s="243"/>
      <c r="Q974" s="243"/>
      <c r="R974" s="243"/>
      <c r="S974" s="243"/>
      <c r="T974" s="243"/>
      <c r="U974" s="243"/>
      <c r="V974" s="243"/>
      <c r="W974" s="243"/>
      <c r="X974" s="243"/>
      <c r="Y974" s="243"/>
    </row>
    <row r="975" spans="1:25">
      <c r="A975" s="44"/>
      <c r="B975" s="323"/>
      <c r="C975" s="323"/>
      <c r="D975" s="323"/>
      <c r="E975" s="240"/>
      <c r="F975" s="48"/>
      <c r="G975" s="243"/>
      <c r="H975" s="243"/>
      <c r="I975" s="243"/>
      <c r="J975" s="243"/>
      <c r="K975" s="243"/>
      <c r="L975" s="243"/>
      <c r="M975" s="243"/>
      <c r="N975" s="243"/>
      <c r="O975" s="243"/>
      <c r="P975" s="243"/>
      <c r="Q975" s="243"/>
      <c r="R975" s="243"/>
      <c r="S975" s="243"/>
      <c r="T975" s="243"/>
      <c r="U975" s="243"/>
      <c r="V975" s="243"/>
      <c r="W975" s="243"/>
      <c r="X975" s="243"/>
      <c r="Y975" s="243"/>
    </row>
    <row r="976" spans="1:25">
      <c r="A976" s="44"/>
      <c r="B976" s="323"/>
      <c r="C976" s="323"/>
      <c r="D976" s="323"/>
      <c r="E976" s="240"/>
      <c r="F976" s="48"/>
      <c r="G976" s="243"/>
      <c r="H976" s="243"/>
      <c r="I976" s="243"/>
      <c r="J976" s="243"/>
      <c r="K976" s="243"/>
      <c r="L976" s="243"/>
      <c r="M976" s="243"/>
      <c r="N976" s="243"/>
      <c r="O976" s="243"/>
      <c r="P976" s="243"/>
      <c r="Q976" s="243"/>
      <c r="R976" s="243"/>
      <c r="S976" s="243"/>
      <c r="T976" s="243"/>
      <c r="U976" s="243"/>
      <c r="V976" s="243"/>
      <c r="W976" s="243"/>
      <c r="X976" s="243"/>
      <c r="Y976" s="243"/>
    </row>
    <row r="977" spans="1:25">
      <c r="A977" s="44"/>
      <c r="B977" s="323"/>
      <c r="C977" s="323"/>
      <c r="D977" s="323"/>
      <c r="E977" s="240"/>
      <c r="F977" s="48"/>
      <c r="G977" s="243"/>
      <c r="H977" s="243"/>
      <c r="I977" s="243"/>
      <c r="J977" s="243"/>
      <c r="K977" s="243"/>
      <c r="L977" s="243"/>
      <c r="M977" s="243"/>
      <c r="N977" s="243"/>
      <c r="O977" s="243"/>
      <c r="P977" s="243"/>
      <c r="Q977" s="243"/>
      <c r="R977" s="243"/>
      <c r="S977" s="243"/>
      <c r="T977" s="243"/>
      <c r="U977" s="243"/>
      <c r="V977" s="243"/>
      <c r="W977" s="243"/>
      <c r="X977" s="243"/>
      <c r="Y977" s="243"/>
    </row>
    <row r="978" spans="1:25">
      <c r="A978" s="44"/>
      <c r="B978" s="323"/>
      <c r="C978" s="323"/>
      <c r="D978" s="323"/>
      <c r="E978" s="240"/>
      <c r="F978" s="48"/>
      <c r="G978" s="243"/>
      <c r="H978" s="243"/>
      <c r="I978" s="243"/>
      <c r="J978" s="243"/>
      <c r="K978" s="243"/>
      <c r="L978" s="243"/>
      <c r="M978" s="243"/>
      <c r="N978" s="243"/>
      <c r="O978" s="243"/>
      <c r="P978" s="243"/>
      <c r="Q978" s="243"/>
      <c r="R978" s="243"/>
      <c r="S978" s="243"/>
      <c r="T978" s="243"/>
      <c r="U978" s="243"/>
      <c r="V978" s="243"/>
      <c r="W978" s="243"/>
      <c r="X978" s="243"/>
      <c r="Y978" s="243"/>
    </row>
    <row r="979" spans="1:25">
      <c r="A979" s="44"/>
      <c r="B979" s="323"/>
      <c r="C979" s="323"/>
      <c r="D979" s="323"/>
      <c r="E979" s="240"/>
      <c r="F979" s="48"/>
      <c r="G979" s="243"/>
      <c r="H979" s="243"/>
      <c r="I979" s="243"/>
      <c r="J979" s="243"/>
      <c r="K979" s="243"/>
      <c r="L979" s="243"/>
      <c r="M979" s="243"/>
      <c r="N979" s="243"/>
      <c r="O979" s="243"/>
      <c r="P979" s="243"/>
      <c r="Q979" s="243"/>
      <c r="R979" s="243"/>
      <c r="S979" s="243"/>
      <c r="T979" s="243"/>
      <c r="U979" s="243"/>
      <c r="V979" s="243"/>
      <c r="W979" s="243"/>
      <c r="X979" s="243"/>
      <c r="Y979" s="243"/>
    </row>
    <row r="980" spans="1:25">
      <c r="A980" s="44"/>
      <c r="B980" s="323"/>
      <c r="C980" s="323"/>
      <c r="D980" s="323"/>
      <c r="E980" s="240"/>
      <c r="F980" s="48"/>
      <c r="G980" s="243"/>
      <c r="H980" s="243"/>
      <c r="I980" s="243"/>
      <c r="J980" s="243"/>
      <c r="K980" s="243"/>
      <c r="L980" s="243"/>
      <c r="M980" s="243"/>
      <c r="N980" s="243"/>
      <c r="O980" s="243"/>
      <c r="P980" s="243"/>
      <c r="Q980" s="243"/>
      <c r="R980" s="243"/>
      <c r="S980" s="243"/>
      <c r="T980" s="243"/>
      <c r="U980" s="243"/>
      <c r="V980" s="243"/>
      <c r="W980" s="243"/>
      <c r="X980" s="243"/>
      <c r="Y980" s="243"/>
    </row>
    <row r="981" spans="1:25">
      <c r="A981" s="44"/>
      <c r="B981" s="323"/>
      <c r="C981" s="323"/>
      <c r="D981" s="323"/>
      <c r="E981" s="240"/>
      <c r="F981" s="48"/>
      <c r="G981" s="243"/>
      <c r="H981" s="243"/>
      <c r="I981" s="243"/>
      <c r="J981" s="243"/>
      <c r="K981" s="243"/>
      <c r="L981" s="243"/>
      <c r="M981" s="243"/>
      <c r="N981" s="243"/>
      <c r="O981" s="243"/>
      <c r="P981" s="243"/>
      <c r="Q981" s="243"/>
      <c r="R981" s="243"/>
      <c r="S981" s="243"/>
      <c r="T981" s="243"/>
      <c r="U981" s="243"/>
      <c r="V981" s="243"/>
      <c r="W981" s="243"/>
      <c r="X981" s="243"/>
      <c r="Y981" s="243"/>
    </row>
    <row r="982" spans="1:25">
      <c r="A982" s="44"/>
      <c r="B982" s="323"/>
      <c r="C982" s="323"/>
      <c r="D982" s="323"/>
      <c r="E982" s="240"/>
      <c r="F982" s="48"/>
      <c r="G982" s="243"/>
      <c r="H982" s="243"/>
      <c r="I982" s="243"/>
      <c r="J982" s="243"/>
      <c r="K982" s="243"/>
      <c r="L982" s="243"/>
      <c r="M982" s="243"/>
      <c r="N982" s="243"/>
      <c r="O982" s="243"/>
      <c r="P982" s="243"/>
      <c r="Q982" s="243"/>
      <c r="R982" s="243"/>
      <c r="S982" s="243"/>
      <c r="T982" s="243"/>
      <c r="U982" s="243"/>
      <c r="V982" s="243"/>
      <c r="W982" s="243"/>
      <c r="X982" s="243"/>
      <c r="Y982" s="243"/>
    </row>
    <row r="983" spans="1:25">
      <c r="A983" s="44"/>
      <c r="B983" s="323"/>
      <c r="C983" s="323"/>
      <c r="D983" s="323"/>
      <c r="E983" s="240"/>
      <c r="F983" s="48"/>
      <c r="G983" s="243"/>
      <c r="H983" s="243"/>
      <c r="I983" s="243"/>
      <c r="J983" s="243"/>
      <c r="K983" s="243"/>
      <c r="L983" s="243"/>
      <c r="M983" s="243"/>
      <c r="N983" s="243"/>
      <c r="O983" s="243"/>
      <c r="P983" s="243"/>
      <c r="Q983" s="243"/>
      <c r="R983" s="243"/>
      <c r="S983" s="243"/>
      <c r="T983" s="243"/>
      <c r="U983" s="243"/>
      <c r="V983" s="243"/>
      <c r="W983" s="243"/>
      <c r="X983" s="243"/>
      <c r="Y983" s="243"/>
    </row>
    <row r="984" spans="1:25">
      <c r="A984" s="44"/>
      <c r="B984" s="323"/>
      <c r="C984" s="323"/>
      <c r="D984" s="323"/>
      <c r="E984" s="240"/>
      <c r="F984" s="48"/>
      <c r="G984" s="243"/>
      <c r="H984" s="243"/>
      <c r="I984" s="243"/>
      <c r="J984" s="243"/>
      <c r="K984" s="243"/>
      <c r="L984" s="243"/>
      <c r="M984" s="243"/>
      <c r="N984" s="243"/>
      <c r="O984" s="243"/>
      <c r="P984" s="243"/>
      <c r="Q984" s="243"/>
      <c r="R984" s="243"/>
      <c r="S984" s="243"/>
      <c r="T984" s="243"/>
      <c r="U984" s="243"/>
      <c r="V984" s="243"/>
      <c r="W984" s="243"/>
      <c r="X984" s="243"/>
      <c r="Y984" s="243"/>
    </row>
    <row r="985" spans="1:25">
      <c r="A985" s="44"/>
      <c r="B985" s="323"/>
      <c r="C985" s="323"/>
      <c r="D985" s="323"/>
      <c r="E985" s="240"/>
      <c r="F985" s="48"/>
      <c r="G985" s="243"/>
      <c r="H985" s="243"/>
      <c r="I985" s="243"/>
      <c r="J985" s="243"/>
      <c r="K985" s="243"/>
      <c r="L985" s="243"/>
      <c r="M985" s="243"/>
      <c r="N985" s="243"/>
      <c r="O985" s="243"/>
      <c r="P985" s="243"/>
      <c r="Q985" s="243"/>
      <c r="R985" s="243"/>
      <c r="S985" s="243"/>
      <c r="T985" s="243"/>
      <c r="U985" s="243"/>
      <c r="V985" s="243"/>
      <c r="W985" s="243"/>
      <c r="X985" s="243"/>
      <c r="Y985" s="243"/>
    </row>
    <row r="986" spans="1:25">
      <c r="A986" s="44"/>
      <c r="B986" s="323"/>
      <c r="C986" s="323"/>
      <c r="D986" s="323"/>
      <c r="E986" s="240"/>
      <c r="F986" s="48"/>
      <c r="G986" s="243"/>
      <c r="H986" s="243"/>
      <c r="I986" s="243"/>
      <c r="J986" s="243"/>
      <c r="K986" s="243"/>
      <c r="L986" s="243"/>
      <c r="M986" s="243"/>
      <c r="N986" s="243"/>
      <c r="O986" s="243"/>
      <c r="P986" s="243"/>
      <c r="Q986" s="243"/>
      <c r="R986" s="243"/>
      <c r="S986" s="243"/>
      <c r="T986" s="243"/>
      <c r="U986" s="243"/>
      <c r="V986" s="243"/>
      <c r="W986" s="243"/>
      <c r="X986" s="243"/>
      <c r="Y986" s="243"/>
    </row>
    <row r="987" spans="1:25">
      <c r="A987" s="44"/>
      <c r="B987" s="323"/>
      <c r="C987" s="323"/>
      <c r="D987" s="323"/>
      <c r="E987" s="240"/>
      <c r="F987" s="48"/>
      <c r="G987" s="243"/>
      <c r="H987" s="243"/>
      <c r="I987" s="243"/>
      <c r="J987" s="243"/>
      <c r="K987" s="243"/>
      <c r="L987" s="243"/>
      <c r="M987" s="243"/>
      <c r="N987" s="243"/>
      <c r="O987" s="243"/>
      <c r="P987" s="243"/>
      <c r="Q987" s="243"/>
      <c r="R987" s="243"/>
      <c r="S987" s="243"/>
      <c r="T987" s="243"/>
      <c r="U987" s="243"/>
      <c r="V987" s="243"/>
      <c r="W987" s="243"/>
      <c r="X987" s="243"/>
      <c r="Y987" s="243"/>
    </row>
    <row r="988" spans="1:25">
      <c r="A988" s="44"/>
      <c r="B988" s="323"/>
      <c r="C988" s="323"/>
      <c r="D988" s="323"/>
      <c r="E988" s="240"/>
      <c r="F988" s="48"/>
      <c r="G988" s="243"/>
      <c r="H988" s="243"/>
      <c r="I988" s="243"/>
      <c r="J988" s="243"/>
      <c r="K988" s="243"/>
      <c r="L988" s="243"/>
      <c r="M988" s="243"/>
      <c r="N988" s="243"/>
      <c r="O988" s="243"/>
      <c r="P988" s="243"/>
      <c r="Q988" s="243"/>
      <c r="R988" s="243"/>
      <c r="S988" s="243"/>
      <c r="T988" s="243"/>
      <c r="U988" s="243"/>
      <c r="V988" s="243"/>
      <c r="W988" s="243"/>
      <c r="X988" s="243"/>
      <c r="Y988" s="243"/>
    </row>
    <row r="989" spans="1:25">
      <c r="A989" s="44"/>
      <c r="B989" s="323"/>
      <c r="C989" s="323"/>
      <c r="D989" s="323"/>
      <c r="E989" s="240"/>
      <c r="F989" s="48"/>
      <c r="G989" s="243"/>
      <c r="H989" s="243"/>
      <c r="I989" s="243"/>
      <c r="J989" s="243"/>
      <c r="K989" s="243"/>
      <c r="L989" s="243"/>
      <c r="M989" s="243"/>
      <c r="N989" s="243"/>
      <c r="O989" s="243"/>
      <c r="P989" s="243"/>
      <c r="Q989" s="243"/>
      <c r="R989" s="243"/>
      <c r="S989" s="243"/>
      <c r="T989" s="243"/>
      <c r="U989" s="243"/>
      <c r="V989" s="243"/>
      <c r="W989" s="243"/>
      <c r="X989" s="243"/>
      <c r="Y989" s="243"/>
    </row>
    <row r="990" spans="1:25">
      <c r="A990" s="44"/>
      <c r="B990" s="323"/>
      <c r="C990" s="323"/>
      <c r="D990" s="323"/>
      <c r="E990" s="240"/>
      <c r="F990" s="48"/>
      <c r="G990" s="243"/>
      <c r="H990" s="243"/>
      <c r="I990" s="243"/>
      <c r="J990" s="243"/>
      <c r="K990" s="243"/>
      <c r="L990" s="243"/>
      <c r="M990" s="243"/>
      <c r="N990" s="243"/>
      <c r="O990" s="243"/>
      <c r="P990" s="243"/>
      <c r="Q990" s="243"/>
      <c r="R990" s="243"/>
      <c r="S990" s="243"/>
      <c r="T990" s="243"/>
      <c r="U990" s="243"/>
      <c r="V990" s="243"/>
      <c r="W990" s="243"/>
      <c r="X990" s="243"/>
      <c r="Y990" s="243"/>
    </row>
    <row r="991" spans="1:25">
      <c r="A991" s="44"/>
      <c r="B991" s="323"/>
      <c r="C991" s="323"/>
      <c r="D991" s="323"/>
      <c r="E991" s="240"/>
      <c r="F991" s="48"/>
      <c r="G991" s="243"/>
      <c r="H991" s="243"/>
      <c r="I991" s="243"/>
      <c r="J991" s="243"/>
      <c r="K991" s="243"/>
      <c r="L991" s="243"/>
      <c r="M991" s="243"/>
      <c r="N991" s="243"/>
      <c r="O991" s="243"/>
      <c r="P991" s="243"/>
      <c r="Q991" s="243"/>
      <c r="R991" s="243"/>
      <c r="S991" s="243"/>
      <c r="T991" s="243"/>
      <c r="U991" s="243"/>
      <c r="V991" s="243"/>
      <c r="W991" s="243"/>
      <c r="X991" s="243"/>
      <c r="Y991" s="243"/>
    </row>
    <row r="992" spans="1:25">
      <c r="A992" s="44"/>
      <c r="B992" s="323"/>
      <c r="C992" s="323"/>
      <c r="D992" s="323"/>
      <c r="E992" s="240"/>
      <c r="F992" s="48"/>
      <c r="G992" s="243"/>
      <c r="H992" s="243"/>
      <c r="I992" s="243"/>
      <c r="J992" s="243"/>
      <c r="K992" s="243"/>
      <c r="L992" s="243"/>
      <c r="M992" s="243"/>
      <c r="N992" s="243"/>
      <c r="O992" s="243"/>
      <c r="P992" s="243"/>
      <c r="Q992" s="243"/>
      <c r="R992" s="243"/>
      <c r="S992" s="243"/>
      <c r="T992" s="243"/>
      <c r="U992" s="243"/>
      <c r="V992" s="243"/>
      <c r="W992" s="243"/>
      <c r="X992" s="243"/>
      <c r="Y992" s="243"/>
    </row>
    <row r="993" spans="1:25" ht="18.75">
      <c r="A993" s="181">
        <v>1</v>
      </c>
      <c r="B993" s="306" t="s">
        <v>1169</v>
      </c>
      <c r="C993" s="306" t="s">
        <v>1176</v>
      </c>
      <c r="D993" s="307" t="s">
        <v>1176</v>
      </c>
      <c r="E993" s="307" t="s">
        <v>3873</v>
      </c>
      <c r="F993" s="181">
        <v>40</v>
      </c>
      <c r="G993" s="238">
        <v>1.8490000000000004</v>
      </c>
      <c r="H993" s="238"/>
      <c r="I993" s="308">
        <f t="shared" ref="I993:I1056" si="167">ROUND(F993*55/100*50*0.0015,1)</f>
        <v>1.7</v>
      </c>
      <c r="J993" s="308">
        <f t="shared" ref="J993:J1056" si="168">K993+L993</f>
        <v>1.6</v>
      </c>
      <c r="K993" s="308">
        <f t="shared" ref="K993:K1056" si="169">ROUND(I993*1/3,1)</f>
        <v>0.6</v>
      </c>
      <c r="L993" s="308">
        <f t="shared" ref="L993:L1056" si="170">ROUND(I993*2/3.25,1)</f>
        <v>1</v>
      </c>
      <c r="M993" s="308">
        <v>0</v>
      </c>
      <c r="N993" s="308">
        <f t="shared" ref="N993:N1056" si="171">L993-H993</f>
        <v>1</v>
      </c>
      <c r="O993" s="308">
        <f t="shared" ref="O993:O1056" si="172">M993+N993</f>
        <v>1</v>
      </c>
      <c r="P993" s="34">
        <f t="shared" ref="P993:Q1008" si="173">M993*1/3</f>
        <v>0</v>
      </c>
      <c r="Q993" s="34">
        <f t="shared" si="173"/>
        <v>0.33333333333333331</v>
      </c>
      <c r="R993" s="33"/>
      <c r="S993" s="33"/>
      <c r="T993" s="33">
        <f t="shared" ref="T993:U1056" si="174">M993*1/3</f>
        <v>0</v>
      </c>
      <c r="U993" s="309">
        <f t="shared" si="174"/>
        <v>0.33333333333333331</v>
      </c>
      <c r="V993" s="185"/>
      <c r="W993" s="185">
        <f t="shared" ref="W993:X1056" si="175">M993*1/3</f>
        <v>0</v>
      </c>
      <c r="X993" s="185">
        <f t="shared" si="175"/>
        <v>0.33333333333333331</v>
      </c>
      <c r="Y993" s="185"/>
    </row>
    <row r="994" spans="1:25" ht="18.75">
      <c r="A994" s="181">
        <v>2</v>
      </c>
      <c r="B994" s="306" t="s">
        <v>1169</v>
      </c>
      <c r="C994" s="306" t="s">
        <v>1172</v>
      </c>
      <c r="D994" s="307" t="s">
        <v>166</v>
      </c>
      <c r="E994" s="307" t="s">
        <v>4602</v>
      </c>
      <c r="F994" s="181">
        <v>109</v>
      </c>
      <c r="G994" s="238"/>
      <c r="H994" s="238"/>
      <c r="I994" s="308">
        <f t="shared" si="167"/>
        <v>4.5</v>
      </c>
      <c r="J994" s="308">
        <f t="shared" si="168"/>
        <v>4.3</v>
      </c>
      <c r="K994" s="308">
        <f t="shared" si="169"/>
        <v>1.5</v>
      </c>
      <c r="L994" s="308">
        <f t="shared" si="170"/>
        <v>2.8</v>
      </c>
      <c r="M994" s="308">
        <f t="shared" ref="M994:N1057" si="176">K994-G994</f>
        <v>1.5</v>
      </c>
      <c r="N994" s="308">
        <f t="shared" si="171"/>
        <v>2.8</v>
      </c>
      <c r="O994" s="308">
        <f t="shared" si="172"/>
        <v>4.3</v>
      </c>
      <c r="P994" s="34">
        <f t="shared" si="173"/>
        <v>0.5</v>
      </c>
      <c r="Q994" s="34">
        <f t="shared" si="173"/>
        <v>0.93333333333333324</v>
      </c>
      <c r="R994" s="33"/>
      <c r="S994" s="33"/>
      <c r="T994" s="33">
        <f t="shared" si="174"/>
        <v>0.5</v>
      </c>
      <c r="U994" s="309">
        <f t="shared" si="174"/>
        <v>0.93333333333333324</v>
      </c>
      <c r="V994" s="185"/>
      <c r="W994" s="185">
        <f t="shared" si="175"/>
        <v>0.5</v>
      </c>
      <c r="X994" s="185">
        <f t="shared" si="175"/>
        <v>0.93333333333333324</v>
      </c>
      <c r="Y994" s="185"/>
    </row>
    <row r="995" spans="1:25" ht="18.75">
      <c r="A995" s="181">
        <v>3</v>
      </c>
      <c r="B995" s="306" t="s">
        <v>1169</v>
      </c>
      <c r="C995" s="306" t="s">
        <v>4603</v>
      </c>
      <c r="D995" s="307" t="s">
        <v>4604</v>
      </c>
      <c r="E995" s="307" t="s">
        <v>4605</v>
      </c>
      <c r="F995" s="181">
        <v>59</v>
      </c>
      <c r="G995" s="238"/>
      <c r="H995" s="238"/>
      <c r="I995" s="308">
        <f t="shared" si="167"/>
        <v>2.4</v>
      </c>
      <c r="J995" s="308">
        <f t="shared" si="168"/>
        <v>2.2999999999999998</v>
      </c>
      <c r="K995" s="308">
        <f t="shared" si="169"/>
        <v>0.8</v>
      </c>
      <c r="L995" s="308">
        <f t="shared" si="170"/>
        <v>1.5</v>
      </c>
      <c r="M995" s="308">
        <f t="shared" si="176"/>
        <v>0.8</v>
      </c>
      <c r="N995" s="308">
        <f t="shared" si="171"/>
        <v>1.5</v>
      </c>
      <c r="O995" s="308">
        <f t="shared" si="172"/>
        <v>2.2999999999999998</v>
      </c>
      <c r="P995" s="34">
        <f t="shared" si="173"/>
        <v>0.26666666666666666</v>
      </c>
      <c r="Q995" s="34">
        <f t="shared" si="173"/>
        <v>0.5</v>
      </c>
      <c r="R995" s="33"/>
      <c r="S995" s="33"/>
      <c r="T995" s="33">
        <f t="shared" si="174"/>
        <v>0.26666666666666666</v>
      </c>
      <c r="U995" s="309">
        <f t="shared" si="174"/>
        <v>0.5</v>
      </c>
      <c r="V995" s="185"/>
      <c r="W995" s="185">
        <f t="shared" si="175"/>
        <v>0.26666666666666666</v>
      </c>
      <c r="X995" s="185">
        <f t="shared" si="175"/>
        <v>0.5</v>
      </c>
      <c r="Y995" s="185"/>
    </row>
    <row r="996" spans="1:25" ht="18.75">
      <c r="A996" s="181">
        <v>4</v>
      </c>
      <c r="B996" s="306" t="s">
        <v>1169</v>
      </c>
      <c r="C996" s="306" t="s">
        <v>1346</v>
      </c>
      <c r="D996" s="307" t="s">
        <v>1221</v>
      </c>
      <c r="E996" s="307" t="s">
        <v>4606</v>
      </c>
      <c r="F996" s="181">
        <v>75</v>
      </c>
      <c r="G996" s="30"/>
      <c r="H996" s="30"/>
      <c r="I996" s="308">
        <f t="shared" si="167"/>
        <v>3.1</v>
      </c>
      <c r="J996" s="308">
        <f t="shared" si="168"/>
        <v>2.9</v>
      </c>
      <c r="K996" s="308">
        <f t="shared" si="169"/>
        <v>1</v>
      </c>
      <c r="L996" s="308">
        <f t="shared" si="170"/>
        <v>1.9</v>
      </c>
      <c r="M996" s="308">
        <f t="shared" si="176"/>
        <v>1</v>
      </c>
      <c r="N996" s="308">
        <f t="shared" si="171"/>
        <v>1.9</v>
      </c>
      <c r="O996" s="308">
        <f t="shared" si="172"/>
        <v>2.9</v>
      </c>
      <c r="P996" s="34">
        <f t="shared" si="173"/>
        <v>0.33333333333333331</v>
      </c>
      <c r="Q996" s="34">
        <f t="shared" si="173"/>
        <v>0.6333333333333333</v>
      </c>
      <c r="R996" s="33"/>
      <c r="S996" s="33"/>
      <c r="T996" s="33">
        <f t="shared" si="174"/>
        <v>0.33333333333333331</v>
      </c>
      <c r="U996" s="309">
        <f t="shared" si="174"/>
        <v>0.6333333333333333</v>
      </c>
      <c r="V996" s="185"/>
      <c r="W996" s="185">
        <f t="shared" si="175"/>
        <v>0.33333333333333331</v>
      </c>
      <c r="X996" s="185">
        <f t="shared" si="175"/>
        <v>0.6333333333333333</v>
      </c>
      <c r="Y996" s="185"/>
    </row>
    <row r="997" spans="1:25" ht="18.75">
      <c r="A997" s="181">
        <v>5</v>
      </c>
      <c r="B997" s="306" t="s">
        <v>1169</v>
      </c>
      <c r="C997" s="306" t="s">
        <v>4603</v>
      </c>
      <c r="D997" s="307" t="s">
        <v>1269</v>
      </c>
      <c r="E997" s="307" t="s">
        <v>4607</v>
      </c>
      <c r="F997" s="181">
        <v>29</v>
      </c>
      <c r="G997" s="238"/>
      <c r="H997" s="238">
        <v>0.752</v>
      </c>
      <c r="I997" s="308">
        <f t="shared" si="167"/>
        <v>1.2</v>
      </c>
      <c r="J997" s="308">
        <f t="shared" si="168"/>
        <v>1.1000000000000001</v>
      </c>
      <c r="K997" s="308">
        <f t="shared" si="169"/>
        <v>0.4</v>
      </c>
      <c r="L997" s="308">
        <f t="shared" si="170"/>
        <v>0.7</v>
      </c>
      <c r="M997" s="308">
        <f t="shared" si="176"/>
        <v>0.4</v>
      </c>
      <c r="N997" s="308">
        <v>0</v>
      </c>
      <c r="O997" s="308">
        <f t="shared" si="172"/>
        <v>0.4</v>
      </c>
      <c r="P997" s="34">
        <f t="shared" si="173"/>
        <v>0.13333333333333333</v>
      </c>
      <c r="Q997" s="34">
        <f t="shared" si="173"/>
        <v>0</v>
      </c>
      <c r="R997" s="33"/>
      <c r="S997" s="33"/>
      <c r="T997" s="33">
        <f t="shared" si="174"/>
        <v>0.13333333333333333</v>
      </c>
      <c r="U997" s="309">
        <f t="shared" si="174"/>
        <v>0</v>
      </c>
      <c r="V997" s="185"/>
      <c r="W997" s="185">
        <f t="shared" si="175"/>
        <v>0.13333333333333333</v>
      </c>
      <c r="X997" s="185">
        <f t="shared" si="175"/>
        <v>0</v>
      </c>
      <c r="Y997" s="185"/>
    </row>
    <row r="998" spans="1:25" ht="18.75">
      <c r="A998" s="181">
        <v>6</v>
      </c>
      <c r="B998" s="306" t="s">
        <v>1169</v>
      </c>
      <c r="C998" s="306" t="s">
        <v>4603</v>
      </c>
      <c r="D998" s="307"/>
      <c r="E998" s="307" t="s">
        <v>4608</v>
      </c>
      <c r="F998" s="181">
        <v>103</v>
      </c>
      <c r="G998" s="238">
        <v>0.95399999999999974</v>
      </c>
      <c r="H998" s="238"/>
      <c r="I998" s="308">
        <f t="shared" si="167"/>
        <v>4.2</v>
      </c>
      <c r="J998" s="308">
        <f t="shared" si="168"/>
        <v>4</v>
      </c>
      <c r="K998" s="308">
        <f t="shared" si="169"/>
        <v>1.4</v>
      </c>
      <c r="L998" s="308">
        <f t="shared" si="170"/>
        <v>2.6</v>
      </c>
      <c r="M998" s="308">
        <f t="shared" si="176"/>
        <v>0.44600000000000017</v>
      </c>
      <c r="N998" s="308">
        <f t="shared" si="171"/>
        <v>2.6</v>
      </c>
      <c r="O998" s="308">
        <f t="shared" si="172"/>
        <v>3.0460000000000003</v>
      </c>
      <c r="P998" s="34">
        <f t="shared" si="173"/>
        <v>0.14866666666666672</v>
      </c>
      <c r="Q998" s="34">
        <f t="shared" si="173"/>
        <v>0.8666666666666667</v>
      </c>
      <c r="R998" s="33"/>
      <c r="S998" s="33"/>
      <c r="T998" s="33">
        <f t="shared" si="174"/>
        <v>0.14866666666666672</v>
      </c>
      <c r="U998" s="309">
        <f t="shared" si="174"/>
        <v>0.8666666666666667</v>
      </c>
      <c r="V998" s="185"/>
      <c r="W998" s="185">
        <f t="shared" si="175"/>
        <v>0.14866666666666672</v>
      </c>
      <c r="X998" s="185">
        <f t="shared" si="175"/>
        <v>0.8666666666666667</v>
      </c>
      <c r="Y998" s="185"/>
    </row>
    <row r="999" spans="1:25" ht="18.75">
      <c r="A999" s="181">
        <v>7</v>
      </c>
      <c r="B999" s="306" t="s">
        <v>1169</v>
      </c>
      <c r="C999" s="306" t="s">
        <v>1176</v>
      </c>
      <c r="D999" s="307" t="s">
        <v>4609</v>
      </c>
      <c r="E999" s="307" t="s">
        <v>4610</v>
      </c>
      <c r="F999" s="181">
        <v>144</v>
      </c>
      <c r="G999" s="238"/>
      <c r="H999" s="238"/>
      <c r="I999" s="308">
        <f t="shared" si="167"/>
        <v>5.9</v>
      </c>
      <c r="J999" s="308">
        <f t="shared" si="168"/>
        <v>5.6</v>
      </c>
      <c r="K999" s="308">
        <f t="shared" si="169"/>
        <v>2</v>
      </c>
      <c r="L999" s="308">
        <f t="shared" si="170"/>
        <v>3.6</v>
      </c>
      <c r="M999" s="308">
        <f t="shared" si="176"/>
        <v>2</v>
      </c>
      <c r="N999" s="308">
        <f t="shared" si="171"/>
        <v>3.6</v>
      </c>
      <c r="O999" s="308">
        <f t="shared" si="172"/>
        <v>5.6</v>
      </c>
      <c r="P999" s="34">
        <f t="shared" si="173"/>
        <v>0.66666666666666663</v>
      </c>
      <c r="Q999" s="34">
        <f t="shared" si="173"/>
        <v>1.2</v>
      </c>
      <c r="R999" s="33"/>
      <c r="S999" s="33"/>
      <c r="T999" s="33">
        <f t="shared" si="174"/>
        <v>0.66666666666666663</v>
      </c>
      <c r="U999" s="309">
        <f t="shared" si="174"/>
        <v>1.2</v>
      </c>
      <c r="V999" s="185"/>
      <c r="W999" s="185">
        <f t="shared" si="175"/>
        <v>0.66666666666666663</v>
      </c>
      <c r="X999" s="185">
        <f t="shared" si="175"/>
        <v>1.2</v>
      </c>
      <c r="Y999" s="185"/>
    </row>
    <row r="1000" spans="1:25" ht="18.75">
      <c r="A1000" s="181">
        <v>8</v>
      </c>
      <c r="B1000" s="306" t="s">
        <v>1169</v>
      </c>
      <c r="C1000" s="306" t="s">
        <v>4603</v>
      </c>
      <c r="D1000" s="307" t="s">
        <v>1194</v>
      </c>
      <c r="E1000" s="307" t="s">
        <v>4611</v>
      </c>
      <c r="F1000" s="181">
        <v>140</v>
      </c>
      <c r="G1000" s="238"/>
      <c r="H1000" s="238">
        <v>2.6939999999999968</v>
      </c>
      <c r="I1000" s="308">
        <f t="shared" si="167"/>
        <v>5.8</v>
      </c>
      <c r="J1000" s="308">
        <f t="shared" si="168"/>
        <v>5.5</v>
      </c>
      <c r="K1000" s="308">
        <f t="shared" si="169"/>
        <v>1.9</v>
      </c>
      <c r="L1000" s="308">
        <f t="shared" si="170"/>
        <v>3.6</v>
      </c>
      <c r="M1000" s="308">
        <f t="shared" si="176"/>
        <v>1.9</v>
      </c>
      <c r="N1000" s="308">
        <f t="shared" si="171"/>
        <v>0.90600000000000325</v>
      </c>
      <c r="O1000" s="308">
        <f t="shared" si="172"/>
        <v>2.8060000000000032</v>
      </c>
      <c r="P1000" s="34">
        <f t="shared" si="173"/>
        <v>0.6333333333333333</v>
      </c>
      <c r="Q1000" s="34">
        <f t="shared" si="173"/>
        <v>0.3020000000000011</v>
      </c>
      <c r="R1000" s="33"/>
      <c r="S1000" s="33"/>
      <c r="T1000" s="33">
        <f t="shared" si="174"/>
        <v>0.6333333333333333</v>
      </c>
      <c r="U1000" s="309">
        <f t="shared" si="174"/>
        <v>0.3020000000000011</v>
      </c>
      <c r="V1000" s="185"/>
      <c r="W1000" s="185">
        <f t="shared" si="175"/>
        <v>0.6333333333333333</v>
      </c>
      <c r="X1000" s="185">
        <f t="shared" si="175"/>
        <v>0.3020000000000011</v>
      </c>
      <c r="Y1000" s="185"/>
    </row>
    <row r="1001" spans="1:25" ht="18.75">
      <c r="A1001" s="181">
        <v>9</v>
      </c>
      <c r="B1001" s="306" t="s">
        <v>1169</v>
      </c>
      <c r="C1001" s="306" t="s">
        <v>4612</v>
      </c>
      <c r="D1001" s="307" t="s">
        <v>1170</v>
      </c>
      <c r="E1001" s="307" t="s">
        <v>4613</v>
      </c>
      <c r="F1001" s="181">
        <v>76</v>
      </c>
      <c r="G1001" s="238"/>
      <c r="H1001" s="238"/>
      <c r="I1001" s="308">
        <f t="shared" si="167"/>
        <v>3.1</v>
      </c>
      <c r="J1001" s="308">
        <f t="shared" si="168"/>
        <v>2.9</v>
      </c>
      <c r="K1001" s="308">
        <f t="shared" si="169"/>
        <v>1</v>
      </c>
      <c r="L1001" s="308">
        <f t="shared" si="170"/>
        <v>1.9</v>
      </c>
      <c r="M1001" s="308">
        <f t="shared" si="176"/>
        <v>1</v>
      </c>
      <c r="N1001" s="308">
        <f t="shared" si="171"/>
        <v>1.9</v>
      </c>
      <c r="O1001" s="308">
        <f t="shared" si="172"/>
        <v>2.9</v>
      </c>
      <c r="P1001" s="34">
        <f t="shared" si="173"/>
        <v>0.33333333333333331</v>
      </c>
      <c r="Q1001" s="34">
        <f t="shared" si="173"/>
        <v>0.6333333333333333</v>
      </c>
      <c r="R1001" s="33"/>
      <c r="S1001" s="33"/>
      <c r="T1001" s="33">
        <f t="shared" si="174"/>
        <v>0.33333333333333331</v>
      </c>
      <c r="U1001" s="309">
        <f t="shared" si="174"/>
        <v>0.6333333333333333</v>
      </c>
      <c r="V1001" s="185"/>
      <c r="W1001" s="185">
        <f t="shared" si="175"/>
        <v>0.33333333333333331</v>
      </c>
      <c r="X1001" s="185">
        <f t="shared" si="175"/>
        <v>0.6333333333333333</v>
      </c>
      <c r="Y1001" s="185"/>
    </row>
    <row r="1002" spans="1:25" ht="18.75">
      <c r="A1002" s="181">
        <v>10</v>
      </c>
      <c r="B1002" s="306" t="s">
        <v>1169</v>
      </c>
      <c r="C1002" s="306" t="s">
        <v>1172</v>
      </c>
      <c r="D1002" s="307" t="s">
        <v>1172</v>
      </c>
      <c r="E1002" s="307" t="s">
        <v>4614</v>
      </c>
      <c r="F1002" s="181">
        <v>125</v>
      </c>
      <c r="G1002" s="238"/>
      <c r="H1002" s="238"/>
      <c r="I1002" s="308">
        <f t="shared" si="167"/>
        <v>5.2</v>
      </c>
      <c r="J1002" s="308">
        <f t="shared" si="168"/>
        <v>4.9000000000000004</v>
      </c>
      <c r="K1002" s="308">
        <f t="shared" si="169"/>
        <v>1.7</v>
      </c>
      <c r="L1002" s="308">
        <f t="shared" si="170"/>
        <v>3.2</v>
      </c>
      <c r="M1002" s="308">
        <f t="shared" si="176"/>
        <v>1.7</v>
      </c>
      <c r="N1002" s="308">
        <f t="shared" si="171"/>
        <v>3.2</v>
      </c>
      <c r="O1002" s="308">
        <f t="shared" si="172"/>
        <v>4.9000000000000004</v>
      </c>
      <c r="P1002" s="34">
        <f t="shared" si="173"/>
        <v>0.56666666666666665</v>
      </c>
      <c r="Q1002" s="34">
        <f t="shared" si="173"/>
        <v>1.0666666666666667</v>
      </c>
      <c r="R1002" s="33"/>
      <c r="S1002" s="33"/>
      <c r="T1002" s="33">
        <f t="shared" si="174"/>
        <v>0.56666666666666665</v>
      </c>
      <c r="U1002" s="309">
        <f t="shared" si="174"/>
        <v>1.0666666666666667</v>
      </c>
      <c r="V1002" s="185"/>
      <c r="W1002" s="185">
        <f t="shared" si="175"/>
        <v>0.56666666666666665</v>
      </c>
      <c r="X1002" s="185">
        <f t="shared" si="175"/>
        <v>1.0666666666666667</v>
      </c>
      <c r="Y1002" s="185"/>
    </row>
    <row r="1003" spans="1:25" ht="18.75">
      <c r="A1003" s="181">
        <v>11</v>
      </c>
      <c r="B1003" s="306" t="s">
        <v>1169</v>
      </c>
      <c r="C1003" s="306" t="s">
        <v>1346</v>
      </c>
      <c r="D1003" s="307" t="s">
        <v>4615</v>
      </c>
      <c r="E1003" s="307" t="s">
        <v>4616</v>
      </c>
      <c r="F1003" s="181">
        <v>108</v>
      </c>
      <c r="G1003" s="238">
        <v>9.6175000000000015</v>
      </c>
      <c r="H1003" s="238"/>
      <c r="I1003" s="308">
        <f t="shared" si="167"/>
        <v>4.5</v>
      </c>
      <c r="J1003" s="308">
        <f t="shared" si="168"/>
        <v>4.3</v>
      </c>
      <c r="K1003" s="308">
        <f t="shared" si="169"/>
        <v>1.5</v>
      </c>
      <c r="L1003" s="308">
        <f t="shared" si="170"/>
        <v>2.8</v>
      </c>
      <c r="M1003" s="308">
        <v>0</v>
      </c>
      <c r="N1003" s="308">
        <f t="shared" si="171"/>
        <v>2.8</v>
      </c>
      <c r="O1003" s="308">
        <f t="shared" si="172"/>
        <v>2.8</v>
      </c>
      <c r="P1003" s="34">
        <f t="shared" si="173"/>
        <v>0</v>
      </c>
      <c r="Q1003" s="34">
        <f t="shared" si="173"/>
        <v>0.93333333333333324</v>
      </c>
      <c r="R1003" s="33"/>
      <c r="S1003" s="33"/>
      <c r="T1003" s="33">
        <f t="shared" si="174"/>
        <v>0</v>
      </c>
      <c r="U1003" s="309">
        <f t="shared" si="174"/>
        <v>0.93333333333333324</v>
      </c>
      <c r="V1003" s="185"/>
      <c r="W1003" s="185">
        <f t="shared" si="175"/>
        <v>0</v>
      </c>
      <c r="X1003" s="185">
        <f t="shared" si="175"/>
        <v>0.93333333333333324</v>
      </c>
      <c r="Y1003" s="185"/>
    </row>
    <row r="1004" spans="1:25" ht="18.75">
      <c r="A1004" s="181">
        <v>12</v>
      </c>
      <c r="B1004" s="306" t="s">
        <v>1169</v>
      </c>
      <c r="C1004" s="306" t="s">
        <v>4617</v>
      </c>
      <c r="D1004" s="307" t="s">
        <v>1205</v>
      </c>
      <c r="E1004" s="307" t="s">
        <v>4618</v>
      </c>
      <c r="F1004" s="181">
        <v>130</v>
      </c>
      <c r="G1004" s="238">
        <v>0.14299999999999954</v>
      </c>
      <c r="H1004" s="238">
        <v>0.46000000000000169</v>
      </c>
      <c r="I1004" s="308">
        <f t="shared" si="167"/>
        <v>5.4</v>
      </c>
      <c r="J1004" s="308">
        <f t="shared" si="168"/>
        <v>5.0999999999999996</v>
      </c>
      <c r="K1004" s="308">
        <f t="shared" si="169"/>
        <v>1.8</v>
      </c>
      <c r="L1004" s="308">
        <f t="shared" si="170"/>
        <v>3.3</v>
      </c>
      <c r="M1004" s="308">
        <f t="shared" si="176"/>
        <v>1.6570000000000005</v>
      </c>
      <c r="N1004" s="308">
        <f t="shared" si="171"/>
        <v>2.8399999999999981</v>
      </c>
      <c r="O1004" s="308">
        <f t="shared" si="172"/>
        <v>4.4969999999999981</v>
      </c>
      <c r="P1004" s="34">
        <f t="shared" si="173"/>
        <v>0.55233333333333345</v>
      </c>
      <c r="Q1004" s="34">
        <f t="shared" si="173"/>
        <v>0.94666666666666599</v>
      </c>
      <c r="R1004" s="33"/>
      <c r="S1004" s="33"/>
      <c r="T1004" s="33">
        <f t="shared" si="174"/>
        <v>0.55233333333333345</v>
      </c>
      <c r="U1004" s="309">
        <f t="shared" si="174"/>
        <v>0.94666666666666599</v>
      </c>
      <c r="V1004" s="185"/>
      <c r="W1004" s="185">
        <f t="shared" si="175"/>
        <v>0.55233333333333345</v>
      </c>
      <c r="X1004" s="185">
        <f t="shared" si="175"/>
        <v>0.94666666666666599</v>
      </c>
      <c r="Y1004" s="185"/>
    </row>
    <row r="1005" spans="1:25" ht="18.75">
      <c r="A1005" s="181">
        <v>13</v>
      </c>
      <c r="B1005" s="306" t="s">
        <v>1169</v>
      </c>
      <c r="C1005" s="306" t="s">
        <v>4603</v>
      </c>
      <c r="D1005" s="307" t="s">
        <v>1315</v>
      </c>
      <c r="E1005" s="307" t="s">
        <v>4619</v>
      </c>
      <c r="F1005" s="181">
        <v>292</v>
      </c>
      <c r="G1005" s="238"/>
      <c r="H1005" s="238"/>
      <c r="I1005" s="308">
        <f t="shared" si="167"/>
        <v>12</v>
      </c>
      <c r="J1005" s="308">
        <f t="shared" si="168"/>
        <v>11.4</v>
      </c>
      <c r="K1005" s="308">
        <f t="shared" si="169"/>
        <v>4</v>
      </c>
      <c r="L1005" s="308">
        <f t="shared" si="170"/>
        <v>7.4</v>
      </c>
      <c r="M1005" s="308">
        <f t="shared" si="176"/>
        <v>4</v>
      </c>
      <c r="N1005" s="308">
        <f t="shared" si="171"/>
        <v>7.4</v>
      </c>
      <c r="O1005" s="308">
        <f t="shared" si="172"/>
        <v>11.4</v>
      </c>
      <c r="P1005" s="34">
        <f t="shared" si="173"/>
        <v>1.3333333333333333</v>
      </c>
      <c r="Q1005" s="34">
        <f t="shared" si="173"/>
        <v>2.4666666666666668</v>
      </c>
      <c r="R1005" s="33"/>
      <c r="S1005" s="33"/>
      <c r="T1005" s="33">
        <f t="shared" si="174"/>
        <v>1.3333333333333333</v>
      </c>
      <c r="U1005" s="309">
        <f t="shared" si="174"/>
        <v>2.4666666666666668</v>
      </c>
      <c r="V1005" s="185"/>
      <c r="W1005" s="185">
        <f t="shared" si="175"/>
        <v>1.3333333333333333</v>
      </c>
      <c r="X1005" s="185">
        <f t="shared" si="175"/>
        <v>2.4666666666666668</v>
      </c>
      <c r="Y1005" s="185"/>
    </row>
    <row r="1006" spans="1:25" ht="18.75">
      <c r="A1006" s="181">
        <v>14</v>
      </c>
      <c r="B1006" s="306" t="s">
        <v>1169</v>
      </c>
      <c r="C1006" s="306" t="s">
        <v>1224</v>
      </c>
      <c r="D1006" s="307" t="s">
        <v>1249</v>
      </c>
      <c r="E1006" s="307" t="s">
        <v>4620</v>
      </c>
      <c r="F1006" s="181">
        <v>277</v>
      </c>
      <c r="G1006" s="238">
        <v>2.5074999999999998</v>
      </c>
      <c r="H1006" s="238">
        <v>5.8085000000000004</v>
      </c>
      <c r="I1006" s="308">
        <f t="shared" si="167"/>
        <v>11.4</v>
      </c>
      <c r="J1006" s="308">
        <f t="shared" si="168"/>
        <v>10.8</v>
      </c>
      <c r="K1006" s="308">
        <f t="shared" si="169"/>
        <v>3.8</v>
      </c>
      <c r="L1006" s="308">
        <f t="shared" si="170"/>
        <v>7</v>
      </c>
      <c r="M1006" s="308">
        <f t="shared" si="176"/>
        <v>1.2925</v>
      </c>
      <c r="N1006" s="308">
        <f t="shared" si="171"/>
        <v>1.1914999999999996</v>
      </c>
      <c r="O1006" s="308">
        <f t="shared" si="172"/>
        <v>2.4839999999999995</v>
      </c>
      <c r="P1006" s="34">
        <f t="shared" si="173"/>
        <v>0.43083333333333335</v>
      </c>
      <c r="Q1006" s="34">
        <f t="shared" si="173"/>
        <v>0.3971666666666665</v>
      </c>
      <c r="R1006" s="33"/>
      <c r="S1006" s="33"/>
      <c r="T1006" s="33">
        <f t="shared" si="174"/>
        <v>0.43083333333333335</v>
      </c>
      <c r="U1006" s="309">
        <f t="shared" si="174"/>
        <v>0.3971666666666665</v>
      </c>
      <c r="V1006" s="185"/>
      <c r="W1006" s="185">
        <f t="shared" si="175"/>
        <v>0.43083333333333335</v>
      </c>
      <c r="X1006" s="185">
        <f t="shared" si="175"/>
        <v>0.3971666666666665</v>
      </c>
      <c r="Y1006" s="185"/>
    </row>
    <row r="1007" spans="1:25" ht="18.75">
      <c r="A1007" s="181">
        <v>15</v>
      </c>
      <c r="B1007" s="306" t="s">
        <v>1169</v>
      </c>
      <c r="C1007" s="306" t="s">
        <v>509</v>
      </c>
      <c r="D1007" s="307" t="s">
        <v>4621</v>
      </c>
      <c r="E1007" s="307" t="s">
        <v>4622</v>
      </c>
      <c r="F1007" s="181">
        <v>294</v>
      </c>
      <c r="G1007" s="238">
        <v>2.3405000000000009</v>
      </c>
      <c r="H1007" s="238">
        <v>15.738000000000001</v>
      </c>
      <c r="I1007" s="308">
        <f t="shared" si="167"/>
        <v>12.1</v>
      </c>
      <c r="J1007" s="308">
        <f t="shared" si="168"/>
        <v>11.4</v>
      </c>
      <c r="K1007" s="308">
        <f t="shared" si="169"/>
        <v>4</v>
      </c>
      <c r="L1007" s="308">
        <f t="shared" si="170"/>
        <v>7.4</v>
      </c>
      <c r="M1007" s="308">
        <f t="shared" si="176"/>
        <v>1.6594999999999991</v>
      </c>
      <c r="N1007" s="308">
        <v>0</v>
      </c>
      <c r="O1007" s="308">
        <f t="shared" si="172"/>
        <v>1.6594999999999991</v>
      </c>
      <c r="P1007" s="34">
        <f t="shared" si="173"/>
        <v>0.55316666666666636</v>
      </c>
      <c r="Q1007" s="34">
        <f t="shared" si="173"/>
        <v>0</v>
      </c>
      <c r="R1007" s="33"/>
      <c r="S1007" s="33"/>
      <c r="T1007" s="33">
        <f t="shared" si="174"/>
        <v>0.55316666666666636</v>
      </c>
      <c r="U1007" s="309">
        <f t="shared" si="174"/>
        <v>0</v>
      </c>
      <c r="V1007" s="185"/>
      <c r="W1007" s="185">
        <f t="shared" si="175"/>
        <v>0.55316666666666636</v>
      </c>
      <c r="X1007" s="185">
        <f t="shared" si="175"/>
        <v>0</v>
      </c>
      <c r="Y1007" s="185"/>
    </row>
    <row r="1008" spans="1:25" ht="18.75">
      <c r="A1008" s="181">
        <v>16</v>
      </c>
      <c r="B1008" s="306" t="s">
        <v>1169</v>
      </c>
      <c r="C1008" s="306" t="s">
        <v>1333</v>
      </c>
      <c r="D1008" s="307" t="s">
        <v>1333</v>
      </c>
      <c r="E1008" s="307" t="s">
        <v>4623</v>
      </c>
      <c r="F1008" s="181">
        <v>66</v>
      </c>
      <c r="G1008" s="30"/>
      <c r="H1008" s="30"/>
      <c r="I1008" s="308">
        <f t="shared" si="167"/>
        <v>2.7</v>
      </c>
      <c r="J1008" s="308">
        <f t="shared" si="168"/>
        <v>2.6</v>
      </c>
      <c r="K1008" s="308">
        <f t="shared" si="169"/>
        <v>0.9</v>
      </c>
      <c r="L1008" s="308">
        <f t="shared" si="170"/>
        <v>1.7</v>
      </c>
      <c r="M1008" s="308">
        <f t="shared" si="176"/>
        <v>0.9</v>
      </c>
      <c r="N1008" s="308">
        <f t="shared" si="171"/>
        <v>1.7</v>
      </c>
      <c r="O1008" s="308">
        <f t="shared" si="172"/>
        <v>2.6</v>
      </c>
      <c r="P1008" s="34">
        <f t="shared" si="173"/>
        <v>0.3</v>
      </c>
      <c r="Q1008" s="34">
        <f t="shared" si="173"/>
        <v>0.56666666666666665</v>
      </c>
      <c r="R1008" s="33"/>
      <c r="S1008" s="33"/>
      <c r="T1008" s="33">
        <f t="shared" si="174"/>
        <v>0.3</v>
      </c>
      <c r="U1008" s="309">
        <f t="shared" si="174"/>
        <v>0.56666666666666665</v>
      </c>
      <c r="V1008" s="185"/>
      <c r="W1008" s="185">
        <f t="shared" si="175"/>
        <v>0.3</v>
      </c>
      <c r="X1008" s="185">
        <f t="shared" si="175"/>
        <v>0.56666666666666665</v>
      </c>
      <c r="Y1008" s="185"/>
    </row>
    <row r="1009" spans="1:25" ht="18.75">
      <c r="A1009" s="181">
        <v>17</v>
      </c>
      <c r="B1009" s="306" t="s">
        <v>1169</v>
      </c>
      <c r="C1009" s="306" t="s">
        <v>1333</v>
      </c>
      <c r="D1009" s="340" t="s">
        <v>4624</v>
      </c>
      <c r="E1009" s="340" t="s">
        <v>4625</v>
      </c>
      <c r="F1009" s="181">
        <v>45</v>
      </c>
      <c r="G1009" s="238"/>
      <c r="H1009" s="238"/>
      <c r="I1009" s="308">
        <f t="shared" si="167"/>
        <v>1.9</v>
      </c>
      <c r="J1009" s="308">
        <f t="shared" si="168"/>
        <v>1.7999999999999998</v>
      </c>
      <c r="K1009" s="308">
        <f t="shared" si="169"/>
        <v>0.6</v>
      </c>
      <c r="L1009" s="308">
        <f t="shared" si="170"/>
        <v>1.2</v>
      </c>
      <c r="M1009" s="308">
        <f t="shared" si="176"/>
        <v>0.6</v>
      </c>
      <c r="N1009" s="308">
        <f t="shared" si="171"/>
        <v>1.2</v>
      </c>
      <c r="O1009" s="308">
        <f t="shared" si="172"/>
        <v>1.7999999999999998</v>
      </c>
      <c r="P1009" s="34">
        <f t="shared" ref="P1009:Q1071" si="177">M1009*1/3</f>
        <v>0.19999999999999998</v>
      </c>
      <c r="Q1009" s="34">
        <f t="shared" si="177"/>
        <v>0.39999999999999997</v>
      </c>
      <c r="R1009" s="33"/>
      <c r="S1009" s="33"/>
      <c r="T1009" s="33">
        <f t="shared" si="174"/>
        <v>0.19999999999999998</v>
      </c>
      <c r="U1009" s="309">
        <f t="shared" si="174"/>
        <v>0.39999999999999997</v>
      </c>
      <c r="V1009" s="185"/>
      <c r="W1009" s="185">
        <f t="shared" si="175"/>
        <v>0.19999999999999998</v>
      </c>
      <c r="X1009" s="185">
        <f t="shared" si="175"/>
        <v>0.39999999999999997</v>
      </c>
      <c r="Y1009" s="185"/>
    </row>
    <row r="1010" spans="1:25" ht="18.75">
      <c r="A1010" s="181">
        <v>18</v>
      </c>
      <c r="B1010" s="306" t="s">
        <v>1169</v>
      </c>
      <c r="C1010" s="306" t="s">
        <v>1350</v>
      </c>
      <c r="D1010" s="307" t="s">
        <v>4626</v>
      </c>
      <c r="E1010" s="307" t="s">
        <v>4627</v>
      </c>
      <c r="F1010" s="181">
        <v>45</v>
      </c>
      <c r="G1010" s="238"/>
      <c r="H1010" s="238"/>
      <c r="I1010" s="308">
        <f t="shared" si="167"/>
        <v>1.9</v>
      </c>
      <c r="J1010" s="308">
        <f t="shared" si="168"/>
        <v>1.7999999999999998</v>
      </c>
      <c r="K1010" s="308">
        <f t="shared" si="169"/>
        <v>0.6</v>
      </c>
      <c r="L1010" s="308">
        <f t="shared" si="170"/>
        <v>1.2</v>
      </c>
      <c r="M1010" s="308">
        <f t="shared" si="176"/>
        <v>0.6</v>
      </c>
      <c r="N1010" s="308">
        <f t="shared" si="171"/>
        <v>1.2</v>
      </c>
      <c r="O1010" s="308">
        <f t="shared" si="172"/>
        <v>1.7999999999999998</v>
      </c>
      <c r="P1010" s="34">
        <f t="shared" si="177"/>
        <v>0.19999999999999998</v>
      </c>
      <c r="Q1010" s="34">
        <f t="shared" si="177"/>
        <v>0.39999999999999997</v>
      </c>
      <c r="R1010" s="33"/>
      <c r="S1010" s="33"/>
      <c r="T1010" s="33">
        <f t="shared" si="174"/>
        <v>0.19999999999999998</v>
      </c>
      <c r="U1010" s="309">
        <f t="shared" si="174"/>
        <v>0.39999999999999997</v>
      </c>
      <c r="V1010" s="185"/>
      <c r="W1010" s="185">
        <f t="shared" si="175"/>
        <v>0.19999999999999998</v>
      </c>
      <c r="X1010" s="185">
        <f t="shared" si="175"/>
        <v>0.39999999999999997</v>
      </c>
      <c r="Y1010" s="185"/>
    </row>
    <row r="1011" spans="1:25" ht="18.75">
      <c r="A1011" s="181">
        <v>19</v>
      </c>
      <c r="B1011" s="306" t="s">
        <v>1169</v>
      </c>
      <c r="C1011" s="306" t="s">
        <v>1299</v>
      </c>
      <c r="D1011" s="307" t="s">
        <v>1185</v>
      </c>
      <c r="E1011" s="307" t="s">
        <v>4628</v>
      </c>
      <c r="F1011" s="181">
        <v>138</v>
      </c>
      <c r="G1011" s="238">
        <v>0.72700000000000065</v>
      </c>
      <c r="H1011" s="238">
        <v>0.72199999999999931</v>
      </c>
      <c r="I1011" s="308">
        <f t="shared" si="167"/>
        <v>5.7</v>
      </c>
      <c r="J1011" s="308">
        <f t="shared" si="168"/>
        <v>5.4</v>
      </c>
      <c r="K1011" s="308">
        <f t="shared" si="169"/>
        <v>1.9</v>
      </c>
      <c r="L1011" s="308">
        <f t="shared" si="170"/>
        <v>3.5</v>
      </c>
      <c r="M1011" s="308">
        <f t="shared" si="176"/>
        <v>1.1729999999999992</v>
      </c>
      <c r="N1011" s="308">
        <f t="shared" si="171"/>
        <v>2.7780000000000005</v>
      </c>
      <c r="O1011" s="308">
        <f t="shared" si="172"/>
        <v>3.9509999999999996</v>
      </c>
      <c r="P1011" s="34">
        <f t="shared" si="177"/>
        <v>0.39099999999999974</v>
      </c>
      <c r="Q1011" s="34">
        <f t="shared" si="177"/>
        <v>0.92600000000000016</v>
      </c>
      <c r="R1011" s="33"/>
      <c r="S1011" s="33"/>
      <c r="T1011" s="33">
        <f t="shared" si="174"/>
        <v>0.39099999999999974</v>
      </c>
      <c r="U1011" s="309">
        <f t="shared" si="174"/>
        <v>0.92600000000000016</v>
      </c>
      <c r="V1011" s="185"/>
      <c r="W1011" s="185">
        <f t="shared" si="175"/>
        <v>0.39099999999999974</v>
      </c>
      <c r="X1011" s="185">
        <f t="shared" si="175"/>
        <v>0.92600000000000016</v>
      </c>
      <c r="Y1011" s="185"/>
    </row>
    <row r="1012" spans="1:25" ht="18.75">
      <c r="A1012" s="181">
        <v>20</v>
      </c>
      <c r="B1012" s="306" t="s">
        <v>1169</v>
      </c>
      <c r="C1012" s="306" t="s">
        <v>1346</v>
      </c>
      <c r="D1012" s="307" t="s">
        <v>1226</v>
      </c>
      <c r="E1012" s="307" t="s">
        <v>4629</v>
      </c>
      <c r="F1012" s="181">
        <v>36</v>
      </c>
      <c r="G1012" s="238">
        <v>0.3669999999999996</v>
      </c>
      <c r="H1012" s="238"/>
      <c r="I1012" s="308">
        <f t="shared" si="167"/>
        <v>1.5</v>
      </c>
      <c r="J1012" s="308">
        <f t="shared" si="168"/>
        <v>1.4</v>
      </c>
      <c r="K1012" s="308">
        <f t="shared" si="169"/>
        <v>0.5</v>
      </c>
      <c r="L1012" s="308">
        <f t="shared" si="170"/>
        <v>0.9</v>
      </c>
      <c r="M1012" s="308">
        <f t="shared" si="176"/>
        <v>0.1330000000000004</v>
      </c>
      <c r="N1012" s="308">
        <f t="shared" si="171"/>
        <v>0.9</v>
      </c>
      <c r="O1012" s="308">
        <f t="shared" si="172"/>
        <v>1.0330000000000004</v>
      </c>
      <c r="P1012" s="34">
        <f t="shared" si="177"/>
        <v>4.4333333333333468E-2</v>
      </c>
      <c r="Q1012" s="34">
        <f t="shared" si="177"/>
        <v>0.3</v>
      </c>
      <c r="R1012" s="33"/>
      <c r="S1012" s="33"/>
      <c r="T1012" s="33">
        <f t="shared" si="174"/>
        <v>4.4333333333333468E-2</v>
      </c>
      <c r="U1012" s="309">
        <f t="shared" si="174"/>
        <v>0.3</v>
      </c>
      <c r="V1012" s="185"/>
      <c r="W1012" s="185">
        <f t="shared" si="175"/>
        <v>4.4333333333333468E-2</v>
      </c>
      <c r="X1012" s="185">
        <f t="shared" si="175"/>
        <v>0.3</v>
      </c>
      <c r="Y1012" s="185"/>
    </row>
    <row r="1013" spans="1:25" ht="18.75">
      <c r="A1013" s="181">
        <v>21</v>
      </c>
      <c r="B1013" s="306" t="s">
        <v>1169</v>
      </c>
      <c r="C1013" s="306" t="s">
        <v>1333</v>
      </c>
      <c r="D1013" s="307" t="s">
        <v>1207</v>
      </c>
      <c r="E1013" s="307" t="s">
        <v>4630</v>
      </c>
      <c r="F1013" s="181">
        <v>72</v>
      </c>
      <c r="G1013" s="238"/>
      <c r="H1013" s="238"/>
      <c r="I1013" s="308">
        <f t="shared" si="167"/>
        <v>3</v>
      </c>
      <c r="J1013" s="308">
        <f t="shared" si="168"/>
        <v>2.8</v>
      </c>
      <c r="K1013" s="308">
        <f t="shared" si="169"/>
        <v>1</v>
      </c>
      <c r="L1013" s="308">
        <f t="shared" si="170"/>
        <v>1.8</v>
      </c>
      <c r="M1013" s="308">
        <f t="shared" si="176"/>
        <v>1</v>
      </c>
      <c r="N1013" s="308">
        <f t="shared" si="171"/>
        <v>1.8</v>
      </c>
      <c r="O1013" s="308">
        <f t="shared" si="172"/>
        <v>2.8</v>
      </c>
      <c r="P1013" s="34">
        <f t="shared" si="177"/>
        <v>0.33333333333333331</v>
      </c>
      <c r="Q1013" s="34">
        <f t="shared" si="177"/>
        <v>0.6</v>
      </c>
      <c r="R1013" s="33"/>
      <c r="S1013" s="33"/>
      <c r="T1013" s="33">
        <f t="shared" si="174"/>
        <v>0.33333333333333331</v>
      </c>
      <c r="U1013" s="309">
        <f t="shared" si="174"/>
        <v>0.6</v>
      </c>
      <c r="V1013" s="185"/>
      <c r="W1013" s="185">
        <f t="shared" si="175"/>
        <v>0.33333333333333331</v>
      </c>
      <c r="X1013" s="185">
        <f t="shared" si="175"/>
        <v>0.6</v>
      </c>
      <c r="Y1013" s="185"/>
    </row>
    <row r="1014" spans="1:25" ht="18.75">
      <c r="A1014" s="181">
        <v>22</v>
      </c>
      <c r="B1014" s="306" t="s">
        <v>1169</v>
      </c>
      <c r="C1014" s="306" t="s">
        <v>4631</v>
      </c>
      <c r="D1014" s="307" t="s">
        <v>1290</v>
      </c>
      <c r="E1014" s="307" t="s">
        <v>4632</v>
      </c>
      <c r="F1014" s="181">
        <v>66</v>
      </c>
      <c r="G1014" s="238"/>
      <c r="H1014" s="238"/>
      <c r="I1014" s="308">
        <f t="shared" si="167"/>
        <v>2.7</v>
      </c>
      <c r="J1014" s="308">
        <f t="shared" si="168"/>
        <v>2.6</v>
      </c>
      <c r="K1014" s="308">
        <f t="shared" si="169"/>
        <v>0.9</v>
      </c>
      <c r="L1014" s="308">
        <f t="shared" si="170"/>
        <v>1.7</v>
      </c>
      <c r="M1014" s="308">
        <f t="shared" si="176"/>
        <v>0.9</v>
      </c>
      <c r="N1014" s="308">
        <f t="shared" si="171"/>
        <v>1.7</v>
      </c>
      <c r="O1014" s="308">
        <f t="shared" si="172"/>
        <v>2.6</v>
      </c>
      <c r="P1014" s="34">
        <f t="shared" si="177"/>
        <v>0.3</v>
      </c>
      <c r="Q1014" s="34">
        <f t="shared" si="177"/>
        <v>0.56666666666666665</v>
      </c>
      <c r="R1014" s="33"/>
      <c r="S1014" s="33"/>
      <c r="T1014" s="33">
        <f t="shared" si="174"/>
        <v>0.3</v>
      </c>
      <c r="U1014" s="309">
        <f t="shared" si="174"/>
        <v>0.56666666666666665</v>
      </c>
      <c r="V1014" s="185"/>
      <c r="W1014" s="185">
        <f t="shared" si="175"/>
        <v>0.3</v>
      </c>
      <c r="X1014" s="185">
        <f t="shared" si="175"/>
        <v>0.56666666666666665</v>
      </c>
      <c r="Y1014" s="185"/>
    </row>
    <row r="1015" spans="1:25" ht="18.75">
      <c r="A1015" s="181">
        <v>23</v>
      </c>
      <c r="B1015" s="306" t="s">
        <v>1169</v>
      </c>
      <c r="C1015" s="306" t="s">
        <v>1174</v>
      </c>
      <c r="D1015" s="307" t="s">
        <v>1243</v>
      </c>
      <c r="E1015" s="307" t="s">
        <v>4633</v>
      </c>
      <c r="F1015" s="181">
        <v>38</v>
      </c>
      <c r="G1015" s="238"/>
      <c r="H1015" s="238"/>
      <c r="I1015" s="308">
        <f t="shared" si="167"/>
        <v>1.6</v>
      </c>
      <c r="J1015" s="308">
        <f t="shared" si="168"/>
        <v>1.5</v>
      </c>
      <c r="K1015" s="308">
        <f t="shared" si="169"/>
        <v>0.5</v>
      </c>
      <c r="L1015" s="308">
        <f t="shared" si="170"/>
        <v>1</v>
      </c>
      <c r="M1015" s="308">
        <f t="shared" si="176"/>
        <v>0.5</v>
      </c>
      <c r="N1015" s="308">
        <f t="shared" si="171"/>
        <v>1</v>
      </c>
      <c r="O1015" s="308">
        <f t="shared" si="172"/>
        <v>1.5</v>
      </c>
      <c r="P1015" s="34">
        <f t="shared" si="177"/>
        <v>0.16666666666666666</v>
      </c>
      <c r="Q1015" s="34">
        <f t="shared" si="177"/>
        <v>0.33333333333333331</v>
      </c>
      <c r="R1015" s="33"/>
      <c r="S1015" s="33"/>
      <c r="T1015" s="33">
        <f t="shared" si="174"/>
        <v>0.16666666666666666</v>
      </c>
      <c r="U1015" s="309">
        <f t="shared" si="174"/>
        <v>0.33333333333333331</v>
      </c>
      <c r="V1015" s="185"/>
      <c r="W1015" s="185">
        <f t="shared" si="175"/>
        <v>0.16666666666666666</v>
      </c>
      <c r="X1015" s="185">
        <f t="shared" si="175"/>
        <v>0.33333333333333331</v>
      </c>
      <c r="Y1015" s="185"/>
    </row>
    <row r="1016" spans="1:25" ht="18.75">
      <c r="A1016" s="181">
        <v>24</v>
      </c>
      <c r="B1016" s="306" t="s">
        <v>1169</v>
      </c>
      <c r="C1016" s="306" t="s">
        <v>1174</v>
      </c>
      <c r="D1016" s="307"/>
      <c r="E1016" s="307" t="s">
        <v>4634</v>
      </c>
      <c r="F1016" s="181">
        <v>93</v>
      </c>
      <c r="G1016" s="238"/>
      <c r="H1016" s="238"/>
      <c r="I1016" s="308">
        <f t="shared" si="167"/>
        <v>3.8</v>
      </c>
      <c r="J1016" s="308">
        <f t="shared" si="168"/>
        <v>3.5999999999999996</v>
      </c>
      <c r="K1016" s="308">
        <f t="shared" si="169"/>
        <v>1.3</v>
      </c>
      <c r="L1016" s="308">
        <f t="shared" si="170"/>
        <v>2.2999999999999998</v>
      </c>
      <c r="M1016" s="308">
        <f t="shared" si="176"/>
        <v>1.3</v>
      </c>
      <c r="N1016" s="308">
        <f t="shared" si="171"/>
        <v>2.2999999999999998</v>
      </c>
      <c r="O1016" s="308">
        <f t="shared" si="172"/>
        <v>3.5999999999999996</v>
      </c>
      <c r="P1016" s="34">
        <f t="shared" si="177"/>
        <v>0.43333333333333335</v>
      </c>
      <c r="Q1016" s="34">
        <f t="shared" si="177"/>
        <v>0.76666666666666661</v>
      </c>
      <c r="R1016" s="33"/>
      <c r="S1016" s="33"/>
      <c r="T1016" s="33">
        <f t="shared" si="174"/>
        <v>0.43333333333333335</v>
      </c>
      <c r="U1016" s="309">
        <f t="shared" si="174"/>
        <v>0.76666666666666661</v>
      </c>
      <c r="V1016" s="185"/>
      <c r="W1016" s="185">
        <f t="shared" si="175"/>
        <v>0.43333333333333335</v>
      </c>
      <c r="X1016" s="185">
        <f t="shared" si="175"/>
        <v>0.76666666666666661</v>
      </c>
      <c r="Y1016" s="185"/>
    </row>
    <row r="1017" spans="1:25" ht="18.75">
      <c r="A1017" s="181">
        <v>25</v>
      </c>
      <c r="B1017" s="306" t="s">
        <v>1169</v>
      </c>
      <c r="C1017" s="306" t="s">
        <v>1209</v>
      </c>
      <c r="D1017" s="307" t="s">
        <v>4635</v>
      </c>
      <c r="E1017" s="307" t="s">
        <v>4636</v>
      </c>
      <c r="F1017" s="181">
        <v>77</v>
      </c>
      <c r="G1017" s="238"/>
      <c r="H1017" s="238"/>
      <c r="I1017" s="308">
        <f t="shared" si="167"/>
        <v>3.2</v>
      </c>
      <c r="J1017" s="308">
        <f t="shared" si="168"/>
        <v>3.1</v>
      </c>
      <c r="K1017" s="308">
        <f t="shared" si="169"/>
        <v>1.1000000000000001</v>
      </c>
      <c r="L1017" s="308">
        <f t="shared" si="170"/>
        <v>2</v>
      </c>
      <c r="M1017" s="308">
        <f t="shared" si="176"/>
        <v>1.1000000000000001</v>
      </c>
      <c r="N1017" s="308">
        <f t="shared" si="171"/>
        <v>2</v>
      </c>
      <c r="O1017" s="308">
        <f t="shared" si="172"/>
        <v>3.1</v>
      </c>
      <c r="P1017" s="34">
        <f t="shared" si="177"/>
        <v>0.3666666666666667</v>
      </c>
      <c r="Q1017" s="34">
        <f t="shared" si="177"/>
        <v>0.66666666666666663</v>
      </c>
      <c r="R1017" s="33"/>
      <c r="S1017" s="33"/>
      <c r="T1017" s="33">
        <f t="shared" si="174"/>
        <v>0.3666666666666667</v>
      </c>
      <c r="U1017" s="309">
        <f t="shared" si="174"/>
        <v>0.66666666666666663</v>
      </c>
      <c r="V1017" s="185"/>
      <c r="W1017" s="185">
        <f t="shared" si="175"/>
        <v>0.3666666666666667</v>
      </c>
      <c r="X1017" s="185">
        <f t="shared" si="175"/>
        <v>0.66666666666666663</v>
      </c>
      <c r="Y1017" s="185"/>
    </row>
    <row r="1018" spans="1:25" ht="18.75">
      <c r="A1018" s="181">
        <v>26</v>
      </c>
      <c r="B1018" s="306" t="s">
        <v>1169</v>
      </c>
      <c r="C1018" s="306" t="s">
        <v>108</v>
      </c>
      <c r="D1018" s="307" t="s">
        <v>1327</v>
      </c>
      <c r="E1018" s="307" t="s">
        <v>4637</v>
      </c>
      <c r="F1018" s="181">
        <v>48</v>
      </c>
      <c r="G1018" s="238">
        <v>1.6980000000000002</v>
      </c>
      <c r="H1018" s="238"/>
      <c r="I1018" s="308">
        <f t="shared" si="167"/>
        <v>2</v>
      </c>
      <c r="J1018" s="308">
        <f t="shared" si="168"/>
        <v>1.9</v>
      </c>
      <c r="K1018" s="308">
        <f t="shared" si="169"/>
        <v>0.7</v>
      </c>
      <c r="L1018" s="308">
        <f t="shared" si="170"/>
        <v>1.2</v>
      </c>
      <c r="M1018" s="308">
        <v>0</v>
      </c>
      <c r="N1018" s="308">
        <f t="shared" si="171"/>
        <v>1.2</v>
      </c>
      <c r="O1018" s="308">
        <f t="shared" si="172"/>
        <v>1.2</v>
      </c>
      <c r="P1018" s="34">
        <f t="shared" si="177"/>
        <v>0</v>
      </c>
      <c r="Q1018" s="34">
        <f t="shared" si="177"/>
        <v>0.39999999999999997</v>
      </c>
      <c r="R1018" s="33"/>
      <c r="S1018" s="33"/>
      <c r="T1018" s="33">
        <f t="shared" si="174"/>
        <v>0</v>
      </c>
      <c r="U1018" s="309">
        <f t="shared" si="174"/>
        <v>0.39999999999999997</v>
      </c>
      <c r="V1018" s="185"/>
      <c r="W1018" s="185">
        <f t="shared" si="175"/>
        <v>0</v>
      </c>
      <c r="X1018" s="185">
        <f t="shared" si="175"/>
        <v>0.39999999999999997</v>
      </c>
      <c r="Y1018" s="185"/>
    </row>
    <row r="1019" spans="1:25" ht="18.75">
      <c r="A1019" s="181">
        <v>27</v>
      </c>
      <c r="B1019" s="306" t="s">
        <v>1169</v>
      </c>
      <c r="C1019" s="306" t="s">
        <v>108</v>
      </c>
      <c r="D1019" s="307" t="s">
        <v>4638</v>
      </c>
      <c r="E1019" s="307" t="s">
        <v>4639</v>
      </c>
      <c r="F1019" s="181">
        <v>240</v>
      </c>
      <c r="G1019" s="238"/>
      <c r="H1019" s="238"/>
      <c r="I1019" s="308">
        <f t="shared" si="167"/>
        <v>9.9</v>
      </c>
      <c r="J1019" s="308">
        <f t="shared" si="168"/>
        <v>9.3999999999999986</v>
      </c>
      <c r="K1019" s="308">
        <f t="shared" si="169"/>
        <v>3.3</v>
      </c>
      <c r="L1019" s="308">
        <f t="shared" si="170"/>
        <v>6.1</v>
      </c>
      <c r="M1019" s="308">
        <f t="shared" si="176"/>
        <v>3.3</v>
      </c>
      <c r="N1019" s="308">
        <f t="shared" si="171"/>
        <v>6.1</v>
      </c>
      <c r="O1019" s="308">
        <f t="shared" si="172"/>
        <v>9.3999999999999986</v>
      </c>
      <c r="P1019" s="34">
        <f t="shared" si="177"/>
        <v>1.0999999999999999</v>
      </c>
      <c r="Q1019" s="34">
        <f t="shared" si="177"/>
        <v>2.0333333333333332</v>
      </c>
      <c r="R1019" s="33"/>
      <c r="S1019" s="33"/>
      <c r="T1019" s="33">
        <f t="shared" si="174"/>
        <v>1.0999999999999999</v>
      </c>
      <c r="U1019" s="309">
        <f t="shared" si="174"/>
        <v>2.0333333333333332</v>
      </c>
      <c r="V1019" s="185"/>
      <c r="W1019" s="185">
        <f t="shared" si="175"/>
        <v>1.0999999999999999</v>
      </c>
      <c r="X1019" s="185">
        <f t="shared" si="175"/>
        <v>2.0333333333333332</v>
      </c>
      <c r="Y1019" s="185"/>
    </row>
    <row r="1020" spans="1:25" ht="18.75">
      <c r="A1020" s="181">
        <v>28</v>
      </c>
      <c r="B1020" s="306" t="s">
        <v>1169</v>
      </c>
      <c r="C1020" s="306" t="s">
        <v>1188</v>
      </c>
      <c r="D1020" s="307" t="s">
        <v>4640</v>
      </c>
      <c r="E1020" s="307" t="s">
        <v>4641</v>
      </c>
      <c r="F1020" s="181">
        <v>114</v>
      </c>
      <c r="G1020" s="238">
        <v>6.735999999999998</v>
      </c>
      <c r="H1020" s="238"/>
      <c r="I1020" s="308">
        <f t="shared" si="167"/>
        <v>4.7</v>
      </c>
      <c r="J1020" s="308">
        <f t="shared" si="168"/>
        <v>4.5</v>
      </c>
      <c r="K1020" s="308">
        <f t="shared" si="169"/>
        <v>1.6</v>
      </c>
      <c r="L1020" s="308">
        <f t="shared" si="170"/>
        <v>2.9</v>
      </c>
      <c r="M1020" s="308">
        <v>0</v>
      </c>
      <c r="N1020" s="308">
        <f t="shared" si="171"/>
        <v>2.9</v>
      </c>
      <c r="O1020" s="308">
        <f t="shared" si="172"/>
        <v>2.9</v>
      </c>
      <c r="P1020" s="34">
        <f t="shared" si="177"/>
        <v>0</v>
      </c>
      <c r="Q1020" s="34">
        <f t="shared" si="177"/>
        <v>0.96666666666666667</v>
      </c>
      <c r="R1020" s="33"/>
      <c r="S1020" s="33"/>
      <c r="T1020" s="33">
        <f t="shared" si="174"/>
        <v>0</v>
      </c>
      <c r="U1020" s="309">
        <f t="shared" si="174"/>
        <v>0.96666666666666667</v>
      </c>
      <c r="V1020" s="185"/>
      <c r="W1020" s="185">
        <f t="shared" si="175"/>
        <v>0</v>
      </c>
      <c r="X1020" s="185">
        <f t="shared" si="175"/>
        <v>0.96666666666666667</v>
      </c>
      <c r="Y1020" s="185"/>
    </row>
    <row r="1021" spans="1:25" ht="18.75">
      <c r="A1021" s="181">
        <v>29</v>
      </c>
      <c r="B1021" s="306" t="s">
        <v>1169</v>
      </c>
      <c r="C1021" s="306" t="s">
        <v>1174</v>
      </c>
      <c r="D1021" s="307"/>
      <c r="E1021" s="307" t="s">
        <v>4642</v>
      </c>
      <c r="F1021" s="181">
        <v>35</v>
      </c>
      <c r="G1021" s="238"/>
      <c r="H1021" s="238"/>
      <c r="I1021" s="308">
        <f t="shared" si="167"/>
        <v>1.4</v>
      </c>
      <c r="J1021" s="308">
        <f t="shared" si="168"/>
        <v>1.4</v>
      </c>
      <c r="K1021" s="308">
        <f t="shared" si="169"/>
        <v>0.5</v>
      </c>
      <c r="L1021" s="308">
        <f t="shared" si="170"/>
        <v>0.9</v>
      </c>
      <c r="M1021" s="308">
        <f t="shared" si="176"/>
        <v>0.5</v>
      </c>
      <c r="N1021" s="308">
        <f t="shared" si="171"/>
        <v>0.9</v>
      </c>
      <c r="O1021" s="308">
        <f t="shared" si="172"/>
        <v>1.4</v>
      </c>
      <c r="P1021" s="34">
        <f t="shared" si="177"/>
        <v>0.16666666666666666</v>
      </c>
      <c r="Q1021" s="34">
        <f t="shared" si="177"/>
        <v>0.3</v>
      </c>
      <c r="R1021" s="33"/>
      <c r="S1021" s="33"/>
      <c r="T1021" s="33">
        <f t="shared" si="174"/>
        <v>0.16666666666666666</v>
      </c>
      <c r="U1021" s="309">
        <f t="shared" si="174"/>
        <v>0.3</v>
      </c>
      <c r="V1021" s="185"/>
      <c r="W1021" s="185">
        <f t="shared" si="175"/>
        <v>0.16666666666666666</v>
      </c>
      <c r="X1021" s="185">
        <f t="shared" si="175"/>
        <v>0.3</v>
      </c>
      <c r="Y1021" s="185"/>
    </row>
    <row r="1022" spans="1:25" ht="18.75">
      <c r="A1022" s="181">
        <v>30</v>
      </c>
      <c r="B1022" s="306" t="s">
        <v>1169</v>
      </c>
      <c r="C1022" s="306" t="s">
        <v>108</v>
      </c>
      <c r="D1022" s="307" t="s">
        <v>4643</v>
      </c>
      <c r="E1022" s="307" t="s">
        <v>4644</v>
      </c>
      <c r="F1022" s="181">
        <v>237</v>
      </c>
      <c r="G1022" s="238"/>
      <c r="H1022" s="238"/>
      <c r="I1022" s="308">
        <f t="shared" si="167"/>
        <v>9.8000000000000007</v>
      </c>
      <c r="J1022" s="308">
        <f t="shared" si="168"/>
        <v>9.3000000000000007</v>
      </c>
      <c r="K1022" s="308">
        <f t="shared" si="169"/>
        <v>3.3</v>
      </c>
      <c r="L1022" s="308">
        <f t="shared" si="170"/>
        <v>6</v>
      </c>
      <c r="M1022" s="308">
        <f t="shared" si="176"/>
        <v>3.3</v>
      </c>
      <c r="N1022" s="308">
        <f t="shared" si="171"/>
        <v>6</v>
      </c>
      <c r="O1022" s="308">
        <f t="shared" si="172"/>
        <v>9.3000000000000007</v>
      </c>
      <c r="P1022" s="34">
        <f t="shared" si="177"/>
        <v>1.0999999999999999</v>
      </c>
      <c r="Q1022" s="34">
        <f t="shared" si="177"/>
        <v>2</v>
      </c>
      <c r="R1022" s="33"/>
      <c r="S1022" s="33"/>
      <c r="T1022" s="33">
        <f t="shared" si="174"/>
        <v>1.0999999999999999</v>
      </c>
      <c r="U1022" s="309">
        <f t="shared" si="174"/>
        <v>2</v>
      </c>
      <c r="V1022" s="185"/>
      <c r="W1022" s="185">
        <f t="shared" si="175"/>
        <v>1.0999999999999999</v>
      </c>
      <c r="X1022" s="185">
        <f t="shared" si="175"/>
        <v>2</v>
      </c>
      <c r="Y1022" s="185"/>
    </row>
    <row r="1023" spans="1:25" ht="18.75">
      <c r="A1023" s="181">
        <v>31</v>
      </c>
      <c r="B1023" s="306" t="s">
        <v>1169</v>
      </c>
      <c r="C1023" s="306" t="s">
        <v>1209</v>
      </c>
      <c r="D1023" s="307" t="s">
        <v>4645</v>
      </c>
      <c r="E1023" s="307" t="s">
        <v>4646</v>
      </c>
      <c r="F1023" s="181">
        <v>40</v>
      </c>
      <c r="G1023" s="238"/>
      <c r="H1023" s="238"/>
      <c r="I1023" s="308">
        <f t="shared" si="167"/>
        <v>1.7</v>
      </c>
      <c r="J1023" s="308">
        <f t="shared" si="168"/>
        <v>1.6</v>
      </c>
      <c r="K1023" s="308">
        <f t="shared" si="169"/>
        <v>0.6</v>
      </c>
      <c r="L1023" s="308">
        <f t="shared" si="170"/>
        <v>1</v>
      </c>
      <c r="M1023" s="308">
        <f t="shared" si="176"/>
        <v>0.6</v>
      </c>
      <c r="N1023" s="308">
        <f t="shared" si="171"/>
        <v>1</v>
      </c>
      <c r="O1023" s="308">
        <f t="shared" si="172"/>
        <v>1.6</v>
      </c>
      <c r="P1023" s="34">
        <f t="shared" si="177"/>
        <v>0.19999999999999998</v>
      </c>
      <c r="Q1023" s="34">
        <f t="shared" si="177"/>
        <v>0.33333333333333331</v>
      </c>
      <c r="R1023" s="33"/>
      <c r="S1023" s="33"/>
      <c r="T1023" s="33">
        <f t="shared" si="174"/>
        <v>0.19999999999999998</v>
      </c>
      <c r="U1023" s="309">
        <f t="shared" si="174"/>
        <v>0.33333333333333331</v>
      </c>
      <c r="V1023" s="185"/>
      <c r="W1023" s="185">
        <f t="shared" si="175"/>
        <v>0.19999999999999998</v>
      </c>
      <c r="X1023" s="185">
        <f t="shared" si="175"/>
        <v>0.33333333333333331</v>
      </c>
      <c r="Y1023" s="185"/>
    </row>
    <row r="1024" spans="1:25" ht="18.75">
      <c r="A1024" s="181">
        <v>32</v>
      </c>
      <c r="B1024" s="306" t="s">
        <v>1169</v>
      </c>
      <c r="C1024" s="306" t="s">
        <v>1209</v>
      </c>
      <c r="D1024" s="307" t="s">
        <v>1196</v>
      </c>
      <c r="E1024" s="307" t="s">
        <v>4647</v>
      </c>
      <c r="F1024" s="181">
        <v>59</v>
      </c>
      <c r="G1024" s="238"/>
      <c r="H1024" s="238"/>
      <c r="I1024" s="308">
        <f t="shared" si="167"/>
        <v>2.4</v>
      </c>
      <c r="J1024" s="308">
        <f t="shared" si="168"/>
        <v>2.2999999999999998</v>
      </c>
      <c r="K1024" s="308">
        <f t="shared" si="169"/>
        <v>0.8</v>
      </c>
      <c r="L1024" s="308">
        <f t="shared" si="170"/>
        <v>1.5</v>
      </c>
      <c r="M1024" s="308">
        <f t="shared" si="176"/>
        <v>0.8</v>
      </c>
      <c r="N1024" s="308">
        <f t="shared" si="171"/>
        <v>1.5</v>
      </c>
      <c r="O1024" s="308">
        <f t="shared" si="172"/>
        <v>2.2999999999999998</v>
      </c>
      <c r="P1024" s="34">
        <f t="shared" si="177"/>
        <v>0.26666666666666666</v>
      </c>
      <c r="Q1024" s="34">
        <f t="shared" si="177"/>
        <v>0.5</v>
      </c>
      <c r="R1024" s="33"/>
      <c r="S1024" s="33"/>
      <c r="T1024" s="33">
        <f t="shared" si="174"/>
        <v>0.26666666666666666</v>
      </c>
      <c r="U1024" s="309">
        <f t="shared" si="174"/>
        <v>0.5</v>
      </c>
      <c r="V1024" s="185"/>
      <c r="W1024" s="185">
        <f t="shared" si="175"/>
        <v>0.26666666666666666</v>
      </c>
      <c r="X1024" s="185">
        <f t="shared" si="175"/>
        <v>0.5</v>
      </c>
      <c r="Y1024" s="185"/>
    </row>
    <row r="1025" spans="1:25" ht="18.75">
      <c r="A1025" s="181">
        <v>33</v>
      </c>
      <c r="B1025" s="306" t="s">
        <v>1169</v>
      </c>
      <c r="C1025" s="306" t="s">
        <v>108</v>
      </c>
      <c r="D1025" s="307" t="s">
        <v>108</v>
      </c>
      <c r="E1025" s="307" t="s">
        <v>3922</v>
      </c>
      <c r="F1025" s="181">
        <v>43</v>
      </c>
      <c r="G1025" s="238"/>
      <c r="H1025" s="238"/>
      <c r="I1025" s="308">
        <f t="shared" si="167"/>
        <v>1.8</v>
      </c>
      <c r="J1025" s="308">
        <f t="shared" si="168"/>
        <v>1.7000000000000002</v>
      </c>
      <c r="K1025" s="308">
        <f t="shared" si="169"/>
        <v>0.6</v>
      </c>
      <c r="L1025" s="308">
        <f t="shared" si="170"/>
        <v>1.1000000000000001</v>
      </c>
      <c r="M1025" s="308">
        <f t="shared" si="176"/>
        <v>0.6</v>
      </c>
      <c r="N1025" s="308">
        <f t="shared" si="171"/>
        <v>1.1000000000000001</v>
      </c>
      <c r="O1025" s="308">
        <f t="shared" si="172"/>
        <v>1.7000000000000002</v>
      </c>
      <c r="P1025" s="34">
        <f t="shared" si="177"/>
        <v>0.19999999999999998</v>
      </c>
      <c r="Q1025" s="34">
        <f t="shared" si="177"/>
        <v>0.3666666666666667</v>
      </c>
      <c r="R1025" s="33"/>
      <c r="S1025" s="33"/>
      <c r="T1025" s="33">
        <f t="shared" si="174"/>
        <v>0.19999999999999998</v>
      </c>
      <c r="U1025" s="309">
        <f t="shared" si="174"/>
        <v>0.3666666666666667</v>
      </c>
      <c r="V1025" s="185"/>
      <c r="W1025" s="185">
        <f t="shared" si="175"/>
        <v>0.19999999999999998</v>
      </c>
      <c r="X1025" s="185">
        <f t="shared" si="175"/>
        <v>0.3666666666666667</v>
      </c>
      <c r="Y1025" s="185"/>
    </row>
    <row r="1026" spans="1:25" ht="18.75">
      <c r="A1026" s="181">
        <v>34</v>
      </c>
      <c r="B1026" s="306" t="s">
        <v>1169</v>
      </c>
      <c r="C1026" s="306" t="s">
        <v>1224</v>
      </c>
      <c r="D1026" s="307" t="s">
        <v>1224</v>
      </c>
      <c r="E1026" s="307" t="s">
        <v>4648</v>
      </c>
      <c r="F1026" s="181">
        <v>103</v>
      </c>
      <c r="G1026" s="124">
        <v>10.614469999999999</v>
      </c>
      <c r="H1026" s="124">
        <v>2.2289999999999988</v>
      </c>
      <c r="I1026" s="308">
        <f t="shared" si="167"/>
        <v>4.2</v>
      </c>
      <c r="J1026" s="308">
        <f t="shared" si="168"/>
        <v>4</v>
      </c>
      <c r="K1026" s="308">
        <f t="shared" si="169"/>
        <v>1.4</v>
      </c>
      <c r="L1026" s="308">
        <f t="shared" si="170"/>
        <v>2.6</v>
      </c>
      <c r="M1026" s="308">
        <v>0</v>
      </c>
      <c r="N1026" s="308">
        <f t="shared" si="171"/>
        <v>0.37100000000000133</v>
      </c>
      <c r="O1026" s="308">
        <f t="shared" si="172"/>
        <v>0.37100000000000133</v>
      </c>
      <c r="P1026" s="34">
        <f t="shared" si="177"/>
        <v>0</v>
      </c>
      <c r="Q1026" s="34">
        <f t="shared" si="177"/>
        <v>0.1236666666666671</v>
      </c>
      <c r="R1026" s="33"/>
      <c r="S1026" s="33"/>
      <c r="T1026" s="33">
        <f t="shared" si="174"/>
        <v>0</v>
      </c>
      <c r="U1026" s="309">
        <f t="shared" si="174"/>
        <v>0.1236666666666671</v>
      </c>
      <c r="V1026" s="185"/>
      <c r="W1026" s="185">
        <f t="shared" si="175"/>
        <v>0</v>
      </c>
      <c r="X1026" s="185">
        <f t="shared" si="175"/>
        <v>0.1236666666666671</v>
      </c>
      <c r="Y1026" s="185"/>
    </row>
    <row r="1027" spans="1:25" ht="18.75">
      <c r="A1027" s="181">
        <v>35</v>
      </c>
      <c r="B1027" s="306" t="s">
        <v>1169</v>
      </c>
      <c r="C1027" s="306" t="s">
        <v>4617</v>
      </c>
      <c r="D1027" s="307" t="s">
        <v>1361</v>
      </c>
      <c r="E1027" s="307" t="s">
        <v>4649</v>
      </c>
      <c r="F1027" s="181">
        <v>39</v>
      </c>
      <c r="G1027" s="238"/>
      <c r="H1027" s="238"/>
      <c r="I1027" s="308">
        <f t="shared" si="167"/>
        <v>1.6</v>
      </c>
      <c r="J1027" s="308">
        <f t="shared" si="168"/>
        <v>1.5</v>
      </c>
      <c r="K1027" s="308">
        <f t="shared" si="169"/>
        <v>0.5</v>
      </c>
      <c r="L1027" s="308">
        <f t="shared" si="170"/>
        <v>1</v>
      </c>
      <c r="M1027" s="308">
        <f t="shared" si="176"/>
        <v>0.5</v>
      </c>
      <c r="N1027" s="308">
        <f t="shared" si="171"/>
        <v>1</v>
      </c>
      <c r="O1027" s="308">
        <f t="shared" si="172"/>
        <v>1.5</v>
      </c>
      <c r="P1027" s="34">
        <f t="shared" si="177"/>
        <v>0.16666666666666666</v>
      </c>
      <c r="Q1027" s="34">
        <f t="shared" si="177"/>
        <v>0.33333333333333331</v>
      </c>
      <c r="R1027" s="33"/>
      <c r="S1027" s="33"/>
      <c r="T1027" s="33">
        <f t="shared" si="174"/>
        <v>0.16666666666666666</v>
      </c>
      <c r="U1027" s="309">
        <f t="shared" si="174"/>
        <v>0.33333333333333331</v>
      </c>
      <c r="V1027" s="185"/>
      <c r="W1027" s="185">
        <f t="shared" si="175"/>
        <v>0.16666666666666666</v>
      </c>
      <c r="X1027" s="185">
        <f t="shared" si="175"/>
        <v>0.33333333333333331</v>
      </c>
      <c r="Y1027" s="185"/>
    </row>
    <row r="1028" spans="1:25" ht="18.75">
      <c r="A1028" s="181">
        <v>36</v>
      </c>
      <c r="B1028" s="306" t="s">
        <v>1169</v>
      </c>
      <c r="C1028" s="306" t="s">
        <v>1254</v>
      </c>
      <c r="D1028" s="307" t="s">
        <v>4650</v>
      </c>
      <c r="E1028" s="307" t="s">
        <v>4651</v>
      </c>
      <c r="F1028" s="181">
        <v>53</v>
      </c>
      <c r="G1028" s="238"/>
      <c r="H1028" s="238"/>
      <c r="I1028" s="308">
        <f t="shared" si="167"/>
        <v>2.2000000000000002</v>
      </c>
      <c r="J1028" s="308">
        <f t="shared" si="168"/>
        <v>2.0999999999999996</v>
      </c>
      <c r="K1028" s="308">
        <f t="shared" si="169"/>
        <v>0.7</v>
      </c>
      <c r="L1028" s="308">
        <f t="shared" si="170"/>
        <v>1.4</v>
      </c>
      <c r="M1028" s="308">
        <f t="shared" si="176"/>
        <v>0.7</v>
      </c>
      <c r="N1028" s="308">
        <f t="shared" si="171"/>
        <v>1.4</v>
      </c>
      <c r="O1028" s="308">
        <f t="shared" si="172"/>
        <v>2.0999999999999996</v>
      </c>
      <c r="P1028" s="34">
        <f t="shared" si="177"/>
        <v>0.23333333333333331</v>
      </c>
      <c r="Q1028" s="34">
        <f t="shared" si="177"/>
        <v>0.46666666666666662</v>
      </c>
      <c r="R1028" s="33"/>
      <c r="S1028" s="33"/>
      <c r="T1028" s="33">
        <f t="shared" si="174"/>
        <v>0.23333333333333331</v>
      </c>
      <c r="U1028" s="309">
        <f t="shared" si="174"/>
        <v>0.46666666666666662</v>
      </c>
      <c r="V1028" s="185"/>
      <c r="W1028" s="185">
        <f t="shared" si="175"/>
        <v>0.23333333333333331</v>
      </c>
      <c r="X1028" s="185">
        <f t="shared" si="175"/>
        <v>0.46666666666666662</v>
      </c>
      <c r="Y1028" s="185"/>
    </row>
    <row r="1029" spans="1:25" ht="18.75">
      <c r="A1029" s="181">
        <v>37</v>
      </c>
      <c r="B1029" s="306" t="s">
        <v>1169</v>
      </c>
      <c r="C1029" s="306" t="s">
        <v>1299</v>
      </c>
      <c r="D1029" s="307" t="s">
        <v>4652</v>
      </c>
      <c r="E1029" s="307" t="s">
        <v>4653</v>
      </c>
      <c r="F1029" s="181">
        <v>74</v>
      </c>
      <c r="G1029" s="238"/>
      <c r="H1029" s="238"/>
      <c r="I1029" s="308">
        <f t="shared" si="167"/>
        <v>3.1</v>
      </c>
      <c r="J1029" s="308">
        <f t="shared" si="168"/>
        <v>2.9</v>
      </c>
      <c r="K1029" s="308">
        <f t="shared" si="169"/>
        <v>1</v>
      </c>
      <c r="L1029" s="308">
        <f t="shared" si="170"/>
        <v>1.9</v>
      </c>
      <c r="M1029" s="308">
        <f t="shared" si="176"/>
        <v>1</v>
      </c>
      <c r="N1029" s="308">
        <f t="shared" si="171"/>
        <v>1.9</v>
      </c>
      <c r="O1029" s="308">
        <f t="shared" si="172"/>
        <v>2.9</v>
      </c>
      <c r="P1029" s="34">
        <f t="shared" si="177"/>
        <v>0.33333333333333331</v>
      </c>
      <c r="Q1029" s="34">
        <f t="shared" si="177"/>
        <v>0.6333333333333333</v>
      </c>
      <c r="R1029" s="33"/>
      <c r="S1029" s="33"/>
      <c r="T1029" s="33">
        <f t="shared" si="174"/>
        <v>0.33333333333333331</v>
      </c>
      <c r="U1029" s="309">
        <f t="shared" si="174"/>
        <v>0.6333333333333333</v>
      </c>
      <c r="V1029" s="185"/>
      <c r="W1029" s="185">
        <f t="shared" si="175"/>
        <v>0.33333333333333331</v>
      </c>
      <c r="X1029" s="185">
        <f t="shared" si="175"/>
        <v>0.6333333333333333</v>
      </c>
      <c r="Y1029" s="185"/>
    </row>
    <row r="1030" spans="1:25" ht="18.75">
      <c r="A1030" s="181">
        <v>38</v>
      </c>
      <c r="B1030" s="306" t="s">
        <v>1169</v>
      </c>
      <c r="C1030" s="306" t="s">
        <v>108</v>
      </c>
      <c r="D1030" s="307" t="s">
        <v>4654</v>
      </c>
      <c r="E1030" s="307" t="s">
        <v>4655</v>
      </c>
      <c r="F1030" s="181">
        <v>106</v>
      </c>
      <c r="G1030" s="238">
        <v>9.793000000000001</v>
      </c>
      <c r="H1030" s="238">
        <v>4.0180000000000016</v>
      </c>
      <c r="I1030" s="308">
        <f t="shared" si="167"/>
        <v>4.4000000000000004</v>
      </c>
      <c r="J1030" s="308">
        <f t="shared" si="168"/>
        <v>4.2</v>
      </c>
      <c r="K1030" s="308">
        <f t="shared" si="169"/>
        <v>1.5</v>
      </c>
      <c r="L1030" s="308">
        <f t="shared" si="170"/>
        <v>2.7</v>
      </c>
      <c r="M1030" s="308">
        <v>0</v>
      </c>
      <c r="N1030" s="308">
        <v>0</v>
      </c>
      <c r="O1030" s="308">
        <f t="shared" si="172"/>
        <v>0</v>
      </c>
      <c r="P1030" s="34">
        <f t="shared" si="177"/>
        <v>0</v>
      </c>
      <c r="Q1030" s="34">
        <f t="shared" si="177"/>
        <v>0</v>
      </c>
      <c r="R1030" s="33"/>
      <c r="S1030" s="33"/>
      <c r="T1030" s="33">
        <f t="shared" si="174"/>
        <v>0</v>
      </c>
      <c r="U1030" s="309">
        <f t="shared" si="174"/>
        <v>0</v>
      </c>
      <c r="V1030" s="185"/>
      <c r="W1030" s="185">
        <f t="shared" si="175"/>
        <v>0</v>
      </c>
      <c r="X1030" s="185">
        <f t="shared" si="175"/>
        <v>0</v>
      </c>
      <c r="Y1030" s="185"/>
    </row>
    <row r="1031" spans="1:25" ht="18.75">
      <c r="A1031" s="181">
        <v>39</v>
      </c>
      <c r="B1031" s="306" t="s">
        <v>1169</v>
      </c>
      <c r="C1031" s="306" t="s">
        <v>1254</v>
      </c>
      <c r="D1031" s="307" t="s">
        <v>1254</v>
      </c>
      <c r="E1031" s="307" t="s">
        <v>4656</v>
      </c>
      <c r="F1031" s="181">
        <v>25</v>
      </c>
      <c r="G1031" s="238">
        <v>1.6086999999999998</v>
      </c>
      <c r="H1031" s="238">
        <v>2.6128000000000005</v>
      </c>
      <c r="I1031" s="308">
        <f t="shared" si="167"/>
        <v>1</v>
      </c>
      <c r="J1031" s="308">
        <f t="shared" si="168"/>
        <v>0.89999999999999991</v>
      </c>
      <c r="K1031" s="308">
        <f t="shared" si="169"/>
        <v>0.3</v>
      </c>
      <c r="L1031" s="308">
        <f t="shared" si="170"/>
        <v>0.6</v>
      </c>
      <c r="M1031" s="308">
        <v>0</v>
      </c>
      <c r="N1031" s="308">
        <v>0</v>
      </c>
      <c r="O1031" s="308">
        <f t="shared" si="172"/>
        <v>0</v>
      </c>
      <c r="P1031" s="34">
        <f t="shared" si="177"/>
        <v>0</v>
      </c>
      <c r="Q1031" s="34">
        <f t="shared" si="177"/>
        <v>0</v>
      </c>
      <c r="R1031" s="33"/>
      <c r="S1031" s="33"/>
      <c r="T1031" s="33">
        <f t="shared" si="174"/>
        <v>0</v>
      </c>
      <c r="U1031" s="309">
        <f t="shared" si="174"/>
        <v>0</v>
      </c>
      <c r="V1031" s="185"/>
      <c r="W1031" s="185">
        <f t="shared" si="175"/>
        <v>0</v>
      </c>
      <c r="X1031" s="185">
        <f t="shared" si="175"/>
        <v>0</v>
      </c>
      <c r="Y1031" s="185"/>
    </row>
    <row r="1032" spans="1:25" ht="18.75">
      <c r="A1032" s="181">
        <v>40</v>
      </c>
      <c r="B1032" s="306" t="s">
        <v>1169</v>
      </c>
      <c r="C1032" s="306" t="s">
        <v>1188</v>
      </c>
      <c r="D1032" s="307" t="s">
        <v>4657</v>
      </c>
      <c r="E1032" s="307" t="s">
        <v>4658</v>
      </c>
      <c r="F1032" s="181">
        <v>138</v>
      </c>
      <c r="G1032" s="238"/>
      <c r="H1032" s="238"/>
      <c r="I1032" s="308">
        <f t="shared" si="167"/>
        <v>5.7</v>
      </c>
      <c r="J1032" s="308">
        <f t="shared" si="168"/>
        <v>5.4</v>
      </c>
      <c r="K1032" s="308">
        <f t="shared" si="169"/>
        <v>1.9</v>
      </c>
      <c r="L1032" s="308">
        <f t="shared" si="170"/>
        <v>3.5</v>
      </c>
      <c r="M1032" s="308">
        <f t="shared" si="176"/>
        <v>1.9</v>
      </c>
      <c r="N1032" s="308">
        <f t="shared" si="171"/>
        <v>3.5</v>
      </c>
      <c r="O1032" s="308">
        <f t="shared" si="172"/>
        <v>5.4</v>
      </c>
      <c r="P1032" s="34">
        <f t="shared" si="177"/>
        <v>0.6333333333333333</v>
      </c>
      <c r="Q1032" s="34">
        <f t="shared" si="177"/>
        <v>1.1666666666666667</v>
      </c>
      <c r="R1032" s="33"/>
      <c r="S1032" s="33"/>
      <c r="T1032" s="33">
        <f t="shared" si="174"/>
        <v>0.6333333333333333</v>
      </c>
      <c r="U1032" s="309">
        <f t="shared" si="174"/>
        <v>1.1666666666666667</v>
      </c>
      <c r="V1032" s="185"/>
      <c r="W1032" s="185">
        <f t="shared" si="175"/>
        <v>0.6333333333333333</v>
      </c>
      <c r="X1032" s="185">
        <f t="shared" si="175"/>
        <v>1.1666666666666667</v>
      </c>
      <c r="Y1032" s="185"/>
    </row>
    <row r="1033" spans="1:25" ht="18.75">
      <c r="A1033" s="181">
        <v>41</v>
      </c>
      <c r="B1033" s="306" t="s">
        <v>1169</v>
      </c>
      <c r="C1033" s="306" t="s">
        <v>4617</v>
      </c>
      <c r="D1033" s="307" t="s">
        <v>4659</v>
      </c>
      <c r="E1033" s="307" t="s">
        <v>4660</v>
      </c>
      <c r="F1033" s="181">
        <v>58</v>
      </c>
      <c r="G1033" s="238"/>
      <c r="H1033" s="238"/>
      <c r="I1033" s="308">
        <f t="shared" si="167"/>
        <v>2.4</v>
      </c>
      <c r="J1033" s="308">
        <f t="shared" si="168"/>
        <v>2.2999999999999998</v>
      </c>
      <c r="K1033" s="308">
        <f t="shared" si="169"/>
        <v>0.8</v>
      </c>
      <c r="L1033" s="308">
        <f t="shared" si="170"/>
        <v>1.5</v>
      </c>
      <c r="M1033" s="308">
        <f t="shared" si="176"/>
        <v>0.8</v>
      </c>
      <c r="N1033" s="308">
        <f t="shared" si="171"/>
        <v>1.5</v>
      </c>
      <c r="O1033" s="308">
        <f t="shared" si="172"/>
        <v>2.2999999999999998</v>
      </c>
      <c r="P1033" s="34">
        <f t="shared" si="177"/>
        <v>0.26666666666666666</v>
      </c>
      <c r="Q1033" s="34">
        <f t="shared" si="177"/>
        <v>0.5</v>
      </c>
      <c r="R1033" s="33"/>
      <c r="S1033" s="33"/>
      <c r="T1033" s="33">
        <f t="shared" si="174"/>
        <v>0.26666666666666666</v>
      </c>
      <c r="U1033" s="309">
        <f t="shared" si="174"/>
        <v>0.5</v>
      </c>
      <c r="V1033" s="185"/>
      <c r="W1033" s="185">
        <f t="shared" si="175"/>
        <v>0.26666666666666666</v>
      </c>
      <c r="X1033" s="185">
        <f t="shared" si="175"/>
        <v>0.5</v>
      </c>
      <c r="Y1033" s="185"/>
    </row>
    <row r="1034" spans="1:25" ht="18.75">
      <c r="A1034" s="181">
        <v>42</v>
      </c>
      <c r="B1034" s="306" t="s">
        <v>1169</v>
      </c>
      <c r="C1034" s="306" t="s">
        <v>4603</v>
      </c>
      <c r="D1034" s="330" t="s">
        <v>4661</v>
      </c>
      <c r="E1034" s="307" t="s">
        <v>4662</v>
      </c>
      <c r="F1034" s="181">
        <v>103</v>
      </c>
      <c r="G1034" s="238"/>
      <c r="H1034" s="238"/>
      <c r="I1034" s="308">
        <f t="shared" si="167"/>
        <v>4.2</v>
      </c>
      <c r="J1034" s="308">
        <f t="shared" si="168"/>
        <v>4</v>
      </c>
      <c r="K1034" s="308">
        <f t="shared" si="169"/>
        <v>1.4</v>
      </c>
      <c r="L1034" s="308">
        <f t="shared" si="170"/>
        <v>2.6</v>
      </c>
      <c r="M1034" s="308">
        <f t="shared" si="176"/>
        <v>1.4</v>
      </c>
      <c r="N1034" s="308">
        <f t="shared" si="171"/>
        <v>2.6</v>
      </c>
      <c r="O1034" s="308">
        <f t="shared" si="172"/>
        <v>4</v>
      </c>
      <c r="P1034" s="34">
        <f t="shared" si="177"/>
        <v>0.46666666666666662</v>
      </c>
      <c r="Q1034" s="34">
        <f t="shared" si="177"/>
        <v>0.8666666666666667</v>
      </c>
      <c r="R1034" s="33"/>
      <c r="S1034" s="33"/>
      <c r="T1034" s="33">
        <f t="shared" si="174"/>
        <v>0.46666666666666662</v>
      </c>
      <c r="U1034" s="309">
        <f t="shared" si="174"/>
        <v>0.8666666666666667</v>
      </c>
      <c r="V1034" s="185"/>
      <c r="W1034" s="185">
        <f t="shared" si="175"/>
        <v>0.46666666666666662</v>
      </c>
      <c r="X1034" s="185">
        <f t="shared" si="175"/>
        <v>0.8666666666666667</v>
      </c>
      <c r="Y1034" s="185"/>
    </row>
    <row r="1035" spans="1:25" ht="18.75">
      <c r="A1035" s="181">
        <v>43</v>
      </c>
      <c r="B1035" s="306" t="s">
        <v>1169</v>
      </c>
      <c r="C1035" s="306" t="s">
        <v>1299</v>
      </c>
      <c r="D1035" s="307" t="s">
        <v>1342</v>
      </c>
      <c r="E1035" s="307" t="s">
        <v>4663</v>
      </c>
      <c r="F1035" s="181">
        <v>36</v>
      </c>
      <c r="G1035" s="238"/>
      <c r="H1035" s="238"/>
      <c r="I1035" s="308">
        <f t="shared" si="167"/>
        <v>1.5</v>
      </c>
      <c r="J1035" s="308">
        <f t="shared" si="168"/>
        <v>1.4</v>
      </c>
      <c r="K1035" s="308">
        <f t="shared" si="169"/>
        <v>0.5</v>
      </c>
      <c r="L1035" s="308">
        <f t="shared" si="170"/>
        <v>0.9</v>
      </c>
      <c r="M1035" s="308">
        <f t="shared" si="176"/>
        <v>0.5</v>
      </c>
      <c r="N1035" s="308">
        <f t="shared" si="171"/>
        <v>0.9</v>
      </c>
      <c r="O1035" s="308">
        <f t="shared" si="172"/>
        <v>1.4</v>
      </c>
      <c r="P1035" s="34">
        <f t="shared" si="177"/>
        <v>0.16666666666666666</v>
      </c>
      <c r="Q1035" s="34">
        <f t="shared" si="177"/>
        <v>0.3</v>
      </c>
      <c r="R1035" s="33"/>
      <c r="S1035" s="33"/>
      <c r="T1035" s="33">
        <f t="shared" si="174"/>
        <v>0.16666666666666666</v>
      </c>
      <c r="U1035" s="309">
        <f t="shared" si="174"/>
        <v>0.3</v>
      </c>
      <c r="V1035" s="185"/>
      <c r="W1035" s="185">
        <f t="shared" si="175"/>
        <v>0.16666666666666666</v>
      </c>
      <c r="X1035" s="185">
        <f t="shared" si="175"/>
        <v>0.3</v>
      </c>
      <c r="Y1035" s="185"/>
    </row>
    <row r="1036" spans="1:25" ht="18.75">
      <c r="A1036" s="181">
        <v>44</v>
      </c>
      <c r="B1036" s="306" t="s">
        <v>1169</v>
      </c>
      <c r="C1036" s="306" t="s">
        <v>1279</v>
      </c>
      <c r="D1036" s="307" t="s">
        <v>1279</v>
      </c>
      <c r="E1036" s="307" t="s">
        <v>4664</v>
      </c>
      <c r="F1036" s="181">
        <v>53</v>
      </c>
      <c r="G1036" s="238"/>
      <c r="H1036" s="238"/>
      <c r="I1036" s="308">
        <f t="shared" si="167"/>
        <v>2.2000000000000002</v>
      </c>
      <c r="J1036" s="308">
        <f t="shared" si="168"/>
        <v>2.0999999999999996</v>
      </c>
      <c r="K1036" s="308">
        <f t="shared" si="169"/>
        <v>0.7</v>
      </c>
      <c r="L1036" s="308">
        <f t="shared" si="170"/>
        <v>1.4</v>
      </c>
      <c r="M1036" s="308">
        <f t="shared" si="176"/>
        <v>0.7</v>
      </c>
      <c r="N1036" s="308">
        <f t="shared" si="171"/>
        <v>1.4</v>
      </c>
      <c r="O1036" s="308">
        <f t="shared" si="172"/>
        <v>2.0999999999999996</v>
      </c>
      <c r="P1036" s="34">
        <f t="shared" si="177"/>
        <v>0.23333333333333331</v>
      </c>
      <c r="Q1036" s="34">
        <f t="shared" si="177"/>
        <v>0.46666666666666662</v>
      </c>
      <c r="R1036" s="33"/>
      <c r="S1036" s="33"/>
      <c r="T1036" s="33">
        <f t="shared" si="174"/>
        <v>0.23333333333333331</v>
      </c>
      <c r="U1036" s="309">
        <f t="shared" si="174"/>
        <v>0.46666666666666662</v>
      </c>
      <c r="V1036" s="185"/>
      <c r="W1036" s="185">
        <f t="shared" si="175"/>
        <v>0.23333333333333331</v>
      </c>
      <c r="X1036" s="185">
        <f t="shared" si="175"/>
        <v>0.46666666666666662</v>
      </c>
      <c r="Y1036" s="185"/>
    </row>
    <row r="1037" spans="1:25" ht="18.75">
      <c r="A1037" s="181">
        <v>45</v>
      </c>
      <c r="B1037" s="306" t="s">
        <v>1169</v>
      </c>
      <c r="C1037" s="306" t="s">
        <v>1254</v>
      </c>
      <c r="D1037" s="314" t="s">
        <v>4665</v>
      </c>
      <c r="E1037" s="314" t="s">
        <v>4666</v>
      </c>
      <c r="F1037" s="181">
        <v>280</v>
      </c>
      <c r="G1037" s="238"/>
      <c r="H1037" s="238"/>
      <c r="I1037" s="308">
        <f t="shared" si="167"/>
        <v>11.6</v>
      </c>
      <c r="J1037" s="308">
        <f t="shared" si="168"/>
        <v>11</v>
      </c>
      <c r="K1037" s="308">
        <f t="shared" si="169"/>
        <v>3.9</v>
      </c>
      <c r="L1037" s="308">
        <f t="shared" si="170"/>
        <v>7.1</v>
      </c>
      <c r="M1037" s="308">
        <f t="shared" si="176"/>
        <v>3.9</v>
      </c>
      <c r="N1037" s="308">
        <f t="shared" si="171"/>
        <v>7.1</v>
      </c>
      <c r="O1037" s="308">
        <f t="shared" si="172"/>
        <v>11</v>
      </c>
      <c r="P1037" s="34">
        <f t="shared" si="177"/>
        <v>1.3</v>
      </c>
      <c r="Q1037" s="34">
        <f t="shared" si="177"/>
        <v>2.3666666666666667</v>
      </c>
      <c r="R1037" s="33"/>
      <c r="S1037" s="33"/>
      <c r="T1037" s="33">
        <f t="shared" si="174"/>
        <v>1.3</v>
      </c>
      <c r="U1037" s="309">
        <f t="shared" si="174"/>
        <v>2.3666666666666667</v>
      </c>
      <c r="V1037" s="185"/>
      <c r="W1037" s="185">
        <f t="shared" si="175"/>
        <v>1.3</v>
      </c>
      <c r="X1037" s="185">
        <f t="shared" si="175"/>
        <v>2.3666666666666667</v>
      </c>
      <c r="Y1037" s="185"/>
    </row>
    <row r="1038" spans="1:25" ht="18.75">
      <c r="A1038" s="181">
        <v>46</v>
      </c>
      <c r="B1038" s="306" t="s">
        <v>1169</v>
      </c>
      <c r="C1038" s="306" t="s">
        <v>1305</v>
      </c>
      <c r="D1038" s="307" t="s">
        <v>1305</v>
      </c>
      <c r="E1038" s="307" t="s">
        <v>4667</v>
      </c>
      <c r="F1038" s="181">
        <v>35</v>
      </c>
      <c r="G1038" s="238"/>
      <c r="H1038" s="238"/>
      <c r="I1038" s="308">
        <f t="shared" si="167"/>
        <v>1.4</v>
      </c>
      <c r="J1038" s="308">
        <f t="shared" si="168"/>
        <v>1.4</v>
      </c>
      <c r="K1038" s="308">
        <f t="shared" si="169"/>
        <v>0.5</v>
      </c>
      <c r="L1038" s="308">
        <f t="shared" si="170"/>
        <v>0.9</v>
      </c>
      <c r="M1038" s="308">
        <f t="shared" si="176"/>
        <v>0.5</v>
      </c>
      <c r="N1038" s="308">
        <f t="shared" si="171"/>
        <v>0.9</v>
      </c>
      <c r="O1038" s="308">
        <f t="shared" si="172"/>
        <v>1.4</v>
      </c>
      <c r="P1038" s="34">
        <f t="shared" si="177"/>
        <v>0.16666666666666666</v>
      </c>
      <c r="Q1038" s="34">
        <f t="shared" si="177"/>
        <v>0.3</v>
      </c>
      <c r="R1038" s="33"/>
      <c r="S1038" s="33"/>
      <c r="T1038" s="33">
        <f t="shared" si="174"/>
        <v>0.16666666666666666</v>
      </c>
      <c r="U1038" s="309">
        <f t="shared" si="174"/>
        <v>0.3</v>
      </c>
      <c r="V1038" s="185"/>
      <c r="W1038" s="185">
        <f t="shared" si="175"/>
        <v>0.16666666666666666</v>
      </c>
      <c r="X1038" s="185">
        <f t="shared" si="175"/>
        <v>0.3</v>
      </c>
      <c r="Y1038" s="185"/>
    </row>
    <row r="1039" spans="1:25" ht="18.75">
      <c r="A1039" s="181">
        <v>47</v>
      </c>
      <c r="B1039" s="306" t="s">
        <v>1169</v>
      </c>
      <c r="C1039" s="306" t="s">
        <v>1305</v>
      </c>
      <c r="D1039" s="307"/>
      <c r="E1039" s="307" t="s">
        <v>4668</v>
      </c>
      <c r="F1039" s="181">
        <v>67</v>
      </c>
      <c r="G1039" s="238"/>
      <c r="H1039" s="238"/>
      <c r="I1039" s="308">
        <f t="shared" si="167"/>
        <v>2.8</v>
      </c>
      <c r="J1039" s="308">
        <f t="shared" si="168"/>
        <v>2.6</v>
      </c>
      <c r="K1039" s="308">
        <f t="shared" si="169"/>
        <v>0.9</v>
      </c>
      <c r="L1039" s="308">
        <f t="shared" si="170"/>
        <v>1.7</v>
      </c>
      <c r="M1039" s="308">
        <f t="shared" si="176"/>
        <v>0.9</v>
      </c>
      <c r="N1039" s="308">
        <f t="shared" si="171"/>
        <v>1.7</v>
      </c>
      <c r="O1039" s="308">
        <f t="shared" si="172"/>
        <v>2.6</v>
      </c>
      <c r="P1039" s="34">
        <f t="shared" si="177"/>
        <v>0.3</v>
      </c>
      <c r="Q1039" s="34">
        <f t="shared" si="177"/>
        <v>0.56666666666666665</v>
      </c>
      <c r="R1039" s="33"/>
      <c r="S1039" s="33"/>
      <c r="T1039" s="33">
        <f t="shared" si="174"/>
        <v>0.3</v>
      </c>
      <c r="U1039" s="309">
        <f t="shared" si="174"/>
        <v>0.56666666666666665</v>
      </c>
      <c r="V1039" s="185"/>
      <c r="W1039" s="185">
        <f t="shared" si="175"/>
        <v>0.3</v>
      </c>
      <c r="X1039" s="185">
        <f t="shared" si="175"/>
        <v>0.56666666666666665</v>
      </c>
      <c r="Y1039" s="185"/>
    </row>
    <row r="1040" spans="1:25" ht="18.75">
      <c r="A1040" s="181">
        <v>48</v>
      </c>
      <c r="B1040" s="306" t="s">
        <v>1169</v>
      </c>
      <c r="C1040" s="306" t="s">
        <v>1350</v>
      </c>
      <c r="D1040" s="307" t="s">
        <v>4669</v>
      </c>
      <c r="E1040" s="307" t="s">
        <v>4670</v>
      </c>
      <c r="F1040" s="181">
        <v>94</v>
      </c>
      <c r="G1040" s="238">
        <v>0.91399999999999981</v>
      </c>
      <c r="H1040" s="238">
        <v>0.15399999999999978</v>
      </c>
      <c r="I1040" s="308">
        <f t="shared" si="167"/>
        <v>3.9</v>
      </c>
      <c r="J1040" s="308">
        <f t="shared" si="168"/>
        <v>3.7</v>
      </c>
      <c r="K1040" s="308">
        <f t="shared" si="169"/>
        <v>1.3</v>
      </c>
      <c r="L1040" s="308">
        <f t="shared" si="170"/>
        <v>2.4</v>
      </c>
      <c r="M1040" s="308">
        <f t="shared" si="176"/>
        <v>0.38600000000000023</v>
      </c>
      <c r="N1040" s="308">
        <f t="shared" si="171"/>
        <v>2.246</v>
      </c>
      <c r="O1040" s="308">
        <f t="shared" si="172"/>
        <v>2.6320000000000001</v>
      </c>
      <c r="P1040" s="34">
        <f t="shared" si="177"/>
        <v>0.12866666666666673</v>
      </c>
      <c r="Q1040" s="34">
        <f t="shared" si="177"/>
        <v>0.7486666666666667</v>
      </c>
      <c r="R1040" s="33"/>
      <c r="S1040" s="33"/>
      <c r="T1040" s="33">
        <f t="shared" si="174"/>
        <v>0.12866666666666673</v>
      </c>
      <c r="U1040" s="309">
        <f t="shared" si="174"/>
        <v>0.7486666666666667</v>
      </c>
      <c r="V1040" s="185"/>
      <c r="W1040" s="185">
        <f t="shared" si="175"/>
        <v>0.12866666666666673</v>
      </c>
      <c r="X1040" s="185">
        <f t="shared" si="175"/>
        <v>0.7486666666666667</v>
      </c>
      <c r="Y1040" s="185"/>
    </row>
    <row r="1041" spans="1:25" ht="18.75">
      <c r="A1041" s="181">
        <v>49</v>
      </c>
      <c r="B1041" s="306" t="s">
        <v>1169</v>
      </c>
      <c r="C1041" s="306" t="s">
        <v>1279</v>
      </c>
      <c r="D1041" s="307" t="s">
        <v>4671</v>
      </c>
      <c r="E1041" s="307" t="s">
        <v>4672</v>
      </c>
      <c r="F1041" s="181">
        <v>105</v>
      </c>
      <c r="G1041" s="238"/>
      <c r="H1041" s="238"/>
      <c r="I1041" s="308">
        <f t="shared" si="167"/>
        <v>4.3</v>
      </c>
      <c r="J1041" s="308">
        <f t="shared" si="168"/>
        <v>4</v>
      </c>
      <c r="K1041" s="308">
        <f t="shared" si="169"/>
        <v>1.4</v>
      </c>
      <c r="L1041" s="308">
        <f t="shared" si="170"/>
        <v>2.6</v>
      </c>
      <c r="M1041" s="308">
        <f t="shared" si="176"/>
        <v>1.4</v>
      </c>
      <c r="N1041" s="308">
        <f t="shared" si="171"/>
        <v>2.6</v>
      </c>
      <c r="O1041" s="308">
        <f t="shared" si="172"/>
        <v>4</v>
      </c>
      <c r="P1041" s="34">
        <f t="shared" si="177"/>
        <v>0.46666666666666662</v>
      </c>
      <c r="Q1041" s="34">
        <f t="shared" si="177"/>
        <v>0.8666666666666667</v>
      </c>
      <c r="R1041" s="33"/>
      <c r="S1041" s="33"/>
      <c r="T1041" s="33">
        <f t="shared" si="174"/>
        <v>0.46666666666666662</v>
      </c>
      <c r="U1041" s="309">
        <f t="shared" si="174"/>
        <v>0.8666666666666667</v>
      </c>
      <c r="V1041" s="185"/>
      <c r="W1041" s="185">
        <f t="shared" si="175"/>
        <v>0.46666666666666662</v>
      </c>
      <c r="X1041" s="185">
        <f t="shared" si="175"/>
        <v>0.8666666666666667</v>
      </c>
      <c r="Y1041" s="185"/>
    </row>
    <row r="1042" spans="1:25" ht="18.75">
      <c r="A1042" s="181">
        <v>50</v>
      </c>
      <c r="B1042" s="306" t="s">
        <v>1169</v>
      </c>
      <c r="C1042" s="306" t="s">
        <v>1305</v>
      </c>
      <c r="D1042" s="307" t="s">
        <v>4673</v>
      </c>
      <c r="E1042" s="307" t="s">
        <v>4674</v>
      </c>
      <c r="F1042" s="181">
        <v>34</v>
      </c>
      <c r="G1042" s="238"/>
      <c r="H1042" s="238"/>
      <c r="I1042" s="308">
        <f t="shared" si="167"/>
        <v>1.4</v>
      </c>
      <c r="J1042" s="308">
        <f t="shared" si="168"/>
        <v>1.4</v>
      </c>
      <c r="K1042" s="308">
        <f t="shared" si="169"/>
        <v>0.5</v>
      </c>
      <c r="L1042" s="308">
        <f t="shared" si="170"/>
        <v>0.9</v>
      </c>
      <c r="M1042" s="308">
        <f t="shared" si="176"/>
        <v>0.5</v>
      </c>
      <c r="N1042" s="308">
        <f t="shared" si="171"/>
        <v>0.9</v>
      </c>
      <c r="O1042" s="308">
        <f t="shared" si="172"/>
        <v>1.4</v>
      </c>
      <c r="P1042" s="34">
        <f t="shared" si="177"/>
        <v>0.16666666666666666</v>
      </c>
      <c r="Q1042" s="34">
        <f t="shared" si="177"/>
        <v>0.3</v>
      </c>
      <c r="R1042" s="33"/>
      <c r="S1042" s="33"/>
      <c r="T1042" s="33">
        <f t="shared" si="174"/>
        <v>0.16666666666666666</v>
      </c>
      <c r="U1042" s="309">
        <f t="shared" si="174"/>
        <v>0.3</v>
      </c>
      <c r="V1042" s="185"/>
      <c r="W1042" s="185">
        <f t="shared" si="175"/>
        <v>0.16666666666666666</v>
      </c>
      <c r="X1042" s="185">
        <f t="shared" si="175"/>
        <v>0.3</v>
      </c>
      <c r="Y1042" s="185"/>
    </row>
    <row r="1043" spans="1:25" ht="18.75">
      <c r="A1043" s="181">
        <v>51</v>
      </c>
      <c r="B1043" s="306" t="s">
        <v>1169</v>
      </c>
      <c r="C1043" s="306" t="s">
        <v>1174</v>
      </c>
      <c r="D1043" s="307" t="s">
        <v>4675</v>
      </c>
      <c r="E1043" s="307" t="s">
        <v>4676</v>
      </c>
      <c r="F1043" s="181">
        <v>103</v>
      </c>
      <c r="G1043" s="238"/>
      <c r="H1043" s="238"/>
      <c r="I1043" s="308">
        <f t="shared" si="167"/>
        <v>4.2</v>
      </c>
      <c r="J1043" s="308">
        <f t="shared" si="168"/>
        <v>4</v>
      </c>
      <c r="K1043" s="308">
        <f t="shared" si="169"/>
        <v>1.4</v>
      </c>
      <c r="L1043" s="308">
        <f t="shared" si="170"/>
        <v>2.6</v>
      </c>
      <c r="M1043" s="308">
        <f t="shared" si="176"/>
        <v>1.4</v>
      </c>
      <c r="N1043" s="308">
        <f t="shared" si="171"/>
        <v>2.6</v>
      </c>
      <c r="O1043" s="308">
        <f t="shared" si="172"/>
        <v>4</v>
      </c>
      <c r="P1043" s="34">
        <f t="shared" si="177"/>
        <v>0.46666666666666662</v>
      </c>
      <c r="Q1043" s="34">
        <f t="shared" si="177"/>
        <v>0.8666666666666667</v>
      </c>
      <c r="R1043" s="33"/>
      <c r="S1043" s="33"/>
      <c r="T1043" s="33">
        <f t="shared" si="174"/>
        <v>0.46666666666666662</v>
      </c>
      <c r="U1043" s="309">
        <f t="shared" si="174"/>
        <v>0.8666666666666667</v>
      </c>
      <c r="V1043" s="185"/>
      <c r="W1043" s="185">
        <f t="shared" si="175"/>
        <v>0.46666666666666662</v>
      </c>
      <c r="X1043" s="185">
        <f t="shared" si="175"/>
        <v>0.8666666666666667</v>
      </c>
      <c r="Y1043" s="185"/>
    </row>
    <row r="1044" spans="1:25" ht="18.75">
      <c r="A1044" s="181">
        <v>52</v>
      </c>
      <c r="B1044" s="306" t="s">
        <v>1169</v>
      </c>
      <c r="C1044" s="306" t="s">
        <v>4612</v>
      </c>
      <c r="D1044" s="373" t="s">
        <v>414</v>
      </c>
      <c r="E1044" s="373" t="s">
        <v>4558</v>
      </c>
      <c r="F1044" s="313">
        <v>33</v>
      </c>
      <c r="G1044" s="238">
        <v>2.09</v>
      </c>
      <c r="H1044" s="238">
        <v>4.5999999999999996</v>
      </c>
      <c r="I1044" s="308">
        <f t="shared" si="167"/>
        <v>1.4</v>
      </c>
      <c r="J1044" s="308">
        <f t="shared" si="168"/>
        <v>1.4</v>
      </c>
      <c r="K1044" s="308">
        <f t="shared" si="169"/>
        <v>0.5</v>
      </c>
      <c r="L1044" s="308">
        <f t="shared" si="170"/>
        <v>0.9</v>
      </c>
      <c r="M1044" s="308">
        <v>0</v>
      </c>
      <c r="N1044" s="308">
        <v>0</v>
      </c>
      <c r="O1044" s="308">
        <f t="shared" si="172"/>
        <v>0</v>
      </c>
      <c r="P1044" s="34">
        <f t="shared" si="177"/>
        <v>0</v>
      </c>
      <c r="Q1044" s="34">
        <f t="shared" si="177"/>
        <v>0</v>
      </c>
      <c r="R1044" s="33"/>
      <c r="S1044" s="33"/>
      <c r="T1044" s="33">
        <f t="shared" si="174"/>
        <v>0</v>
      </c>
      <c r="U1044" s="309">
        <f t="shared" si="174"/>
        <v>0</v>
      </c>
      <c r="V1044" s="185"/>
      <c r="W1044" s="185">
        <f t="shared" si="175"/>
        <v>0</v>
      </c>
      <c r="X1044" s="185">
        <f t="shared" si="175"/>
        <v>0</v>
      </c>
      <c r="Y1044" s="185"/>
    </row>
    <row r="1045" spans="1:25" ht="18.75">
      <c r="A1045" s="181">
        <v>53</v>
      </c>
      <c r="B1045" s="306" t="s">
        <v>1169</v>
      </c>
      <c r="C1045" s="306" t="s">
        <v>1209</v>
      </c>
      <c r="D1045" s="373" t="s">
        <v>1209</v>
      </c>
      <c r="E1045" s="373" t="s">
        <v>4677</v>
      </c>
      <c r="F1045" s="313">
        <v>238</v>
      </c>
      <c r="G1045" s="238"/>
      <c r="H1045" s="238"/>
      <c r="I1045" s="308">
        <f t="shared" si="167"/>
        <v>9.8000000000000007</v>
      </c>
      <c r="J1045" s="308">
        <f t="shared" si="168"/>
        <v>9.3000000000000007</v>
      </c>
      <c r="K1045" s="308">
        <f t="shared" si="169"/>
        <v>3.3</v>
      </c>
      <c r="L1045" s="308">
        <f t="shared" si="170"/>
        <v>6</v>
      </c>
      <c r="M1045" s="308">
        <f t="shared" si="176"/>
        <v>3.3</v>
      </c>
      <c r="N1045" s="308">
        <f t="shared" si="171"/>
        <v>6</v>
      </c>
      <c r="O1045" s="308">
        <f t="shared" si="172"/>
        <v>9.3000000000000007</v>
      </c>
      <c r="P1045" s="34">
        <f t="shared" si="177"/>
        <v>1.0999999999999999</v>
      </c>
      <c r="Q1045" s="34">
        <f t="shared" si="177"/>
        <v>2</v>
      </c>
      <c r="R1045" s="33"/>
      <c r="S1045" s="33"/>
      <c r="T1045" s="33">
        <f t="shared" si="174"/>
        <v>1.0999999999999999</v>
      </c>
      <c r="U1045" s="309">
        <f t="shared" si="174"/>
        <v>2</v>
      </c>
      <c r="V1045" s="185"/>
      <c r="W1045" s="185">
        <f t="shared" si="175"/>
        <v>1.0999999999999999</v>
      </c>
      <c r="X1045" s="185">
        <f t="shared" si="175"/>
        <v>2</v>
      </c>
      <c r="Y1045" s="185"/>
    </row>
    <row r="1046" spans="1:25" ht="18.75">
      <c r="A1046" s="181">
        <v>54</v>
      </c>
      <c r="B1046" s="306" t="s">
        <v>1169</v>
      </c>
      <c r="C1046" s="306" t="s">
        <v>108</v>
      </c>
      <c r="D1046" s="374"/>
      <c r="E1046" s="315" t="s">
        <v>4678</v>
      </c>
      <c r="F1046" s="313">
        <v>295</v>
      </c>
      <c r="G1046" s="238"/>
      <c r="H1046" s="238"/>
      <c r="I1046" s="308">
        <f t="shared" si="167"/>
        <v>12.2</v>
      </c>
      <c r="J1046" s="308">
        <f t="shared" si="168"/>
        <v>11.6</v>
      </c>
      <c r="K1046" s="308">
        <f t="shared" si="169"/>
        <v>4.0999999999999996</v>
      </c>
      <c r="L1046" s="308">
        <f t="shared" si="170"/>
        <v>7.5</v>
      </c>
      <c r="M1046" s="308">
        <f t="shared" si="176"/>
        <v>4.0999999999999996</v>
      </c>
      <c r="N1046" s="308">
        <f t="shared" si="171"/>
        <v>7.5</v>
      </c>
      <c r="O1046" s="308">
        <f t="shared" si="172"/>
        <v>11.6</v>
      </c>
      <c r="P1046" s="34">
        <f t="shared" si="177"/>
        <v>1.3666666666666665</v>
      </c>
      <c r="Q1046" s="34">
        <f t="shared" si="177"/>
        <v>2.5</v>
      </c>
      <c r="R1046" s="33"/>
      <c r="S1046" s="33"/>
      <c r="T1046" s="33">
        <f t="shared" si="174"/>
        <v>1.3666666666666665</v>
      </c>
      <c r="U1046" s="309">
        <f t="shared" si="174"/>
        <v>2.5</v>
      </c>
      <c r="V1046" s="185"/>
      <c r="W1046" s="185">
        <f t="shared" si="175"/>
        <v>1.3666666666666665</v>
      </c>
      <c r="X1046" s="185">
        <f t="shared" si="175"/>
        <v>2.5</v>
      </c>
      <c r="Y1046" s="185"/>
    </row>
    <row r="1047" spans="1:25" ht="37.5">
      <c r="A1047" s="181">
        <v>55</v>
      </c>
      <c r="B1047" s="306" t="s">
        <v>1169</v>
      </c>
      <c r="C1047" s="306" t="s">
        <v>1174</v>
      </c>
      <c r="D1047" s="374" t="s">
        <v>4679</v>
      </c>
      <c r="E1047" s="315" t="s">
        <v>4680</v>
      </c>
      <c r="F1047" s="313">
        <v>204</v>
      </c>
      <c r="G1047" s="238">
        <v>7.5724999999999998</v>
      </c>
      <c r="H1047" s="238">
        <v>19.1995</v>
      </c>
      <c r="I1047" s="308">
        <f t="shared" si="167"/>
        <v>8.4</v>
      </c>
      <c r="J1047" s="308">
        <f t="shared" si="168"/>
        <v>8</v>
      </c>
      <c r="K1047" s="308">
        <f t="shared" si="169"/>
        <v>2.8</v>
      </c>
      <c r="L1047" s="308">
        <f t="shared" si="170"/>
        <v>5.2</v>
      </c>
      <c r="M1047" s="308">
        <v>0</v>
      </c>
      <c r="N1047" s="308">
        <v>0</v>
      </c>
      <c r="O1047" s="308">
        <f t="shared" si="172"/>
        <v>0</v>
      </c>
      <c r="P1047" s="34">
        <f t="shared" si="177"/>
        <v>0</v>
      </c>
      <c r="Q1047" s="34">
        <f t="shared" si="177"/>
        <v>0</v>
      </c>
      <c r="R1047" s="33"/>
      <c r="S1047" s="33"/>
      <c r="T1047" s="33">
        <f t="shared" si="174"/>
        <v>0</v>
      </c>
      <c r="U1047" s="309">
        <f t="shared" si="174"/>
        <v>0</v>
      </c>
      <c r="V1047" s="185"/>
      <c r="W1047" s="185">
        <f t="shared" si="175"/>
        <v>0</v>
      </c>
      <c r="X1047" s="185">
        <f t="shared" si="175"/>
        <v>0</v>
      </c>
      <c r="Y1047" s="185"/>
    </row>
    <row r="1048" spans="1:25" ht="18.75">
      <c r="A1048" s="181">
        <v>56</v>
      </c>
      <c r="B1048" s="306" t="s">
        <v>1169</v>
      </c>
      <c r="C1048" s="306" t="s">
        <v>108</v>
      </c>
      <c r="D1048" s="374"/>
      <c r="E1048" s="315" t="s">
        <v>4681</v>
      </c>
      <c r="F1048" s="313">
        <v>165</v>
      </c>
      <c r="G1048" s="238"/>
      <c r="H1048" s="238"/>
      <c r="I1048" s="308">
        <f t="shared" si="167"/>
        <v>6.8</v>
      </c>
      <c r="J1048" s="308">
        <f t="shared" si="168"/>
        <v>6.5</v>
      </c>
      <c r="K1048" s="308">
        <f t="shared" si="169"/>
        <v>2.2999999999999998</v>
      </c>
      <c r="L1048" s="308">
        <f t="shared" si="170"/>
        <v>4.2</v>
      </c>
      <c r="M1048" s="308">
        <f t="shared" si="176"/>
        <v>2.2999999999999998</v>
      </c>
      <c r="N1048" s="308">
        <f t="shared" si="171"/>
        <v>4.2</v>
      </c>
      <c r="O1048" s="308">
        <f t="shared" si="172"/>
        <v>6.5</v>
      </c>
      <c r="P1048" s="34">
        <f t="shared" si="177"/>
        <v>0.76666666666666661</v>
      </c>
      <c r="Q1048" s="34">
        <f t="shared" si="177"/>
        <v>1.4000000000000001</v>
      </c>
      <c r="R1048" s="33"/>
      <c r="S1048" s="33"/>
      <c r="T1048" s="33">
        <f t="shared" si="174"/>
        <v>0.76666666666666661</v>
      </c>
      <c r="U1048" s="309">
        <f t="shared" si="174"/>
        <v>1.4000000000000001</v>
      </c>
      <c r="V1048" s="185"/>
      <c r="W1048" s="185">
        <f t="shared" si="175"/>
        <v>0.76666666666666661</v>
      </c>
      <c r="X1048" s="185">
        <f t="shared" si="175"/>
        <v>1.4000000000000001</v>
      </c>
      <c r="Y1048" s="185"/>
    </row>
    <row r="1049" spans="1:25" ht="37.5">
      <c r="A1049" s="181">
        <v>57</v>
      </c>
      <c r="B1049" s="306" t="s">
        <v>1169</v>
      </c>
      <c r="C1049" s="306" t="s">
        <v>4682</v>
      </c>
      <c r="D1049" s="374"/>
      <c r="E1049" s="315" t="s">
        <v>4683</v>
      </c>
      <c r="F1049" s="313">
        <v>108</v>
      </c>
      <c r="G1049" s="238">
        <v>1.2730000000000001</v>
      </c>
      <c r="H1049" s="238">
        <v>3.1164999999999998</v>
      </c>
      <c r="I1049" s="308">
        <f t="shared" si="167"/>
        <v>4.5</v>
      </c>
      <c r="J1049" s="308">
        <f t="shared" si="168"/>
        <v>4.3</v>
      </c>
      <c r="K1049" s="308">
        <f t="shared" si="169"/>
        <v>1.5</v>
      </c>
      <c r="L1049" s="308">
        <f t="shared" si="170"/>
        <v>2.8</v>
      </c>
      <c r="M1049" s="308">
        <f t="shared" si="176"/>
        <v>0.22699999999999987</v>
      </c>
      <c r="N1049" s="308">
        <v>0</v>
      </c>
      <c r="O1049" s="308">
        <f t="shared" si="172"/>
        <v>0.22699999999999987</v>
      </c>
      <c r="P1049" s="34">
        <f t="shared" si="177"/>
        <v>7.5666666666666618E-2</v>
      </c>
      <c r="Q1049" s="34">
        <f t="shared" si="177"/>
        <v>0</v>
      </c>
      <c r="R1049" s="33"/>
      <c r="S1049" s="33"/>
      <c r="T1049" s="33">
        <f t="shared" si="174"/>
        <v>7.5666666666666618E-2</v>
      </c>
      <c r="U1049" s="309">
        <f t="shared" si="174"/>
        <v>0</v>
      </c>
      <c r="V1049" s="185"/>
      <c r="W1049" s="185">
        <f t="shared" si="175"/>
        <v>7.5666666666666618E-2</v>
      </c>
      <c r="X1049" s="185">
        <f t="shared" si="175"/>
        <v>0</v>
      </c>
      <c r="Y1049" s="185"/>
    </row>
    <row r="1050" spans="1:25" ht="18.75">
      <c r="A1050" s="181">
        <v>58</v>
      </c>
      <c r="B1050" s="306" t="s">
        <v>1169</v>
      </c>
      <c r="C1050" s="306" t="s">
        <v>1176</v>
      </c>
      <c r="D1050" s="374"/>
      <c r="E1050" s="315" t="s">
        <v>4684</v>
      </c>
      <c r="F1050" s="313">
        <v>128</v>
      </c>
      <c r="G1050" s="238"/>
      <c r="H1050" s="238">
        <v>1.3261000000000016</v>
      </c>
      <c r="I1050" s="308">
        <f t="shared" si="167"/>
        <v>5.3</v>
      </c>
      <c r="J1050" s="308">
        <f t="shared" si="168"/>
        <v>5.0999999999999996</v>
      </c>
      <c r="K1050" s="308">
        <f t="shared" si="169"/>
        <v>1.8</v>
      </c>
      <c r="L1050" s="308">
        <f t="shared" si="170"/>
        <v>3.3</v>
      </c>
      <c r="M1050" s="308">
        <f t="shared" si="176"/>
        <v>1.8</v>
      </c>
      <c r="N1050" s="308">
        <f t="shared" si="171"/>
        <v>1.9738999999999982</v>
      </c>
      <c r="O1050" s="308">
        <f t="shared" si="172"/>
        <v>3.7738999999999985</v>
      </c>
      <c r="P1050" s="34">
        <f t="shared" si="177"/>
        <v>0.6</v>
      </c>
      <c r="Q1050" s="34">
        <f t="shared" si="177"/>
        <v>0.65796666666666603</v>
      </c>
      <c r="R1050" s="33"/>
      <c r="S1050" s="33"/>
      <c r="T1050" s="33">
        <f t="shared" si="174"/>
        <v>0.6</v>
      </c>
      <c r="U1050" s="309">
        <f t="shared" si="174"/>
        <v>0.65796666666666603</v>
      </c>
      <c r="V1050" s="185"/>
      <c r="W1050" s="185">
        <f t="shared" si="175"/>
        <v>0.6</v>
      </c>
      <c r="X1050" s="185">
        <f t="shared" si="175"/>
        <v>0.65796666666666603</v>
      </c>
      <c r="Y1050" s="185"/>
    </row>
    <row r="1051" spans="1:25" ht="37.5">
      <c r="A1051" s="181">
        <v>59</v>
      </c>
      <c r="B1051" s="306" t="s">
        <v>1169</v>
      </c>
      <c r="C1051" s="306" t="s">
        <v>1279</v>
      </c>
      <c r="D1051" s="326"/>
      <c r="E1051" s="326" t="s">
        <v>4685</v>
      </c>
      <c r="F1051" s="181">
        <v>46</v>
      </c>
      <c r="G1051" s="238"/>
      <c r="H1051" s="238">
        <v>1.2539999999999998</v>
      </c>
      <c r="I1051" s="308">
        <f t="shared" si="167"/>
        <v>1.9</v>
      </c>
      <c r="J1051" s="308">
        <f t="shared" si="168"/>
        <v>1.7999999999999998</v>
      </c>
      <c r="K1051" s="308">
        <f t="shared" si="169"/>
        <v>0.6</v>
      </c>
      <c r="L1051" s="308">
        <f t="shared" si="170"/>
        <v>1.2</v>
      </c>
      <c r="M1051" s="308">
        <f t="shared" si="176"/>
        <v>0.6</v>
      </c>
      <c r="N1051" s="308">
        <v>0</v>
      </c>
      <c r="O1051" s="308">
        <f t="shared" si="172"/>
        <v>0.6</v>
      </c>
      <c r="P1051" s="34">
        <f t="shared" si="177"/>
        <v>0.19999999999999998</v>
      </c>
      <c r="Q1051" s="34">
        <f t="shared" si="177"/>
        <v>0</v>
      </c>
      <c r="R1051" s="33"/>
      <c r="S1051" s="33"/>
      <c r="T1051" s="33">
        <f t="shared" si="174"/>
        <v>0.19999999999999998</v>
      </c>
      <c r="U1051" s="309">
        <f t="shared" si="174"/>
        <v>0</v>
      </c>
      <c r="V1051" s="185"/>
      <c r="W1051" s="185">
        <f t="shared" si="175"/>
        <v>0.19999999999999998</v>
      </c>
      <c r="X1051" s="185">
        <f t="shared" si="175"/>
        <v>0</v>
      </c>
      <c r="Y1051" s="185"/>
    </row>
    <row r="1052" spans="1:25" ht="18.75">
      <c r="A1052" s="181">
        <v>60</v>
      </c>
      <c r="B1052" s="306" t="s">
        <v>1169</v>
      </c>
      <c r="C1052" s="306" t="s">
        <v>1346</v>
      </c>
      <c r="D1052" s="326" t="s">
        <v>1346</v>
      </c>
      <c r="E1052" s="310" t="s">
        <v>4686</v>
      </c>
      <c r="F1052" s="181">
        <v>100</v>
      </c>
      <c r="G1052" s="238"/>
      <c r="H1052" s="238"/>
      <c r="I1052" s="308">
        <f t="shared" si="167"/>
        <v>4.0999999999999996</v>
      </c>
      <c r="J1052" s="308">
        <f t="shared" si="168"/>
        <v>3.9</v>
      </c>
      <c r="K1052" s="308">
        <f t="shared" si="169"/>
        <v>1.4</v>
      </c>
      <c r="L1052" s="308">
        <f t="shared" si="170"/>
        <v>2.5</v>
      </c>
      <c r="M1052" s="308">
        <f t="shared" si="176"/>
        <v>1.4</v>
      </c>
      <c r="N1052" s="308">
        <f t="shared" si="171"/>
        <v>2.5</v>
      </c>
      <c r="O1052" s="308">
        <f t="shared" si="172"/>
        <v>3.9</v>
      </c>
      <c r="P1052" s="34">
        <f t="shared" si="177"/>
        <v>0.46666666666666662</v>
      </c>
      <c r="Q1052" s="34">
        <f t="shared" si="177"/>
        <v>0.83333333333333337</v>
      </c>
      <c r="R1052" s="33"/>
      <c r="S1052" s="33"/>
      <c r="T1052" s="33">
        <f t="shared" si="174"/>
        <v>0.46666666666666662</v>
      </c>
      <c r="U1052" s="309">
        <f t="shared" si="174"/>
        <v>0.83333333333333337</v>
      </c>
      <c r="V1052" s="185"/>
      <c r="W1052" s="185">
        <f t="shared" si="175"/>
        <v>0.46666666666666662</v>
      </c>
      <c r="X1052" s="185">
        <f t="shared" si="175"/>
        <v>0.83333333333333337</v>
      </c>
      <c r="Y1052" s="185"/>
    </row>
    <row r="1053" spans="1:25" ht="18.75">
      <c r="A1053" s="181">
        <v>61</v>
      </c>
      <c r="B1053" s="306" t="s">
        <v>1169</v>
      </c>
      <c r="C1053" s="306" t="s">
        <v>1254</v>
      </c>
      <c r="D1053" s="326"/>
      <c r="E1053" s="310" t="s">
        <v>4687</v>
      </c>
      <c r="F1053" s="181">
        <v>20</v>
      </c>
      <c r="G1053" s="238">
        <v>0.33</v>
      </c>
      <c r="H1053" s="238">
        <v>0.66</v>
      </c>
      <c r="I1053" s="308">
        <f t="shared" si="167"/>
        <v>0.8</v>
      </c>
      <c r="J1053" s="308">
        <f t="shared" si="168"/>
        <v>0.8</v>
      </c>
      <c r="K1053" s="308">
        <f t="shared" si="169"/>
        <v>0.3</v>
      </c>
      <c r="L1053" s="308">
        <f t="shared" si="170"/>
        <v>0.5</v>
      </c>
      <c r="M1053" s="308">
        <v>0</v>
      </c>
      <c r="N1053" s="308">
        <v>0</v>
      </c>
      <c r="O1053" s="308">
        <f t="shared" si="172"/>
        <v>0</v>
      </c>
      <c r="P1053" s="34">
        <f t="shared" si="177"/>
        <v>0</v>
      </c>
      <c r="Q1053" s="34">
        <f t="shared" si="177"/>
        <v>0</v>
      </c>
      <c r="R1053" s="33"/>
      <c r="S1053" s="33"/>
      <c r="T1053" s="33">
        <f t="shared" si="174"/>
        <v>0</v>
      </c>
      <c r="U1053" s="309">
        <f t="shared" si="174"/>
        <v>0</v>
      </c>
      <c r="V1053" s="185"/>
      <c r="W1053" s="185">
        <f t="shared" si="175"/>
        <v>0</v>
      </c>
      <c r="X1053" s="185">
        <f t="shared" si="175"/>
        <v>0</v>
      </c>
      <c r="Y1053" s="185"/>
    </row>
    <row r="1054" spans="1:25" ht="37.5">
      <c r="A1054" s="181">
        <v>62</v>
      </c>
      <c r="B1054" s="306" t="s">
        <v>1169</v>
      </c>
      <c r="C1054" s="306" t="s">
        <v>1254</v>
      </c>
      <c r="D1054" s="326"/>
      <c r="E1054" s="310" t="s">
        <v>4688</v>
      </c>
      <c r="F1054" s="181">
        <v>101</v>
      </c>
      <c r="G1054" s="238"/>
      <c r="H1054" s="238"/>
      <c r="I1054" s="308">
        <f t="shared" si="167"/>
        <v>4.2</v>
      </c>
      <c r="J1054" s="308">
        <f t="shared" si="168"/>
        <v>4</v>
      </c>
      <c r="K1054" s="308">
        <f t="shared" si="169"/>
        <v>1.4</v>
      </c>
      <c r="L1054" s="308">
        <f t="shared" si="170"/>
        <v>2.6</v>
      </c>
      <c r="M1054" s="308">
        <f t="shared" si="176"/>
        <v>1.4</v>
      </c>
      <c r="N1054" s="308">
        <f t="shared" si="171"/>
        <v>2.6</v>
      </c>
      <c r="O1054" s="308">
        <f t="shared" si="172"/>
        <v>4</v>
      </c>
      <c r="P1054" s="34">
        <f t="shared" si="177"/>
        <v>0.46666666666666662</v>
      </c>
      <c r="Q1054" s="34">
        <f t="shared" si="177"/>
        <v>0.8666666666666667</v>
      </c>
      <c r="R1054" s="33"/>
      <c r="S1054" s="33"/>
      <c r="T1054" s="33">
        <f t="shared" si="174"/>
        <v>0.46666666666666662</v>
      </c>
      <c r="U1054" s="309">
        <f t="shared" si="174"/>
        <v>0.8666666666666667</v>
      </c>
      <c r="V1054" s="185"/>
      <c r="W1054" s="185">
        <f t="shared" si="175"/>
        <v>0.46666666666666662</v>
      </c>
      <c r="X1054" s="185">
        <f t="shared" si="175"/>
        <v>0.8666666666666667</v>
      </c>
      <c r="Y1054" s="185"/>
    </row>
    <row r="1055" spans="1:25" ht="37.5">
      <c r="A1055" s="181">
        <v>63</v>
      </c>
      <c r="B1055" s="306" t="s">
        <v>1169</v>
      </c>
      <c r="C1055" s="306" t="s">
        <v>1346</v>
      </c>
      <c r="D1055" s="326"/>
      <c r="E1055" s="310" t="s">
        <v>4689</v>
      </c>
      <c r="F1055" s="181">
        <v>363</v>
      </c>
      <c r="G1055" s="238">
        <v>17.035</v>
      </c>
      <c r="H1055" s="238">
        <v>35.436</v>
      </c>
      <c r="I1055" s="308">
        <f t="shared" si="167"/>
        <v>15</v>
      </c>
      <c r="J1055" s="308">
        <f t="shared" si="168"/>
        <v>14.2</v>
      </c>
      <c r="K1055" s="308">
        <f t="shared" si="169"/>
        <v>5</v>
      </c>
      <c r="L1055" s="308">
        <f t="shared" si="170"/>
        <v>9.1999999999999993</v>
      </c>
      <c r="M1055" s="308">
        <v>0</v>
      </c>
      <c r="N1055" s="308">
        <v>0</v>
      </c>
      <c r="O1055" s="308">
        <f t="shared" si="172"/>
        <v>0</v>
      </c>
      <c r="P1055" s="34">
        <f t="shared" si="177"/>
        <v>0</v>
      </c>
      <c r="Q1055" s="34">
        <f t="shared" si="177"/>
        <v>0</v>
      </c>
      <c r="R1055" s="33"/>
      <c r="S1055" s="33"/>
      <c r="T1055" s="33">
        <f t="shared" si="174"/>
        <v>0</v>
      </c>
      <c r="U1055" s="309">
        <f t="shared" si="174"/>
        <v>0</v>
      </c>
      <c r="V1055" s="185"/>
      <c r="W1055" s="185">
        <f t="shared" si="175"/>
        <v>0</v>
      </c>
      <c r="X1055" s="185">
        <f t="shared" si="175"/>
        <v>0</v>
      </c>
      <c r="Y1055" s="185"/>
    </row>
    <row r="1056" spans="1:25" ht="37.5">
      <c r="A1056" s="181">
        <v>64</v>
      </c>
      <c r="B1056" s="306" t="s">
        <v>1169</v>
      </c>
      <c r="C1056" s="306" t="s">
        <v>1209</v>
      </c>
      <c r="D1056" s="326"/>
      <c r="E1056" s="310" t="s">
        <v>4690</v>
      </c>
      <c r="F1056" s="181">
        <v>112</v>
      </c>
      <c r="G1056" s="238"/>
      <c r="H1056" s="238"/>
      <c r="I1056" s="308">
        <f t="shared" si="167"/>
        <v>4.5999999999999996</v>
      </c>
      <c r="J1056" s="308">
        <f t="shared" si="168"/>
        <v>4.3</v>
      </c>
      <c r="K1056" s="308">
        <f t="shared" si="169"/>
        <v>1.5</v>
      </c>
      <c r="L1056" s="308">
        <f t="shared" si="170"/>
        <v>2.8</v>
      </c>
      <c r="M1056" s="308">
        <f t="shared" si="176"/>
        <v>1.5</v>
      </c>
      <c r="N1056" s="308">
        <f t="shared" si="171"/>
        <v>2.8</v>
      </c>
      <c r="O1056" s="308">
        <f t="shared" si="172"/>
        <v>4.3</v>
      </c>
      <c r="P1056" s="34">
        <f t="shared" si="177"/>
        <v>0.5</v>
      </c>
      <c r="Q1056" s="34">
        <f t="shared" si="177"/>
        <v>0.93333333333333324</v>
      </c>
      <c r="R1056" s="33"/>
      <c r="S1056" s="33"/>
      <c r="T1056" s="33">
        <f t="shared" si="174"/>
        <v>0.5</v>
      </c>
      <c r="U1056" s="309">
        <f t="shared" si="174"/>
        <v>0.93333333333333324</v>
      </c>
      <c r="V1056" s="185"/>
      <c r="W1056" s="185">
        <f t="shared" si="175"/>
        <v>0.5</v>
      </c>
      <c r="X1056" s="185">
        <f t="shared" si="175"/>
        <v>0.93333333333333324</v>
      </c>
      <c r="Y1056" s="185"/>
    </row>
    <row r="1057" spans="1:25" ht="37.5">
      <c r="A1057" s="181">
        <v>65</v>
      </c>
      <c r="B1057" s="306" t="s">
        <v>1169</v>
      </c>
      <c r="C1057" s="306" t="s">
        <v>1174</v>
      </c>
      <c r="D1057" s="326" t="s">
        <v>4691</v>
      </c>
      <c r="E1057" s="310" t="s">
        <v>4692</v>
      </c>
      <c r="F1057" s="181">
        <v>198</v>
      </c>
      <c r="G1057" s="238"/>
      <c r="H1057" s="238"/>
      <c r="I1057" s="308">
        <f t="shared" ref="I1057:I1065" si="178">ROUND(F1057*55/100*50*0.0015,1)</f>
        <v>8.1999999999999993</v>
      </c>
      <c r="J1057" s="308">
        <f t="shared" ref="J1057:J1065" si="179">K1057+L1057</f>
        <v>7.7</v>
      </c>
      <c r="K1057" s="308">
        <f t="shared" ref="K1057:K1065" si="180">ROUND(I1057*1/3,1)</f>
        <v>2.7</v>
      </c>
      <c r="L1057" s="308">
        <f t="shared" ref="L1057:L1065" si="181">ROUND(I1057*2/3.25,1)</f>
        <v>5</v>
      </c>
      <c r="M1057" s="308">
        <f t="shared" si="176"/>
        <v>2.7</v>
      </c>
      <c r="N1057" s="308">
        <f t="shared" si="176"/>
        <v>5</v>
      </c>
      <c r="O1057" s="308">
        <f t="shared" ref="O1057:O1066" si="182">M1057+N1057</f>
        <v>7.7</v>
      </c>
      <c r="P1057" s="34">
        <f t="shared" si="177"/>
        <v>0.9</v>
      </c>
      <c r="Q1057" s="34">
        <f t="shared" si="177"/>
        <v>1.6666666666666667</v>
      </c>
      <c r="R1057" s="33"/>
      <c r="S1057" s="33"/>
      <c r="T1057" s="33">
        <f t="shared" ref="T1057:U1065" si="183">M1057*1/3</f>
        <v>0.9</v>
      </c>
      <c r="U1057" s="309">
        <f t="shared" si="183"/>
        <v>1.6666666666666667</v>
      </c>
      <c r="V1057" s="185"/>
      <c r="W1057" s="185">
        <f t="shared" ref="W1057:X1065" si="184">M1057*1/3</f>
        <v>0.9</v>
      </c>
      <c r="X1057" s="185">
        <f t="shared" si="184"/>
        <v>1.6666666666666667</v>
      </c>
      <c r="Y1057" s="185"/>
    </row>
    <row r="1058" spans="1:25" ht="37.5">
      <c r="A1058" s="181">
        <v>66</v>
      </c>
      <c r="B1058" s="306" t="s">
        <v>1169</v>
      </c>
      <c r="C1058" s="306"/>
      <c r="D1058" s="326" t="s">
        <v>4693</v>
      </c>
      <c r="E1058" s="310" t="s">
        <v>4694</v>
      </c>
      <c r="F1058" s="181">
        <v>42</v>
      </c>
      <c r="G1058" s="238">
        <v>7.5999999999999943E-2</v>
      </c>
      <c r="H1058" s="238"/>
      <c r="I1058" s="308">
        <f t="shared" si="178"/>
        <v>1.7</v>
      </c>
      <c r="J1058" s="308">
        <f t="shared" si="179"/>
        <v>1.6</v>
      </c>
      <c r="K1058" s="308">
        <f t="shared" si="180"/>
        <v>0.6</v>
      </c>
      <c r="L1058" s="308">
        <f t="shared" si="181"/>
        <v>1</v>
      </c>
      <c r="M1058" s="308">
        <f t="shared" ref="M1058:N1066" si="185">K1058-G1058</f>
        <v>0.52400000000000002</v>
      </c>
      <c r="N1058" s="308">
        <f t="shared" si="185"/>
        <v>1</v>
      </c>
      <c r="O1058" s="308">
        <f t="shared" si="182"/>
        <v>1.524</v>
      </c>
      <c r="P1058" s="34">
        <f t="shared" si="177"/>
        <v>0.17466666666666666</v>
      </c>
      <c r="Q1058" s="34">
        <f t="shared" si="177"/>
        <v>0.33333333333333331</v>
      </c>
      <c r="R1058" s="33"/>
      <c r="S1058" s="33"/>
      <c r="T1058" s="33">
        <f t="shared" si="183"/>
        <v>0.17466666666666666</v>
      </c>
      <c r="U1058" s="309">
        <f t="shared" si="183"/>
        <v>0.33333333333333331</v>
      </c>
      <c r="V1058" s="185"/>
      <c r="W1058" s="185">
        <f t="shared" si="184"/>
        <v>0.17466666666666666</v>
      </c>
      <c r="X1058" s="185">
        <f t="shared" si="184"/>
        <v>0.33333333333333331</v>
      </c>
      <c r="Y1058" s="185"/>
    </row>
    <row r="1059" spans="1:25" ht="37.5">
      <c r="A1059" s="181">
        <v>67</v>
      </c>
      <c r="B1059" s="306" t="s">
        <v>1169</v>
      </c>
      <c r="C1059" s="306"/>
      <c r="D1059" s="326"/>
      <c r="E1059" s="310" t="s">
        <v>4695</v>
      </c>
      <c r="F1059" s="181">
        <v>346</v>
      </c>
      <c r="G1059" s="238"/>
      <c r="H1059" s="238"/>
      <c r="I1059" s="308">
        <f t="shared" si="178"/>
        <v>14.3</v>
      </c>
      <c r="J1059" s="308">
        <f t="shared" si="179"/>
        <v>13.600000000000001</v>
      </c>
      <c r="K1059" s="308">
        <f t="shared" si="180"/>
        <v>4.8</v>
      </c>
      <c r="L1059" s="308">
        <f t="shared" si="181"/>
        <v>8.8000000000000007</v>
      </c>
      <c r="M1059" s="308">
        <f t="shared" si="185"/>
        <v>4.8</v>
      </c>
      <c r="N1059" s="308">
        <f t="shared" si="185"/>
        <v>8.8000000000000007</v>
      </c>
      <c r="O1059" s="308">
        <f t="shared" si="182"/>
        <v>13.600000000000001</v>
      </c>
      <c r="P1059" s="34">
        <f t="shared" si="177"/>
        <v>1.5999999999999999</v>
      </c>
      <c r="Q1059" s="34">
        <f t="shared" si="177"/>
        <v>2.9333333333333336</v>
      </c>
      <c r="R1059" s="33"/>
      <c r="S1059" s="33"/>
      <c r="T1059" s="33">
        <f t="shared" si="183"/>
        <v>1.5999999999999999</v>
      </c>
      <c r="U1059" s="309">
        <f t="shared" si="183"/>
        <v>2.9333333333333336</v>
      </c>
      <c r="V1059" s="185"/>
      <c r="W1059" s="185">
        <f t="shared" si="184"/>
        <v>1.5999999999999999</v>
      </c>
      <c r="X1059" s="185">
        <f t="shared" si="184"/>
        <v>2.9333333333333336</v>
      </c>
      <c r="Y1059" s="185"/>
    </row>
    <row r="1060" spans="1:25" ht="39">
      <c r="A1060" s="181">
        <v>68</v>
      </c>
      <c r="B1060" s="306" t="s">
        <v>1169</v>
      </c>
      <c r="C1060" s="306"/>
      <c r="D1060" s="316" t="s">
        <v>1333</v>
      </c>
      <c r="E1060" s="316" t="s">
        <v>4696</v>
      </c>
      <c r="F1060" s="375"/>
      <c r="G1060" s="238">
        <v>0.495</v>
      </c>
      <c r="H1060" s="238">
        <v>1.3019999999999998</v>
      </c>
      <c r="I1060" s="308">
        <f t="shared" si="178"/>
        <v>0</v>
      </c>
      <c r="J1060" s="308">
        <f t="shared" si="179"/>
        <v>0</v>
      </c>
      <c r="K1060" s="308">
        <f t="shared" si="180"/>
        <v>0</v>
      </c>
      <c r="L1060" s="308">
        <f t="shared" si="181"/>
        <v>0</v>
      </c>
      <c r="M1060" s="308">
        <v>0</v>
      </c>
      <c r="N1060" s="308">
        <v>0</v>
      </c>
      <c r="O1060" s="308">
        <f t="shared" si="182"/>
        <v>0</v>
      </c>
      <c r="P1060" s="34">
        <f t="shared" si="177"/>
        <v>0</v>
      </c>
      <c r="Q1060" s="34">
        <f t="shared" si="177"/>
        <v>0</v>
      </c>
      <c r="R1060" s="33"/>
      <c r="S1060" s="33"/>
      <c r="T1060" s="33">
        <f t="shared" si="183"/>
        <v>0</v>
      </c>
      <c r="U1060" s="309">
        <f t="shared" si="183"/>
        <v>0</v>
      </c>
      <c r="V1060" s="185"/>
      <c r="W1060" s="185">
        <f t="shared" si="184"/>
        <v>0</v>
      </c>
      <c r="X1060" s="185">
        <f t="shared" si="184"/>
        <v>0</v>
      </c>
      <c r="Y1060" s="185"/>
    </row>
    <row r="1061" spans="1:25" ht="19.5">
      <c r="A1061" s="181">
        <v>69</v>
      </c>
      <c r="B1061" s="306" t="s">
        <v>1169</v>
      </c>
      <c r="C1061" s="306"/>
      <c r="D1061" s="316" t="s">
        <v>1269</v>
      </c>
      <c r="E1061" s="316" t="s">
        <v>4697</v>
      </c>
      <c r="F1061" s="375"/>
      <c r="G1061" s="238">
        <v>0.75599999999999989</v>
      </c>
      <c r="H1061" s="238">
        <v>1.8275000000000003</v>
      </c>
      <c r="I1061" s="308">
        <f t="shared" si="178"/>
        <v>0</v>
      </c>
      <c r="J1061" s="308">
        <f t="shared" si="179"/>
        <v>0</v>
      </c>
      <c r="K1061" s="308">
        <f t="shared" si="180"/>
        <v>0</v>
      </c>
      <c r="L1061" s="308">
        <f t="shared" si="181"/>
        <v>0</v>
      </c>
      <c r="M1061" s="308">
        <v>0</v>
      </c>
      <c r="N1061" s="308">
        <v>0</v>
      </c>
      <c r="O1061" s="308">
        <f t="shared" si="182"/>
        <v>0</v>
      </c>
      <c r="P1061" s="34">
        <f t="shared" si="177"/>
        <v>0</v>
      </c>
      <c r="Q1061" s="34">
        <f t="shared" si="177"/>
        <v>0</v>
      </c>
      <c r="R1061" s="33"/>
      <c r="S1061" s="33"/>
      <c r="T1061" s="33">
        <f t="shared" si="183"/>
        <v>0</v>
      </c>
      <c r="U1061" s="309">
        <f t="shared" si="183"/>
        <v>0</v>
      </c>
      <c r="V1061" s="185"/>
      <c r="W1061" s="185">
        <f t="shared" si="184"/>
        <v>0</v>
      </c>
      <c r="X1061" s="185">
        <f t="shared" si="184"/>
        <v>0</v>
      </c>
      <c r="Y1061" s="185"/>
    </row>
    <row r="1062" spans="1:25" ht="19.5">
      <c r="A1062" s="181">
        <v>70</v>
      </c>
      <c r="B1062" s="306" t="s">
        <v>1169</v>
      </c>
      <c r="C1062" s="306"/>
      <c r="D1062" s="316" t="s">
        <v>4698</v>
      </c>
      <c r="E1062" s="316" t="s">
        <v>4699</v>
      </c>
      <c r="F1062" s="375"/>
      <c r="G1062" s="238">
        <v>0.88400000000000001</v>
      </c>
      <c r="H1062" s="238">
        <v>1.9675</v>
      </c>
      <c r="I1062" s="308">
        <f t="shared" si="178"/>
        <v>0</v>
      </c>
      <c r="J1062" s="308">
        <f t="shared" si="179"/>
        <v>0</v>
      </c>
      <c r="K1062" s="308">
        <f t="shared" si="180"/>
        <v>0</v>
      </c>
      <c r="L1062" s="308">
        <f t="shared" si="181"/>
        <v>0</v>
      </c>
      <c r="M1062" s="308">
        <v>0</v>
      </c>
      <c r="N1062" s="308">
        <v>0</v>
      </c>
      <c r="O1062" s="308">
        <f t="shared" si="182"/>
        <v>0</v>
      </c>
      <c r="P1062" s="34">
        <f t="shared" si="177"/>
        <v>0</v>
      </c>
      <c r="Q1062" s="34">
        <f t="shared" si="177"/>
        <v>0</v>
      </c>
      <c r="R1062" s="33"/>
      <c r="S1062" s="33"/>
      <c r="T1062" s="33">
        <f t="shared" si="183"/>
        <v>0</v>
      </c>
      <c r="U1062" s="309">
        <f t="shared" si="183"/>
        <v>0</v>
      </c>
      <c r="V1062" s="185"/>
      <c r="W1062" s="185">
        <f t="shared" si="184"/>
        <v>0</v>
      </c>
      <c r="X1062" s="185">
        <f t="shared" si="184"/>
        <v>0</v>
      </c>
      <c r="Y1062" s="185"/>
    </row>
    <row r="1063" spans="1:25" ht="19.5">
      <c r="A1063" s="181">
        <v>71</v>
      </c>
      <c r="B1063" s="306" t="s">
        <v>1169</v>
      </c>
      <c r="C1063" s="306"/>
      <c r="D1063" s="316"/>
      <c r="E1063" s="316" t="s">
        <v>4700</v>
      </c>
      <c r="F1063" s="375"/>
      <c r="G1063" s="238"/>
      <c r="H1063" s="238"/>
      <c r="I1063" s="308">
        <f t="shared" si="178"/>
        <v>0</v>
      </c>
      <c r="J1063" s="308">
        <f t="shared" si="179"/>
        <v>0</v>
      </c>
      <c r="K1063" s="308">
        <f t="shared" si="180"/>
        <v>0</v>
      </c>
      <c r="L1063" s="308">
        <f t="shared" si="181"/>
        <v>0</v>
      </c>
      <c r="M1063" s="308">
        <f t="shared" si="185"/>
        <v>0</v>
      </c>
      <c r="N1063" s="308">
        <f t="shared" si="185"/>
        <v>0</v>
      </c>
      <c r="O1063" s="308">
        <f t="shared" si="182"/>
        <v>0</v>
      </c>
      <c r="P1063" s="34">
        <f t="shared" si="177"/>
        <v>0</v>
      </c>
      <c r="Q1063" s="34">
        <f t="shared" si="177"/>
        <v>0</v>
      </c>
      <c r="R1063" s="33"/>
      <c r="S1063" s="33"/>
      <c r="T1063" s="33">
        <f t="shared" si="183"/>
        <v>0</v>
      </c>
      <c r="U1063" s="309">
        <f t="shared" si="183"/>
        <v>0</v>
      </c>
      <c r="V1063" s="185"/>
      <c r="W1063" s="185">
        <f t="shared" si="184"/>
        <v>0</v>
      </c>
      <c r="X1063" s="185">
        <f t="shared" si="184"/>
        <v>0</v>
      </c>
      <c r="Y1063" s="185"/>
    </row>
    <row r="1064" spans="1:25" ht="19.5">
      <c r="A1064" s="181">
        <v>72</v>
      </c>
      <c r="B1064" s="306" t="s">
        <v>1169</v>
      </c>
      <c r="C1064" s="306"/>
      <c r="D1064" s="316"/>
      <c r="E1064" s="316" t="s">
        <v>4701</v>
      </c>
      <c r="F1064" s="375"/>
      <c r="G1064" s="238"/>
      <c r="H1064" s="238"/>
      <c r="I1064" s="308">
        <f t="shared" si="178"/>
        <v>0</v>
      </c>
      <c r="J1064" s="308">
        <f t="shared" si="179"/>
        <v>0</v>
      </c>
      <c r="K1064" s="308">
        <f t="shared" si="180"/>
        <v>0</v>
      </c>
      <c r="L1064" s="308">
        <f t="shared" si="181"/>
        <v>0</v>
      </c>
      <c r="M1064" s="308">
        <f t="shared" si="185"/>
        <v>0</v>
      </c>
      <c r="N1064" s="308">
        <f t="shared" si="185"/>
        <v>0</v>
      </c>
      <c r="O1064" s="308">
        <f t="shared" si="182"/>
        <v>0</v>
      </c>
      <c r="P1064" s="34">
        <f t="shared" si="177"/>
        <v>0</v>
      </c>
      <c r="Q1064" s="34">
        <f t="shared" si="177"/>
        <v>0</v>
      </c>
      <c r="R1064" s="33"/>
      <c r="S1064" s="33"/>
      <c r="T1064" s="33">
        <f t="shared" si="183"/>
        <v>0</v>
      </c>
      <c r="U1064" s="309">
        <f t="shared" si="183"/>
        <v>0</v>
      </c>
      <c r="V1064" s="185"/>
      <c r="W1064" s="185">
        <f t="shared" si="184"/>
        <v>0</v>
      </c>
      <c r="X1064" s="185">
        <f t="shared" si="184"/>
        <v>0</v>
      </c>
      <c r="Y1064" s="185"/>
    </row>
    <row r="1065" spans="1:25" ht="19.5">
      <c r="A1065" s="181">
        <v>73</v>
      </c>
      <c r="B1065" s="306" t="s">
        <v>1169</v>
      </c>
      <c r="C1065" s="306"/>
      <c r="D1065" s="316"/>
      <c r="E1065" s="316" t="s">
        <v>4702</v>
      </c>
      <c r="F1065" s="375"/>
      <c r="G1065" s="238"/>
      <c r="H1065" s="238"/>
      <c r="I1065" s="308">
        <f t="shared" si="178"/>
        <v>0</v>
      </c>
      <c r="J1065" s="308">
        <f t="shared" si="179"/>
        <v>0</v>
      </c>
      <c r="K1065" s="308">
        <f t="shared" si="180"/>
        <v>0</v>
      </c>
      <c r="L1065" s="308">
        <f t="shared" si="181"/>
        <v>0</v>
      </c>
      <c r="M1065" s="308">
        <f t="shared" si="185"/>
        <v>0</v>
      </c>
      <c r="N1065" s="308">
        <f t="shared" si="185"/>
        <v>0</v>
      </c>
      <c r="O1065" s="308">
        <f t="shared" si="182"/>
        <v>0</v>
      </c>
      <c r="P1065" s="34">
        <f t="shared" si="177"/>
        <v>0</v>
      </c>
      <c r="Q1065" s="34">
        <f t="shared" si="177"/>
        <v>0</v>
      </c>
      <c r="R1065" s="33"/>
      <c r="S1065" s="33"/>
      <c r="T1065" s="33">
        <f t="shared" si="183"/>
        <v>0</v>
      </c>
      <c r="U1065" s="309">
        <f t="shared" si="183"/>
        <v>0</v>
      </c>
      <c r="V1065" s="185"/>
      <c r="W1065" s="185">
        <f t="shared" si="184"/>
        <v>0</v>
      </c>
      <c r="X1065" s="185">
        <f t="shared" si="184"/>
        <v>0</v>
      </c>
      <c r="Y1065" s="185"/>
    </row>
    <row r="1066" spans="1:25" ht="20.25">
      <c r="A1066" s="317"/>
      <c r="B1066" s="318"/>
      <c r="C1066" s="318"/>
      <c r="D1066" s="319"/>
      <c r="E1066" s="320" t="s">
        <v>225</v>
      </c>
      <c r="F1066" s="321"/>
      <c r="G1066" s="322"/>
      <c r="H1066" s="322"/>
      <c r="I1066" s="322">
        <f t="shared" ref="I1066:Q1066" si="186">SUM(I993:I1065)</f>
        <v>309.50000000000006</v>
      </c>
      <c r="J1066" s="322"/>
      <c r="K1066" s="322">
        <f t="shared" si="186"/>
        <v>103.29999999999998</v>
      </c>
      <c r="L1066" s="322">
        <f t="shared" si="186"/>
        <v>190.50000000000003</v>
      </c>
      <c r="M1066" s="322">
        <f t="shared" si="186"/>
        <v>77.797999999999988</v>
      </c>
      <c r="N1066" s="322">
        <f t="shared" si="186"/>
        <v>145.90640000000002</v>
      </c>
      <c r="O1066" s="308">
        <f t="shared" si="182"/>
        <v>223.70440000000002</v>
      </c>
      <c r="P1066" s="324">
        <f t="shared" si="186"/>
        <v>25.932666666666663</v>
      </c>
      <c r="Q1066" s="324">
        <f t="shared" si="186"/>
        <v>48.635466666666659</v>
      </c>
      <c r="R1066" s="322"/>
      <c r="S1066" s="322"/>
      <c r="T1066" s="322">
        <f>SUM(T993:T1065)</f>
        <v>25.932666666666663</v>
      </c>
      <c r="U1066" s="322">
        <f>SUM(U993:U1065)</f>
        <v>48.635466666666659</v>
      </c>
      <c r="V1066" s="322"/>
      <c r="W1066" s="322">
        <f>SUM(W993:W1065)</f>
        <v>25.932666666666663</v>
      </c>
      <c r="X1066" s="322">
        <f>SUM(X993:X1065)</f>
        <v>48.635466666666659</v>
      </c>
      <c r="Y1066" s="322"/>
    </row>
    <row r="1067" spans="1:25">
      <c r="A1067" s="44"/>
      <c r="B1067" s="323"/>
      <c r="C1067" s="323"/>
      <c r="D1067" s="323"/>
      <c r="E1067" s="323"/>
      <c r="F1067" s="44"/>
      <c r="G1067" s="243"/>
      <c r="H1067" s="243"/>
      <c r="I1067" s="243"/>
      <c r="J1067" s="243"/>
      <c r="K1067" s="243"/>
      <c r="L1067" s="243"/>
      <c r="M1067" s="243"/>
      <c r="N1067" s="243"/>
      <c r="O1067" s="243"/>
      <c r="P1067" s="243"/>
      <c r="Q1067" s="243"/>
      <c r="R1067" s="243"/>
      <c r="S1067" s="243"/>
      <c r="T1067" s="243"/>
      <c r="U1067" s="243"/>
      <c r="V1067" s="243"/>
      <c r="W1067" s="243"/>
      <c r="X1067" s="243"/>
      <c r="Y1067" s="243"/>
    </row>
    <row r="1068" spans="1:25">
      <c r="A1068" s="44"/>
      <c r="B1068" s="323"/>
      <c r="C1068" s="323"/>
      <c r="D1068" s="323"/>
      <c r="E1068" s="323"/>
      <c r="F1068" s="44"/>
      <c r="G1068" s="243"/>
      <c r="H1068" s="243"/>
      <c r="I1068" s="243"/>
      <c r="J1068" s="243"/>
      <c r="K1068" s="243"/>
      <c r="L1068" s="243"/>
      <c r="M1068" s="243"/>
      <c r="N1068" s="243"/>
      <c r="O1068" s="243"/>
      <c r="P1068" s="243"/>
      <c r="Q1068" s="243"/>
      <c r="R1068" s="243"/>
      <c r="S1068" s="243"/>
      <c r="T1068" s="243"/>
      <c r="U1068" s="243"/>
      <c r="V1068" s="243"/>
      <c r="W1068" s="243"/>
      <c r="X1068" s="243"/>
      <c r="Y1068" s="243"/>
    </row>
    <row r="1069" spans="1:25">
      <c r="A1069" s="44"/>
      <c r="B1069" s="323"/>
      <c r="C1069" s="323"/>
      <c r="D1069" s="323"/>
      <c r="E1069" s="323"/>
      <c r="F1069" s="44"/>
      <c r="G1069" s="243"/>
      <c r="H1069" s="243"/>
      <c r="I1069" s="243"/>
      <c r="J1069" s="243"/>
      <c r="K1069" s="243"/>
      <c r="L1069" s="243"/>
      <c r="M1069" s="243"/>
      <c r="N1069" s="243"/>
      <c r="O1069" s="243"/>
      <c r="P1069" s="243"/>
      <c r="Q1069" s="243"/>
      <c r="R1069" s="243"/>
      <c r="S1069" s="243"/>
      <c r="T1069" s="243"/>
      <c r="U1069" s="243"/>
      <c r="V1069" s="243"/>
      <c r="W1069" s="243"/>
      <c r="X1069" s="243"/>
      <c r="Y1069" s="243"/>
    </row>
    <row r="1070" spans="1:25">
      <c r="A1070" s="44"/>
      <c r="B1070" s="323"/>
      <c r="C1070" s="323"/>
      <c r="D1070" s="323"/>
      <c r="E1070" s="323"/>
      <c r="F1070" s="44"/>
      <c r="G1070" s="243"/>
      <c r="H1070" s="243"/>
      <c r="I1070" s="243"/>
      <c r="J1070" s="243"/>
      <c r="K1070" s="243"/>
      <c r="L1070" s="243"/>
      <c r="M1070" s="243"/>
      <c r="N1070" s="243"/>
      <c r="O1070" s="243"/>
      <c r="P1070" s="243"/>
      <c r="Q1070" s="243"/>
      <c r="R1070" s="243"/>
      <c r="S1070" s="243"/>
      <c r="T1070" s="243"/>
      <c r="U1070" s="243"/>
      <c r="V1070" s="243"/>
      <c r="W1070" s="243"/>
      <c r="X1070" s="243"/>
      <c r="Y1070" s="243"/>
    </row>
    <row r="1071" spans="1:25">
      <c r="A1071" s="44"/>
      <c r="B1071" s="323"/>
      <c r="C1071" s="323"/>
      <c r="D1071" s="323"/>
      <c r="E1071" s="323"/>
      <c r="F1071" s="44"/>
      <c r="G1071" s="243"/>
      <c r="H1071" s="243"/>
      <c r="I1071" s="243"/>
      <c r="J1071" s="243"/>
      <c r="K1071" s="243"/>
      <c r="L1071" s="243"/>
      <c r="M1071" s="243"/>
      <c r="N1071" s="243"/>
      <c r="O1071" s="243"/>
      <c r="P1071" s="243"/>
      <c r="Q1071" s="243"/>
      <c r="R1071" s="243"/>
      <c r="S1071" s="243"/>
      <c r="T1071" s="243"/>
      <c r="U1071" s="243"/>
      <c r="V1071" s="243"/>
      <c r="W1071" s="243"/>
      <c r="X1071" s="243"/>
      <c r="Y1071" s="243"/>
    </row>
    <row r="1072" spans="1:25">
      <c r="A1072" s="44"/>
      <c r="B1072" s="323"/>
      <c r="C1072" s="323"/>
      <c r="D1072" s="323"/>
      <c r="E1072" s="323"/>
      <c r="F1072" s="44"/>
      <c r="G1072" s="243"/>
      <c r="H1072" s="243"/>
      <c r="I1072" s="243"/>
      <c r="J1072" s="243"/>
      <c r="K1072" s="243"/>
      <c r="L1072" s="243"/>
      <c r="M1072" s="243"/>
      <c r="N1072" s="243"/>
      <c r="O1072" s="243"/>
      <c r="P1072" s="243"/>
      <c r="Q1072" s="243"/>
      <c r="R1072" s="243"/>
      <c r="S1072" s="243"/>
      <c r="T1072" s="243"/>
      <c r="U1072" s="243"/>
      <c r="V1072" s="243"/>
      <c r="W1072" s="243"/>
      <c r="X1072" s="243"/>
      <c r="Y1072" s="243"/>
    </row>
    <row r="1073" spans="1:25">
      <c r="A1073" s="44"/>
      <c r="B1073" s="323"/>
      <c r="C1073" s="323"/>
      <c r="D1073" s="323"/>
      <c r="E1073" s="323"/>
      <c r="F1073" s="44"/>
      <c r="G1073" s="243"/>
      <c r="H1073" s="243"/>
      <c r="I1073" s="243"/>
      <c r="J1073" s="243"/>
      <c r="K1073" s="243"/>
      <c r="L1073" s="243"/>
      <c r="M1073" s="243"/>
      <c r="N1073" s="243"/>
      <c r="O1073" s="243"/>
      <c r="P1073" s="243"/>
      <c r="Q1073" s="243"/>
      <c r="R1073" s="243"/>
      <c r="S1073" s="243"/>
      <c r="T1073" s="243"/>
      <c r="U1073" s="243"/>
      <c r="V1073" s="243"/>
      <c r="W1073" s="243"/>
      <c r="X1073" s="243"/>
      <c r="Y1073" s="243"/>
    </row>
    <row r="1074" spans="1:25">
      <c r="A1074" s="44"/>
      <c r="B1074" s="323"/>
      <c r="C1074" s="323"/>
      <c r="D1074" s="323"/>
      <c r="E1074" s="323"/>
      <c r="F1074" s="44"/>
      <c r="G1074" s="243"/>
      <c r="H1074" s="243"/>
      <c r="I1074" s="243"/>
      <c r="J1074" s="243"/>
      <c r="K1074" s="243"/>
      <c r="L1074" s="243"/>
      <c r="M1074" s="243"/>
      <c r="N1074" s="243"/>
      <c r="O1074" s="243"/>
      <c r="P1074" s="243"/>
      <c r="Q1074" s="243"/>
      <c r="R1074" s="243"/>
      <c r="S1074" s="243"/>
      <c r="T1074" s="243"/>
      <c r="U1074" s="243"/>
      <c r="V1074" s="243"/>
      <c r="W1074" s="243"/>
      <c r="X1074" s="243"/>
      <c r="Y1074" s="243"/>
    </row>
    <row r="1075" spans="1:25">
      <c r="A1075" s="44"/>
      <c r="B1075" s="323"/>
      <c r="C1075" s="323"/>
      <c r="D1075" s="323"/>
      <c r="E1075" s="323"/>
      <c r="F1075" s="44"/>
      <c r="G1075" s="243"/>
      <c r="H1075" s="243"/>
      <c r="I1075" s="243"/>
      <c r="J1075" s="243"/>
      <c r="K1075" s="243"/>
      <c r="L1075" s="243"/>
      <c r="M1075" s="243"/>
      <c r="N1075" s="243"/>
      <c r="O1075" s="243"/>
      <c r="P1075" s="243"/>
      <c r="Q1075" s="243"/>
      <c r="R1075" s="243"/>
      <c r="S1075" s="243"/>
      <c r="T1075" s="243"/>
      <c r="U1075" s="243"/>
      <c r="V1075" s="243"/>
      <c r="W1075" s="243"/>
      <c r="X1075" s="243"/>
      <c r="Y1075" s="243"/>
    </row>
    <row r="1076" spans="1:25">
      <c r="A1076" s="44"/>
      <c r="B1076" s="323"/>
      <c r="C1076" s="323"/>
      <c r="D1076" s="323"/>
      <c r="E1076" s="323"/>
      <c r="F1076" s="44"/>
      <c r="G1076" s="243"/>
      <c r="H1076" s="243"/>
      <c r="I1076" s="243"/>
      <c r="J1076" s="243"/>
      <c r="K1076" s="243"/>
      <c r="L1076" s="243"/>
      <c r="M1076" s="243"/>
      <c r="N1076" s="243"/>
      <c r="O1076" s="243"/>
      <c r="P1076" s="243"/>
      <c r="Q1076" s="243"/>
      <c r="R1076" s="243"/>
      <c r="S1076" s="243"/>
      <c r="T1076" s="243"/>
      <c r="U1076" s="243"/>
      <c r="V1076" s="243"/>
      <c r="W1076" s="243"/>
      <c r="X1076" s="243"/>
      <c r="Y1076" s="243"/>
    </row>
    <row r="1077" spans="1:25">
      <c r="A1077" s="44"/>
      <c r="B1077" s="323"/>
      <c r="C1077" s="323"/>
      <c r="D1077" s="323"/>
      <c r="E1077" s="323"/>
      <c r="F1077" s="44"/>
      <c r="G1077" s="243"/>
      <c r="H1077" s="243"/>
      <c r="I1077" s="243"/>
      <c r="J1077" s="243"/>
      <c r="K1077" s="243"/>
      <c r="L1077" s="243"/>
      <c r="M1077" s="243"/>
      <c r="N1077" s="243"/>
      <c r="O1077" s="243"/>
      <c r="P1077" s="243"/>
      <c r="Q1077" s="243"/>
      <c r="R1077" s="243"/>
      <c r="S1077" s="243"/>
      <c r="T1077" s="243"/>
      <c r="U1077" s="243"/>
      <c r="V1077" s="243"/>
      <c r="W1077" s="243"/>
      <c r="X1077" s="243"/>
      <c r="Y1077" s="243"/>
    </row>
    <row r="1078" spans="1:25">
      <c r="A1078" s="44"/>
      <c r="B1078" s="323"/>
      <c r="C1078" s="323"/>
      <c r="D1078" s="323"/>
      <c r="E1078" s="323"/>
      <c r="F1078" s="44"/>
      <c r="G1078" s="243"/>
      <c r="H1078" s="243"/>
      <c r="I1078" s="243"/>
      <c r="J1078" s="243"/>
      <c r="K1078" s="243"/>
      <c r="L1078" s="243"/>
      <c r="M1078" s="243"/>
      <c r="N1078" s="243"/>
      <c r="O1078" s="243"/>
      <c r="P1078" s="243"/>
      <c r="Q1078" s="243"/>
      <c r="R1078" s="243"/>
      <c r="S1078" s="243"/>
      <c r="T1078" s="243"/>
      <c r="U1078" s="243"/>
      <c r="V1078" s="243"/>
      <c r="W1078" s="243"/>
      <c r="X1078" s="243"/>
      <c r="Y1078" s="243"/>
    </row>
    <row r="1079" spans="1:25">
      <c r="A1079" s="44"/>
      <c r="B1079" s="323"/>
      <c r="C1079" s="323"/>
      <c r="D1079" s="323"/>
      <c r="E1079" s="323"/>
      <c r="F1079" s="44"/>
      <c r="G1079" s="243"/>
      <c r="H1079" s="243"/>
      <c r="I1079" s="243"/>
      <c r="J1079" s="243"/>
      <c r="K1079" s="243"/>
      <c r="L1079" s="243"/>
      <c r="M1079" s="243"/>
      <c r="N1079" s="243"/>
      <c r="O1079" s="243"/>
      <c r="P1079" s="243"/>
      <c r="Q1079" s="243"/>
      <c r="R1079" s="243"/>
      <c r="S1079" s="243"/>
      <c r="T1079" s="243"/>
      <c r="U1079" s="243"/>
      <c r="V1079" s="243"/>
      <c r="W1079" s="243"/>
      <c r="X1079" s="243"/>
      <c r="Y1079" s="243"/>
    </row>
    <row r="1080" spans="1:25">
      <c r="A1080" s="44"/>
      <c r="B1080" s="323"/>
      <c r="C1080" s="323"/>
      <c r="D1080" s="323"/>
      <c r="E1080" s="323"/>
      <c r="F1080" s="44"/>
      <c r="G1080" s="243"/>
      <c r="H1080" s="243"/>
      <c r="I1080" s="243"/>
      <c r="J1080" s="243"/>
      <c r="K1080" s="243"/>
      <c r="L1080" s="243"/>
      <c r="M1080" s="243"/>
      <c r="N1080" s="243"/>
      <c r="O1080" s="243"/>
      <c r="P1080" s="243"/>
      <c r="Q1080" s="243"/>
      <c r="R1080" s="243"/>
      <c r="S1080" s="243"/>
      <c r="T1080" s="243"/>
      <c r="U1080" s="243"/>
      <c r="V1080" s="243"/>
      <c r="W1080" s="243"/>
      <c r="X1080" s="243"/>
      <c r="Y1080" s="243"/>
    </row>
    <row r="1081" spans="1:25">
      <c r="A1081" s="44"/>
      <c r="B1081" s="323"/>
      <c r="C1081" s="323"/>
      <c r="D1081" s="323"/>
      <c r="E1081" s="323"/>
      <c r="F1081" s="44"/>
      <c r="G1081" s="243"/>
      <c r="H1081" s="243"/>
      <c r="I1081" s="243"/>
      <c r="J1081" s="243"/>
      <c r="K1081" s="243"/>
      <c r="L1081" s="243"/>
      <c r="M1081" s="243"/>
      <c r="N1081" s="243"/>
      <c r="O1081" s="243"/>
      <c r="P1081" s="243"/>
      <c r="Q1081" s="243"/>
      <c r="R1081" s="243"/>
      <c r="S1081" s="243"/>
      <c r="T1081" s="243"/>
      <c r="U1081" s="243"/>
      <c r="V1081" s="243"/>
      <c r="W1081" s="243"/>
      <c r="X1081" s="243"/>
      <c r="Y1081" s="243"/>
    </row>
    <row r="1082" spans="1:25">
      <c r="A1082" s="44"/>
      <c r="B1082" s="323"/>
      <c r="C1082" s="323"/>
      <c r="D1082" s="323"/>
      <c r="E1082" s="323"/>
      <c r="F1082" s="44"/>
      <c r="G1082" s="243"/>
      <c r="H1082" s="243"/>
      <c r="I1082" s="243"/>
      <c r="J1082" s="243"/>
      <c r="K1082" s="243"/>
      <c r="L1082" s="243"/>
      <c r="M1082" s="243"/>
      <c r="N1082" s="243"/>
      <c r="O1082" s="243"/>
      <c r="P1082" s="243"/>
      <c r="Q1082" s="243"/>
      <c r="R1082" s="243"/>
      <c r="S1082" s="243"/>
      <c r="T1082" s="243"/>
      <c r="U1082" s="243"/>
      <c r="V1082" s="243"/>
      <c r="W1082" s="243"/>
      <c r="X1082" s="243"/>
      <c r="Y1082" s="243"/>
    </row>
    <row r="1083" spans="1:25">
      <c r="A1083" s="44"/>
      <c r="B1083" s="323"/>
      <c r="C1083" s="323"/>
      <c r="D1083" s="323"/>
      <c r="E1083" s="323"/>
      <c r="F1083" s="44"/>
      <c r="G1083" s="243"/>
      <c r="H1083" s="243"/>
      <c r="I1083" s="243"/>
      <c r="J1083" s="243"/>
      <c r="K1083" s="243"/>
      <c r="L1083" s="243"/>
      <c r="M1083" s="243"/>
      <c r="N1083" s="243"/>
      <c r="O1083" s="243"/>
      <c r="P1083" s="243"/>
      <c r="Q1083" s="243"/>
      <c r="R1083" s="243"/>
      <c r="S1083" s="243"/>
      <c r="T1083" s="243"/>
      <c r="U1083" s="243"/>
      <c r="V1083" s="243"/>
      <c r="W1083" s="243"/>
      <c r="X1083" s="243"/>
      <c r="Y1083" s="243"/>
    </row>
    <row r="1084" spans="1:25">
      <c r="A1084" s="44"/>
      <c r="B1084" s="323"/>
      <c r="C1084" s="323"/>
      <c r="D1084" s="323"/>
      <c r="E1084" s="323"/>
      <c r="F1084" s="44"/>
      <c r="G1084" s="243"/>
      <c r="H1084" s="243"/>
      <c r="I1084" s="243"/>
      <c r="J1084" s="243"/>
      <c r="K1084" s="243"/>
      <c r="L1084" s="243"/>
      <c r="M1084" s="243"/>
      <c r="N1084" s="243"/>
      <c r="O1084" s="243"/>
      <c r="P1084" s="243"/>
      <c r="Q1084" s="243"/>
      <c r="R1084" s="243"/>
      <c r="S1084" s="243"/>
      <c r="T1084" s="243"/>
      <c r="U1084" s="243"/>
      <c r="V1084" s="243"/>
      <c r="W1084" s="243"/>
      <c r="X1084" s="243"/>
      <c r="Y1084" s="243"/>
    </row>
    <row r="1085" spans="1:25" ht="18.75">
      <c r="A1085" s="181">
        <v>1</v>
      </c>
      <c r="B1085" s="306" t="s">
        <v>1384</v>
      </c>
      <c r="C1085" s="306" t="s">
        <v>1441</v>
      </c>
      <c r="D1085" s="307" t="s">
        <v>847</v>
      </c>
      <c r="E1085" s="307" t="s">
        <v>4286</v>
      </c>
      <c r="F1085" s="181">
        <v>65</v>
      </c>
      <c r="G1085" s="238"/>
      <c r="H1085" s="238"/>
      <c r="I1085" s="308">
        <f t="shared" ref="I1085:I1142" si="187">ROUND(F1085*55/100*50*0.0015,1)</f>
        <v>2.7</v>
      </c>
      <c r="J1085" s="308">
        <f t="shared" ref="J1085:J1142" si="188">K1085+L1085</f>
        <v>2.5</v>
      </c>
      <c r="K1085" s="308">
        <f t="shared" ref="K1085:K1142" si="189">ROUND(I1085*1/3.1,1)</f>
        <v>0.9</v>
      </c>
      <c r="L1085" s="308">
        <f>ROUND(I1085*2/3.28,1)</f>
        <v>1.6</v>
      </c>
      <c r="M1085" s="308">
        <f t="shared" ref="M1085:N1142" si="190">K1085-G1085</f>
        <v>0.9</v>
      </c>
      <c r="N1085" s="308">
        <f t="shared" si="190"/>
        <v>1.6</v>
      </c>
      <c r="O1085" s="308">
        <f t="shared" ref="O1085:O1143" si="191">M1085+N1085</f>
        <v>2.5</v>
      </c>
      <c r="P1085" s="34">
        <f t="shared" ref="P1085:Q1142" si="192">M1085*1/3</f>
        <v>0.3</v>
      </c>
      <c r="Q1085" s="34">
        <f t="shared" si="192"/>
        <v>0.53333333333333333</v>
      </c>
      <c r="R1085" s="33"/>
      <c r="S1085" s="33"/>
      <c r="T1085" s="33">
        <f t="shared" ref="T1085:U1142" si="193">M1085*1/3</f>
        <v>0.3</v>
      </c>
      <c r="U1085" s="309">
        <f t="shared" si="193"/>
        <v>0.53333333333333333</v>
      </c>
      <c r="V1085" s="185"/>
      <c r="W1085" s="185">
        <f t="shared" ref="W1085:X1142" si="194">M1085*1/3</f>
        <v>0.3</v>
      </c>
      <c r="X1085" s="185">
        <f t="shared" si="194"/>
        <v>0.53333333333333333</v>
      </c>
      <c r="Y1085" s="185"/>
    </row>
    <row r="1086" spans="1:25" ht="18.75">
      <c r="A1086" s="181">
        <v>2</v>
      </c>
      <c r="B1086" s="306" t="s">
        <v>1384</v>
      </c>
      <c r="C1086" s="306" t="s">
        <v>1414</v>
      </c>
      <c r="D1086" s="307" t="s">
        <v>1561</v>
      </c>
      <c r="E1086" s="307" t="s">
        <v>4703</v>
      </c>
      <c r="F1086" s="181">
        <v>102</v>
      </c>
      <c r="G1086" s="238"/>
      <c r="H1086" s="238"/>
      <c r="I1086" s="308">
        <f t="shared" si="187"/>
        <v>4.2</v>
      </c>
      <c r="J1086" s="308">
        <f t="shared" si="188"/>
        <v>4</v>
      </c>
      <c r="K1086" s="308">
        <f t="shared" si="189"/>
        <v>1.4</v>
      </c>
      <c r="L1086" s="308">
        <f t="shared" ref="L1086:L1142" si="195">ROUND(I1086*2/3.28,1)</f>
        <v>2.6</v>
      </c>
      <c r="M1086" s="308">
        <f t="shared" si="190"/>
        <v>1.4</v>
      </c>
      <c r="N1086" s="308">
        <f t="shared" si="190"/>
        <v>2.6</v>
      </c>
      <c r="O1086" s="308">
        <f t="shared" si="191"/>
        <v>4</v>
      </c>
      <c r="P1086" s="34">
        <f t="shared" si="192"/>
        <v>0.46666666666666662</v>
      </c>
      <c r="Q1086" s="34">
        <f t="shared" si="192"/>
        <v>0.8666666666666667</v>
      </c>
      <c r="R1086" s="33"/>
      <c r="S1086" s="33"/>
      <c r="T1086" s="33">
        <f t="shared" si="193"/>
        <v>0.46666666666666662</v>
      </c>
      <c r="U1086" s="309">
        <f t="shared" si="193"/>
        <v>0.8666666666666667</v>
      </c>
      <c r="V1086" s="185"/>
      <c r="W1086" s="185">
        <f t="shared" si="194"/>
        <v>0.46666666666666662</v>
      </c>
      <c r="X1086" s="185">
        <f t="shared" si="194"/>
        <v>0.8666666666666667</v>
      </c>
      <c r="Y1086" s="185"/>
    </row>
    <row r="1087" spans="1:25" ht="18.75">
      <c r="A1087" s="181">
        <v>3</v>
      </c>
      <c r="B1087" s="306" t="s">
        <v>1384</v>
      </c>
      <c r="C1087" s="306" t="s">
        <v>1414</v>
      </c>
      <c r="D1087" s="307" t="s">
        <v>1414</v>
      </c>
      <c r="E1087" s="307" t="s">
        <v>4704</v>
      </c>
      <c r="F1087" s="181">
        <v>174</v>
      </c>
      <c r="G1087" s="238"/>
      <c r="H1087" s="238"/>
      <c r="I1087" s="308">
        <f t="shared" si="187"/>
        <v>7.2</v>
      </c>
      <c r="J1087" s="308">
        <f t="shared" si="188"/>
        <v>6.7</v>
      </c>
      <c r="K1087" s="308">
        <f t="shared" si="189"/>
        <v>2.2999999999999998</v>
      </c>
      <c r="L1087" s="308">
        <f t="shared" si="195"/>
        <v>4.4000000000000004</v>
      </c>
      <c r="M1087" s="308">
        <f t="shared" si="190"/>
        <v>2.2999999999999998</v>
      </c>
      <c r="N1087" s="308">
        <f t="shared" si="190"/>
        <v>4.4000000000000004</v>
      </c>
      <c r="O1087" s="308">
        <f t="shared" si="191"/>
        <v>6.7</v>
      </c>
      <c r="P1087" s="34">
        <f t="shared" si="192"/>
        <v>0.76666666666666661</v>
      </c>
      <c r="Q1087" s="34">
        <f t="shared" si="192"/>
        <v>1.4666666666666668</v>
      </c>
      <c r="R1087" s="33"/>
      <c r="S1087" s="33"/>
      <c r="T1087" s="33">
        <f t="shared" si="193"/>
        <v>0.76666666666666661</v>
      </c>
      <c r="U1087" s="309">
        <f t="shared" si="193"/>
        <v>1.4666666666666668</v>
      </c>
      <c r="V1087" s="185"/>
      <c r="W1087" s="185">
        <f t="shared" si="194"/>
        <v>0.76666666666666661</v>
      </c>
      <c r="X1087" s="185">
        <f t="shared" si="194"/>
        <v>1.4666666666666668</v>
      </c>
      <c r="Y1087" s="185"/>
    </row>
    <row r="1088" spans="1:25" ht="18.75">
      <c r="A1088" s="181">
        <v>4</v>
      </c>
      <c r="B1088" s="306" t="s">
        <v>1384</v>
      </c>
      <c r="C1088" s="306" t="s">
        <v>1424</v>
      </c>
      <c r="D1088" s="307" t="s">
        <v>4705</v>
      </c>
      <c r="E1088" s="307" t="s">
        <v>4706</v>
      </c>
      <c r="F1088" s="181">
        <v>298</v>
      </c>
      <c r="G1088" s="238"/>
      <c r="H1088" s="238"/>
      <c r="I1088" s="308">
        <f t="shared" si="187"/>
        <v>12.3</v>
      </c>
      <c r="J1088" s="308">
        <f t="shared" si="188"/>
        <v>11.5</v>
      </c>
      <c r="K1088" s="308">
        <f t="shared" si="189"/>
        <v>4</v>
      </c>
      <c r="L1088" s="308">
        <f t="shared" si="195"/>
        <v>7.5</v>
      </c>
      <c r="M1088" s="308">
        <f t="shared" si="190"/>
        <v>4</v>
      </c>
      <c r="N1088" s="308">
        <f t="shared" si="190"/>
        <v>7.5</v>
      </c>
      <c r="O1088" s="308">
        <f t="shared" si="191"/>
        <v>11.5</v>
      </c>
      <c r="P1088" s="34">
        <f t="shared" si="192"/>
        <v>1.3333333333333333</v>
      </c>
      <c r="Q1088" s="34">
        <f t="shared" si="192"/>
        <v>2.5</v>
      </c>
      <c r="R1088" s="33"/>
      <c r="S1088" s="33"/>
      <c r="T1088" s="33">
        <f t="shared" si="193"/>
        <v>1.3333333333333333</v>
      </c>
      <c r="U1088" s="309">
        <f t="shared" si="193"/>
        <v>2.5</v>
      </c>
      <c r="V1088" s="185"/>
      <c r="W1088" s="185">
        <f t="shared" si="194"/>
        <v>1.3333333333333333</v>
      </c>
      <c r="X1088" s="185">
        <f t="shared" si="194"/>
        <v>2.5</v>
      </c>
      <c r="Y1088" s="185"/>
    </row>
    <row r="1089" spans="1:25" ht="18.75">
      <c r="A1089" s="181">
        <v>5</v>
      </c>
      <c r="B1089" s="306" t="s">
        <v>1384</v>
      </c>
      <c r="C1089" s="306" t="s">
        <v>4707</v>
      </c>
      <c r="D1089" s="307" t="s">
        <v>4707</v>
      </c>
      <c r="E1089" s="307" t="s">
        <v>4708</v>
      </c>
      <c r="F1089" s="181">
        <v>160</v>
      </c>
      <c r="G1089" s="238"/>
      <c r="H1089" s="238"/>
      <c r="I1089" s="308">
        <f t="shared" si="187"/>
        <v>6.6</v>
      </c>
      <c r="J1089" s="308">
        <f t="shared" si="188"/>
        <v>6.1</v>
      </c>
      <c r="K1089" s="308">
        <f t="shared" si="189"/>
        <v>2.1</v>
      </c>
      <c r="L1089" s="308">
        <f t="shared" si="195"/>
        <v>4</v>
      </c>
      <c r="M1089" s="308">
        <f t="shared" si="190"/>
        <v>2.1</v>
      </c>
      <c r="N1089" s="308">
        <f t="shared" si="190"/>
        <v>4</v>
      </c>
      <c r="O1089" s="308">
        <f t="shared" si="191"/>
        <v>6.1</v>
      </c>
      <c r="P1089" s="34">
        <f t="shared" si="192"/>
        <v>0.70000000000000007</v>
      </c>
      <c r="Q1089" s="34">
        <f t="shared" si="192"/>
        <v>1.3333333333333333</v>
      </c>
      <c r="R1089" s="33"/>
      <c r="S1089" s="33"/>
      <c r="T1089" s="33">
        <f t="shared" si="193"/>
        <v>0.70000000000000007</v>
      </c>
      <c r="U1089" s="309">
        <f t="shared" si="193"/>
        <v>1.3333333333333333</v>
      </c>
      <c r="V1089" s="185"/>
      <c r="W1089" s="185">
        <f t="shared" si="194"/>
        <v>0.70000000000000007</v>
      </c>
      <c r="X1089" s="185">
        <f t="shared" si="194"/>
        <v>1.3333333333333333</v>
      </c>
      <c r="Y1089" s="185"/>
    </row>
    <row r="1090" spans="1:25" ht="18.75">
      <c r="A1090" s="181">
        <v>6</v>
      </c>
      <c r="B1090" s="306" t="s">
        <v>1384</v>
      </c>
      <c r="C1090" s="306" t="s">
        <v>4707</v>
      </c>
      <c r="D1090" s="307" t="s">
        <v>1384</v>
      </c>
      <c r="E1090" s="307" t="s">
        <v>4709</v>
      </c>
      <c r="F1090" s="181">
        <v>38</v>
      </c>
      <c r="G1090" s="238"/>
      <c r="H1090" s="238"/>
      <c r="I1090" s="308">
        <f t="shared" si="187"/>
        <v>1.6</v>
      </c>
      <c r="J1090" s="308">
        <f t="shared" si="188"/>
        <v>1.5</v>
      </c>
      <c r="K1090" s="308">
        <f t="shared" si="189"/>
        <v>0.5</v>
      </c>
      <c r="L1090" s="308">
        <f t="shared" si="195"/>
        <v>1</v>
      </c>
      <c r="M1090" s="308">
        <f t="shared" si="190"/>
        <v>0.5</v>
      </c>
      <c r="N1090" s="308">
        <f t="shared" si="190"/>
        <v>1</v>
      </c>
      <c r="O1090" s="308">
        <f t="shared" si="191"/>
        <v>1.5</v>
      </c>
      <c r="P1090" s="34">
        <f t="shared" si="192"/>
        <v>0.16666666666666666</v>
      </c>
      <c r="Q1090" s="34">
        <f t="shared" si="192"/>
        <v>0.33333333333333331</v>
      </c>
      <c r="R1090" s="33"/>
      <c r="S1090" s="33"/>
      <c r="T1090" s="33">
        <f t="shared" si="193"/>
        <v>0.16666666666666666</v>
      </c>
      <c r="U1090" s="309">
        <f t="shared" si="193"/>
        <v>0.33333333333333331</v>
      </c>
      <c r="V1090" s="185"/>
      <c r="W1090" s="185">
        <f t="shared" si="194"/>
        <v>0.16666666666666666</v>
      </c>
      <c r="X1090" s="185">
        <f t="shared" si="194"/>
        <v>0.33333333333333331</v>
      </c>
      <c r="Y1090" s="185"/>
    </row>
    <row r="1091" spans="1:25" ht="18.75">
      <c r="A1091" s="181">
        <v>7</v>
      </c>
      <c r="B1091" s="306" t="s">
        <v>1384</v>
      </c>
      <c r="C1091" s="306" t="s">
        <v>4707</v>
      </c>
      <c r="D1091" s="330" t="s">
        <v>1393</v>
      </c>
      <c r="E1091" s="307" t="s">
        <v>4710</v>
      </c>
      <c r="F1091" s="181">
        <v>55</v>
      </c>
      <c r="G1091" s="238"/>
      <c r="H1091" s="238"/>
      <c r="I1091" s="308">
        <f t="shared" si="187"/>
        <v>2.2999999999999998</v>
      </c>
      <c r="J1091" s="308">
        <f t="shared" si="188"/>
        <v>2.0999999999999996</v>
      </c>
      <c r="K1091" s="308">
        <f t="shared" si="189"/>
        <v>0.7</v>
      </c>
      <c r="L1091" s="308">
        <f t="shared" si="195"/>
        <v>1.4</v>
      </c>
      <c r="M1091" s="308">
        <f t="shared" si="190"/>
        <v>0.7</v>
      </c>
      <c r="N1091" s="308">
        <f t="shared" si="190"/>
        <v>1.4</v>
      </c>
      <c r="O1091" s="308">
        <f t="shared" si="191"/>
        <v>2.0999999999999996</v>
      </c>
      <c r="P1091" s="34">
        <f t="shared" si="192"/>
        <v>0.23333333333333331</v>
      </c>
      <c r="Q1091" s="34">
        <f t="shared" si="192"/>
        <v>0.46666666666666662</v>
      </c>
      <c r="R1091" s="33"/>
      <c r="S1091" s="33"/>
      <c r="T1091" s="33">
        <f t="shared" si="193"/>
        <v>0.23333333333333331</v>
      </c>
      <c r="U1091" s="309">
        <f t="shared" si="193"/>
        <v>0.46666666666666662</v>
      </c>
      <c r="V1091" s="185"/>
      <c r="W1091" s="185">
        <f t="shared" si="194"/>
        <v>0.23333333333333331</v>
      </c>
      <c r="X1091" s="185">
        <f t="shared" si="194"/>
        <v>0.46666666666666662</v>
      </c>
      <c r="Y1091" s="185"/>
    </row>
    <row r="1092" spans="1:25" ht="18.75">
      <c r="A1092" s="181">
        <v>8</v>
      </c>
      <c r="B1092" s="306" t="s">
        <v>1384</v>
      </c>
      <c r="C1092" s="306" t="s">
        <v>4707</v>
      </c>
      <c r="D1092" s="307" t="s">
        <v>1427</v>
      </c>
      <c r="E1092" s="307" t="s">
        <v>4711</v>
      </c>
      <c r="F1092" s="181">
        <v>173</v>
      </c>
      <c r="G1092" s="238"/>
      <c r="H1092" s="238"/>
      <c r="I1092" s="308">
        <f t="shared" si="187"/>
        <v>7.1</v>
      </c>
      <c r="J1092" s="308">
        <f t="shared" si="188"/>
        <v>6.6</v>
      </c>
      <c r="K1092" s="308">
        <f t="shared" si="189"/>
        <v>2.2999999999999998</v>
      </c>
      <c r="L1092" s="308">
        <f t="shared" si="195"/>
        <v>4.3</v>
      </c>
      <c r="M1092" s="308">
        <f t="shared" si="190"/>
        <v>2.2999999999999998</v>
      </c>
      <c r="N1092" s="308">
        <f t="shared" si="190"/>
        <v>4.3</v>
      </c>
      <c r="O1092" s="308">
        <f t="shared" si="191"/>
        <v>6.6</v>
      </c>
      <c r="P1092" s="34">
        <f t="shared" si="192"/>
        <v>0.76666666666666661</v>
      </c>
      <c r="Q1092" s="34">
        <f t="shared" si="192"/>
        <v>1.4333333333333333</v>
      </c>
      <c r="R1092" s="33"/>
      <c r="S1092" s="33"/>
      <c r="T1092" s="33">
        <f t="shared" si="193"/>
        <v>0.76666666666666661</v>
      </c>
      <c r="U1092" s="309">
        <f t="shared" si="193"/>
        <v>1.4333333333333333</v>
      </c>
      <c r="V1092" s="185"/>
      <c r="W1092" s="185">
        <f t="shared" si="194"/>
        <v>0.76666666666666661</v>
      </c>
      <c r="X1092" s="185">
        <f t="shared" si="194"/>
        <v>1.4333333333333333</v>
      </c>
      <c r="Y1092" s="185"/>
    </row>
    <row r="1093" spans="1:25" ht="18.75">
      <c r="A1093" s="181">
        <v>9</v>
      </c>
      <c r="B1093" s="306" t="s">
        <v>1384</v>
      </c>
      <c r="C1093" s="306" t="s">
        <v>1480</v>
      </c>
      <c r="D1093" s="307" t="s">
        <v>4712</v>
      </c>
      <c r="E1093" s="307" t="s">
        <v>4713</v>
      </c>
      <c r="F1093" s="181">
        <v>127</v>
      </c>
      <c r="G1093" s="238"/>
      <c r="H1093" s="238"/>
      <c r="I1093" s="308">
        <f t="shared" si="187"/>
        <v>5.2</v>
      </c>
      <c r="J1093" s="308">
        <f t="shared" si="188"/>
        <v>4.9000000000000004</v>
      </c>
      <c r="K1093" s="308">
        <f t="shared" si="189"/>
        <v>1.7</v>
      </c>
      <c r="L1093" s="308">
        <f t="shared" si="195"/>
        <v>3.2</v>
      </c>
      <c r="M1093" s="308">
        <f t="shared" si="190"/>
        <v>1.7</v>
      </c>
      <c r="N1093" s="308">
        <f t="shared" si="190"/>
        <v>3.2</v>
      </c>
      <c r="O1093" s="308">
        <f t="shared" si="191"/>
        <v>4.9000000000000004</v>
      </c>
      <c r="P1093" s="34">
        <f t="shared" si="192"/>
        <v>0.56666666666666665</v>
      </c>
      <c r="Q1093" s="34">
        <f t="shared" si="192"/>
        <v>1.0666666666666667</v>
      </c>
      <c r="R1093" s="33"/>
      <c r="S1093" s="33"/>
      <c r="T1093" s="33">
        <f t="shared" si="193"/>
        <v>0.56666666666666665</v>
      </c>
      <c r="U1093" s="309">
        <f t="shared" si="193"/>
        <v>1.0666666666666667</v>
      </c>
      <c r="V1093" s="185"/>
      <c r="W1093" s="185">
        <f t="shared" si="194"/>
        <v>0.56666666666666665</v>
      </c>
      <c r="X1093" s="185">
        <f t="shared" si="194"/>
        <v>1.0666666666666667</v>
      </c>
      <c r="Y1093" s="185"/>
    </row>
    <row r="1094" spans="1:25" ht="18.75">
      <c r="A1094" s="181">
        <v>10</v>
      </c>
      <c r="B1094" s="306" t="s">
        <v>1384</v>
      </c>
      <c r="C1094" s="306" t="s">
        <v>1480</v>
      </c>
      <c r="D1094" s="307" t="s">
        <v>4714</v>
      </c>
      <c r="E1094" s="307" t="s">
        <v>4715</v>
      </c>
      <c r="F1094" s="181">
        <v>76</v>
      </c>
      <c r="G1094" s="238"/>
      <c r="H1094" s="238"/>
      <c r="I1094" s="308">
        <f t="shared" si="187"/>
        <v>3.1</v>
      </c>
      <c r="J1094" s="308">
        <f t="shared" si="188"/>
        <v>2.9</v>
      </c>
      <c r="K1094" s="308">
        <f t="shared" si="189"/>
        <v>1</v>
      </c>
      <c r="L1094" s="308">
        <f t="shared" si="195"/>
        <v>1.9</v>
      </c>
      <c r="M1094" s="308">
        <f t="shared" si="190"/>
        <v>1</v>
      </c>
      <c r="N1094" s="308">
        <f t="shared" si="190"/>
        <v>1.9</v>
      </c>
      <c r="O1094" s="308">
        <f t="shared" si="191"/>
        <v>2.9</v>
      </c>
      <c r="P1094" s="34">
        <f t="shared" si="192"/>
        <v>0.33333333333333331</v>
      </c>
      <c r="Q1094" s="34">
        <f t="shared" si="192"/>
        <v>0.6333333333333333</v>
      </c>
      <c r="R1094" s="33"/>
      <c r="S1094" s="33"/>
      <c r="T1094" s="33">
        <f t="shared" si="193"/>
        <v>0.33333333333333331</v>
      </c>
      <c r="U1094" s="309">
        <f t="shared" si="193"/>
        <v>0.6333333333333333</v>
      </c>
      <c r="V1094" s="185"/>
      <c r="W1094" s="185">
        <f t="shared" si="194"/>
        <v>0.33333333333333331</v>
      </c>
      <c r="X1094" s="185">
        <f t="shared" si="194"/>
        <v>0.6333333333333333</v>
      </c>
      <c r="Y1094" s="185"/>
    </row>
    <row r="1095" spans="1:25" ht="18.75">
      <c r="A1095" s="181">
        <v>11</v>
      </c>
      <c r="B1095" s="306" t="s">
        <v>1384</v>
      </c>
      <c r="C1095" s="306" t="s">
        <v>1480</v>
      </c>
      <c r="D1095" s="330" t="s">
        <v>1407</v>
      </c>
      <c r="E1095" s="307" t="s">
        <v>4716</v>
      </c>
      <c r="F1095" s="181">
        <v>34</v>
      </c>
      <c r="G1095" s="238"/>
      <c r="H1095" s="238"/>
      <c r="I1095" s="308">
        <f t="shared" si="187"/>
        <v>1.4</v>
      </c>
      <c r="J1095" s="308">
        <f t="shared" si="188"/>
        <v>1.4</v>
      </c>
      <c r="K1095" s="308">
        <f t="shared" si="189"/>
        <v>0.5</v>
      </c>
      <c r="L1095" s="308">
        <f t="shared" si="195"/>
        <v>0.9</v>
      </c>
      <c r="M1095" s="308">
        <f t="shared" si="190"/>
        <v>0.5</v>
      </c>
      <c r="N1095" s="308">
        <f t="shared" si="190"/>
        <v>0.9</v>
      </c>
      <c r="O1095" s="308">
        <f t="shared" si="191"/>
        <v>1.4</v>
      </c>
      <c r="P1095" s="34">
        <f t="shared" si="192"/>
        <v>0.16666666666666666</v>
      </c>
      <c r="Q1095" s="34">
        <f t="shared" si="192"/>
        <v>0.3</v>
      </c>
      <c r="R1095" s="33"/>
      <c r="S1095" s="33"/>
      <c r="T1095" s="33">
        <f t="shared" si="193"/>
        <v>0.16666666666666666</v>
      </c>
      <c r="U1095" s="309">
        <f t="shared" si="193"/>
        <v>0.3</v>
      </c>
      <c r="V1095" s="185"/>
      <c r="W1095" s="185">
        <f t="shared" si="194"/>
        <v>0.16666666666666666</v>
      </c>
      <c r="X1095" s="185">
        <f t="shared" si="194"/>
        <v>0.3</v>
      </c>
      <c r="Y1095" s="185"/>
    </row>
    <row r="1096" spans="1:25" ht="18.75">
      <c r="A1096" s="181">
        <v>12</v>
      </c>
      <c r="B1096" s="306" t="s">
        <v>1384</v>
      </c>
      <c r="C1096" s="306" t="s">
        <v>4717</v>
      </c>
      <c r="D1096" s="307" t="s">
        <v>1432</v>
      </c>
      <c r="E1096" s="307" t="s">
        <v>4718</v>
      </c>
      <c r="F1096" s="181">
        <v>43</v>
      </c>
      <c r="G1096" s="238"/>
      <c r="H1096" s="238"/>
      <c r="I1096" s="308">
        <f t="shared" si="187"/>
        <v>1.8</v>
      </c>
      <c r="J1096" s="308">
        <f t="shared" si="188"/>
        <v>1.7000000000000002</v>
      </c>
      <c r="K1096" s="308">
        <f t="shared" si="189"/>
        <v>0.6</v>
      </c>
      <c r="L1096" s="308">
        <f t="shared" si="195"/>
        <v>1.1000000000000001</v>
      </c>
      <c r="M1096" s="308">
        <f t="shared" si="190"/>
        <v>0.6</v>
      </c>
      <c r="N1096" s="308">
        <f t="shared" si="190"/>
        <v>1.1000000000000001</v>
      </c>
      <c r="O1096" s="308">
        <f t="shared" si="191"/>
        <v>1.7000000000000002</v>
      </c>
      <c r="P1096" s="34">
        <f t="shared" si="192"/>
        <v>0.19999999999999998</v>
      </c>
      <c r="Q1096" s="34">
        <f t="shared" si="192"/>
        <v>0.3666666666666667</v>
      </c>
      <c r="R1096" s="33"/>
      <c r="S1096" s="33"/>
      <c r="T1096" s="33">
        <f t="shared" si="193"/>
        <v>0.19999999999999998</v>
      </c>
      <c r="U1096" s="309">
        <f t="shared" si="193"/>
        <v>0.3666666666666667</v>
      </c>
      <c r="V1096" s="185"/>
      <c r="W1096" s="185">
        <f t="shared" si="194"/>
        <v>0.19999999999999998</v>
      </c>
      <c r="X1096" s="185">
        <f t="shared" si="194"/>
        <v>0.3666666666666667</v>
      </c>
      <c r="Y1096" s="185"/>
    </row>
    <row r="1097" spans="1:25" ht="18.75">
      <c r="A1097" s="181">
        <v>13</v>
      </c>
      <c r="B1097" s="306" t="s">
        <v>1384</v>
      </c>
      <c r="C1097" s="306" t="s">
        <v>4717</v>
      </c>
      <c r="D1097" s="307" t="s">
        <v>1464</v>
      </c>
      <c r="E1097" s="307" t="s">
        <v>4719</v>
      </c>
      <c r="F1097" s="181">
        <v>63</v>
      </c>
      <c r="G1097" s="238"/>
      <c r="H1097" s="238"/>
      <c r="I1097" s="308">
        <f t="shared" si="187"/>
        <v>2.6</v>
      </c>
      <c r="J1097" s="308">
        <f t="shared" si="188"/>
        <v>2.4000000000000004</v>
      </c>
      <c r="K1097" s="308">
        <f t="shared" si="189"/>
        <v>0.8</v>
      </c>
      <c r="L1097" s="308">
        <f t="shared" si="195"/>
        <v>1.6</v>
      </c>
      <c r="M1097" s="308">
        <f t="shared" si="190"/>
        <v>0.8</v>
      </c>
      <c r="N1097" s="308">
        <f t="shared" si="190"/>
        <v>1.6</v>
      </c>
      <c r="O1097" s="308">
        <f t="shared" si="191"/>
        <v>2.4000000000000004</v>
      </c>
      <c r="P1097" s="34">
        <f t="shared" si="192"/>
        <v>0.26666666666666666</v>
      </c>
      <c r="Q1097" s="34">
        <f t="shared" si="192"/>
        <v>0.53333333333333333</v>
      </c>
      <c r="R1097" s="33"/>
      <c r="S1097" s="33"/>
      <c r="T1097" s="33">
        <f t="shared" si="193"/>
        <v>0.26666666666666666</v>
      </c>
      <c r="U1097" s="309">
        <f t="shared" si="193"/>
        <v>0.53333333333333333</v>
      </c>
      <c r="V1097" s="185"/>
      <c r="W1097" s="185">
        <f t="shared" si="194"/>
        <v>0.26666666666666666</v>
      </c>
      <c r="X1097" s="185">
        <f t="shared" si="194"/>
        <v>0.53333333333333333</v>
      </c>
      <c r="Y1097" s="185"/>
    </row>
    <row r="1098" spans="1:25" ht="18.75">
      <c r="A1098" s="181">
        <v>14</v>
      </c>
      <c r="B1098" s="306" t="s">
        <v>1384</v>
      </c>
      <c r="C1098" s="306" t="s">
        <v>1547</v>
      </c>
      <c r="D1098" s="307" t="s">
        <v>1453</v>
      </c>
      <c r="E1098" s="307" t="s">
        <v>4720</v>
      </c>
      <c r="F1098" s="181">
        <v>157</v>
      </c>
      <c r="G1098" s="238"/>
      <c r="H1098" s="238"/>
      <c r="I1098" s="308">
        <f t="shared" si="187"/>
        <v>6.5</v>
      </c>
      <c r="J1098" s="308">
        <f t="shared" si="188"/>
        <v>6.1</v>
      </c>
      <c r="K1098" s="308">
        <f t="shared" si="189"/>
        <v>2.1</v>
      </c>
      <c r="L1098" s="308">
        <f t="shared" si="195"/>
        <v>4</v>
      </c>
      <c r="M1098" s="308">
        <f t="shared" si="190"/>
        <v>2.1</v>
      </c>
      <c r="N1098" s="308">
        <f t="shared" si="190"/>
        <v>4</v>
      </c>
      <c r="O1098" s="308">
        <f t="shared" si="191"/>
        <v>6.1</v>
      </c>
      <c r="P1098" s="34">
        <f t="shared" si="192"/>
        <v>0.70000000000000007</v>
      </c>
      <c r="Q1098" s="34">
        <f t="shared" si="192"/>
        <v>1.3333333333333333</v>
      </c>
      <c r="R1098" s="33"/>
      <c r="S1098" s="33"/>
      <c r="T1098" s="33">
        <f t="shared" si="193"/>
        <v>0.70000000000000007</v>
      </c>
      <c r="U1098" s="309">
        <f t="shared" si="193"/>
        <v>1.3333333333333333</v>
      </c>
      <c r="V1098" s="185"/>
      <c r="W1098" s="185">
        <f t="shared" si="194"/>
        <v>0.70000000000000007</v>
      </c>
      <c r="X1098" s="185">
        <f t="shared" si="194"/>
        <v>1.3333333333333333</v>
      </c>
      <c r="Y1098" s="185"/>
    </row>
    <row r="1099" spans="1:25" ht="18.75">
      <c r="A1099" s="181">
        <v>15</v>
      </c>
      <c r="B1099" s="306" t="s">
        <v>1384</v>
      </c>
      <c r="C1099" s="306" t="s">
        <v>1441</v>
      </c>
      <c r="D1099" s="307" t="s">
        <v>1444</v>
      </c>
      <c r="E1099" s="307" t="s">
        <v>4721</v>
      </c>
      <c r="F1099" s="181">
        <v>27</v>
      </c>
      <c r="G1099" s="238"/>
      <c r="H1099" s="238"/>
      <c r="I1099" s="308">
        <f t="shared" si="187"/>
        <v>1.1000000000000001</v>
      </c>
      <c r="J1099" s="308">
        <f t="shared" si="188"/>
        <v>1.1000000000000001</v>
      </c>
      <c r="K1099" s="308">
        <f t="shared" si="189"/>
        <v>0.4</v>
      </c>
      <c r="L1099" s="308">
        <f t="shared" si="195"/>
        <v>0.7</v>
      </c>
      <c r="M1099" s="308">
        <f t="shared" si="190"/>
        <v>0.4</v>
      </c>
      <c r="N1099" s="308">
        <f t="shared" si="190"/>
        <v>0.7</v>
      </c>
      <c r="O1099" s="308">
        <f t="shared" si="191"/>
        <v>1.1000000000000001</v>
      </c>
      <c r="P1099" s="34">
        <f t="shared" si="192"/>
        <v>0.13333333333333333</v>
      </c>
      <c r="Q1099" s="34">
        <f t="shared" si="192"/>
        <v>0.23333333333333331</v>
      </c>
      <c r="R1099" s="33"/>
      <c r="S1099" s="33"/>
      <c r="T1099" s="33">
        <f t="shared" si="193"/>
        <v>0.13333333333333333</v>
      </c>
      <c r="U1099" s="309">
        <f t="shared" si="193"/>
        <v>0.23333333333333331</v>
      </c>
      <c r="V1099" s="185"/>
      <c r="W1099" s="185">
        <f t="shared" si="194"/>
        <v>0.13333333333333333</v>
      </c>
      <c r="X1099" s="185">
        <f t="shared" si="194"/>
        <v>0.23333333333333331</v>
      </c>
      <c r="Y1099" s="185"/>
    </row>
    <row r="1100" spans="1:25" ht="18.75">
      <c r="A1100" s="181">
        <v>16</v>
      </c>
      <c r="B1100" s="306" t="s">
        <v>1384</v>
      </c>
      <c r="C1100" s="306" t="s">
        <v>1414</v>
      </c>
      <c r="D1100" s="307" t="s">
        <v>1446</v>
      </c>
      <c r="E1100" s="307" t="s">
        <v>4722</v>
      </c>
      <c r="F1100" s="181">
        <v>43</v>
      </c>
      <c r="G1100" s="238"/>
      <c r="H1100" s="238"/>
      <c r="I1100" s="308">
        <f t="shared" si="187"/>
        <v>1.8</v>
      </c>
      <c r="J1100" s="308">
        <f t="shared" si="188"/>
        <v>1.7000000000000002</v>
      </c>
      <c r="K1100" s="308">
        <f t="shared" si="189"/>
        <v>0.6</v>
      </c>
      <c r="L1100" s="308">
        <f t="shared" si="195"/>
        <v>1.1000000000000001</v>
      </c>
      <c r="M1100" s="308">
        <f t="shared" si="190"/>
        <v>0.6</v>
      </c>
      <c r="N1100" s="308">
        <f t="shared" si="190"/>
        <v>1.1000000000000001</v>
      </c>
      <c r="O1100" s="308">
        <f t="shared" si="191"/>
        <v>1.7000000000000002</v>
      </c>
      <c r="P1100" s="34">
        <f t="shared" si="192"/>
        <v>0.19999999999999998</v>
      </c>
      <c r="Q1100" s="34">
        <f t="shared" si="192"/>
        <v>0.3666666666666667</v>
      </c>
      <c r="R1100" s="33"/>
      <c r="S1100" s="33"/>
      <c r="T1100" s="33">
        <f t="shared" si="193"/>
        <v>0.19999999999999998</v>
      </c>
      <c r="U1100" s="309">
        <f t="shared" si="193"/>
        <v>0.3666666666666667</v>
      </c>
      <c r="V1100" s="185"/>
      <c r="W1100" s="185">
        <f t="shared" si="194"/>
        <v>0.19999999999999998</v>
      </c>
      <c r="X1100" s="185">
        <f t="shared" si="194"/>
        <v>0.3666666666666667</v>
      </c>
      <c r="Y1100" s="185"/>
    </row>
    <row r="1101" spans="1:25" ht="18.75">
      <c r="A1101" s="181">
        <v>17</v>
      </c>
      <c r="B1101" s="306" t="s">
        <v>1384</v>
      </c>
      <c r="C1101" s="306" t="s">
        <v>1414</v>
      </c>
      <c r="D1101" s="307" t="s">
        <v>1449</v>
      </c>
      <c r="E1101" s="307" t="s">
        <v>4723</v>
      </c>
      <c r="F1101" s="181">
        <v>113</v>
      </c>
      <c r="G1101" s="238"/>
      <c r="H1101" s="238"/>
      <c r="I1101" s="308">
        <f t="shared" si="187"/>
        <v>4.7</v>
      </c>
      <c r="J1101" s="308">
        <f t="shared" si="188"/>
        <v>4.4000000000000004</v>
      </c>
      <c r="K1101" s="308">
        <f t="shared" si="189"/>
        <v>1.5</v>
      </c>
      <c r="L1101" s="308">
        <f t="shared" si="195"/>
        <v>2.9</v>
      </c>
      <c r="M1101" s="308">
        <f t="shared" si="190"/>
        <v>1.5</v>
      </c>
      <c r="N1101" s="308">
        <f t="shared" si="190"/>
        <v>2.9</v>
      </c>
      <c r="O1101" s="308">
        <f t="shared" si="191"/>
        <v>4.4000000000000004</v>
      </c>
      <c r="P1101" s="34">
        <f t="shared" si="192"/>
        <v>0.5</v>
      </c>
      <c r="Q1101" s="34">
        <f t="shared" si="192"/>
        <v>0.96666666666666667</v>
      </c>
      <c r="R1101" s="33"/>
      <c r="S1101" s="33"/>
      <c r="T1101" s="33">
        <f t="shared" si="193"/>
        <v>0.5</v>
      </c>
      <c r="U1101" s="309">
        <f t="shared" si="193"/>
        <v>0.96666666666666667</v>
      </c>
      <c r="V1101" s="185"/>
      <c r="W1101" s="185">
        <f t="shared" si="194"/>
        <v>0.5</v>
      </c>
      <c r="X1101" s="185">
        <f t="shared" si="194"/>
        <v>0.96666666666666667</v>
      </c>
      <c r="Y1101" s="185"/>
    </row>
    <row r="1102" spans="1:25" ht="18.75">
      <c r="A1102" s="181">
        <v>18</v>
      </c>
      <c r="B1102" s="306" t="s">
        <v>1384</v>
      </c>
      <c r="C1102" s="306" t="s">
        <v>1474</v>
      </c>
      <c r="D1102" s="307" t="s">
        <v>1474</v>
      </c>
      <c r="E1102" s="307" t="s">
        <v>4724</v>
      </c>
      <c r="F1102" s="181">
        <v>278</v>
      </c>
      <c r="G1102" s="238"/>
      <c r="H1102" s="238"/>
      <c r="I1102" s="308">
        <f t="shared" si="187"/>
        <v>11.5</v>
      </c>
      <c r="J1102" s="308">
        <f t="shared" si="188"/>
        <v>10.7</v>
      </c>
      <c r="K1102" s="308">
        <f t="shared" si="189"/>
        <v>3.7</v>
      </c>
      <c r="L1102" s="308">
        <f t="shared" si="195"/>
        <v>7</v>
      </c>
      <c r="M1102" s="308">
        <f t="shared" si="190"/>
        <v>3.7</v>
      </c>
      <c r="N1102" s="308">
        <f t="shared" si="190"/>
        <v>7</v>
      </c>
      <c r="O1102" s="308">
        <f t="shared" si="191"/>
        <v>10.7</v>
      </c>
      <c r="P1102" s="34">
        <f t="shared" si="192"/>
        <v>1.2333333333333334</v>
      </c>
      <c r="Q1102" s="34">
        <f t="shared" si="192"/>
        <v>2.3333333333333335</v>
      </c>
      <c r="R1102" s="33"/>
      <c r="S1102" s="33"/>
      <c r="T1102" s="33">
        <f t="shared" si="193"/>
        <v>1.2333333333333334</v>
      </c>
      <c r="U1102" s="309">
        <f t="shared" si="193"/>
        <v>2.3333333333333335</v>
      </c>
      <c r="V1102" s="185"/>
      <c r="W1102" s="185">
        <f t="shared" si="194"/>
        <v>1.2333333333333334</v>
      </c>
      <c r="X1102" s="185">
        <f t="shared" si="194"/>
        <v>2.3333333333333335</v>
      </c>
      <c r="Y1102" s="185"/>
    </row>
    <row r="1103" spans="1:25" ht="18.75">
      <c r="A1103" s="181">
        <v>19</v>
      </c>
      <c r="B1103" s="306" t="s">
        <v>1384</v>
      </c>
      <c r="C1103" s="306" t="s">
        <v>1474</v>
      </c>
      <c r="D1103" s="307" t="s">
        <v>1471</v>
      </c>
      <c r="E1103" s="307" t="s">
        <v>4725</v>
      </c>
      <c r="F1103" s="181">
        <v>202</v>
      </c>
      <c r="G1103" s="238"/>
      <c r="H1103" s="238"/>
      <c r="I1103" s="308">
        <f t="shared" si="187"/>
        <v>8.3000000000000007</v>
      </c>
      <c r="J1103" s="308">
        <f t="shared" si="188"/>
        <v>7.8</v>
      </c>
      <c r="K1103" s="308">
        <f t="shared" si="189"/>
        <v>2.7</v>
      </c>
      <c r="L1103" s="308">
        <f t="shared" si="195"/>
        <v>5.0999999999999996</v>
      </c>
      <c r="M1103" s="308">
        <f t="shared" si="190"/>
        <v>2.7</v>
      </c>
      <c r="N1103" s="308">
        <f t="shared" si="190"/>
        <v>5.0999999999999996</v>
      </c>
      <c r="O1103" s="308">
        <f t="shared" si="191"/>
        <v>7.8</v>
      </c>
      <c r="P1103" s="34">
        <f t="shared" si="192"/>
        <v>0.9</v>
      </c>
      <c r="Q1103" s="34">
        <f t="shared" si="192"/>
        <v>1.7</v>
      </c>
      <c r="R1103" s="33"/>
      <c r="S1103" s="33"/>
      <c r="T1103" s="33">
        <f t="shared" si="193"/>
        <v>0.9</v>
      </c>
      <c r="U1103" s="309">
        <f t="shared" si="193"/>
        <v>1.7</v>
      </c>
      <c r="V1103" s="185"/>
      <c r="W1103" s="185">
        <f t="shared" si="194"/>
        <v>0.9</v>
      </c>
      <c r="X1103" s="185">
        <f t="shared" si="194"/>
        <v>1.7</v>
      </c>
      <c r="Y1103" s="185"/>
    </row>
    <row r="1104" spans="1:25" ht="18.75">
      <c r="A1104" s="181">
        <v>20</v>
      </c>
      <c r="B1104" s="306" t="s">
        <v>1384</v>
      </c>
      <c r="C1104" s="306" t="s">
        <v>1469</v>
      </c>
      <c r="D1104" s="307" t="s">
        <v>1469</v>
      </c>
      <c r="E1104" s="307" t="s">
        <v>4726</v>
      </c>
      <c r="F1104" s="181">
        <v>114</v>
      </c>
      <c r="G1104" s="238"/>
      <c r="H1104" s="238"/>
      <c r="I1104" s="308">
        <f t="shared" si="187"/>
        <v>4.7</v>
      </c>
      <c r="J1104" s="308">
        <f t="shared" si="188"/>
        <v>4.4000000000000004</v>
      </c>
      <c r="K1104" s="308">
        <f t="shared" si="189"/>
        <v>1.5</v>
      </c>
      <c r="L1104" s="308">
        <f t="shared" si="195"/>
        <v>2.9</v>
      </c>
      <c r="M1104" s="308">
        <f t="shared" si="190"/>
        <v>1.5</v>
      </c>
      <c r="N1104" s="308">
        <f t="shared" si="190"/>
        <v>2.9</v>
      </c>
      <c r="O1104" s="308">
        <f t="shared" si="191"/>
        <v>4.4000000000000004</v>
      </c>
      <c r="P1104" s="34">
        <f t="shared" si="192"/>
        <v>0.5</v>
      </c>
      <c r="Q1104" s="34">
        <f t="shared" si="192"/>
        <v>0.96666666666666667</v>
      </c>
      <c r="R1104" s="33"/>
      <c r="S1104" s="33"/>
      <c r="T1104" s="33">
        <f t="shared" si="193"/>
        <v>0.5</v>
      </c>
      <c r="U1104" s="309">
        <f t="shared" si="193"/>
        <v>0.96666666666666667</v>
      </c>
      <c r="V1104" s="185"/>
      <c r="W1104" s="185">
        <f t="shared" si="194"/>
        <v>0.5</v>
      </c>
      <c r="X1104" s="185">
        <f t="shared" si="194"/>
        <v>0.96666666666666667</v>
      </c>
      <c r="Y1104" s="185"/>
    </row>
    <row r="1105" spans="1:25" ht="18.75">
      <c r="A1105" s="181">
        <v>21</v>
      </c>
      <c r="B1105" s="306" t="s">
        <v>1384</v>
      </c>
      <c r="C1105" s="306" t="s">
        <v>1480</v>
      </c>
      <c r="D1105" s="307" t="s">
        <v>1467</v>
      </c>
      <c r="E1105" s="307" t="s">
        <v>4727</v>
      </c>
      <c r="F1105" s="181">
        <v>151</v>
      </c>
      <c r="G1105" s="238"/>
      <c r="H1105" s="238"/>
      <c r="I1105" s="308">
        <f t="shared" si="187"/>
        <v>6.2</v>
      </c>
      <c r="J1105" s="308">
        <f t="shared" si="188"/>
        <v>5.8</v>
      </c>
      <c r="K1105" s="308">
        <f t="shared" si="189"/>
        <v>2</v>
      </c>
      <c r="L1105" s="308">
        <f t="shared" si="195"/>
        <v>3.8</v>
      </c>
      <c r="M1105" s="308">
        <f t="shared" si="190"/>
        <v>2</v>
      </c>
      <c r="N1105" s="308">
        <f t="shared" si="190"/>
        <v>3.8</v>
      </c>
      <c r="O1105" s="308">
        <f t="shared" si="191"/>
        <v>5.8</v>
      </c>
      <c r="P1105" s="34">
        <f t="shared" si="192"/>
        <v>0.66666666666666663</v>
      </c>
      <c r="Q1105" s="34">
        <f t="shared" si="192"/>
        <v>1.2666666666666666</v>
      </c>
      <c r="R1105" s="33"/>
      <c r="S1105" s="33"/>
      <c r="T1105" s="33">
        <f t="shared" si="193"/>
        <v>0.66666666666666663</v>
      </c>
      <c r="U1105" s="309">
        <f t="shared" si="193"/>
        <v>1.2666666666666666</v>
      </c>
      <c r="V1105" s="185"/>
      <c r="W1105" s="185">
        <f t="shared" si="194"/>
        <v>0.66666666666666663</v>
      </c>
      <c r="X1105" s="185">
        <f t="shared" si="194"/>
        <v>1.2666666666666666</v>
      </c>
      <c r="Y1105" s="185"/>
    </row>
    <row r="1106" spans="1:25" ht="18.75">
      <c r="A1106" s="181">
        <v>22</v>
      </c>
      <c r="B1106" s="306" t="s">
        <v>1384</v>
      </c>
      <c r="C1106" s="306" t="s">
        <v>1489</v>
      </c>
      <c r="D1106" s="307" t="s">
        <v>1489</v>
      </c>
      <c r="E1106" s="307" t="s">
        <v>4728</v>
      </c>
      <c r="F1106" s="181">
        <v>103</v>
      </c>
      <c r="G1106" s="238"/>
      <c r="H1106" s="238"/>
      <c r="I1106" s="308">
        <f t="shared" si="187"/>
        <v>4.2</v>
      </c>
      <c r="J1106" s="308">
        <f t="shared" si="188"/>
        <v>4</v>
      </c>
      <c r="K1106" s="308">
        <f t="shared" si="189"/>
        <v>1.4</v>
      </c>
      <c r="L1106" s="308">
        <f t="shared" si="195"/>
        <v>2.6</v>
      </c>
      <c r="M1106" s="308">
        <f t="shared" si="190"/>
        <v>1.4</v>
      </c>
      <c r="N1106" s="308">
        <f t="shared" si="190"/>
        <v>2.6</v>
      </c>
      <c r="O1106" s="308">
        <f t="shared" si="191"/>
        <v>4</v>
      </c>
      <c r="P1106" s="34">
        <f t="shared" si="192"/>
        <v>0.46666666666666662</v>
      </c>
      <c r="Q1106" s="34">
        <f t="shared" si="192"/>
        <v>0.8666666666666667</v>
      </c>
      <c r="R1106" s="33"/>
      <c r="S1106" s="33"/>
      <c r="T1106" s="33">
        <f t="shared" si="193"/>
        <v>0.46666666666666662</v>
      </c>
      <c r="U1106" s="309">
        <f t="shared" si="193"/>
        <v>0.8666666666666667</v>
      </c>
      <c r="V1106" s="185"/>
      <c r="W1106" s="185">
        <f t="shared" si="194"/>
        <v>0.46666666666666662</v>
      </c>
      <c r="X1106" s="185">
        <f t="shared" si="194"/>
        <v>0.8666666666666667</v>
      </c>
      <c r="Y1106" s="185"/>
    </row>
    <row r="1107" spans="1:25" ht="18.75">
      <c r="A1107" s="181">
        <v>23</v>
      </c>
      <c r="B1107" s="306" t="s">
        <v>1384</v>
      </c>
      <c r="C1107" s="306" t="s">
        <v>1489</v>
      </c>
      <c r="D1107" s="307" t="s">
        <v>1486</v>
      </c>
      <c r="E1107" s="307" t="s">
        <v>4729</v>
      </c>
      <c r="F1107" s="181">
        <v>240</v>
      </c>
      <c r="G1107" s="238"/>
      <c r="H1107" s="238"/>
      <c r="I1107" s="308">
        <f t="shared" si="187"/>
        <v>9.9</v>
      </c>
      <c r="J1107" s="308">
        <f t="shared" si="188"/>
        <v>9.1999999999999993</v>
      </c>
      <c r="K1107" s="308">
        <f t="shared" si="189"/>
        <v>3.2</v>
      </c>
      <c r="L1107" s="308">
        <f t="shared" si="195"/>
        <v>6</v>
      </c>
      <c r="M1107" s="308">
        <f t="shared" si="190"/>
        <v>3.2</v>
      </c>
      <c r="N1107" s="308">
        <f t="shared" si="190"/>
        <v>6</v>
      </c>
      <c r="O1107" s="308">
        <f t="shared" si="191"/>
        <v>9.1999999999999993</v>
      </c>
      <c r="P1107" s="34">
        <f t="shared" si="192"/>
        <v>1.0666666666666667</v>
      </c>
      <c r="Q1107" s="34">
        <f t="shared" si="192"/>
        <v>2</v>
      </c>
      <c r="R1107" s="33"/>
      <c r="S1107" s="33"/>
      <c r="T1107" s="33">
        <f t="shared" si="193"/>
        <v>1.0666666666666667</v>
      </c>
      <c r="U1107" s="309">
        <f t="shared" si="193"/>
        <v>2</v>
      </c>
      <c r="V1107" s="185"/>
      <c r="W1107" s="185">
        <f t="shared" si="194"/>
        <v>1.0666666666666667</v>
      </c>
      <c r="X1107" s="185">
        <f t="shared" si="194"/>
        <v>2</v>
      </c>
      <c r="Y1107" s="185"/>
    </row>
    <row r="1108" spans="1:25" ht="18.75">
      <c r="A1108" s="181">
        <v>24</v>
      </c>
      <c r="B1108" s="306" t="s">
        <v>1384</v>
      </c>
      <c r="C1108" s="306" t="s">
        <v>1489</v>
      </c>
      <c r="D1108" s="307" t="s">
        <v>4730</v>
      </c>
      <c r="E1108" s="310" t="s">
        <v>4731</v>
      </c>
      <c r="F1108" s="181">
        <v>337</v>
      </c>
      <c r="G1108" s="238"/>
      <c r="H1108" s="238"/>
      <c r="I1108" s="308">
        <f t="shared" si="187"/>
        <v>13.9</v>
      </c>
      <c r="J1108" s="308">
        <f t="shared" si="188"/>
        <v>13</v>
      </c>
      <c r="K1108" s="308">
        <f t="shared" si="189"/>
        <v>4.5</v>
      </c>
      <c r="L1108" s="308">
        <f t="shared" si="195"/>
        <v>8.5</v>
      </c>
      <c r="M1108" s="308">
        <f t="shared" si="190"/>
        <v>4.5</v>
      </c>
      <c r="N1108" s="308">
        <f t="shared" si="190"/>
        <v>8.5</v>
      </c>
      <c r="O1108" s="308">
        <f t="shared" si="191"/>
        <v>13</v>
      </c>
      <c r="P1108" s="34">
        <f t="shared" si="192"/>
        <v>1.5</v>
      </c>
      <c r="Q1108" s="34">
        <f t="shared" si="192"/>
        <v>2.8333333333333335</v>
      </c>
      <c r="R1108" s="33"/>
      <c r="S1108" s="33"/>
      <c r="T1108" s="33">
        <f t="shared" si="193"/>
        <v>1.5</v>
      </c>
      <c r="U1108" s="309">
        <f t="shared" si="193"/>
        <v>2.8333333333333335</v>
      </c>
      <c r="V1108" s="185"/>
      <c r="W1108" s="185">
        <f t="shared" si="194"/>
        <v>1.5</v>
      </c>
      <c r="X1108" s="185">
        <f t="shared" si="194"/>
        <v>2.8333333333333335</v>
      </c>
      <c r="Y1108" s="185"/>
    </row>
    <row r="1109" spans="1:25" ht="18.75">
      <c r="A1109" s="181">
        <v>25</v>
      </c>
      <c r="B1109" s="306" t="s">
        <v>1384</v>
      </c>
      <c r="C1109" s="306" t="s">
        <v>4732</v>
      </c>
      <c r="D1109" s="307" t="s">
        <v>4732</v>
      </c>
      <c r="E1109" s="307" t="s">
        <v>4733</v>
      </c>
      <c r="F1109" s="181">
        <v>195</v>
      </c>
      <c r="G1109" s="238"/>
      <c r="H1109" s="238"/>
      <c r="I1109" s="308">
        <f t="shared" si="187"/>
        <v>8</v>
      </c>
      <c r="J1109" s="308">
        <f t="shared" si="188"/>
        <v>7.5</v>
      </c>
      <c r="K1109" s="308">
        <f t="shared" si="189"/>
        <v>2.6</v>
      </c>
      <c r="L1109" s="308">
        <f t="shared" si="195"/>
        <v>4.9000000000000004</v>
      </c>
      <c r="M1109" s="308">
        <f t="shared" si="190"/>
        <v>2.6</v>
      </c>
      <c r="N1109" s="308">
        <f t="shared" si="190"/>
        <v>4.9000000000000004</v>
      </c>
      <c r="O1109" s="308">
        <f t="shared" si="191"/>
        <v>7.5</v>
      </c>
      <c r="P1109" s="34">
        <f t="shared" si="192"/>
        <v>0.8666666666666667</v>
      </c>
      <c r="Q1109" s="34">
        <f t="shared" si="192"/>
        <v>1.6333333333333335</v>
      </c>
      <c r="R1109" s="33"/>
      <c r="S1109" s="33"/>
      <c r="T1109" s="33">
        <f t="shared" si="193"/>
        <v>0.8666666666666667</v>
      </c>
      <c r="U1109" s="309">
        <f t="shared" si="193"/>
        <v>1.6333333333333335</v>
      </c>
      <c r="V1109" s="185"/>
      <c r="W1109" s="185">
        <f t="shared" si="194"/>
        <v>0.8666666666666667</v>
      </c>
      <c r="X1109" s="185">
        <f t="shared" si="194"/>
        <v>1.6333333333333335</v>
      </c>
      <c r="Y1109" s="185"/>
    </row>
    <row r="1110" spans="1:25" ht="18.75">
      <c r="A1110" s="181">
        <v>26</v>
      </c>
      <c r="B1110" s="306" t="s">
        <v>1384</v>
      </c>
      <c r="C1110" s="306" t="s">
        <v>4732</v>
      </c>
      <c r="D1110" s="307" t="s">
        <v>1524</v>
      </c>
      <c r="E1110" s="307" t="s">
        <v>4734</v>
      </c>
      <c r="F1110" s="181">
        <v>568</v>
      </c>
      <c r="G1110" s="238"/>
      <c r="H1110" s="238"/>
      <c r="I1110" s="308">
        <f t="shared" si="187"/>
        <v>23.4</v>
      </c>
      <c r="J1110" s="308">
        <f t="shared" si="188"/>
        <v>21.8</v>
      </c>
      <c r="K1110" s="308">
        <f t="shared" si="189"/>
        <v>7.5</v>
      </c>
      <c r="L1110" s="308">
        <f t="shared" si="195"/>
        <v>14.3</v>
      </c>
      <c r="M1110" s="308">
        <f t="shared" si="190"/>
        <v>7.5</v>
      </c>
      <c r="N1110" s="308">
        <f t="shared" si="190"/>
        <v>14.3</v>
      </c>
      <c r="O1110" s="308">
        <f t="shared" si="191"/>
        <v>21.8</v>
      </c>
      <c r="P1110" s="34">
        <f t="shared" si="192"/>
        <v>2.5</v>
      </c>
      <c r="Q1110" s="34">
        <f t="shared" si="192"/>
        <v>4.7666666666666666</v>
      </c>
      <c r="R1110" s="33"/>
      <c r="S1110" s="33"/>
      <c r="T1110" s="33">
        <f t="shared" si="193"/>
        <v>2.5</v>
      </c>
      <c r="U1110" s="309">
        <f t="shared" si="193"/>
        <v>4.7666666666666666</v>
      </c>
      <c r="V1110" s="185"/>
      <c r="W1110" s="185">
        <f t="shared" si="194"/>
        <v>2.5</v>
      </c>
      <c r="X1110" s="185">
        <f t="shared" si="194"/>
        <v>4.7666666666666666</v>
      </c>
      <c r="Y1110" s="185"/>
    </row>
    <row r="1111" spans="1:25" ht="18.75">
      <c r="A1111" s="181">
        <v>27</v>
      </c>
      <c r="B1111" s="306" t="s">
        <v>1384</v>
      </c>
      <c r="C1111" s="306" t="s">
        <v>4732</v>
      </c>
      <c r="D1111" s="307" t="s">
        <v>1526</v>
      </c>
      <c r="E1111" s="307" t="s">
        <v>4735</v>
      </c>
      <c r="F1111" s="181">
        <v>62</v>
      </c>
      <c r="G1111" s="238"/>
      <c r="H1111" s="238"/>
      <c r="I1111" s="308">
        <f t="shared" si="187"/>
        <v>2.6</v>
      </c>
      <c r="J1111" s="308">
        <f t="shared" si="188"/>
        <v>2.4000000000000004</v>
      </c>
      <c r="K1111" s="308">
        <f t="shared" si="189"/>
        <v>0.8</v>
      </c>
      <c r="L1111" s="308">
        <f t="shared" si="195"/>
        <v>1.6</v>
      </c>
      <c r="M1111" s="308">
        <f t="shared" si="190"/>
        <v>0.8</v>
      </c>
      <c r="N1111" s="308">
        <f t="shared" si="190"/>
        <v>1.6</v>
      </c>
      <c r="O1111" s="308">
        <f t="shared" si="191"/>
        <v>2.4000000000000004</v>
      </c>
      <c r="P1111" s="34">
        <f t="shared" si="192"/>
        <v>0.26666666666666666</v>
      </c>
      <c r="Q1111" s="34">
        <f t="shared" si="192"/>
        <v>0.53333333333333333</v>
      </c>
      <c r="R1111" s="33"/>
      <c r="S1111" s="33"/>
      <c r="T1111" s="33">
        <f t="shared" si="193"/>
        <v>0.26666666666666666</v>
      </c>
      <c r="U1111" s="309">
        <f t="shared" si="193"/>
        <v>0.53333333333333333</v>
      </c>
      <c r="V1111" s="185"/>
      <c r="W1111" s="185">
        <f t="shared" si="194"/>
        <v>0.26666666666666666</v>
      </c>
      <c r="X1111" s="185">
        <f t="shared" si="194"/>
        <v>0.53333333333333333</v>
      </c>
      <c r="Y1111" s="185"/>
    </row>
    <row r="1112" spans="1:25" ht="18.75">
      <c r="A1112" s="181">
        <v>28</v>
      </c>
      <c r="B1112" s="306" t="s">
        <v>1384</v>
      </c>
      <c r="C1112" s="306" t="s">
        <v>4732</v>
      </c>
      <c r="D1112" s="307" t="s">
        <v>1515</v>
      </c>
      <c r="E1112" s="307" t="s">
        <v>4736</v>
      </c>
      <c r="F1112" s="181">
        <v>119</v>
      </c>
      <c r="G1112" s="238"/>
      <c r="H1112" s="238"/>
      <c r="I1112" s="308">
        <f t="shared" si="187"/>
        <v>4.9000000000000004</v>
      </c>
      <c r="J1112" s="308">
        <f t="shared" si="188"/>
        <v>4.5999999999999996</v>
      </c>
      <c r="K1112" s="308">
        <f t="shared" si="189"/>
        <v>1.6</v>
      </c>
      <c r="L1112" s="308">
        <f t="shared" si="195"/>
        <v>3</v>
      </c>
      <c r="M1112" s="308">
        <f t="shared" si="190"/>
        <v>1.6</v>
      </c>
      <c r="N1112" s="308">
        <f t="shared" si="190"/>
        <v>3</v>
      </c>
      <c r="O1112" s="308">
        <f t="shared" si="191"/>
        <v>4.5999999999999996</v>
      </c>
      <c r="P1112" s="34">
        <f t="shared" si="192"/>
        <v>0.53333333333333333</v>
      </c>
      <c r="Q1112" s="34">
        <f t="shared" si="192"/>
        <v>1</v>
      </c>
      <c r="R1112" s="33"/>
      <c r="S1112" s="33"/>
      <c r="T1112" s="33">
        <f t="shared" si="193"/>
        <v>0.53333333333333333</v>
      </c>
      <c r="U1112" s="309">
        <f t="shared" si="193"/>
        <v>1</v>
      </c>
      <c r="V1112" s="185"/>
      <c r="W1112" s="185">
        <f t="shared" si="194"/>
        <v>0.53333333333333333</v>
      </c>
      <c r="X1112" s="185">
        <f t="shared" si="194"/>
        <v>1</v>
      </c>
      <c r="Y1112" s="185"/>
    </row>
    <row r="1113" spans="1:25" ht="18.75">
      <c r="A1113" s="181">
        <v>29</v>
      </c>
      <c r="B1113" s="306" t="s">
        <v>1384</v>
      </c>
      <c r="C1113" s="306" t="s">
        <v>1508</v>
      </c>
      <c r="D1113" s="307" t="s">
        <v>1539</v>
      </c>
      <c r="E1113" s="307" t="s">
        <v>3811</v>
      </c>
      <c r="F1113" s="181">
        <v>111</v>
      </c>
      <c r="G1113" s="238"/>
      <c r="H1113" s="238"/>
      <c r="I1113" s="308">
        <f t="shared" si="187"/>
        <v>4.5999999999999996</v>
      </c>
      <c r="J1113" s="308">
        <f t="shared" si="188"/>
        <v>4.3</v>
      </c>
      <c r="K1113" s="308">
        <f t="shared" si="189"/>
        <v>1.5</v>
      </c>
      <c r="L1113" s="308">
        <f t="shared" si="195"/>
        <v>2.8</v>
      </c>
      <c r="M1113" s="308">
        <f t="shared" si="190"/>
        <v>1.5</v>
      </c>
      <c r="N1113" s="308">
        <f t="shared" si="190"/>
        <v>2.8</v>
      </c>
      <c r="O1113" s="308">
        <f t="shared" si="191"/>
        <v>4.3</v>
      </c>
      <c r="P1113" s="34">
        <f t="shared" si="192"/>
        <v>0.5</v>
      </c>
      <c r="Q1113" s="34">
        <f t="shared" si="192"/>
        <v>0.93333333333333324</v>
      </c>
      <c r="R1113" s="33"/>
      <c r="S1113" s="33"/>
      <c r="T1113" s="33">
        <f t="shared" si="193"/>
        <v>0.5</v>
      </c>
      <c r="U1113" s="309">
        <f t="shared" si="193"/>
        <v>0.93333333333333324</v>
      </c>
      <c r="V1113" s="185"/>
      <c r="W1113" s="185">
        <f t="shared" si="194"/>
        <v>0.5</v>
      </c>
      <c r="X1113" s="185">
        <f t="shared" si="194"/>
        <v>0.93333333333333324</v>
      </c>
      <c r="Y1113" s="185"/>
    </row>
    <row r="1114" spans="1:25" ht="18.75">
      <c r="A1114" s="181">
        <v>30</v>
      </c>
      <c r="B1114" s="306" t="s">
        <v>1384</v>
      </c>
      <c r="C1114" s="306" t="s">
        <v>1508</v>
      </c>
      <c r="D1114" s="307" t="s">
        <v>1506</v>
      </c>
      <c r="E1114" s="307" t="s">
        <v>4737</v>
      </c>
      <c r="F1114" s="181">
        <v>100</v>
      </c>
      <c r="G1114" s="238"/>
      <c r="H1114" s="238"/>
      <c r="I1114" s="308">
        <f t="shared" si="187"/>
        <v>4.0999999999999996</v>
      </c>
      <c r="J1114" s="308">
        <f t="shared" si="188"/>
        <v>3.8</v>
      </c>
      <c r="K1114" s="308">
        <f t="shared" si="189"/>
        <v>1.3</v>
      </c>
      <c r="L1114" s="308">
        <f t="shared" si="195"/>
        <v>2.5</v>
      </c>
      <c r="M1114" s="308">
        <f t="shared" si="190"/>
        <v>1.3</v>
      </c>
      <c r="N1114" s="308">
        <f t="shared" si="190"/>
        <v>2.5</v>
      </c>
      <c r="O1114" s="308">
        <f t="shared" si="191"/>
        <v>3.8</v>
      </c>
      <c r="P1114" s="34">
        <f t="shared" si="192"/>
        <v>0.43333333333333335</v>
      </c>
      <c r="Q1114" s="34">
        <f t="shared" si="192"/>
        <v>0.83333333333333337</v>
      </c>
      <c r="R1114" s="33"/>
      <c r="S1114" s="33"/>
      <c r="T1114" s="33">
        <f t="shared" si="193"/>
        <v>0.43333333333333335</v>
      </c>
      <c r="U1114" s="309">
        <f t="shared" si="193"/>
        <v>0.83333333333333337</v>
      </c>
      <c r="V1114" s="185"/>
      <c r="W1114" s="185">
        <f t="shared" si="194"/>
        <v>0.43333333333333335</v>
      </c>
      <c r="X1114" s="185">
        <f t="shared" si="194"/>
        <v>0.83333333333333337</v>
      </c>
      <c r="Y1114" s="185"/>
    </row>
    <row r="1115" spans="1:25" ht="18.75">
      <c r="A1115" s="181">
        <v>31</v>
      </c>
      <c r="B1115" s="306" t="s">
        <v>1384</v>
      </c>
      <c r="C1115" s="306" t="s">
        <v>1508</v>
      </c>
      <c r="D1115" s="307" t="s">
        <v>1508</v>
      </c>
      <c r="E1115" s="307" t="s">
        <v>4738</v>
      </c>
      <c r="F1115" s="181">
        <v>156</v>
      </c>
      <c r="G1115" s="238"/>
      <c r="H1115" s="238"/>
      <c r="I1115" s="308">
        <f t="shared" si="187"/>
        <v>6.4</v>
      </c>
      <c r="J1115" s="308">
        <f t="shared" si="188"/>
        <v>6</v>
      </c>
      <c r="K1115" s="308">
        <f t="shared" si="189"/>
        <v>2.1</v>
      </c>
      <c r="L1115" s="308">
        <f t="shared" si="195"/>
        <v>3.9</v>
      </c>
      <c r="M1115" s="308">
        <f t="shared" si="190"/>
        <v>2.1</v>
      </c>
      <c r="N1115" s="308">
        <f t="shared" si="190"/>
        <v>3.9</v>
      </c>
      <c r="O1115" s="308">
        <f t="shared" si="191"/>
        <v>6</v>
      </c>
      <c r="P1115" s="34">
        <f t="shared" si="192"/>
        <v>0.70000000000000007</v>
      </c>
      <c r="Q1115" s="34">
        <f t="shared" si="192"/>
        <v>1.3</v>
      </c>
      <c r="R1115" s="33"/>
      <c r="S1115" s="33"/>
      <c r="T1115" s="33">
        <f t="shared" si="193"/>
        <v>0.70000000000000007</v>
      </c>
      <c r="U1115" s="309">
        <f t="shared" si="193"/>
        <v>1.3</v>
      </c>
      <c r="V1115" s="185"/>
      <c r="W1115" s="185">
        <f t="shared" si="194"/>
        <v>0.70000000000000007</v>
      </c>
      <c r="X1115" s="185">
        <f t="shared" si="194"/>
        <v>1.3</v>
      </c>
      <c r="Y1115" s="185"/>
    </row>
    <row r="1116" spans="1:25" ht="18.75">
      <c r="A1116" s="181">
        <v>32</v>
      </c>
      <c r="B1116" s="306" t="s">
        <v>1384</v>
      </c>
      <c r="C1116" s="306" t="s">
        <v>4732</v>
      </c>
      <c r="D1116" s="307" t="s">
        <v>1526</v>
      </c>
      <c r="E1116" s="310" t="s">
        <v>4739</v>
      </c>
      <c r="F1116" s="181">
        <v>396</v>
      </c>
      <c r="G1116" s="238"/>
      <c r="H1116" s="238"/>
      <c r="I1116" s="308">
        <f t="shared" si="187"/>
        <v>16.3</v>
      </c>
      <c r="J1116" s="308">
        <f t="shared" si="188"/>
        <v>15.2</v>
      </c>
      <c r="K1116" s="308">
        <f t="shared" si="189"/>
        <v>5.3</v>
      </c>
      <c r="L1116" s="308">
        <f t="shared" si="195"/>
        <v>9.9</v>
      </c>
      <c r="M1116" s="308">
        <f t="shared" si="190"/>
        <v>5.3</v>
      </c>
      <c r="N1116" s="308">
        <f t="shared" si="190"/>
        <v>9.9</v>
      </c>
      <c r="O1116" s="308">
        <f t="shared" si="191"/>
        <v>15.2</v>
      </c>
      <c r="P1116" s="34">
        <f t="shared" si="192"/>
        <v>1.7666666666666666</v>
      </c>
      <c r="Q1116" s="34">
        <f t="shared" si="192"/>
        <v>3.3000000000000003</v>
      </c>
      <c r="R1116" s="33"/>
      <c r="S1116" s="33"/>
      <c r="T1116" s="33">
        <f t="shared" si="193"/>
        <v>1.7666666666666666</v>
      </c>
      <c r="U1116" s="309">
        <f t="shared" si="193"/>
        <v>3.3000000000000003</v>
      </c>
      <c r="V1116" s="185"/>
      <c r="W1116" s="185">
        <f t="shared" si="194"/>
        <v>1.7666666666666666</v>
      </c>
      <c r="X1116" s="185">
        <f t="shared" si="194"/>
        <v>3.3000000000000003</v>
      </c>
      <c r="Y1116" s="185"/>
    </row>
    <row r="1117" spans="1:25" ht="18.75">
      <c r="A1117" s="181">
        <v>33</v>
      </c>
      <c r="B1117" s="306" t="s">
        <v>1384</v>
      </c>
      <c r="C1117" s="306" t="s">
        <v>1547</v>
      </c>
      <c r="D1117" s="307" t="s">
        <v>1545</v>
      </c>
      <c r="E1117" s="307" t="s">
        <v>4740</v>
      </c>
      <c r="F1117" s="181">
        <v>57</v>
      </c>
      <c r="G1117" s="238"/>
      <c r="H1117" s="238"/>
      <c r="I1117" s="308">
        <f t="shared" si="187"/>
        <v>2.4</v>
      </c>
      <c r="J1117" s="308">
        <f t="shared" si="188"/>
        <v>2.2999999999999998</v>
      </c>
      <c r="K1117" s="308">
        <f t="shared" si="189"/>
        <v>0.8</v>
      </c>
      <c r="L1117" s="308">
        <f t="shared" si="195"/>
        <v>1.5</v>
      </c>
      <c r="M1117" s="308">
        <f t="shared" si="190"/>
        <v>0.8</v>
      </c>
      <c r="N1117" s="308">
        <f t="shared" si="190"/>
        <v>1.5</v>
      </c>
      <c r="O1117" s="308">
        <f t="shared" si="191"/>
        <v>2.2999999999999998</v>
      </c>
      <c r="P1117" s="34">
        <f t="shared" si="192"/>
        <v>0.26666666666666666</v>
      </c>
      <c r="Q1117" s="34">
        <f t="shared" si="192"/>
        <v>0.5</v>
      </c>
      <c r="R1117" s="33"/>
      <c r="S1117" s="33"/>
      <c r="T1117" s="33">
        <f t="shared" si="193"/>
        <v>0.26666666666666666</v>
      </c>
      <c r="U1117" s="309">
        <f t="shared" si="193"/>
        <v>0.5</v>
      </c>
      <c r="V1117" s="185"/>
      <c r="W1117" s="185">
        <f t="shared" si="194"/>
        <v>0.26666666666666666</v>
      </c>
      <c r="X1117" s="185">
        <f t="shared" si="194"/>
        <v>0.5</v>
      </c>
      <c r="Y1117" s="185"/>
    </row>
    <row r="1118" spans="1:25" ht="18.75">
      <c r="A1118" s="181">
        <v>34</v>
      </c>
      <c r="B1118" s="306" t="s">
        <v>1384</v>
      </c>
      <c r="C1118" s="306" t="s">
        <v>1547</v>
      </c>
      <c r="D1118" s="307" t="s">
        <v>1547</v>
      </c>
      <c r="E1118" s="307" t="s">
        <v>4741</v>
      </c>
      <c r="F1118" s="181">
        <v>121</v>
      </c>
      <c r="G1118" s="238"/>
      <c r="H1118" s="238"/>
      <c r="I1118" s="308">
        <f t="shared" si="187"/>
        <v>5</v>
      </c>
      <c r="J1118" s="308">
        <f t="shared" si="188"/>
        <v>4.5999999999999996</v>
      </c>
      <c r="K1118" s="308">
        <f t="shared" si="189"/>
        <v>1.6</v>
      </c>
      <c r="L1118" s="308">
        <f t="shared" si="195"/>
        <v>3</v>
      </c>
      <c r="M1118" s="308">
        <f t="shared" si="190"/>
        <v>1.6</v>
      </c>
      <c r="N1118" s="308">
        <f t="shared" si="190"/>
        <v>3</v>
      </c>
      <c r="O1118" s="308">
        <f t="shared" si="191"/>
        <v>4.5999999999999996</v>
      </c>
      <c r="P1118" s="34">
        <f t="shared" si="192"/>
        <v>0.53333333333333333</v>
      </c>
      <c r="Q1118" s="34">
        <f t="shared" si="192"/>
        <v>1</v>
      </c>
      <c r="R1118" s="33"/>
      <c r="S1118" s="33"/>
      <c r="T1118" s="33">
        <f t="shared" si="193"/>
        <v>0.53333333333333333</v>
      </c>
      <c r="U1118" s="309">
        <f t="shared" si="193"/>
        <v>1</v>
      </c>
      <c r="V1118" s="185"/>
      <c r="W1118" s="185">
        <f t="shared" si="194"/>
        <v>0.53333333333333333</v>
      </c>
      <c r="X1118" s="185">
        <f t="shared" si="194"/>
        <v>1</v>
      </c>
      <c r="Y1118" s="185"/>
    </row>
    <row r="1119" spans="1:25" ht="18.75">
      <c r="A1119" s="181">
        <v>35</v>
      </c>
      <c r="B1119" s="306" t="s">
        <v>1384</v>
      </c>
      <c r="C1119" s="306" t="s">
        <v>4707</v>
      </c>
      <c r="D1119" s="330" t="s">
        <v>1393</v>
      </c>
      <c r="E1119" s="307" t="s">
        <v>4742</v>
      </c>
      <c r="F1119" s="181">
        <v>235</v>
      </c>
      <c r="G1119" s="238"/>
      <c r="H1119" s="238"/>
      <c r="I1119" s="308">
        <f t="shared" si="187"/>
        <v>9.6999999999999993</v>
      </c>
      <c r="J1119" s="308">
        <f t="shared" si="188"/>
        <v>9</v>
      </c>
      <c r="K1119" s="308">
        <f t="shared" si="189"/>
        <v>3.1</v>
      </c>
      <c r="L1119" s="308">
        <f t="shared" si="195"/>
        <v>5.9</v>
      </c>
      <c r="M1119" s="308">
        <f t="shared" si="190"/>
        <v>3.1</v>
      </c>
      <c r="N1119" s="308">
        <f t="shared" si="190"/>
        <v>5.9</v>
      </c>
      <c r="O1119" s="308">
        <f t="shared" si="191"/>
        <v>9</v>
      </c>
      <c r="P1119" s="34">
        <f t="shared" si="192"/>
        <v>1.0333333333333334</v>
      </c>
      <c r="Q1119" s="34">
        <f t="shared" si="192"/>
        <v>1.9666666666666668</v>
      </c>
      <c r="R1119" s="33"/>
      <c r="S1119" s="33"/>
      <c r="T1119" s="33">
        <f t="shared" si="193"/>
        <v>1.0333333333333334</v>
      </c>
      <c r="U1119" s="309">
        <f t="shared" si="193"/>
        <v>1.9666666666666668</v>
      </c>
      <c r="V1119" s="185"/>
      <c r="W1119" s="185">
        <f t="shared" si="194"/>
        <v>1.0333333333333334</v>
      </c>
      <c r="X1119" s="185">
        <f t="shared" si="194"/>
        <v>1.9666666666666668</v>
      </c>
      <c r="Y1119" s="185"/>
    </row>
    <row r="1120" spans="1:25" ht="18.75">
      <c r="A1120" s="181">
        <v>36</v>
      </c>
      <c r="B1120" s="306" t="s">
        <v>1384</v>
      </c>
      <c r="C1120" s="306" t="s">
        <v>1489</v>
      </c>
      <c r="D1120" s="307" t="s">
        <v>414</v>
      </c>
      <c r="E1120" s="307" t="s">
        <v>4743</v>
      </c>
      <c r="F1120" s="181">
        <v>101</v>
      </c>
      <c r="G1120" s="238"/>
      <c r="H1120" s="238"/>
      <c r="I1120" s="308">
        <f t="shared" si="187"/>
        <v>4.2</v>
      </c>
      <c r="J1120" s="308">
        <f t="shared" si="188"/>
        <v>4</v>
      </c>
      <c r="K1120" s="308">
        <f t="shared" si="189"/>
        <v>1.4</v>
      </c>
      <c r="L1120" s="308">
        <f t="shared" si="195"/>
        <v>2.6</v>
      </c>
      <c r="M1120" s="308">
        <f t="shared" si="190"/>
        <v>1.4</v>
      </c>
      <c r="N1120" s="308">
        <f t="shared" si="190"/>
        <v>2.6</v>
      </c>
      <c r="O1120" s="308">
        <f t="shared" si="191"/>
        <v>4</v>
      </c>
      <c r="P1120" s="34">
        <f t="shared" si="192"/>
        <v>0.46666666666666662</v>
      </c>
      <c r="Q1120" s="34">
        <f t="shared" si="192"/>
        <v>0.8666666666666667</v>
      </c>
      <c r="R1120" s="33"/>
      <c r="S1120" s="33"/>
      <c r="T1120" s="33">
        <f t="shared" si="193"/>
        <v>0.46666666666666662</v>
      </c>
      <c r="U1120" s="309">
        <f t="shared" si="193"/>
        <v>0.8666666666666667</v>
      </c>
      <c r="V1120" s="185"/>
      <c r="W1120" s="185">
        <f t="shared" si="194"/>
        <v>0.46666666666666662</v>
      </c>
      <c r="X1120" s="185">
        <f t="shared" si="194"/>
        <v>0.8666666666666667</v>
      </c>
      <c r="Y1120" s="185"/>
    </row>
    <row r="1121" spans="1:25" ht="18.75">
      <c r="A1121" s="181">
        <v>37</v>
      </c>
      <c r="B1121" s="306" t="s">
        <v>1384</v>
      </c>
      <c r="C1121" s="306" t="s">
        <v>1414</v>
      </c>
      <c r="D1121" s="307" t="s">
        <v>1414</v>
      </c>
      <c r="E1121" s="307" t="s">
        <v>4744</v>
      </c>
      <c r="F1121" s="181">
        <v>325</v>
      </c>
      <c r="G1121" s="238"/>
      <c r="H1121" s="238"/>
      <c r="I1121" s="308">
        <f t="shared" si="187"/>
        <v>13.4</v>
      </c>
      <c r="J1121" s="308">
        <f t="shared" si="188"/>
        <v>12.5</v>
      </c>
      <c r="K1121" s="308">
        <f t="shared" si="189"/>
        <v>4.3</v>
      </c>
      <c r="L1121" s="308">
        <f t="shared" si="195"/>
        <v>8.1999999999999993</v>
      </c>
      <c r="M1121" s="308">
        <f t="shared" si="190"/>
        <v>4.3</v>
      </c>
      <c r="N1121" s="308">
        <f t="shared" si="190"/>
        <v>8.1999999999999993</v>
      </c>
      <c r="O1121" s="308">
        <f t="shared" si="191"/>
        <v>12.5</v>
      </c>
      <c r="P1121" s="34">
        <f t="shared" si="192"/>
        <v>1.4333333333333333</v>
      </c>
      <c r="Q1121" s="34">
        <f t="shared" si="192"/>
        <v>2.7333333333333329</v>
      </c>
      <c r="R1121" s="33"/>
      <c r="S1121" s="33"/>
      <c r="T1121" s="33">
        <f t="shared" si="193"/>
        <v>1.4333333333333333</v>
      </c>
      <c r="U1121" s="309">
        <f t="shared" si="193"/>
        <v>2.7333333333333329</v>
      </c>
      <c r="V1121" s="185"/>
      <c r="W1121" s="185">
        <f t="shared" si="194"/>
        <v>1.4333333333333333</v>
      </c>
      <c r="X1121" s="185">
        <f t="shared" si="194"/>
        <v>2.7333333333333329</v>
      </c>
      <c r="Y1121" s="185"/>
    </row>
    <row r="1122" spans="1:25" ht="18.75">
      <c r="A1122" s="181">
        <v>38</v>
      </c>
      <c r="B1122" s="306" t="s">
        <v>1384</v>
      </c>
      <c r="C1122" s="306" t="s">
        <v>1424</v>
      </c>
      <c r="D1122" s="307" t="s">
        <v>4745</v>
      </c>
      <c r="E1122" s="307" t="s">
        <v>4746</v>
      </c>
      <c r="F1122" s="181">
        <v>312</v>
      </c>
      <c r="G1122" s="238"/>
      <c r="H1122" s="238"/>
      <c r="I1122" s="308">
        <f t="shared" si="187"/>
        <v>12.9</v>
      </c>
      <c r="J1122" s="308">
        <f t="shared" si="188"/>
        <v>12.100000000000001</v>
      </c>
      <c r="K1122" s="308">
        <f t="shared" si="189"/>
        <v>4.2</v>
      </c>
      <c r="L1122" s="308">
        <f t="shared" si="195"/>
        <v>7.9</v>
      </c>
      <c r="M1122" s="308">
        <f t="shared" si="190"/>
        <v>4.2</v>
      </c>
      <c r="N1122" s="308">
        <f t="shared" si="190"/>
        <v>7.9</v>
      </c>
      <c r="O1122" s="308">
        <f t="shared" si="191"/>
        <v>12.100000000000001</v>
      </c>
      <c r="P1122" s="34">
        <f t="shared" si="192"/>
        <v>1.4000000000000001</v>
      </c>
      <c r="Q1122" s="34">
        <f t="shared" si="192"/>
        <v>2.6333333333333333</v>
      </c>
      <c r="R1122" s="33"/>
      <c r="S1122" s="33"/>
      <c r="T1122" s="33">
        <f t="shared" si="193"/>
        <v>1.4000000000000001</v>
      </c>
      <c r="U1122" s="309">
        <f t="shared" si="193"/>
        <v>2.6333333333333333</v>
      </c>
      <c r="V1122" s="185"/>
      <c r="W1122" s="185">
        <f t="shared" si="194"/>
        <v>1.4000000000000001</v>
      </c>
      <c r="X1122" s="185">
        <f t="shared" si="194"/>
        <v>2.6333333333333333</v>
      </c>
      <c r="Y1122" s="185"/>
    </row>
    <row r="1123" spans="1:25" ht="18.75">
      <c r="A1123" s="181">
        <v>39</v>
      </c>
      <c r="B1123" s="306" t="s">
        <v>1384</v>
      </c>
      <c r="C1123" s="306" t="s">
        <v>1474</v>
      </c>
      <c r="D1123" s="307" t="s">
        <v>1482</v>
      </c>
      <c r="E1123" s="307" t="s">
        <v>4747</v>
      </c>
      <c r="F1123" s="181">
        <v>83</v>
      </c>
      <c r="G1123" s="238"/>
      <c r="H1123" s="238"/>
      <c r="I1123" s="308">
        <f t="shared" si="187"/>
        <v>3.4</v>
      </c>
      <c r="J1123" s="308">
        <f t="shared" si="188"/>
        <v>3.2</v>
      </c>
      <c r="K1123" s="308">
        <f t="shared" si="189"/>
        <v>1.1000000000000001</v>
      </c>
      <c r="L1123" s="308">
        <f t="shared" si="195"/>
        <v>2.1</v>
      </c>
      <c r="M1123" s="308">
        <f t="shared" si="190"/>
        <v>1.1000000000000001</v>
      </c>
      <c r="N1123" s="308">
        <f t="shared" si="190"/>
        <v>2.1</v>
      </c>
      <c r="O1123" s="308">
        <f t="shared" si="191"/>
        <v>3.2</v>
      </c>
      <c r="P1123" s="34">
        <f t="shared" si="192"/>
        <v>0.3666666666666667</v>
      </c>
      <c r="Q1123" s="34">
        <f t="shared" si="192"/>
        <v>0.70000000000000007</v>
      </c>
      <c r="R1123" s="33"/>
      <c r="S1123" s="33"/>
      <c r="T1123" s="33">
        <f t="shared" si="193"/>
        <v>0.3666666666666667</v>
      </c>
      <c r="U1123" s="309">
        <f t="shared" si="193"/>
        <v>0.70000000000000007</v>
      </c>
      <c r="V1123" s="185"/>
      <c r="W1123" s="185">
        <f t="shared" si="194"/>
        <v>0.3666666666666667</v>
      </c>
      <c r="X1123" s="185">
        <f t="shared" si="194"/>
        <v>0.70000000000000007</v>
      </c>
      <c r="Y1123" s="185"/>
    </row>
    <row r="1124" spans="1:25" ht="18.75">
      <c r="A1124" s="181">
        <v>40</v>
      </c>
      <c r="B1124" s="306" t="s">
        <v>1384</v>
      </c>
      <c r="C1124" s="306" t="s">
        <v>1480</v>
      </c>
      <c r="D1124" s="307" t="s">
        <v>1480</v>
      </c>
      <c r="E1124" s="307" t="s">
        <v>4748</v>
      </c>
      <c r="F1124" s="181">
        <v>83</v>
      </c>
      <c r="G1124" s="238"/>
      <c r="H1124" s="238"/>
      <c r="I1124" s="308">
        <f t="shared" si="187"/>
        <v>3.4</v>
      </c>
      <c r="J1124" s="308">
        <f t="shared" si="188"/>
        <v>3.2</v>
      </c>
      <c r="K1124" s="308">
        <f t="shared" si="189"/>
        <v>1.1000000000000001</v>
      </c>
      <c r="L1124" s="308">
        <f t="shared" si="195"/>
        <v>2.1</v>
      </c>
      <c r="M1124" s="308">
        <f t="shared" si="190"/>
        <v>1.1000000000000001</v>
      </c>
      <c r="N1124" s="308">
        <f t="shared" si="190"/>
        <v>2.1</v>
      </c>
      <c r="O1124" s="308">
        <f t="shared" si="191"/>
        <v>3.2</v>
      </c>
      <c r="P1124" s="34">
        <f t="shared" si="192"/>
        <v>0.3666666666666667</v>
      </c>
      <c r="Q1124" s="34">
        <f t="shared" si="192"/>
        <v>0.70000000000000007</v>
      </c>
      <c r="R1124" s="33"/>
      <c r="S1124" s="33"/>
      <c r="T1124" s="33">
        <f t="shared" si="193"/>
        <v>0.3666666666666667</v>
      </c>
      <c r="U1124" s="309">
        <f t="shared" si="193"/>
        <v>0.70000000000000007</v>
      </c>
      <c r="V1124" s="185"/>
      <c r="W1124" s="185">
        <f t="shared" si="194"/>
        <v>0.3666666666666667</v>
      </c>
      <c r="X1124" s="185">
        <f t="shared" si="194"/>
        <v>0.70000000000000007</v>
      </c>
      <c r="Y1124" s="185"/>
    </row>
    <row r="1125" spans="1:25" ht="18.75">
      <c r="A1125" s="181">
        <v>41</v>
      </c>
      <c r="B1125" s="306" t="s">
        <v>1384</v>
      </c>
      <c r="C1125" s="306" t="s">
        <v>1414</v>
      </c>
      <c r="D1125" s="307" t="s">
        <v>1422</v>
      </c>
      <c r="E1125" s="307" t="s">
        <v>4749</v>
      </c>
      <c r="F1125" s="181">
        <v>38</v>
      </c>
      <c r="G1125" s="238"/>
      <c r="H1125" s="238"/>
      <c r="I1125" s="308">
        <f t="shared" si="187"/>
        <v>1.6</v>
      </c>
      <c r="J1125" s="308">
        <f t="shared" si="188"/>
        <v>1.5</v>
      </c>
      <c r="K1125" s="308">
        <f t="shared" si="189"/>
        <v>0.5</v>
      </c>
      <c r="L1125" s="308">
        <f t="shared" si="195"/>
        <v>1</v>
      </c>
      <c r="M1125" s="308">
        <f t="shared" si="190"/>
        <v>0.5</v>
      </c>
      <c r="N1125" s="308">
        <f t="shared" si="190"/>
        <v>1</v>
      </c>
      <c r="O1125" s="308">
        <f t="shared" si="191"/>
        <v>1.5</v>
      </c>
      <c r="P1125" s="34">
        <f t="shared" si="192"/>
        <v>0.16666666666666666</v>
      </c>
      <c r="Q1125" s="34">
        <f t="shared" si="192"/>
        <v>0.33333333333333331</v>
      </c>
      <c r="R1125" s="33"/>
      <c r="S1125" s="33"/>
      <c r="T1125" s="33">
        <f t="shared" si="193"/>
        <v>0.16666666666666666</v>
      </c>
      <c r="U1125" s="309">
        <f t="shared" si="193"/>
        <v>0.33333333333333331</v>
      </c>
      <c r="V1125" s="185"/>
      <c r="W1125" s="185">
        <f t="shared" si="194"/>
        <v>0.16666666666666666</v>
      </c>
      <c r="X1125" s="185">
        <f t="shared" si="194"/>
        <v>0.33333333333333331</v>
      </c>
      <c r="Y1125" s="185"/>
    </row>
    <row r="1126" spans="1:25" ht="18.75">
      <c r="A1126" s="181">
        <v>42</v>
      </c>
      <c r="B1126" s="306" t="s">
        <v>1384</v>
      </c>
      <c r="C1126" s="306" t="s">
        <v>1508</v>
      </c>
      <c r="D1126" s="307" t="s">
        <v>1501</v>
      </c>
      <c r="E1126" s="307" t="s">
        <v>4750</v>
      </c>
      <c r="F1126" s="181">
        <v>75</v>
      </c>
      <c r="G1126" s="238"/>
      <c r="H1126" s="238"/>
      <c r="I1126" s="308">
        <f t="shared" si="187"/>
        <v>3.1</v>
      </c>
      <c r="J1126" s="308">
        <f t="shared" si="188"/>
        <v>2.9</v>
      </c>
      <c r="K1126" s="308">
        <f t="shared" si="189"/>
        <v>1</v>
      </c>
      <c r="L1126" s="308">
        <f t="shared" si="195"/>
        <v>1.9</v>
      </c>
      <c r="M1126" s="308">
        <f t="shared" si="190"/>
        <v>1</v>
      </c>
      <c r="N1126" s="308">
        <f t="shared" si="190"/>
        <v>1.9</v>
      </c>
      <c r="O1126" s="308">
        <f t="shared" si="191"/>
        <v>2.9</v>
      </c>
      <c r="P1126" s="34">
        <f t="shared" si="192"/>
        <v>0.33333333333333331</v>
      </c>
      <c r="Q1126" s="34">
        <f t="shared" si="192"/>
        <v>0.6333333333333333</v>
      </c>
      <c r="R1126" s="33"/>
      <c r="S1126" s="33"/>
      <c r="T1126" s="33">
        <f t="shared" si="193"/>
        <v>0.33333333333333331</v>
      </c>
      <c r="U1126" s="309">
        <f t="shared" si="193"/>
        <v>0.6333333333333333</v>
      </c>
      <c r="V1126" s="185"/>
      <c r="W1126" s="185">
        <f t="shared" si="194"/>
        <v>0.33333333333333331</v>
      </c>
      <c r="X1126" s="185">
        <f t="shared" si="194"/>
        <v>0.6333333333333333</v>
      </c>
      <c r="Y1126" s="185"/>
    </row>
    <row r="1127" spans="1:25" ht="18.75">
      <c r="A1127" s="181">
        <v>43</v>
      </c>
      <c r="B1127" s="306" t="s">
        <v>1384</v>
      </c>
      <c r="C1127" s="306" t="s">
        <v>1474</v>
      </c>
      <c r="D1127" s="307" t="s">
        <v>1388</v>
      </c>
      <c r="E1127" s="307" t="s">
        <v>4751</v>
      </c>
      <c r="F1127" s="181">
        <v>124</v>
      </c>
      <c r="G1127" s="238"/>
      <c r="H1127" s="238"/>
      <c r="I1127" s="308">
        <f t="shared" si="187"/>
        <v>5.0999999999999996</v>
      </c>
      <c r="J1127" s="308">
        <f t="shared" si="188"/>
        <v>4.7</v>
      </c>
      <c r="K1127" s="308">
        <f t="shared" si="189"/>
        <v>1.6</v>
      </c>
      <c r="L1127" s="308">
        <f t="shared" si="195"/>
        <v>3.1</v>
      </c>
      <c r="M1127" s="308">
        <f t="shared" si="190"/>
        <v>1.6</v>
      </c>
      <c r="N1127" s="308">
        <f t="shared" si="190"/>
        <v>3.1</v>
      </c>
      <c r="O1127" s="308">
        <f t="shared" si="191"/>
        <v>4.7</v>
      </c>
      <c r="P1127" s="34">
        <f t="shared" si="192"/>
        <v>0.53333333333333333</v>
      </c>
      <c r="Q1127" s="34">
        <f t="shared" si="192"/>
        <v>1.0333333333333334</v>
      </c>
      <c r="R1127" s="33"/>
      <c r="S1127" s="33"/>
      <c r="T1127" s="33">
        <f t="shared" si="193"/>
        <v>0.53333333333333333</v>
      </c>
      <c r="U1127" s="309">
        <f t="shared" si="193"/>
        <v>1.0333333333333334</v>
      </c>
      <c r="V1127" s="185"/>
      <c r="W1127" s="185">
        <f t="shared" si="194"/>
        <v>0.53333333333333333</v>
      </c>
      <c r="X1127" s="185">
        <f t="shared" si="194"/>
        <v>1.0333333333333334</v>
      </c>
      <c r="Y1127" s="185"/>
    </row>
    <row r="1128" spans="1:25" ht="18.75">
      <c r="A1128" s="181">
        <v>44</v>
      </c>
      <c r="B1128" s="306" t="s">
        <v>1384</v>
      </c>
      <c r="C1128" s="306" t="s">
        <v>1469</v>
      </c>
      <c r="D1128" s="307" t="s">
        <v>4752</v>
      </c>
      <c r="E1128" s="307" t="s">
        <v>4753</v>
      </c>
      <c r="F1128" s="181">
        <v>61</v>
      </c>
      <c r="G1128" s="238"/>
      <c r="H1128" s="238"/>
      <c r="I1128" s="308">
        <f t="shared" si="187"/>
        <v>2.5</v>
      </c>
      <c r="J1128" s="308">
        <f t="shared" si="188"/>
        <v>2.2999999999999998</v>
      </c>
      <c r="K1128" s="308">
        <f t="shared" si="189"/>
        <v>0.8</v>
      </c>
      <c r="L1128" s="308">
        <f t="shared" si="195"/>
        <v>1.5</v>
      </c>
      <c r="M1128" s="308">
        <f t="shared" si="190"/>
        <v>0.8</v>
      </c>
      <c r="N1128" s="308">
        <f t="shared" si="190"/>
        <v>1.5</v>
      </c>
      <c r="O1128" s="308">
        <f t="shared" si="191"/>
        <v>2.2999999999999998</v>
      </c>
      <c r="P1128" s="34">
        <f t="shared" si="192"/>
        <v>0.26666666666666666</v>
      </c>
      <c r="Q1128" s="34">
        <f t="shared" si="192"/>
        <v>0.5</v>
      </c>
      <c r="R1128" s="33"/>
      <c r="S1128" s="33"/>
      <c r="T1128" s="33">
        <f t="shared" si="193"/>
        <v>0.26666666666666666</v>
      </c>
      <c r="U1128" s="309">
        <f t="shared" si="193"/>
        <v>0.5</v>
      </c>
      <c r="V1128" s="185"/>
      <c r="W1128" s="185">
        <f t="shared" si="194"/>
        <v>0.26666666666666666</v>
      </c>
      <c r="X1128" s="185">
        <f t="shared" si="194"/>
        <v>0.5</v>
      </c>
      <c r="Y1128" s="185"/>
    </row>
    <row r="1129" spans="1:25" ht="18.75">
      <c r="A1129" s="181">
        <v>45</v>
      </c>
      <c r="B1129" s="306" t="s">
        <v>1384</v>
      </c>
      <c r="C1129" s="306" t="s">
        <v>1424</v>
      </c>
      <c r="D1129" s="307" t="s">
        <v>1495</v>
      </c>
      <c r="E1129" s="307" t="s">
        <v>4754</v>
      </c>
      <c r="F1129" s="181">
        <v>135</v>
      </c>
      <c r="G1129" s="238"/>
      <c r="H1129" s="238"/>
      <c r="I1129" s="308">
        <f t="shared" si="187"/>
        <v>5.6</v>
      </c>
      <c r="J1129" s="308">
        <f t="shared" si="188"/>
        <v>5.2</v>
      </c>
      <c r="K1129" s="308">
        <f t="shared" si="189"/>
        <v>1.8</v>
      </c>
      <c r="L1129" s="308">
        <f t="shared" si="195"/>
        <v>3.4</v>
      </c>
      <c r="M1129" s="308">
        <f t="shared" si="190"/>
        <v>1.8</v>
      </c>
      <c r="N1129" s="308">
        <f t="shared" si="190"/>
        <v>3.4</v>
      </c>
      <c r="O1129" s="308">
        <f t="shared" si="191"/>
        <v>5.2</v>
      </c>
      <c r="P1129" s="34">
        <f t="shared" si="192"/>
        <v>0.6</v>
      </c>
      <c r="Q1129" s="34">
        <f t="shared" si="192"/>
        <v>1.1333333333333333</v>
      </c>
      <c r="R1129" s="33"/>
      <c r="S1129" s="33"/>
      <c r="T1129" s="33">
        <f t="shared" si="193"/>
        <v>0.6</v>
      </c>
      <c r="U1129" s="309">
        <f t="shared" si="193"/>
        <v>1.1333333333333333</v>
      </c>
      <c r="V1129" s="185"/>
      <c r="W1129" s="185">
        <f t="shared" si="194"/>
        <v>0.6</v>
      </c>
      <c r="X1129" s="185">
        <f t="shared" si="194"/>
        <v>1.1333333333333333</v>
      </c>
      <c r="Y1129" s="185"/>
    </row>
    <row r="1130" spans="1:25" ht="37.5">
      <c r="A1130" s="181">
        <v>46</v>
      </c>
      <c r="B1130" s="306" t="s">
        <v>1384</v>
      </c>
      <c r="C1130" s="306" t="s">
        <v>4732</v>
      </c>
      <c r="D1130" s="307" t="s">
        <v>1524</v>
      </c>
      <c r="E1130" s="310" t="s">
        <v>4755</v>
      </c>
      <c r="F1130" s="181">
        <v>202</v>
      </c>
      <c r="G1130" s="238"/>
      <c r="H1130" s="238"/>
      <c r="I1130" s="308">
        <f t="shared" si="187"/>
        <v>8.3000000000000007</v>
      </c>
      <c r="J1130" s="308">
        <f t="shared" si="188"/>
        <v>7.8</v>
      </c>
      <c r="K1130" s="308">
        <f t="shared" si="189"/>
        <v>2.7</v>
      </c>
      <c r="L1130" s="308">
        <f t="shared" si="195"/>
        <v>5.0999999999999996</v>
      </c>
      <c r="M1130" s="308">
        <f t="shared" si="190"/>
        <v>2.7</v>
      </c>
      <c r="N1130" s="308">
        <f t="shared" si="190"/>
        <v>5.0999999999999996</v>
      </c>
      <c r="O1130" s="308">
        <f t="shared" si="191"/>
        <v>7.8</v>
      </c>
      <c r="P1130" s="34">
        <f t="shared" si="192"/>
        <v>0.9</v>
      </c>
      <c r="Q1130" s="34">
        <f t="shared" si="192"/>
        <v>1.7</v>
      </c>
      <c r="R1130" s="33"/>
      <c r="S1130" s="33"/>
      <c r="T1130" s="33">
        <f t="shared" si="193"/>
        <v>0.9</v>
      </c>
      <c r="U1130" s="309">
        <f t="shared" si="193"/>
        <v>1.7</v>
      </c>
      <c r="V1130" s="185"/>
      <c r="W1130" s="185">
        <f t="shared" si="194"/>
        <v>0.9</v>
      </c>
      <c r="X1130" s="185">
        <f t="shared" si="194"/>
        <v>1.7</v>
      </c>
      <c r="Y1130" s="185"/>
    </row>
    <row r="1131" spans="1:25" ht="18.75">
      <c r="A1131" s="181">
        <v>47</v>
      </c>
      <c r="B1131" s="306" t="s">
        <v>1384</v>
      </c>
      <c r="C1131" s="306" t="s">
        <v>1414</v>
      </c>
      <c r="D1131" s="307" t="s">
        <v>1414</v>
      </c>
      <c r="E1131" s="310" t="s">
        <v>4756</v>
      </c>
      <c r="F1131" s="181">
        <v>335</v>
      </c>
      <c r="G1131" s="238"/>
      <c r="H1131" s="238"/>
      <c r="I1131" s="308">
        <f t="shared" si="187"/>
        <v>13.8</v>
      </c>
      <c r="J1131" s="308">
        <f t="shared" si="188"/>
        <v>12.9</v>
      </c>
      <c r="K1131" s="308">
        <f t="shared" si="189"/>
        <v>4.5</v>
      </c>
      <c r="L1131" s="308">
        <f t="shared" si="195"/>
        <v>8.4</v>
      </c>
      <c r="M1131" s="308">
        <f t="shared" si="190"/>
        <v>4.5</v>
      </c>
      <c r="N1131" s="308">
        <f t="shared" si="190"/>
        <v>8.4</v>
      </c>
      <c r="O1131" s="308">
        <f t="shared" si="191"/>
        <v>12.9</v>
      </c>
      <c r="P1131" s="34">
        <f t="shared" si="192"/>
        <v>1.5</v>
      </c>
      <c r="Q1131" s="34">
        <f t="shared" si="192"/>
        <v>2.8000000000000003</v>
      </c>
      <c r="R1131" s="33"/>
      <c r="S1131" s="33"/>
      <c r="T1131" s="33">
        <f t="shared" si="193"/>
        <v>1.5</v>
      </c>
      <c r="U1131" s="309">
        <f t="shared" si="193"/>
        <v>2.8000000000000003</v>
      </c>
      <c r="V1131" s="185"/>
      <c r="W1131" s="185">
        <f t="shared" si="194"/>
        <v>1.5</v>
      </c>
      <c r="X1131" s="185">
        <f t="shared" si="194"/>
        <v>2.8000000000000003</v>
      </c>
      <c r="Y1131" s="185"/>
    </row>
    <row r="1132" spans="1:25" ht="18.75">
      <c r="A1132" s="181">
        <v>48</v>
      </c>
      <c r="B1132" s="306" t="s">
        <v>1384</v>
      </c>
      <c r="C1132" s="306" t="s">
        <v>4707</v>
      </c>
      <c r="D1132" s="307" t="s">
        <v>1384</v>
      </c>
      <c r="E1132" s="310" t="s">
        <v>4757</v>
      </c>
      <c r="F1132" s="181">
        <v>53</v>
      </c>
      <c r="G1132" s="238"/>
      <c r="H1132" s="238"/>
      <c r="I1132" s="308">
        <f t="shared" si="187"/>
        <v>2.2000000000000002</v>
      </c>
      <c r="J1132" s="308">
        <f t="shared" si="188"/>
        <v>2</v>
      </c>
      <c r="K1132" s="308">
        <f t="shared" si="189"/>
        <v>0.7</v>
      </c>
      <c r="L1132" s="308">
        <f t="shared" si="195"/>
        <v>1.3</v>
      </c>
      <c r="M1132" s="308">
        <f t="shared" si="190"/>
        <v>0.7</v>
      </c>
      <c r="N1132" s="308">
        <f t="shared" si="190"/>
        <v>1.3</v>
      </c>
      <c r="O1132" s="308">
        <f t="shared" si="191"/>
        <v>2</v>
      </c>
      <c r="P1132" s="34">
        <f t="shared" si="192"/>
        <v>0.23333333333333331</v>
      </c>
      <c r="Q1132" s="34">
        <f t="shared" si="192"/>
        <v>0.43333333333333335</v>
      </c>
      <c r="R1132" s="33"/>
      <c r="S1132" s="33"/>
      <c r="T1132" s="33">
        <f t="shared" si="193"/>
        <v>0.23333333333333331</v>
      </c>
      <c r="U1132" s="309">
        <f t="shared" si="193"/>
        <v>0.43333333333333335</v>
      </c>
      <c r="V1132" s="185"/>
      <c r="W1132" s="185">
        <f t="shared" si="194"/>
        <v>0.23333333333333331</v>
      </c>
      <c r="X1132" s="185">
        <f t="shared" si="194"/>
        <v>0.43333333333333335</v>
      </c>
      <c r="Y1132" s="185"/>
    </row>
    <row r="1133" spans="1:25" ht="18.75">
      <c r="A1133" s="181">
        <v>49</v>
      </c>
      <c r="B1133" s="306" t="s">
        <v>1384</v>
      </c>
      <c r="C1133" s="306" t="s">
        <v>1489</v>
      </c>
      <c r="D1133" s="307" t="s">
        <v>1486</v>
      </c>
      <c r="E1133" s="310" t="s">
        <v>4758</v>
      </c>
      <c r="F1133" s="181">
        <v>217</v>
      </c>
      <c r="G1133" s="238"/>
      <c r="H1133" s="238"/>
      <c r="I1133" s="308">
        <f t="shared" si="187"/>
        <v>9</v>
      </c>
      <c r="J1133" s="308">
        <f t="shared" si="188"/>
        <v>8.4</v>
      </c>
      <c r="K1133" s="308">
        <f t="shared" si="189"/>
        <v>2.9</v>
      </c>
      <c r="L1133" s="308">
        <f t="shared" si="195"/>
        <v>5.5</v>
      </c>
      <c r="M1133" s="308">
        <f t="shared" si="190"/>
        <v>2.9</v>
      </c>
      <c r="N1133" s="308">
        <f t="shared" si="190"/>
        <v>5.5</v>
      </c>
      <c r="O1133" s="308">
        <f t="shared" si="191"/>
        <v>8.4</v>
      </c>
      <c r="P1133" s="34">
        <f t="shared" si="192"/>
        <v>0.96666666666666667</v>
      </c>
      <c r="Q1133" s="34">
        <f t="shared" si="192"/>
        <v>1.8333333333333333</v>
      </c>
      <c r="R1133" s="33"/>
      <c r="S1133" s="33"/>
      <c r="T1133" s="33">
        <f t="shared" si="193"/>
        <v>0.96666666666666667</v>
      </c>
      <c r="U1133" s="309">
        <f t="shared" si="193"/>
        <v>1.8333333333333333</v>
      </c>
      <c r="V1133" s="185"/>
      <c r="W1133" s="185">
        <f t="shared" si="194"/>
        <v>0.96666666666666667</v>
      </c>
      <c r="X1133" s="185">
        <f t="shared" si="194"/>
        <v>1.8333333333333333</v>
      </c>
      <c r="Y1133" s="185"/>
    </row>
    <row r="1134" spans="1:25" ht="18.75">
      <c r="A1134" s="181">
        <v>50</v>
      </c>
      <c r="B1134" s="306" t="s">
        <v>1384</v>
      </c>
      <c r="C1134" s="306" t="s">
        <v>4732</v>
      </c>
      <c r="D1134" s="307" t="s">
        <v>3099</v>
      </c>
      <c r="E1134" s="310" t="s">
        <v>4486</v>
      </c>
      <c r="F1134" s="181">
        <v>84</v>
      </c>
      <c r="G1134" s="238"/>
      <c r="H1134" s="238"/>
      <c r="I1134" s="308">
        <f t="shared" si="187"/>
        <v>3.5</v>
      </c>
      <c r="J1134" s="308">
        <f t="shared" si="188"/>
        <v>3.2</v>
      </c>
      <c r="K1134" s="308">
        <f t="shared" si="189"/>
        <v>1.1000000000000001</v>
      </c>
      <c r="L1134" s="308">
        <f t="shared" si="195"/>
        <v>2.1</v>
      </c>
      <c r="M1134" s="308">
        <f t="shared" si="190"/>
        <v>1.1000000000000001</v>
      </c>
      <c r="N1134" s="308">
        <f t="shared" si="190"/>
        <v>2.1</v>
      </c>
      <c r="O1134" s="308">
        <f t="shared" si="191"/>
        <v>3.2</v>
      </c>
      <c r="P1134" s="34">
        <f t="shared" si="192"/>
        <v>0.3666666666666667</v>
      </c>
      <c r="Q1134" s="34">
        <f t="shared" si="192"/>
        <v>0.70000000000000007</v>
      </c>
      <c r="R1134" s="33"/>
      <c r="S1134" s="33"/>
      <c r="T1134" s="33">
        <f t="shared" si="193"/>
        <v>0.3666666666666667</v>
      </c>
      <c r="U1134" s="309">
        <f t="shared" si="193"/>
        <v>0.70000000000000007</v>
      </c>
      <c r="V1134" s="185"/>
      <c r="W1134" s="185">
        <f t="shared" si="194"/>
        <v>0.3666666666666667</v>
      </c>
      <c r="X1134" s="185">
        <f t="shared" si="194"/>
        <v>0.70000000000000007</v>
      </c>
      <c r="Y1134" s="185"/>
    </row>
    <row r="1135" spans="1:25" ht="18.75">
      <c r="A1135" s="181">
        <v>51</v>
      </c>
      <c r="B1135" s="306" t="s">
        <v>1384</v>
      </c>
      <c r="C1135" s="306" t="s">
        <v>4707</v>
      </c>
      <c r="D1135" s="307" t="s">
        <v>1571</v>
      </c>
      <c r="E1135" s="310" t="s">
        <v>4759</v>
      </c>
      <c r="F1135" s="181">
        <v>75</v>
      </c>
      <c r="G1135" s="238"/>
      <c r="H1135" s="238"/>
      <c r="I1135" s="308">
        <f t="shared" si="187"/>
        <v>3.1</v>
      </c>
      <c r="J1135" s="308">
        <f t="shared" si="188"/>
        <v>2.9</v>
      </c>
      <c r="K1135" s="308">
        <f t="shared" si="189"/>
        <v>1</v>
      </c>
      <c r="L1135" s="308">
        <f t="shared" si="195"/>
        <v>1.9</v>
      </c>
      <c r="M1135" s="308">
        <f t="shared" si="190"/>
        <v>1</v>
      </c>
      <c r="N1135" s="308">
        <f t="shared" si="190"/>
        <v>1.9</v>
      </c>
      <c r="O1135" s="308">
        <f t="shared" si="191"/>
        <v>2.9</v>
      </c>
      <c r="P1135" s="34">
        <f t="shared" si="192"/>
        <v>0.33333333333333331</v>
      </c>
      <c r="Q1135" s="34">
        <f t="shared" si="192"/>
        <v>0.6333333333333333</v>
      </c>
      <c r="R1135" s="33"/>
      <c r="S1135" s="33"/>
      <c r="T1135" s="33">
        <f t="shared" si="193"/>
        <v>0.33333333333333331</v>
      </c>
      <c r="U1135" s="309">
        <f t="shared" si="193"/>
        <v>0.6333333333333333</v>
      </c>
      <c r="V1135" s="185"/>
      <c r="W1135" s="185">
        <f t="shared" si="194"/>
        <v>0.33333333333333331</v>
      </c>
      <c r="X1135" s="185">
        <f t="shared" si="194"/>
        <v>0.6333333333333333</v>
      </c>
      <c r="Y1135" s="185"/>
    </row>
    <row r="1136" spans="1:25" ht="18.75">
      <c r="A1136" s="181">
        <v>52</v>
      </c>
      <c r="B1136" s="306" t="s">
        <v>1384</v>
      </c>
      <c r="C1136" s="306" t="s">
        <v>1469</v>
      </c>
      <c r="D1136" s="307" t="s">
        <v>27</v>
      </c>
      <c r="E1136" s="310" t="s">
        <v>4760</v>
      </c>
      <c r="F1136" s="181">
        <v>60</v>
      </c>
      <c r="G1136" s="238"/>
      <c r="H1136" s="238"/>
      <c r="I1136" s="308">
        <f t="shared" si="187"/>
        <v>2.5</v>
      </c>
      <c r="J1136" s="308">
        <f t="shared" si="188"/>
        <v>2.2999999999999998</v>
      </c>
      <c r="K1136" s="308">
        <f t="shared" si="189"/>
        <v>0.8</v>
      </c>
      <c r="L1136" s="308">
        <f t="shared" si="195"/>
        <v>1.5</v>
      </c>
      <c r="M1136" s="308">
        <f t="shared" si="190"/>
        <v>0.8</v>
      </c>
      <c r="N1136" s="308">
        <f t="shared" si="190"/>
        <v>1.5</v>
      </c>
      <c r="O1136" s="308">
        <f t="shared" si="191"/>
        <v>2.2999999999999998</v>
      </c>
      <c r="P1136" s="34">
        <f t="shared" si="192"/>
        <v>0.26666666666666666</v>
      </c>
      <c r="Q1136" s="34">
        <f t="shared" si="192"/>
        <v>0.5</v>
      </c>
      <c r="R1136" s="33"/>
      <c r="S1136" s="33"/>
      <c r="T1136" s="33">
        <f t="shared" si="193"/>
        <v>0.26666666666666666</v>
      </c>
      <c r="U1136" s="309">
        <f t="shared" si="193"/>
        <v>0.5</v>
      </c>
      <c r="V1136" s="185"/>
      <c r="W1136" s="185">
        <f t="shared" si="194"/>
        <v>0.26666666666666666</v>
      </c>
      <c r="X1136" s="185">
        <f t="shared" si="194"/>
        <v>0.5</v>
      </c>
      <c r="Y1136" s="185"/>
    </row>
    <row r="1137" spans="1:25" ht="18.75">
      <c r="A1137" s="181">
        <v>53</v>
      </c>
      <c r="B1137" s="306" t="s">
        <v>1384</v>
      </c>
      <c r="C1137" s="306" t="s">
        <v>1508</v>
      </c>
      <c r="D1137" s="307" t="s">
        <v>4761</v>
      </c>
      <c r="E1137" s="310" t="s">
        <v>4762</v>
      </c>
      <c r="F1137" s="181">
        <v>315</v>
      </c>
      <c r="G1137" s="238"/>
      <c r="H1137" s="238"/>
      <c r="I1137" s="308">
        <f t="shared" si="187"/>
        <v>13</v>
      </c>
      <c r="J1137" s="308">
        <f t="shared" si="188"/>
        <v>12.100000000000001</v>
      </c>
      <c r="K1137" s="308">
        <f t="shared" si="189"/>
        <v>4.2</v>
      </c>
      <c r="L1137" s="308">
        <f t="shared" si="195"/>
        <v>7.9</v>
      </c>
      <c r="M1137" s="308">
        <f t="shared" si="190"/>
        <v>4.2</v>
      </c>
      <c r="N1137" s="308">
        <f t="shared" si="190"/>
        <v>7.9</v>
      </c>
      <c r="O1137" s="308">
        <f t="shared" si="191"/>
        <v>12.100000000000001</v>
      </c>
      <c r="P1137" s="34">
        <f t="shared" si="192"/>
        <v>1.4000000000000001</v>
      </c>
      <c r="Q1137" s="34">
        <f t="shared" si="192"/>
        <v>2.6333333333333333</v>
      </c>
      <c r="R1137" s="33"/>
      <c r="S1137" s="33"/>
      <c r="T1137" s="33">
        <f t="shared" si="193"/>
        <v>1.4000000000000001</v>
      </c>
      <c r="U1137" s="309">
        <f t="shared" si="193"/>
        <v>2.6333333333333333</v>
      </c>
      <c r="V1137" s="185"/>
      <c r="W1137" s="185">
        <f t="shared" si="194"/>
        <v>1.4000000000000001</v>
      </c>
      <c r="X1137" s="185">
        <f t="shared" si="194"/>
        <v>2.6333333333333333</v>
      </c>
      <c r="Y1137" s="185"/>
    </row>
    <row r="1138" spans="1:25" ht="18.75">
      <c r="A1138" s="181">
        <v>54</v>
      </c>
      <c r="B1138" s="306" t="s">
        <v>1384</v>
      </c>
      <c r="C1138" s="306" t="s">
        <v>1489</v>
      </c>
      <c r="D1138" s="376" t="s">
        <v>4763</v>
      </c>
      <c r="E1138" s="325" t="s">
        <v>4764</v>
      </c>
      <c r="F1138" s="181">
        <v>50</v>
      </c>
      <c r="G1138" s="238"/>
      <c r="H1138" s="238"/>
      <c r="I1138" s="308">
        <f t="shared" si="187"/>
        <v>2.1</v>
      </c>
      <c r="J1138" s="308">
        <f t="shared" si="188"/>
        <v>2</v>
      </c>
      <c r="K1138" s="308">
        <f t="shared" si="189"/>
        <v>0.7</v>
      </c>
      <c r="L1138" s="308">
        <f t="shared" si="195"/>
        <v>1.3</v>
      </c>
      <c r="M1138" s="308">
        <f t="shared" si="190"/>
        <v>0.7</v>
      </c>
      <c r="N1138" s="308">
        <f t="shared" si="190"/>
        <v>1.3</v>
      </c>
      <c r="O1138" s="308">
        <f t="shared" si="191"/>
        <v>2</v>
      </c>
      <c r="P1138" s="34">
        <f t="shared" si="192"/>
        <v>0.23333333333333331</v>
      </c>
      <c r="Q1138" s="34">
        <f t="shared" si="192"/>
        <v>0.43333333333333335</v>
      </c>
      <c r="R1138" s="33"/>
      <c r="S1138" s="33"/>
      <c r="T1138" s="33">
        <f t="shared" si="193"/>
        <v>0.23333333333333331</v>
      </c>
      <c r="U1138" s="309">
        <f t="shared" si="193"/>
        <v>0.43333333333333335</v>
      </c>
      <c r="V1138" s="185"/>
      <c r="W1138" s="185">
        <f t="shared" si="194"/>
        <v>0.23333333333333331</v>
      </c>
      <c r="X1138" s="185">
        <f t="shared" si="194"/>
        <v>0.43333333333333335</v>
      </c>
      <c r="Y1138" s="185"/>
    </row>
    <row r="1139" spans="1:25" ht="18.75">
      <c r="A1139" s="181">
        <v>55</v>
      </c>
      <c r="B1139" s="306" t="s">
        <v>1384</v>
      </c>
      <c r="C1139" s="306" t="s">
        <v>1474</v>
      </c>
      <c r="D1139" s="376" t="s">
        <v>4765</v>
      </c>
      <c r="E1139" s="325" t="s">
        <v>4766</v>
      </c>
      <c r="F1139" s="181">
        <v>259</v>
      </c>
      <c r="G1139" s="238"/>
      <c r="H1139" s="238"/>
      <c r="I1139" s="308">
        <f t="shared" si="187"/>
        <v>10.7</v>
      </c>
      <c r="J1139" s="308">
        <f t="shared" si="188"/>
        <v>10</v>
      </c>
      <c r="K1139" s="308">
        <f t="shared" si="189"/>
        <v>3.5</v>
      </c>
      <c r="L1139" s="308">
        <f t="shared" si="195"/>
        <v>6.5</v>
      </c>
      <c r="M1139" s="308">
        <f t="shared" si="190"/>
        <v>3.5</v>
      </c>
      <c r="N1139" s="308">
        <f t="shared" si="190"/>
        <v>6.5</v>
      </c>
      <c r="O1139" s="308">
        <f t="shared" si="191"/>
        <v>10</v>
      </c>
      <c r="P1139" s="34">
        <f t="shared" si="192"/>
        <v>1.1666666666666667</v>
      </c>
      <c r="Q1139" s="34">
        <f t="shared" si="192"/>
        <v>2.1666666666666665</v>
      </c>
      <c r="R1139" s="33"/>
      <c r="S1139" s="33"/>
      <c r="T1139" s="33">
        <f t="shared" si="193"/>
        <v>1.1666666666666667</v>
      </c>
      <c r="U1139" s="309">
        <f t="shared" si="193"/>
        <v>2.1666666666666665</v>
      </c>
      <c r="V1139" s="185"/>
      <c r="W1139" s="185">
        <f t="shared" si="194"/>
        <v>1.1666666666666667</v>
      </c>
      <c r="X1139" s="185">
        <f t="shared" si="194"/>
        <v>2.1666666666666665</v>
      </c>
      <c r="Y1139" s="185"/>
    </row>
    <row r="1140" spans="1:25" ht="18.75">
      <c r="A1140" s="181">
        <v>56</v>
      </c>
      <c r="B1140" s="306" t="s">
        <v>1384</v>
      </c>
      <c r="C1140" s="306" t="s">
        <v>1474</v>
      </c>
      <c r="D1140" s="376" t="s">
        <v>1471</v>
      </c>
      <c r="E1140" s="325" t="s">
        <v>4767</v>
      </c>
      <c r="F1140" s="181">
        <v>200</v>
      </c>
      <c r="G1140" s="238"/>
      <c r="H1140" s="238"/>
      <c r="I1140" s="308">
        <f t="shared" si="187"/>
        <v>8.3000000000000007</v>
      </c>
      <c r="J1140" s="308">
        <f t="shared" si="188"/>
        <v>7.8</v>
      </c>
      <c r="K1140" s="308">
        <f t="shared" si="189"/>
        <v>2.7</v>
      </c>
      <c r="L1140" s="308">
        <f t="shared" si="195"/>
        <v>5.0999999999999996</v>
      </c>
      <c r="M1140" s="308">
        <f t="shared" si="190"/>
        <v>2.7</v>
      </c>
      <c r="N1140" s="308">
        <f t="shared" si="190"/>
        <v>5.0999999999999996</v>
      </c>
      <c r="O1140" s="308">
        <f t="shared" si="191"/>
        <v>7.8</v>
      </c>
      <c r="P1140" s="34">
        <f t="shared" si="192"/>
        <v>0.9</v>
      </c>
      <c r="Q1140" s="34">
        <f t="shared" si="192"/>
        <v>1.7</v>
      </c>
      <c r="R1140" s="33"/>
      <c r="S1140" s="33"/>
      <c r="T1140" s="33">
        <f t="shared" si="193"/>
        <v>0.9</v>
      </c>
      <c r="U1140" s="309">
        <f t="shared" si="193"/>
        <v>1.7</v>
      </c>
      <c r="V1140" s="185"/>
      <c r="W1140" s="185">
        <f t="shared" si="194"/>
        <v>0.9</v>
      </c>
      <c r="X1140" s="185">
        <f t="shared" si="194"/>
        <v>1.7</v>
      </c>
      <c r="Y1140" s="185"/>
    </row>
    <row r="1141" spans="1:25" ht="18.75">
      <c r="A1141" s="181">
        <v>57</v>
      </c>
      <c r="B1141" s="348" t="s">
        <v>1384</v>
      </c>
      <c r="C1141" s="377"/>
      <c r="D1141" s="377" t="s">
        <v>1453</v>
      </c>
      <c r="E1141" s="152" t="s">
        <v>4768</v>
      </c>
      <c r="F1141" s="378">
        <v>207</v>
      </c>
      <c r="G1141" s="238"/>
      <c r="H1141" s="238"/>
      <c r="I1141" s="308">
        <f t="shared" si="187"/>
        <v>8.5</v>
      </c>
      <c r="J1141" s="308">
        <f t="shared" si="188"/>
        <v>7.9</v>
      </c>
      <c r="K1141" s="308">
        <f t="shared" si="189"/>
        <v>2.7</v>
      </c>
      <c r="L1141" s="308">
        <f t="shared" si="195"/>
        <v>5.2</v>
      </c>
      <c r="M1141" s="308">
        <f t="shared" si="190"/>
        <v>2.7</v>
      </c>
      <c r="N1141" s="308">
        <f t="shared" si="190"/>
        <v>5.2</v>
      </c>
      <c r="O1141" s="308">
        <f t="shared" si="191"/>
        <v>7.9</v>
      </c>
      <c r="P1141" s="34">
        <f t="shared" si="192"/>
        <v>0.9</v>
      </c>
      <c r="Q1141" s="34">
        <f t="shared" si="192"/>
        <v>1.7333333333333334</v>
      </c>
      <c r="R1141" s="33"/>
      <c r="S1141" s="33"/>
      <c r="T1141" s="33">
        <f t="shared" si="193"/>
        <v>0.9</v>
      </c>
      <c r="U1141" s="309">
        <f t="shared" si="193"/>
        <v>1.7333333333333334</v>
      </c>
      <c r="V1141" s="185"/>
      <c r="W1141" s="185">
        <f t="shared" si="194"/>
        <v>0.9</v>
      </c>
      <c r="X1141" s="185">
        <f t="shared" si="194"/>
        <v>1.7333333333333334</v>
      </c>
      <c r="Y1141" s="185"/>
    </row>
    <row r="1142" spans="1:25" ht="18.75">
      <c r="A1142" s="181">
        <v>58</v>
      </c>
      <c r="B1142" s="348" t="s">
        <v>1384</v>
      </c>
      <c r="C1142" s="377"/>
      <c r="D1142" s="377"/>
      <c r="E1142" s="152" t="s">
        <v>4769</v>
      </c>
      <c r="F1142" s="378">
        <v>284</v>
      </c>
      <c r="G1142" s="238"/>
      <c r="H1142" s="238"/>
      <c r="I1142" s="308">
        <f t="shared" si="187"/>
        <v>11.7</v>
      </c>
      <c r="J1142" s="308">
        <f t="shared" si="188"/>
        <v>10.899999999999999</v>
      </c>
      <c r="K1142" s="308">
        <f t="shared" si="189"/>
        <v>3.8</v>
      </c>
      <c r="L1142" s="308">
        <f t="shared" si="195"/>
        <v>7.1</v>
      </c>
      <c r="M1142" s="308">
        <f t="shared" si="190"/>
        <v>3.8</v>
      </c>
      <c r="N1142" s="308">
        <f t="shared" si="190"/>
        <v>7.1</v>
      </c>
      <c r="O1142" s="308">
        <f t="shared" si="191"/>
        <v>10.899999999999999</v>
      </c>
      <c r="P1142" s="34">
        <f t="shared" si="192"/>
        <v>1.2666666666666666</v>
      </c>
      <c r="Q1142" s="34">
        <f t="shared" si="192"/>
        <v>2.3666666666666667</v>
      </c>
      <c r="R1142" s="33"/>
      <c r="S1142" s="33"/>
      <c r="T1142" s="33">
        <f t="shared" si="193"/>
        <v>1.2666666666666666</v>
      </c>
      <c r="U1142" s="309">
        <f t="shared" si="193"/>
        <v>2.3666666666666667</v>
      </c>
      <c r="V1142" s="185"/>
      <c r="W1142" s="185">
        <f t="shared" si="194"/>
        <v>1.2666666666666666</v>
      </c>
      <c r="X1142" s="185">
        <f t="shared" si="194"/>
        <v>2.3666666666666667</v>
      </c>
      <c r="Y1142" s="185"/>
    </row>
    <row r="1143" spans="1:25" ht="20.25">
      <c r="A1143" s="317"/>
      <c r="B1143" s="318"/>
      <c r="C1143" s="318"/>
      <c r="D1143" s="319"/>
      <c r="E1143" s="320" t="s">
        <v>225</v>
      </c>
      <c r="F1143" s="321"/>
      <c r="G1143" s="322"/>
      <c r="H1143" s="322"/>
      <c r="I1143" s="322">
        <f t="shared" ref="I1143:Q1143" si="196">SUM(I1085:I1142)</f>
        <v>370.20000000000016</v>
      </c>
      <c r="J1143" s="322"/>
      <c r="K1143" s="322">
        <f t="shared" si="196"/>
        <v>119.69999999999997</v>
      </c>
      <c r="L1143" s="322">
        <f t="shared" si="196"/>
        <v>226.1</v>
      </c>
      <c r="M1143" s="322">
        <f t="shared" si="196"/>
        <v>119.69999999999997</v>
      </c>
      <c r="N1143" s="322">
        <f t="shared" si="196"/>
        <v>226.1</v>
      </c>
      <c r="O1143" s="308">
        <f t="shared" si="191"/>
        <v>345.79999999999995</v>
      </c>
      <c r="P1143" s="324">
        <f t="shared" si="196"/>
        <v>39.9</v>
      </c>
      <c r="Q1143" s="324">
        <f t="shared" si="196"/>
        <v>75.366666666666674</v>
      </c>
      <c r="R1143" s="322"/>
      <c r="S1143" s="322"/>
      <c r="T1143" s="322">
        <f>SUM(T1085:T1142)</f>
        <v>39.9</v>
      </c>
      <c r="U1143" s="322">
        <f>SUM(U1085:U1142)</f>
        <v>75.366666666666674</v>
      </c>
      <c r="V1143" s="322"/>
      <c r="W1143" s="322">
        <f>SUM(W1085:W1142)</f>
        <v>39.9</v>
      </c>
      <c r="X1143" s="322">
        <f>SUM(X1085:X1142)</f>
        <v>75.366666666666674</v>
      </c>
      <c r="Y1143" s="322"/>
    </row>
    <row r="1144" spans="1:25" ht="20.25">
      <c r="A1144" s="357"/>
      <c r="B1144" s="358"/>
      <c r="C1144" s="358"/>
      <c r="D1144" s="359"/>
      <c r="E1144" s="367"/>
      <c r="F1144" s="367"/>
      <c r="G1144" s="243"/>
      <c r="H1144" s="243"/>
      <c r="I1144" s="243"/>
      <c r="J1144" s="243"/>
      <c r="K1144" s="243"/>
      <c r="L1144" s="243"/>
      <c r="M1144" s="243"/>
      <c r="N1144" s="243"/>
      <c r="O1144" s="243"/>
      <c r="P1144" s="243"/>
      <c r="Q1144" s="243"/>
      <c r="R1144" s="243"/>
      <c r="S1144" s="243"/>
      <c r="T1144" s="243"/>
      <c r="U1144" s="243"/>
      <c r="V1144" s="243"/>
      <c r="W1144" s="243"/>
      <c r="X1144" s="243"/>
      <c r="Y1144" s="243"/>
    </row>
    <row r="1145" spans="1:25" ht="18.75">
      <c r="A1145" s="364"/>
      <c r="B1145" s="365"/>
      <c r="C1145" s="365"/>
      <c r="D1145" s="366"/>
      <c r="E1145" s="250"/>
      <c r="F1145" s="250"/>
      <c r="G1145" s="243"/>
      <c r="H1145" s="243"/>
      <c r="I1145" s="243"/>
      <c r="J1145" s="243"/>
      <c r="K1145" s="243"/>
      <c r="L1145" s="243"/>
      <c r="M1145" s="243"/>
      <c r="N1145" s="243"/>
      <c r="O1145" s="243"/>
      <c r="P1145" s="243"/>
      <c r="Q1145" s="243"/>
      <c r="R1145" s="243"/>
      <c r="S1145" s="243"/>
      <c r="T1145" s="243"/>
      <c r="U1145" s="243"/>
      <c r="V1145" s="243"/>
      <c r="W1145" s="243"/>
      <c r="X1145" s="243"/>
      <c r="Y1145" s="243"/>
    </row>
    <row r="1146" spans="1:25" ht="18.75">
      <c r="A1146" s="364"/>
      <c r="B1146" s="365"/>
      <c r="C1146" s="365"/>
      <c r="D1146" s="366"/>
      <c r="E1146" s="323"/>
      <c r="F1146" s="379"/>
      <c r="G1146" s="380"/>
      <c r="H1146" s="381" t="s">
        <v>4770</v>
      </c>
      <c r="I1146" s="381"/>
      <c r="J1146" s="381"/>
      <c r="K1146" s="381"/>
      <c r="L1146" s="381"/>
      <c r="M1146" s="382"/>
      <c r="N1146" s="382"/>
      <c r="O1146" s="382"/>
      <c r="P1146" s="382"/>
      <c r="Q1146" s="89"/>
      <c r="R1146" s="89"/>
      <c r="S1146" s="383"/>
      <c r="T1146" s="381"/>
      <c r="U1146" s="381"/>
      <c r="V1146" s="384"/>
      <c r="W1146" s="381" t="s">
        <v>4771</v>
      </c>
      <c r="X1146" s="381"/>
      <c r="Y1146" s="381"/>
    </row>
    <row r="1147" spans="1:25" ht="18.75">
      <c r="A1147" s="364"/>
      <c r="B1147" s="365"/>
      <c r="C1147" s="365"/>
      <c r="D1147" s="366"/>
      <c r="E1147" s="323"/>
      <c r="F1147" s="323"/>
      <c r="G1147" s="385"/>
      <c r="H1147" s="386" t="s">
        <v>1577</v>
      </c>
      <c r="I1147" s="386" t="s">
        <v>1577</v>
      </c>
      <c r="J1147" s="386"/>
      <c r="K1147" s="386" t="s">
        <v>1578</v>
      </c>
      <c r="L1147" s="386" t="s">
        <v>1579</v>
      </c>
      <c r="M1147" s="250"/>
      <c r="N1147" s="250"/>
      <c r="O1147" s="250"/>
      <c r="P1147" s="250"/>
      <c r="Q1147" s="89"/>
      <c r="R1147" s="89"/>
      <c r="S1147" s="387"/>
      <c r="T1147" s="386"/>
      <c r="U1147" s="386"/>
      <c r="V1147" s="384"/>
      <c r="W1147" s="386" t="s">
        <v>1577</v>
      </c>
      <c r="X1147" s="386" t="s">
        <v>1578</v>
      </c>
      <c r="Y1147" s="386" t="s">
        <v>1579</v>
      </c>
    </row>
    <row r="1148" spans="1:25" ht="18.75">
      <c r="A1148" s="364"/>
      <c r="B1148" s="365"/>
      <c r="C1148" s="365"/>
      <c r="D1148" s="366"/>
      <c r="E1148" s="388" t="s">
        <v>1580</v>
      </c>
      <c r="F1148" s="389"/>
      <c r="G1148" s="390"/>
      <c r="H1148" s="239">
        <v>6.2333333333333334</v>
      </c>
      <c r="I1148" s="239">
        <f>P1085+P1086+P1087+P1096+P1097+P1098+P1099+P1100+P1101+P1117+P1118+P1125+P1131+P1132</f>
        <v>6.2333333333333334</v>
      </c>
      <c r="J1148" s="239"/>
      <c r="K1148" s="239">
        <f>Q1085+Q1086+Q1087+Q1096+Q1097+Q1098+Q1099+Q1100+Q1101+Q1117+Q1118+Q1125+Q1131+Q1132</f>
        <v>11.733333333333334</v>
      </c>
      <c r="L1148" s="239">
        <f>SUM(H1148:K1148)</f>
        <v>24.200000000000003</v>
      </c>
      <c r="M1148" s="240"/>
      <c r="N1148" s="240"/>
      <c r="O1148" s="240"/>
      <c r="P1148" s="240"/>
      <c r="Q1148" s="240"/>
      <c r="R1148" s="240"/>
      <c r="S1148" s="391"/>
      <c r="T1148" s="239"/>
      <c r="U1148" s="239"/>
      <c r="V1148" s="392"/>
      <c r="W1148" s="239">
        <f>H1148</f>
        <v>6.2333333333333334</v>
      </c>
      <c r="X1148" s="239">
        <v>11.73</v>
      </c>
      <c r="Y1148" s="239">
        <f>SUM(W1148:X1148)</f>
        <v>17.963333333333335</v>
      </c>
    </row>
    <row r="1149" spans="1:25" ht="18.75">
      <c r="A1149" s="364"/>
      <c r="B1149" s="365"/>
      <c r="C1149" s="365"/>
      <c r="D1149" s="366"/>
      <c r="E1149" s="388" t="s">
        <v>1581</v>
      </c>
      <c r="F1149" s="389"/>
      <c r="G1149" s="239"/>
      <c r="H1149" s="239">
        <v>33.666666666666664</v>
      </c>
      <c r="I1149" s="239">
        <f>P1088+P1089+P1090+P1091+P1092+P1093+P1094+P1095+P1102+P1103+P1104+P1105+P1106+P1107+P1108+P1109+P1110+P1111+P1112+P1113+P1114+P1115+P1116+P1119+P1120+P1121+P1122+P1123+P1124+P1126+P1127+P1128+P1129+P1130+P1133+P1134+P1135+P1136+P1137+P1138+P1139+P1140+P1141+P1142</f>
        <v>33.666666666666664</v>
      </c>
      <c r="J1149" s="239"/>
      <c r="K1149" s="239">
        <f>Q1088+Q1089+Q1090+Q1091+Q1092+Q1093+Q1094+Q1095+Q1102+Q1103+Q1104+Q1105+Q1106+Q1107+Q1108+Q1109+Q1110+Q1111+Q1112+Q1113+Q1114+Q1115+Q1116+Q1119+Q1120+Q1121+Q1122+Q1123+Q1124+Q1126+Q1127+Q1128+Q1129+Q1130+Q1133+Q1134+Q1135+Q1136+Q1137+Q1138+Q1139+Q1140+Q1141+Q1142</f>
        <v>63.63333333333334</v>
      </c>
      <c r="L1149" s="239">
        <f>SUM(H1149:K1149)</f>
        <v>130.96666666666667</v>
      </c>
      <c r="M1149" s="240"/>
      <c r="N1149" s="240"/>
      <c r="O1149" s="240"/>
      <c r="P1149" s="240"/>
      <c r="Q1149" s="240"/>
      <c r="R1149" s="240"/>
      <c r="S1149" s="391"/>
      <c r="T1149" s="239"/>
      <c r="U1149" s="239"/>
      <c r="V1149" s="392"/>
      <c r="W1149" s="239">
        <f>H1149</f>
        <v>33.666666666666664</v>
      </c>
      <c r="X1149" s="239">
        <v>63.63</v>
      </c>
      <c r="Y1149" s="239">
        <f>SUM(W1149:X1149)</f>
        <v>97.296666666666667</v>
      </c>
    </row>
    <row r="1150" spans="1:25" ht="18.75">
      <c r="A1150" s="364"/>
      <c r="B1150" s="365"/>
      <c r="C1150" s="365"/>
      <c r="D1150" s="366"/>
      <c r="E1150" s="393" t="s">
        <v>1582</v>
      </c>
      <c r="F1150" s="394"/>
      <c r="G1150" s="239"/>
      <c r="H1150" s="239">
        <f>SUM(H1148:H1149)</f>
        <v>39.9</v>
      </c>
      <c r="I1150" s="239">
        <f>SUM(I1148:I1149)</f>
        <v>39.9</v>
      </c>
      <c r="J1150" s="239"/>
      <c r="K1150" s="239">
        <f>SUM(K1148:K1149)</f>
        <v>75.366666666666674</v>
      </c>
      <c r="L1150" s="239">
        <f>SUM(H1150:K1150)</f>
        <v>155.16666666666669</v>
      </c>
      <c r="M1150" s="240"/>
      <c r="N1150" s="240"/>
      <c r="O1150" s="240"/>
      <c r="P1150" s="240"/>
      <c r="Q1150" s="89"/>
      <c r="R1150" s="89"/>
      <c r="S1150" s="391"/>
      <c r="T1150" s="239"/>
      <c r="U1150" s="239"/>
      <c r="V1150" s="384"/>
      <c r="W1150" s="239">
        <f>SUM(W1148:W1149)</f>
        <v>39.9</v>
      </c>
      <c r="X1150" s="239">
        <f>SUM(X1148:X1149)</f>
        <v>75.36</v>
      </c>
      <c r="Y1150" s="239">
        <f>SUM(W1150:X1150)</f>
        <v>115.25999999999999</v>
      </c>
    </row>
    <row r="1151" spans="1:25" ht="18.75">
      <c r="A1151" s="364"/>
      <c r="B1151" s="365"/>
      <c r="C1151" s="365"/>
      <c r="D1151" s="366"/>
      <c r="E1151" s="250"/>
      <c r="F1151" s="250"/>
      <c r="G1151" s="243"/>
      <c r="H1151" s="243"/>
      <c r="I1151" s="243"/>
      <c r="J1151" s="243"/>
      <c r="K1151" s="243"/>
      <c r="L1151" s="243"/>
      <c r="M1151" s="243"/>
      <c r="N1151" s="243"/>
      <c r="O1151" s="243"/>
      <c r="P1151" s="243"/>
      <c r="Q1151" s="243"/>
      <c r="R1151" s="243"/>
      <c r="S1151" s="243"/>
      <c r="T1151" s="243"/>
      <c r="U1151" s="243"/>
      <c r="V1151" s="243"/>
      <c r="W1151" s="243"/>
      <c r="X1151" s="243"/>
      <c r="Y1151" s="243"/>
    </row>
    <row r="1152" spans="1:25" ht="18.75">
      <c r="A1152" s="364"/>
      <c r="B1152" s="365"/>
      <c r="C1152" s="365"/>
      <c r="D1152" s="366"/>
      <c r="E1152" s="250"/>
      <c r="F1152" s="250"/>
      <c r="G1152" s="243"/>
      <c r="H1152" s="243"/>
      <c r="I1152" s="243"/>
      <c r="J1152" s="243"/>
      <c r="K1152" s="243"/>
      <c r="L1152" s="243"/>
      <c r="M1152" s="243"/>
      <c r="N1152" s="243"/>
      <c r="O1152" s="243"/>
      <c r="P1152" s="243"/>
      <c r="Q1152" s="243"/>
      <c r="R1152" s="243"/>
      <c r="S1152" s="243"/>
      <c r="T1152" s="243"/>
      <c r="U1152" s="243"/>
      <c r="V1152" s="243"/>
      <c r="W1152" s="243"/>
      <c r="X1152" s="243"/>
      <c r="Y1152" s="243"/>
    </row>
    <row r="1153" spans="1:25" ht="18.75">
      <c r="A1153" s="364"/>
      <c r="B1153" s="365"/>
      <c r="C1153" s="365"/>
      <c r="D1153" s="366"/>
      <c r="E1153" s="250"/>
      <c r="F1153" s="250"/>
      <c r="G1153" s="243"/>
      <c r="H1153" s="243"/>
      <c r="I1153" s="243"/>
      <c r="J1153" s="243"/>
      <c r="K1153" s="243"/>
      <c r="L1153" s="243"/>
      <c r="M1153" s="243"/>
      <c r="N1153" s="243"/>
      <c r="O1153" s="243"/>
      <c r="P1153" s="243"/>
      <c r="Q1153" s="243"/>
      <c r="R1153" s="243"/>
      <c r="S1153" s="243"/>
      <c r="T1153" s="243"/>
      <c r="U1153" s="243"/>
      <c r="V1153" s="243"/>
      <c r="W1153" s="243"/>
      <c r="X1153" s="243"/>
      <c r="Y1153" s="243"/>
    </row>
    <row r="1154" spans="1:25" ht="18.75">
      <c r="A1154" s="364"/>
      <c r="B1154" s="365"/>
      <c r="C1154" s="365"/>
      <c r="D1154" s="366"/>
      <c r="E1154" s="250"/>
      <c r="F1154" s="250"/>
      <c r="G1154" s="243"/>
      <c r="H1154" s="243"/>
      <c r="I1154" s="243"/>
      <c r="J1154" s="243"/>
      <c r="K1154" s="243"/>
      <c r="L1154" s="243"/>
      <c r="M1154" s="243"/>
      <c r="N1154" s="243"/>
      <c r="O1154" s="243"/>
      <c r="P1154" s="243"/>
      <c r="Q1154" s="243"/>
      <c r="R1154" s="243"/>
      <c r="S1154" s="243"/>
      <c r="T1154" s="243"/>
      <c r="U1154" s="243"/>
      <c r="V1154" s="243"/>
      <c r="W1154" s="243"/>
      <c r="X1154" s="243"/>
      <c r="Y1154" s="243"/>
    </row>
    <row r="1155" spans="1:25" ht="18.75">
      <c r="A1155" s="364"/>
      <c r="B1155" s="365"/>
      <c r="C1155" s="365"/>
      <c r="D1155" s="366"/>
      <c r="E1155" s="250"/>
      <c r="F1155" s="250"/>
      <c r="G1155" s="243"/>
      <c r="H1155" s="243"/>
      <c r="I1155" s="243"/>
      <c r="J1155" s="243"/>
      <c r="K1155" s="243"/>
      <c r="L1155" s="243"/>
      <c r="M1155" s="243"/>
      <c r="N1155" s="243"/>
      <c r="O1155" s="243"/>
      <c r="P1155" s="243"/>
      <c r="Q1155" s="243"/>
      <c r="R1155" s="243"/>
      <c r="S1155" s="243"/>
      <c r="T1155" s="243"/>
      <c r="U1155" s="243"/>
      <c r="V1155" s="243"/>
      <c r="W1155" s="243"/>
      <c r="X1155" s="243"/>
      <c r="Y1155" s="243"/>
    </row>
    <row r="1156" spans="1:25" ht="18.75">
      <c r="A1156" s="364"/>
      <c r="B1156" s="365"/>
      <c r="C1156" s="365"/>
      <c r="D1156" s="366"/>
      <c r="E1156" s="250"/>
      <c r="F1156" s="250"/>
      <c r="G1156" s="243"/>
      <c r="H1156" s="243"/>
      <c r="I1156" s="243"/>
      <c r="J1156" s="243"/>
      <c r="K1156" s="243"/>
      <c r="L1156" s="243"/>
      <c r="M1156" s="243"/>
      <c r="N1156" s="243"/>
      <c r="O1156" s="243"/>
      <c r="P1156" s="243"/>
      <c r="Q1156" s="243"/>
      <c r="R1156" s="243"/>
      <c r="S1156" s="243"/>
      <c r="T1156" s="243"/>
      <c r="U1156" s="243"/>
      <c r="V1156" s="243"/>
      <c r="W1156" s="243"/>
      <c r="X1156" s="243"/>
      <c r="Y1156" s="243"/>
    </row>
    <row r="1157" spans="1:25" ht="18.75">
      <c r="A1157" s="364"/>
      <c r="B1157" s="365"/>
      <c r="C1157" s="365"/>
      <c r="D1157" s="366"/>
      <c r="E1157" s="250"/>
      <c r="F1157" s="250"/>
      <c r="G1157" s="243"/>
      <c r="H1157" s="243"/>
      <c r="I1157" s="243"/>
      <c r="J1157" s="243"/>
      <c r="K1157" s="243"/>
      <c r="L1157" s="243"/>
      <c r="M1157" s="243"/>
      <c r="N1157" s="243"/>
      <c r="O1157" s="243"/>
      <c r="P1157" s="243"/>
      <c r="Q1157" s="243"/>
      <c r="R1157" s="243"/>
      <c r="S1157" s="243"/>
      <c r="T1157" s="243"/>
      <c r="U1157" s="243"/>
      <c r="V1157" s="243"/>
      <c r="W1157" s="243"/>
      <c r="X1157" s="243"/>
      <c r="Y1157" s="243"/>
    </row>
    <row r="1158" spans="1:25" ht="18.75">
      <c r="A1158" s="364"/>
      <c r="B1158" s="365"/>
      <c r="C1158" s="365"/>
      <c r="D1158" s="366"/>
      <c r="E1158" s="250"/>
      <c r="F1158" s="250"/>
      <c r="G1158" s="243"/>
      <c r="H1158" s="243"/>
      <c r="I1158" s="243"/>
      <c r="J1158" s="243"/>
      <c r="K1158" s="243"/>
      <c r="L1158" s="243"/>
      <c r="M1158" s="243"/>
      <c r="N1158" s="243"/>
      <c r="O1158" s="243"/>
      <c r="P1158" s="243"/>
      <c r="Q1158" s="243"/>
      <c r="R1158" s="243"/>
      <c r="S1158" s="243"/>
      <c r="T1158" s="243"/>
      <c r="U1158" s="243"/>
      <c r="V1158" s="243"/>
      <c r="W1158" s="243"/>
      <c r="X1158" s="243"/>
      <c r="Y1158" s="243"/>
    </row>
    <row r="1159" spans="1:25" ht="18.75">
      <c r="A1159" s="364"/>
      <c r="B1159" s="365"/>
      <c r="C1159" s="365"/>
      <c r="D1159" s="366"/>
      <c r="E1159" s="250"/>
      <c r="F1159" s="250"/>
      <c r="G1159" s="243"/>
      <c r="H1159" s="243"/>
      <c r="I1159" s="243"/>
      <c r="J1159" s="243"/>
      <c r="K1159" s="243"/>
      <c r="L1159" s="243"/>
      <c r="M1159" s="243"/>
      <c r="N1159" s="243"/>
      <c r="O1159" s="243"/>
      <c r="P1159" s="243"/>
      <c r="Q1159" s="243"/>
      <c r="R1159" s="243"/>
      <c r="S1159" s="243"/>
      <c r="T1159" s="243"/>
      <c r="U1159" s="243"/>
      <c r="V1159" s="243"/>
      <c r="W1159" s="243"/>
      <c r="X1159" s="243"/>
      <c r="Y1159" s="243"/>
    </row>
    <row r="1160" spans="1:25" ht="18.75">
      <c r="A1160" s="364"/>
      <c r="B1160" s="365"/>
      <c r="C1160" s="365"/>
      <c r="D1160" s="366"/>
      <c r="E1160" s="250"/>
      <c r="F1160" s="250"/>
      <c r="G1160" s="243"/>
      <c r="H1160" s="243"/>
      <c r="I1160" s="243"/>
      <c r="J1160" s="243"/>
      <c r="K1160" s="243"/>
      <c r="L1160" s="243"/>
      <c r="M1160" s="243"/>
      <c r="N1160" s="243"/>
      <c r="O1160" s="243"/>
      <c r="P1160" s="243"/>
      <c r="Q1160" s="243"/>
      <c r="R1160" s="243"/>
      <c r="S1160" s="243"/>
      <c r="T1160" s="243"/>
      <c r="U1160" s="243"/>
      <c r="V1160" s="243"/>
      <c r="W1160" s="243"/>
      <c r="X1160" s="243"/>
      <c r="Y1160" s="243"/>
    </row>
    <row r="1161" spans="1:25" ht="18.75">
      <c r="A1161" s="364"/>
      <c r="B1161" s="365"/>
      <c r="C1161" s="365"/>
      <c r="D1161" s="366"/>
      <c r="E1161" s="250"/>
      <c r="F1161" s="250"/>
      <c r="G1161" s="243"/>
      <c r="H1161" s="243"/>
      <c r="I1161" s="243"/>
      <c r="J1161" s="243"/>
      <c r="K1161" s="243"/>
      <c r="L1161" s="243"/>
      <c r="M1161" s="243"/>
      <c r="N1161" s="243"/>
      <c r="O1161" s="243"/>
      <c r="P1161" s="243"/>
      <c r="Q1161" s="243"/>
      <c r="R1161" s="243"/>
      <c r="S1161" s="243"/>
      <c r="T1161" s="243"/>
      <c r="U1161" s="243"/>
      <c r="V1161" s="243"/>
      <c r="W1161" s="243"/>
      <c r="X1161" s="243"/>
      <c r="Y1161" s="243"/>
    </row>
    <row r="1162" spans="1:25" ht="18.75">
      <c r="A1162" s="181">
        <v>1</v>
      </c>
      <c r="B1162" s="306" t="s">
        <v>3532</v>
      </c>
      <c r="C1162" s="306"/>
      <c r="D1162" s="307" t="s">
        <v>3609</v>
      </c>
      <c r="E1162" s="307" t="s">
        <v>4772</v>
      </c>
      <c r="F1162" s="181">
        <v>32</v>
      </c>
      <c r="G1162" s="238"/>
      <c r="H1162" s="238"/>
      <c r="I1162" s="308">
        <f t="shared" ref="I1162:I1198" si="197">ROUND(F1162*55/100*50*0.0015,1)</f>
        <v>1.3</v>
      </c>
      <c r="J1162" s="308">
        <f t="shared" ref="J1162:J1198" si="198">K1162+L1162</f>
        <v>1.2000000000000002</v>
      </c>
      <c r="K1162" s="308">
        <f t="shared" ref="K1162:K1198" si="199">ROUND(I1162*1/3,1)</f>
        <v>0.4</v>
      </c>
      <c r="L1162" s="308">
        <f t="shared" ref="L1162:L1183" si="200">ROUND(I1162*2/3.28,1)</f>
        <v>0.8</v>
      </c>
      <c r="M1162" s="308">
        <f t="shared" ref="M1162:N1198" si="201">K1162-G1162</f>
        <v>0.4</v>
      </c>
      <c r="N1162" s="308">
        <f t="shared" si="201"/>
        <v>0.8</v>
      </c>
      <c r="O1162" s="308">
        <f t="shared" ref="O1162:O1199" si="202">M1162+N1162</f>
        <v>1.2000000000000002</v>
      </c>
      <c r="P1162" s="34">
        <f t="shared" ref="P1162:Q1198" si="203">M1162*1/3</f>
        <v>0.13333333333333333</v>
      </c>
      <c r="Q1162" s="34">
        <f t="shared" si="203"/>
        <v>0.26666666666666666</v>
      </c>
      <c r="R1162" s="33"/>
      <c r="S1162" s="33"/>
      <c r="T1162" s="33">
        <f t="shared" ref="T1162:U1198" si="204">M1162*1/3</f>
        <v>0.13333333333333333</v>
      </c>
      <c r="U1162" s="309">
        <f t="shared" si="204"/>
        <v>0.26666666666666666</v>
      </c>
      <c r="V1162" s="185"/>
      <c r="W1162" s="185">
        <f t="shared" ref="W1162:X1198" si="205">M1162*1/3</f>
        <v>0.13333333333333333</v>
      </c>
      <c r="X1162" s="185">
        <f t="shared" si="205"/>
        <v>0.26666666666666666</v>
      </c>
      <c r="Y1162" s="185"/>
    </row>
    <row r="1163" spans="1:25" ht="18.75">
      <c r="A1163" s="181">
        <v>2</v>
      </c>
      <c r="B1163" s="306" t="s">
        <v>3532</v>
      </c>
      <c r="C1163" s="306"/>
      <c r="D1163" s="307" t="s">
        <v>3601</v>
      </c>
      <c r="E1163" s="307" t="s">
        <v>4773</v>
      </c>
      <c r="F1163" s="181">
        <v>59</v>
      </c>
      <c r="G1163" s="238"/>
      <c r="H1163" s="238"/>
      <c r="I1163" s="308">
        <f t="shared" si="197"/>
        <v>2.4</v>
      </c>
      <c r="J1163" s="308">
        <f t="shared" si="198"/>
        <v>2.2999999999999998</v>
      </c>
      <c r="K1163" s="308">
        <f t="shared" si="199"/>
        <v>0.8</v>
      </c>
      <c r="L1163" s="308">
        <f t="shared" si="200"/>
        <v>1.5</v>
      </c>
      <c r="M1163" s="308">
        <f t="shared" si="201"/>
        <v>0.8</v>
      </c>
      <c r="N1163" s="308">
        <f t="shared" si="201"/>
        <v>1.5</v>
      </c>
      <c r="O1163" s="308">
        <f t="shared" si="202"/>
        <v>2.2999999999999998</v>
      </c>
      <c r="P1163" s="34">
        <f t="shared" si="203"/>
        <v>0.26666666666666666</v>
      </c>
      <c r="Q1163" s="34">
        <f t="shared" si="203"/>
        <v>0.5</v>
      </c>
      <c r="R1163" s="33"/>
      <c r="S1163" s="33"/>
      <c r="T1163" s="33">
        <f t="shared" si="204"/>
        <v>0.26666666666666666</v>
      </c>
      <c r="U1163" s="309">
        <f t="shared" si="204"/>
        <v>0.5</v>
      </c>
      <c r="V1163" s="185"/>
      <c r="W1163" s="185">
        <f t="shared" si="205"/>
        <v>0.26666666666666666</v>
      </c>
      <c r="X1163" s="185">
        <f t="shared" si="205"/>
        <v>0.5</v>
      </c>
      <c r="Y1163" s="185"/>
    </row>
    <row r="1164" spans="1:25" ht="18.75">
      <c r="A1164" s="181">
        <v>3</v>
      </c>
      <c r="B1164" s="306" t="s">
        <v>3532</v>
      </c>
      <c r="C1164" s="306"/>
      <c r="D1164" s="307" t="s">
        <v>3607</v>
      </c>
      <c r="E1164" s="307" t="s">
        <v>4238</v>
      </c>
      <c r="F1164" s="181">
        <v>64</v>
      </c>
      <c r="G1164" s="238">
        <v>4.5629999999999997</v>
      </c>
      <c r="H1164" s="238"/>
      <c r="I1164" s="308">
        <f t="shared" si="197"/>
        <v>2.6</v>
      </c>
      <c r="J1164" s="308">
        <f t="shared" si="198"/>
        <v>2.5</v>
      </c>
      <c r="K1164" s="308">
        <f t="shared" si="199"/>
        <v>0.9</v>
      </c>
      <c r="L1164" s="308">
        <f t="shared" si="200"/>
        <v>1.6</v>
      </c>
      <c r="M1164" s="308">
        <v>0</v>
      </c>
      <c r="N1164" s="308">
        <f t="shared" si="201"/>
        <v>1.6</v>
      </c>
      <c r="O1164" s="308">
        <f t="shared" si="202"/>
        <v>1.6</v>
      </c>
      <c r="P1164" s="34">
        <f t="shared" si="203"/>
        <v>0</v>
      </c>
      <c r="Q1164" s="34">
        <f t="shared" si="203"/>
        <v>0.53333333333333333</v>
      </c>
      <c r="R1164" s="33"/>
      <c r="S1164" s="33"/>
      <c r="T1164" s="33">
        <f t="shared" si="204"/>
        <v>0</v>
      </c>
      <c r="U1164" s="309">
        <f t="shared" si="204"/>
        <v>0.53333333333333333</v>
      </c>
      <c r="V1164" s="185"/>
      <c r="W1164" s="185">
        <f t="shared" si="205"/>
        <v>0</v>
      </c>
      <c r="X1164" s="185">
        <f t="shared" si="205"/>
        <v>0.53333333333333333</v>
      </c>
      <c r="Y1164" s="185"/>
    </row>
    <row r="1165" spans="1:25" ht="18.75">
      <c r="A1165" s="181">
        <v>4</v>
      </c>
      <c r="B1165" s="306" t="s">
        <v>3532</v>
      </c>
      <c r="C1165" s="306"/>
      <c r="D1165" s="307" t="s">
        <v>3603</v>
      </c>
      <c r="E1165" s="307" t="s">
        <v>4774</v>
      </c>
      <c r="F1165" s="181">
        <v>59</v>
      </c>
      <c r="G1165" s="238">
        <v>1.3160000000000003</v>
      </c>
      <c r="H1165" s="238">
        <v>3.1440000000000001</v>
      </c>
      <c r="I1165" s="308">
        <f t="shared" si="197"/>
        <v>2.4</v>
      </c>
      <c r="J1165" s="308">
        <f t="shared" si="198"/>
        <v>2.2999999999999998</v>
      </c>
      <c r="K1165" s="308">
        <f t="shared" si="199"/>
        <v>0.8</v>
      </c>
      <c r="L1165" s="308">
        <f t="shared" si="200"/>
        <v>1.5</v>
      </c>
      <c r="M1165" s="308">
        <v>0</v>
      </c>
      <c r="N1165" s="308">
        <v>0</v>
      </c>
      <c r="O1165" s="308">
        <f t="shared" si="202"/>
        <v>0</v>
      </c>
      <c r="P1165" s="34">
        <f t="shared" si="203"/>
        <v>0</v>
      </c>
      <c r="Q1165" s="34">
        <f t="shared" si="203"/>
        <v>0</v>
      </c>
      <c r="R1165" s="33"/>
      <c r="S1165" s="33"/>
      <c r="T1165" s="33">
        <f t="shared" si="204"/>
        <v>0</v>
      </c>
      <c r="U1165" s="309">
        <f t="shared" si="204"/>
        <v>0</v>
      </c>
      <c r="V1165" s="185"/>
      <c r="W1165" s="185">
        <f t="shared" si="205"/>
        <v>0</v>
      </c>
      <c r="X1165" s="185">
        <f t="shared" si="205"/>
        <v>0</v>
      </c>
      <c r="Y1165" s="185"/>
    </row>
    <row r="1166" spans="1:25" ht="18.75">
      <c r="A1166" s="181">
        <v>5</v>
      </c>
      <c r="B1166" s="306" t="s">
        <v>3532</v>
      </c>
      <c r="C1166" s="306"/>
      <c r="D1166" s="307" t="s">
        <v>3668</v>
      </c>
      <c r="E1166" s="307" t="s">
        <v>4775</v>
      </c>
      <c r="F1166" s="181">
        <v>110</v>
      </c>
      <c r="G1166" s="238"/>
      <c r="H1166" s="238"/>
      <c r="I1166" s="308">
        <f t="shared" si="197"/>
        <v>4.5</v>
      </c>
      <c r="J1166" s="308">
        <f t="shared" si="198"/>
        <v>4.2</v>
      </c>
      <c r="K1166" s="308">
        <f t="shared" si="199"/>
        <v>1.5</v>
      </c>
      <c r="L1166" s="308">
        <f t="shared" si="200"/>
        <v>2.7</v>
      </c>
      <c r="M1166" s="308">
        <f t="shared" si="201"/>
        <v>1.5</v>
      </c>
      <c r="N1166" s="308">
        <f t="shared" si="201"/>
        <v>2.7</v>
      </c>
      <c r="O1166" s="308">
        <f t="shared" si="202"/>
        <v>4.2</v>
      </c>
      <c r="P1166" s="34">
        <f t="shared" si="203"/>
        <v>0.5</v>
      </c>
      <c r="Q1166" s="34">
        <f t="shared" si="203"/>
        <v>0.9</v>
      </c>
      <c r="R1166" s="33"/>
      <c r="S1166" s="33"/>
      <c r="T1166" s="33">
        <f t="shared" si="204"/>
        <v>0.5</v>
      </c>
      <c r="U1166" s="309">
        <f t="shared" si="204"/>
        <v>0.9</v>
      </c>
      <c r="V1166" s="185"/>
      <c r="W1166" s="185">
        <f t="shared" si="205"/>
        <v>0.5</v>
      </c>
      <c r="X1166" s="185">
        <f t="shared" si="205"/>
        <v>0.9</v>
      </c>
      <c r="Y1166" s="185"/>
    </row>
    <row r="1167" spans="1:25" ht="18.75">
      <c r="A1167" s="181">
        <v>6</v>
      </c>
      <c r="B1167" s="306" t="s">
        <v>3532</v>
      </c>
      <c r="C1167" s="306"/>
      <c r="D1167" s="307" t="s">
        <v>2056</v>
      </c>
      <c r="E1167" s="307" t="s">
        <v>4440</v>
      </c>
      <c r="F1167" s="181">
        <v>56</v>
      </c>
      <c r="G1167" s="238"/>
      <c r="H1167" s="238"/>
      <c r="I1167" s="308">
        <f t="shared" si="197"/>
        <v>2.2999999999999998</v>
      </c>
      <c r="J1167" s="308">
        <f t="shared" si="198"/>
        <v>2.2000000000000002</v>
      </c>
      <c r="K1167" s="308">
        <f t="shared" si="199"/>
        <v>0.8</v>
      </c>
      <c r="L1167" s="308">
        <f t="shared" si="200"/>
        <v>1.4</v>
      </c>
      <c r="M1167" s="308">
        <f t="shared" si="201"/>
        <v>0.8</v>
      </c>
      <c r="N1167" s="308">
        <f t="shared" si="201"/>
        <v>1.4</v>
      </c>
      <c r="O1167" s="308">
        <f t="shared" si="202"/>
        <v>2.2000000000000002</v>
      </c>
      <c r="P1167" s="34">
        <f t="shared" si="203"/>
        <v>0.26666666666666666</v>
      </c>
      <c r="Q1167" s="34">
        <f t="shared" si="203"/>
        <v>0.46666666666666662</v>
      </c>
      <c r="R1167" s="33"/>
      <c r="S1167" s="33"/>
      <c r="T1167" s="33">
        <f t="shared" si="204"/>
        <v>0.26666666666666666</v>
      </c>
      <c r="U1167" s="309">
        <f t="shared" si="204"/>
        <v>0.46666666666666662</v>
      </c>
      <c r="V1167" s="185"/>
      <c r="W1167" s="185">
        <f t="shared" si="205"/>
        <v>0.26666666666666666</v>
      </c>
      <c r="X1167" s="185">
        <f t="shared" si="205"/>
        <v>0.46666666666666662</v>
      </c>
      <c r="Y1167" s="185"/>
    </row>
    <row r="1168" spans="1:25" ht="18.75">
      <c r="A1168" s="181">
        <v>7</v>
      </c>
      <c r="B1168" s="306" t="s">
        <v>3532</v>
      </c>
      <c r="C1168" s="306"/>
      <c r="D1168" s="371" t="s">
        <v>4776</v>
      </c>
      <c r="E1168" s="371" t="s">
        <v>4777</v>
      </c>
      <c r="F1168" s="181">
        <v>107</v>
      </c>
      <c r="G1168" s="238"/>
      <c r="H1168" s="238"/>
      <c r="I1168" s="308">
        <f t="shared" si="197"/>
        <v>4.4000000000000004</v>
      </c>
      <c r="J1168" s="308">
        <f t="shared" si="198"/>
        <v>4.2</v>
      </c>
      <c r="K1168" s="308">
        <f t="shared" si="199"/>
        <v>1.5</v>
      </c>
      <c r="L1168" s="308">
        <f t="shared" si="200"/>
        <v>2.7</v>
      </c>
      <c r="M1168" s="308">
        <f t="shared" si="201"/>
        <v>1.5</v>
      </c>
      <c r="N1168" s="308">
        <f t="shared" si="201"/>
        <v>2.7</v>
      </c>
      <c r="O1168" s="308">
        <f t="shared" si="202"/>
        <v>4.2</v>
      </c>
      <c r="P1168" s="34">
        <f t="shared" si="203"/>
        <v>0.5</v>
      </c>
      <c r="Q1168" s="34">
        <f t="shared" si="203"/>
        <v>0.9</v>
      </c>
      <c r="R1168" s="33"/>
      <c r="S1168" s="33"/>
      <c r="T1168" s="33">
        <f t="shared" si="204"/>
        <v>0.5</v>
      </c>
      <c r="U1168" s="309">
        <f t="shared" si="204"/>
        <v>0.9</v>
      </c>
      <c r="V1168" s="185"/>
      <c r="W1168" s="185">
        <f t="shared" si="205"/>
        <v>0.5</v>
      </c>
      <c r="X1168" s="185">
        <f t="shared" si="205"/>
        <v>0.9</v>
      </c>
      <c r="Y1168" s="185"/>
    </row>
    <row r="1169" spans="1:25" ht="18.75">
      <c r="A1169" s="181">
        <v>8</v>
      </c>
      <c r="B1169" s="306" t="s">
        <v>3532</v>
      </c>
      <c r="C1169" s="306"/>
      <c r="D1169" s="307" t="s">
        <v>3667</v>
      </c>
      <c r="E1169" s="307" t="s">
        <v>4778</v>
      </c>
      <c r="F1169" s="181">
        <v>22</v>
      </c>
      <c r="G1169" s="238">
        <v>0.11550000000000002</v>
      </c>
      <c r="H1169" s="238">
        <v>4.5499999999999985E-2</v>
      </c>
      <c r="I1169" s="308">
        <f t="shared" si="197"/>
        <v>0.9</v>
      </c>
      <c r="J1169" s="308">
        <f t="shared" si="198"/>
        <v>0.8</v>
      </c>
      <c r="K1169" s="308">
        <f t="shared" si="199"/>
        <v>0.3</v>
      </c>
      <c r="L1169" s="308">
        <f t="shared" si="200"/>
        <v>0.5</v>
      </c>
      <c r="M1169" s="308">
        <f t="shared" si="201"/>
        <v>0.18449999999999997</v>
      </c>
      <c r="N1169" s="308">
        <f t="shared" si="201"/>
        <v>0.45450000000000002</v>
      </c>
      <c r="O1169" s="308">
        <f t="shared" si="202"/>
        <v>0.63900000000000001</v>
      </c>
      <c r="P1169" s="34">
        <f t="shared" si="203"/>
        <v>6.1499999999999992E-2</v>
      </c>
      <c r="Q1169" s="34">
        <f t="shared" si="203"/>
        <v>0.1515</v>
      </c>
      <c r="R1169" s="33"/>
      <c r="S1169" s="33"/>
      <c r="T1169" s="33">
        <f t="shared" si="204"/>
        <v>6.1499999999999992E-2</v>
      </c>
      <c r="U1169" s="309">
        <f t="shared" si="204"/>
        <v>0.1515</v>
      </c>
      <c r="V1169" s="185"/>
      <c r="W1169" s="185">
        <f t="shared" si="205"/>
        <v>6.1499999999999992E-2</v>
      </c>
      <c r="X1169" s="185">
        <f t="shared" si="205"/>
        <v>0.1515</v>
      </c>
      <c r="Y1169" s="185"/>
    </row>
    <row r="1170" spans="1:25" ht="18.75">
      <c r="A1170" s="181">
        <v>9</v>
      </c>
      <c r="B1170" s="306" t="s">
        <v>3532</v>
      </c>
      <c r="C1170" s="306"/>
      <c r="D1170" s="307" t="s">
        <v>3663</v>
      </c>
      <c r="E1170" s="307" t="s">
        <v>4050</v>
      </c>
      <c r="F1170" s="181">
        <v>92</v>
      </c>
      <c r="G1170" s="238">
        <v>2.6993999999999998</v>
      </c>
      <c r="H1170" s="238">
        <v>5.0000000000000044E-2</v>
      </c>
      <c r="I1170" s="308">
        <f t="shared" si="197"/>
        <v>3.8</v>
      </c>
      <c r="J1170" s="308">
        <f t="shared" si="198"/>
        <v>3.5999999999999996</v>
      </c>
      <c r="K1170" s="308">
        <f t="shared" si="199"/>
        <v>1.3</v>
      </c>
      <c r="L1170" s="308">
        <f t="shared" si="200"/>
        <v>2.2999999999999998</v>
      </c>
      <c r="M1170" s="308">
        <v>0</v>
      </c>
      <c r="N1170" s="308">
        <f t="shared" si="201"/>
        <v>2.25</v>
      </c>
      <c r="O1170" s="308">
        <f t="shared" si="202"/>
        <v>2.25</v>
      </c>
      <c r="P1170" s="34">
        <f t="shared" si="203"/>
        <v>0</v>
      </c>
      <c r="Q1170" s="34">
        <f t="shared" si="203"/>
        <v>0.75</v>
      </c>
      <c r="R1170" s="33"/>
      <c r="S1170" s="33"/>
      <c r="T1170" s="33">
        <f t="shared" si="204"/>
        <v>0</v>
      </c>
      <c r="U1170" s="309">
        <f t="shared" si="204"/>
        <v>0.75</v>
      </c>
      <c r="V1170" s="185"/>
      <c r="W1170" s="185">
        <f t="shared" si="205"/>
        <v>0</v>
      </c>
      <c r="X1170" s="185">
        <f t="shared" si="205"/>
        <v>0.75</v>
      </c>
      <c r="Y1170" s="185"/>
    </row>
    <row r="1171" spans="1:25" ht="18.75">
      <c r="A1171" s="181">
        <v>10</v>
      </c>
      <c r="B1171" s="306" t="s">
        <v>3532</v>
      </c>
      <c r="C1171" s="306"/>
      <c r="D1171" s="307" t="s">
        <v>3669</v>
      </c>
      <c r="E1171" s="307" t="s">
        <v>4779</v>
      </c>
      <c r="F1171" s="181">
        <v>52</v>
      </c>
      <c r="G1171" s="238"/>
      <c r="H1171" s="238"/>
      <c r="I1171" s="308">
        <f t="shared" si="197"/>
        <v>2.1</v>
      </c>
      <c r="J1171" s="308">
        <f t="shared" si="198"/>
        <v>2</v>
      </c>
      <c r="K1171" s="308">
        <f t="shared" si="199"/>
        <v>0.7</v>
      </c>
      <c r="L1171" s="308">
        <f t="shared" si="200"/>
        <v>1.3</v>
      </c>
      <c r="M1171" s="308">
        <f t="shared" si="201"/>
        <v>0.7</v>
      </c>
      <c r="N1171" s="308">
        <f t="shared" si="201"/>
        <v>1.3</v>
      </c>
      <c r="O1171" s="308">
        <f t="shared" si="202"/>
        <v>2</v>
      </c>
      <c r="P1171" s="34">
        <f t="shared" si="203"/>
        <v>0.23333333333333331</v>
      </c>
      <c r="Q1171" s="34">
        <f t="shared" si="203"/>
        <v>0.43333333333333335</v>
      </c>
      <c r="R1171" s="33"/>
      <c r="S1171" s="33"/>
      <c r="T1171" s="33">
        <f t="shared" si="204"/>
        <v>0.23333333333333331</v>
      </c>
      <c r="U1171" s="309">
        <f t="shared" si="204"/>
        <v>0.43333333333333335</v>
      </c>
      <c r="V1171" s="185"/>
      <c r="W1171" s="185">
        <f t="shared" si="205"/>
        <v>0.23333333333333331</v>
      </c>
      <c r="X1171" s="185">
        <f t="shared" si="205"/>
        <v>0.43333333333333335</v>
      </c>
      <c r="Y1171" s="185"/>
    </row>
    <row r="1172" spans="1:25" ht="18.75">
      <c r="A1172" s="181">
        <v>11</v>
      </c>
      <c r="B1172" s="306" t="s">
        <v>3532</v>
      </c>
      <c r="C1172" s="306"/>
      <c r="D1172" s="307" t="s">
        <v>3647</v>
      </c>
      <c r="E1172" s="307" t="s">
        <v>4780</v>
      </c>
      <c r="F1172" s="181">
        <v>141</v>
      </c>
      <c r="G1172" s="238"/>
      <c r="H1172" s="238"/>
      <c r="I1172" s="308">
        <f t="shared" si="197"/>
        <v>5.8</v>
      </c>
      <c r="J1172" s="308">
        <f t="shared" si="198"/>
        <v>5.4</v>
      </c>
      <c r="K1172" s="308">
        <f t="shared" si="199"/>
        <v>1.9</v>
      </c>
      <c r="L1172" s="308">
        <f t="shared" si="200"/>
        <v>3.5</v>
      </c>
      <c r="M1172" s="308">
        <f t="shared" si="201"/>
        <v>1.9</v>
      </c>
      <c r="N1172" s="308">
        <f t="shared" si="201"/>
        <v>3.5</v>
      </c>
      <c r="O1172" s="308">
        <f t="shared" si="202"/>
        <v>5.4</v>
      </c>
      <c r="P1172" s="34">
        <f t="shared" si="203"/>
        <v>0.6333333333333333</v>
      </c>
      <c r="Q1172" s="34">
        <f t="shared" si="203"/>
        <v>1.1666666666666667</v>
      </c>
      <c r="R1172" s="33"/>
      <c r="S1172" s="33"/>
      <c r="T1172" s="33">
        <f t="shared" si="204"/>
        <v>0.6333333333333333</v>
      </c>
      <c r="U1172" s="309">
        <f t="shared" si="204"/>
        <v>1.1666666666666667</v>
      </c>
      <c r="V1172" s="185"/>
      <c r="W1172" s="185">
        <f t="shared" si="205"/>
        <v>0.6333333333333333</v>
      </c>
      <c r="X1172" s="185">
        <f t="shared" si="205"/>
        <v>1.1666666666666667</v>
      </c>
      <c r="Y1172" s="185"/>
    </row>
    <row r="1173" spans="1:25" ht="18.75">
      <c r="A1173" s="181">
        <v>12</v>
      </c>
      <c r="B1173" s="306" t="s">
        <v>3532</v>
      </c>
      <c r="C1173" s="306"/>
      <c r="D1173" s="307" t="s">
        <v>2470</v>
      </c>
      <c r="E1173" s="307" t="s">
        <v>4781</v>
      </c>
      <c r="F1173" s="181">
        <v>208</v>
      </c>
      <c r="G1173" s="238"/>
      <c r="H1173" s="238"/>
      <c r="I1173" s="308">
        <f t="shared" si="197"/>
        <v>8.6</v>
      </c>
      <c r="J1173" s="308">
        <f t="shared" si="198"/>
        <v>8.1</v>
      </c>
      <c r="K1173" s="308">
        <f t="shared" si="199"/>
        <v>2.9</v>
      </c>
      <c r="L1173" s="308">
        <f t="shared" si="200"/>
        <v>5.2</v>
      </c>
      <c r="M1173" s="308">
        <f t="shared" si="201"/>
        <v>2.9</v>
      </c>
      <c r="N1173" s="308">
        <f t="shared" si="201"/>
        <v>5.2</v>
      </c>
      <c r="O1173" s="308">
        <f t="shared" si="202"/>
        <v>8.1</v>
      </c>
      <c r="P1173" s="34">
        <f t="shared" si="203"/>
        <v>0.96666666666666667</v>
      </c>
      <c r="Q1173" s="34">
        <f t="shared" si="203"/>
        <v>1.7333333333333334</v>
      </c>
      <c r="R1173" s="33"/>
      <c r="S1173" s="33"/>
      <c r="T1173" s="33">
        <f t="shared" si="204"/>
        <v>0.96666666666666667</v>
      </c>
      <c r="U1173" s="309">
        <f t="shared" si="204"/>
        <v>1.7333333333333334</v>
      </c>
      <c r="V1173" s="185"/>
      <c r="W1173" s="185">
        <f t="shared" si="205"/>
        <v>0.96666666666666667</v>
      </c>
      <c r="X1173" s="185">
        <f t="shared" si="205"/>
        <v>1.7333333333333334</v>
      </c>
      <c r="Y1173" s="185"/>
    </row>
    <row r="1174" spans="1:25" ht="18.75">
      <c r="A1174" s="181">
        <v>13</v>
      </c>
      <c r="B1174" s="306" t="s">
        <v>3532</v>
      </c>
      <c r="C1174" s="306"/>
      <c r="D1174" s="307" t="s">
        <v>3532</v>
      </c>
      <c r="E1174" s="307" t="s">
        <v>4782</v>
      </c>
      <c r="F1174" s="181">
        <v>133</v>
      </c>
      <c r="G1174" s="238"/>
      <c r="H1174" s="238">
        <v>2.1980000000000004</v>
      </c>
      <c r="I1174" s="308">
        <f t="shared" si="197"/>
        <v>5.5</v>
      </c>
      <c r="J1174" s="308">
        <f t="shared" si="198"/>
        <v>5.2</v>
      </c>
      <c r="K1174" s="308">
        <f t="shared" si="199"/>
        <v>1.8</v>
      </c>
      <c r="L1174" s="308">
        <f t="shared" si="200"/>
        <v>3.4</v>
      </c>
      <c r="M1174" s="308">
        <f t="shared" si="201"/>
        <v>1.8</v>
      </c>
      <c r="N1174" s="308">
        <f t="shared" si="201"/>
        <v>1.2019999999999995</v>
      </c>
      <c r="O1174" s="308">
        <f t="shared" si="202"/>
        <v>3.0019999999999998</v>
      </c>
      <c r="P1174" s="34">
        <f t="shared" si="203"/>
        <v>0.6</v>
      </c>
      <c r="Q1174" s="34">
        <f t="shared" si="203"/>
        <v>0.4006666666666665</v>
      </c>
      <c r="R1174" s="33"/>
      <c r="S1174" s="33"/>
      <c r="T1174" s="33">
        <f t="shared" si="204"/>
        <v>0.6</v>
      </c>
      <c r="U1174" s="309">
        <f t="shared" si="204"/>
        <v>0.4006666666666665</v>
      </c>
      <c r="V1174" s="185"/>
      <c r="W1174" s="185">
        <f t="shared" si="205"/>
        <v>0.6</v>
      </c>
      <c r="X1174" s="185">
        <f t="shared" si="205"/>
        <v>0.4006666666666665</v>
      </c>
      <c r="Y1174" s="185"/>
    </row>
    <row r="1175" spans="1:25" ht="18.75">
      <c r="A1175" s="181">
        <v>14</v>
      </c>
      <c r="B1175" s="306" t="s">
        <v>3532</v>
      </c>
      <c r="C1175" s="306"/>
      <c r="D1175" s="307" t="s">
        <v>3532</v>
      </c>
      <c r="E1175" s="307" t="s">
        <v>4783</v>
      </c>
      <c r="F1175" s="181">
        <v>186</v>
      </c>
      <c r="G1175" s="238">
        <v>2.1374399999999998</v>
      </c>
      <c r="H1175" s="238">
        <v>3.3114999999999997</v>
      </c>
      <c r="I1175" s="308">
        <f t="shared" si="197"/>
        <v>7.7</v>
      </c>
      <c r="J1175" s="308">
        <f t="shared" si="198"/>
        <v>7.3000000000000007</v>
      </c>
      <c r="K1175" s="308">
        <f t="shared" si="199"/>
        <v>2.6</v>
      </c>
      <c r="L1175" s="308">
        <f t="shared" si="200"/>
        <v>4.7</v>
      </c>
      <c r="M1175" s="308">
        <f t="shared" si="201"/>
        <v>0.4625600000000003</v>
      </c>
      <c r="N1175" s="308">
        <f t="shared" si="201"/>
        <v>1.3885000000000005</v>
      </c>
      <c r="O1175" s="308">
        <f t="shared" si="202"/>
        <v>1.8510600000000008</v>
      </c>
      <c r="P1175" s="34">
        <f t="shared" si="203"/>
        <v>0.15418666666666678</v>
      </c>
      <c r="Q1175" s="34">
        <f t="shared" si="203"/>
        <v>0.46283333333333349</v>
      </c>
      <c r="R1175" s="33"/>
      <c r="S1175" s="33"/>
      <c r="T1175" s="33">
        <f t="shared" si="204"/>
        <v>0.15418666666666678</v>
      </c>
      <c r="U1175" s="309">
        <f t="shared" si="204"/>
        <v>0.46283333333333349</v>
      </c>
      <c r="V1175" s="185"/>
      <c r="W1175" s="185">
        <f t="shared" si="205"/>
        <v>0.15418666666666678</v>
      </c>
      <c r="X1175" s="185">
        <f t="shared" si="205"/>
        <v>0.46283333333333349</v>
      </c>
      <c r="Y1175" s="185"/>
    </row>
    <row r="1176" spans="1:25" ht="18.75">
      <c r="A1176" s="181">
        <v>15</v>
      </c>
      <c r="B1176" s="306" t="s">
        <v>3532</v>
      </c>
      <c r="C1176" s="306"/>
      <c r="D1176" s="307" t="s">
        <v>3580</v>
      </c>
      <c r="E1176" s="307" t="s">
        <v>4784</v>
      </c>
      <c r="F1176" s="181">
        <v>46</v>
      </c>
      <c r="G1176" s="238"/>
      <c r="H1176" s="238"/>
      <c r="I1176" s="308">
        <f t="shared" si="197"/>
        <v>1.9</v>
      </c>
      <c r="J1176" s="308">
        <f t="shared" si="198"/>
        <v>1.7999999999999998</v>
      </c>
      <c r="K1176" s="308">
        <f t="shared" si="199"/>
        <v>0.6</v>
      </c>
      <c r="L1176" s="308">
        <f t="shared" si="200"/>
        <v>1.2</v>
      </c>
      <c r="M1176" s="308">
        <f t="shared" si="201"/>
        <v>0.6</v>
      </c>
      <c r="N1176" s="308">
        <f t="shared" si="201"/>
        <v>1.2</v>
      </c>
      <c r="O1176" s="308">
        <f t="shared" si="202"/>
        <v>1.7999999999999998</v>
      </c>
      <c r="P1176" s="34">
        <f t="shared" si="203"/>
        <v>0.19999999999999998</v>
      </c>
      <c r="Q1176" s="34">
        <f t="shared" si="203"/>
        <v>0.39999999999999997</v>
      </c>
      <c r="R1176" s="33"/>
      <c r="S1176" s="33"/>
      <c r="T1176" s="33">
        <f t="shared" si="204"/>
        <v>0.19999999999999998</v>
      </c>
      <c r="U1176" s="309">
        <f t="shared" si="204"/>
        <v>0.39999999999999997</v>
      </c>
      <c r="V1176" s="185"/>
      <c r="W1176" s="185">
        <f t="shared" si="205"/>
        <v>0.19999999999999998</v>
      </c>
      <c r="X1176" s="185">
        <f t="shared" si="205"/>
        <v>0.39999999999999997</v>
      </c>
      <c r="Y1176" s="185"/>
    </row>
    <row r="1177" spans="1:25" ht="18.75">
      <c r="A1177" s="181">
        <v>16</v>
      </c>
      <c r="B1177" s="306" t="s">
        <v>3532</v>
      </c>
      <c r="C1177" s="306"/>
      <c r="D1177" s="307" t="s">
        <v>4785</v>
      </c>
      <c r="E1177" s="307" t="s">
        <v>4786</v>
      </c>
      <c r="F1177" s="181">
        <v>182</v>
      </c>
      <c r="G1177" s="238"/>
      <c r="H1177" s="238"/>
      <c r="I1177" s="308">
        <f t="shared" si="197"/>
        <v>7.5</v>
      </c>
      <c r="J1177" s="308">
        <f t="shared" si="198"/>
        <v>7.1</v>
      </c>
      <c r="K1177" s="308">
        <f t="shared" si="199"/>
        <v>2.5</v>
      </c>
      <c r="L1177" s="308">
        <f t="shared" si="200"/>
        <v>4.5999999999999996</v>
      </c>
      <c r="M1177" s="308">
        <f t="shared" si="201"/>
        <v>2.5</v>
      </c>
      <c r="N1177" s="308">
        <f t="shared" si="201"/>
        <v>4.5999999999999996</v>
      </c>
      <c r="O1177" s="308">
        <f t="shared" si="202"/>
        <v>7.1</v>
      </c>
      <c r="P1177" s="34">
        <f t="shared" si="203"/>
        <v>0.83333333333333337</v>
      </c>
      <c r="Q1177" s="34">
        <f t="shared" si="203"/>
        <v>1.5333333333333332</v>
      </c>
      <c r="R1177" s="33"/>
      <c r="S1177" s="33"/>
      <c r="T1177" s="33">
        <f t="shared" si="204"/>
        <v>0.83333333333333337</v>
      </c>
      <c r="U1177" s="309">
        <f t="shared" si="204"/>
        <v>1.5333333333333332</v>
      </c>
      <c r="V1177" s="185"/>
      <c r="W1177" s="185">
        <f t="shared" si="205"/>
        <v>0.83333333333333337</v>
      </c>
      <c r="X1177" s="185">
        <f t="shared" si="205"/>
        <v>1.5333333333333332</v>
      </c>
      <c r="Y1177" s="185"/>
    </row>
    <row r="1178" spans="1:25" ht="18.75">
      <c r="A1178" s="181">
        <v>17</v>
      </c>
      <c r="B1178" s="306" t="s">
        <v>3532</v>
      </c>
      <c r="C1178" s="306"/>
      <c r="D1178" s="307" t="s">
        <v>3539</v>
      </c>
      <c r="E1178" s="307" t="s">
        <v>4787</v>
      </c>
      <c r="F1178" s="181">
        <v>233</v>
      </c>
      <c r="G1178" s="238"/>
      <c r="H1178" s="238"/>
      <c r="I1178" s="308">
        <f t="shared" si="197"/>
        <v>9.6</v>
      </c>
      <c r="J1178" s="308">
        <f t="shared" si="198"/>
        <v>9.1000000000000014</v>
      </c>
      <c r="K1178" s="308">
        <f t="shared" si="199"/>
        <v>3.2</v>
      </c>
      <c r="L1178" s="308">
        <f t="shared" si="200"/>
        <v>5.9</v>
      </c>
      <c r="M1178" s="308">
        <f t="shared" si="201"/>
        <v>3.2</v>
      </c>
      <c r="N1178" s="308">
        <f t="shared" si="201"/>
        <v>5.9</v>
      </c>
      <c r="O1178" s="308">
        <f t="shared" si="202"/>
        <v>9.1000000000000014</v>
      </c>
      <c r="P1178" s="34">
        <f t="shared" si="203"/>
        <v>1.0666666666666667</v>
      </c>
      <c r="Q1178" s="34">
        <f t="shared" si="203"/>
        <v>1.9666666666666668</v>
      </c>
      <c r="R1178" s="33"/>
      <c r="S1178" s="33"/>
      <c r="T1178" s="33">
        <f t="shared" si="204"/>
        <v>1.0666666666666667</v>
      </c>
      <c r="U1178" s="309">
        <f t="shared" si="204"/>
        <v>1.9666666666666668</v>
      </c>
      <c r="V1178" s="185"/>
      <c r="W1178" s="185">
        <f t="shared" si="205"/>
        <v>1.0666666666666667</v>
      </c>
      <c r="X1178" s="185">
        <f t="shared" si="205"/>
        <v>1.9666666666666668</v>
      </c>
      <c r="Y1178" s="185"/>
    </row>
    <row r="1179" spans="1:25" ht="18.75">
      <c r="A1179" s="181">
        <v>18</v>
      </c>
      <c r="B1179" s="306" t="s">
        <v>3532</v>
      </c>
      <c r="C1179" s="306"/>
      <c r="D1179" s="307" t="s">
        <v>3582</v>
      </c>
      <c r="E1179" s="307" t="s">
        <v>4788</v>
      </c>
      <c r="F1179" s="181">
        <v>36</v>
      </c>
      <c r="G1179" s="238"/>
      <c r="H1179" s="238"/>
      <c r="I1179" s="308">
        <f t="shared" si="197"/>
        <v>1.5</v>
      </c>
      <c r="J1179" s="308">
        <f t="shared" si="198"/>
        <v>1.4</v>
      </c>
      <c r="K1179" s="308">
        <f t="shared" si="199"/>
        <v>0.5</v>
      </c>
      <c r="L1179" s="308">
        <f t="shared" si="200"/>
        <v>0.9</v>
      </c>
      <c r="M1179" s="308">
        <f t="shared" si="201"/>
        <v>0.5</v>
      </c>
      <c r="N1179" s="308">
        <f t="shared" si="201"/>
        <v>0.9</v>
      </c>
      <c r="O1179" s="308">
        <f t="shared" si="202"/>
        <v>1.4</v>
      </c>
      <c r="P1179" s="34">
        <f t="shared" si="203"/>
        <v>0.16666666666666666</v>
      </c>
      <c r="Q1179" s="34">
        <f t="shared" si="203"/>
        <v>0.3</v>
      </c>
      <c r="R1179" s="33"/>
      <c r="S1179" s="33"/>
      <c r="T1179" s="33">
        <f t="shared" si="204"/>
        <v>0.16666666666666666</v>
      </c>
      <c r="U1179" s="309">
        <f t="shared" si="204"/>
        <v>0.3</v>
      </c>
      <c r="V1179" s="185"/>
      <c r="W1179" s="185">
        <f t="shared" si="205"/>
        <v>0.16666666666666666</v>
      </c>
      <c r="X1179" s="185">
        <f t="shared" si="205"/>
        <v>0.3</v>
      </c>
      <c r="Y1179" s="185"/>
    </row>
    <row r="1180" spans="1:25" ht="18.75">
      <c r="A1180" s="181">
        <v>19</v>
      </c>
      <c r="B1180" s="306" t="s">
        <v>3532</v>
      </c>
      <c r="C1180" s="306"/>
      <c r="D1180" s="307" t="s">
        <v>3678</v>
      </c>
      <c r="E1180" s="307" t="s">
        <v>4789</v>
      </c>
      <c r="F1180" s="181">
        <v>92</v>
      </c>
      <c r="G1180" s="238">
        <v>0.20250000000000001</v>
      </c>
      <c r="H1180" s="238"/>
      <c r="I1180" s="308">
        <f t="shared" si="197"/>
        <v>3.8</v>
      </c>
      <c r="J1180" s="308">
        <f t="shared" si="198"/>
        <v>3.5999999999999996</v>
      </c>
      <c r="K1180" s="308">
        <f t="shared" si="199"/>
        <v>1.3</v>
      </c>
      <c r="L1180" s="308">
        <f t="shared" si="200"/>
        <v>2.2999999999999998</v>
      </c>
      <c r="M1180" s="308">
        <f t="shared" si="201"/>
        <v>1.0975000000000001</v>
      </c>
      <c r="N1180" s="308">
        <f t="shared" si="201"/>
        <v>2.2999999999999998</v>
      </c>
      <c r="O1180" s="308">
        <f t="shared" si="202"/>
        <v>3.3975</v>
      </c>
      <c r="P1180" s="34">
        <f t="shared" si="203"/>
        <v>0.3658333333333334</v>
      </c>
      <c r="Q1180" s="34">
        <f t="shared" si="203"/>
        <v>0.76666666666666661</v>
      </c>
      <c r="R1180" s="33"/>
      <c r="S1180" s="33"/>
      <c r="T1180" s="33">
        <f t="shared" si="204"/>
        <v>0.3658333333333334</v>
      </c>
      <c r="U1180" s="309">
        <f t="shared" si="204"/>
        <v>0.76666666666666661</v>
      </c>
      <c r="V1180" s="185"/>
      <c r="W1180" s="185">
        <f t="shared" si="205"/>
        <v>0.3658333333333334</v>
      </c>
      <c r="X1180" s="185">
        <f t="shared" si="205"/>
        <v>0.76666666666666661</v>
      </c>
      <c r="Y1180" s="185"/>
    </row>
    <row r="1181" spans="1:25" ht="18.75">
      <c r="A1181" s="181">
        <v>20</v>
      </c>
      <c r="B1181" s="306" t="s">
        <v>3532</v>
      </c>
      <c r="C1181" s="306"/>
      <c r="D1181" s="307" t="s">
        <v>3589</v>
      </c>
      <c r="E1181" s="307" t="s">
        <v>4790</v>
      </c>
      <c r="F1181" s="181">
        <v>67</v>
      </c>
      <c r="G1181" s="238"/>
      <c r="H1181" s="238"/>
      <c r="I1181" s="308">
        <f t="shared" si="197"/>
        <v>2.8</v>
      </c>
      <c r="J1181" s="308">
        <f t="shared" si="198"/>
        <v>2.6</v>
      </c>
      <c r="K1181" s="308">
        <f t="shared" si="199"/>
        <v>0.9</v>
      </c>
      <c r="L1181" s="308">
        <f t="shared" si="200"/>
        <v>1.7</v>
      </c>
      <c r="M1181" s="308">
        <f t="shared" si="201"/>
        <v>0.9</v>
      </c>
      <c r="N1181" s="308">
        <f t="shared" si="201"/>
        <v>1.7</v>
      </c>
      <c r="O1181" s="308">
        <f t="shared" si="202"/>
        <v>2.6</v>
      </c>
      <c r="P1181" s="34">
        <f t="shared" si="203"/>
        <v>0.3</v>
      </c>
      <c r="Q1181" s="34">
        <f t="shared" si="203"/>
        <v>0.56666666666666665</v>
      </c>
      <c r="R1181" s="33"/>
      <c r="S1181" s="33"/>
      <c r="T1181" s="33">
        <f t="shared" si="204"/>
        <v>0.3</v>
      </c>
      <c r="U1181" s="309">
        <f t="shared" si="204"/>
        <v>0.56666666666666665</v>
      </c>
      <c r="V1181" s="185"/>
      <c r="W1181" s="185">
        <f t="shared" si="205"/>
        <v>0.3</v>
      </c>
      <c r="X1181" s="185">
        <f t="shared" si="205"/>
        <v>0.56666666666666665</v>
      </c>
      <c r="Y1181" s="185"/>
    </row>
    <row r="1182" spans="1:25" ht="18.75">
      <c r="A1182" s="181">
        <v>21</v>
      </c>
      <c r="B1182" s="306" t="s">
        <v>3532</v>
      </c>
      <c r="C1182" s="306"/>
      <c r="D1182" s="307" t="s">
        <v>4791</v>
      </c>
      <c r="E1182" s="307" t="s">
        <v>4792</v>
      </c>
      <c r="F1182" s="181">
        <v>40</v>
      </c>
      <c r="G1182" s="238"/>
      <c r="H1182" s="238"/>
      <c r="I1182" s="308">
        <f t="shared" si="197"/>
        <v>1.7</v>
      </c>
      <c r="J1182" s="308">
        <f t="shared" si="198"/>
        <v>1.6</v>
      </c>
      <c r="K1182" s="308">
        <f t="shared" si="199"/>
        <v>0.6</v>
      </c>
      <c r="L1182" s="308">
        <f t="shared" si="200"/>
        <v>1</v>
      </c>
      <c r="M1182" s="308">
        <f t="shared" si="201"/>
        <v>0.6</v>
      </c>
      <c r="N1182" s="308">
        <f t="shared" si="201"/>
        <v>1</v>
      </c>
      <c r="O1182" s="308">
        <f t="shared" si="202"/>
        <v>1.6</v>
      </c>
      <c r="P1182" s="34">
        <f t="shared" si="203"/>
        <v>0.19999999999999998</v>
      </c>
      <c r="Q1182" s="34">
        <f t="shared" si="203"/>
        <v>0.33333333333333331</v>
      </c>
      <c r="R1182" s="33"/>
      <c r="S1182" s="33"/>
      <c r="T1182" s="33">
        <f t="shared" si="204"/>
        <v>0.19999999999999998</v>
      </c>
      <c r="U1182" s="309">
        <f t="shared" si="204"/>
        <v>0.33333333333333331</v>
      </c>
      <c r="V1182" s="185"/>
      <c r="W1182" s="185">
        <f t="shared" si="205"/>
        <v>0.19999999999999998</v>
      </c>
      <c r="X1182" s="185">
        <f t="shared" si="205"/>
        <v>0.33333333333333331</v>
      </c>
      <c r="Y1182" s="185"/>
    </row>
    <row r="1183" spans="1:25" ht="18.75">
      <c r="A1183" s="181">
        <v>22</v>
      </c>
      <c r="B1183" s="306" t="s">
        <v>3532</v>
      </c>
      <c r="C1183" s="306"/>
      <c r="D1183" s="307" t="s">
        <v>4793</v>
      </c>
      <c r="E1183" s="307" t="s">
        <v>4794</v>
      </c>
      <c r="F1183" s="181">
        <v>124</v>
      </c>
      <c r="G1183" s="238"/>
      <c r="H1183" s="238"/>
      <c r="I1183" s="308">
        <f t="shared" si="197"/>
        <v>5.0999999999999996</v>
      </c>
      <c r="J1183" s="308">
        <f t="shared" si="198"/>
        <v>4.8</v>
      </c>
      <c r="K1183" s="308">
        <f t="shared" si="199"/>
        <v>1.7</v>
      </c>
      <c r="L1183" s="308">
        <f t="shared" si="200"/>
        <v>3.1</v>
      </c>
      <c r="M1183" s="308">
        <f t="shared" si="201"/>
        <v>1.7</v>
      </c>
      <c r="N1183" s="308">
        <f t="shared" si="201"/>
        <v>3.1</v>
      </c>
      <c r="O1183" s="308">
        <f t="shared" si="202"/>
        <v>4.8</v>
      </c>
      <c r="P1183" s="34">
        <f t="shared" si="203"/>
        <v>0.56666666666666665</v>
      </c>
      <c r="Q1183" s="34">
        <f t="shared" si="203"/>
        <v>1.0333333333333334</v>
      </c>
      <c r="R1183" s="33"/>
      <c r="S1183" s="33"/>
      <c r="T1183" s="33">
        <f t="shared" si="204"/>
        <v>0.56666666666666665</v>
      </c>
      <c r="U1183" s="309">
        <f t="shared" si="204"/>
        <v>1.0333333333333334</v>
      </c>
      <c r="V1183" s="185"/>
      <c r="W1183" s="185">
        <f t="shared" si="205"/>
        <v>0.56666666666666665</v>
      </c>
      <c r="X1183" s="185">
        <f t="shared" si="205"/>
        <v>1.0333333333333334</v>
      </c>
      <c r="Y1183" s="185"/>
    </row>
    <row r="1184" spans="1:25" ht="18.75">
      <c r="A1184" s="181">
        <v>23</v>
      </c>
      <c r="B1184" s="306" t="s">
        <v>3532</v>
      </c>
      <c r="C1184" s="306"/>
      <c r="D1184" s="307" t="s">
        <v>3591</v>
      </c>
      <c r="E1184" s="307" t="s">
        <v>4795</v>
      </c>
      <c r="F1184" s="181">
        <v>31</v>
      </c>
      <c r="G1184" s="238">
        <v>0.11450000000000002</v>
      </c>
      <c r="H1184" s="238"/>
      <c r="I1184" s="308">
        <f t="shared" si="197"/>
        <v>1.3</v>
      </c>
      <c r="J1184" s="308">
        <f t="shared" si="198"/>
        <v>1.2000000000000002</v>
      </c>
      <c r="K1184" s="308">
        <f t="shared" si="199"/>
        <v>0.4</v>
      </c>
      <c r="L1184" s="308">
        <f t="shared" ref="L1184:L1198" si="206">ROUND(I1184*2/3.25,1)</f>
        <v>0.8</v>
      </c>
      <c r="M1184" s="308">
        <f t="shared" si="201"/>
        <v>0.28549999999999998</v>
      </c>
      <c r="N1184" s="308">
        <f t="shared" si="201"/>
        <v>0.8</v>
      </c>
      <c r="O1184" s="308">
        <f t="shared" si="202"/>
        <v>1.0855000000000001</v>
      </c>
      <c r="P1184" s="34">
        <f t="shared" si="203"/>
        <v>9.5166666666666663E-2</v>
      </c>
      <c r="Q1184" s="34">
        <f t="shared" si="203"/>
        <v>0.26666666666666666</v>
      </c>
      <c r="R1184" s="33"/>
      <c r="S1184" s="33"/>
      <c r="T1184" s="33">
        <f t="shared" si="204"/>
        <v>9.5166666666666663E-2</v>
      </c>
      <c r="U1184" s="309">
        <f t="shared" si="204"/>
        <v>0.26666666666666666</v>
      </c>
      <c r="V1184" s="185"/>
      <c r="W1184" s="185">
        <f t="shared" si="205"/>
        <v>9.5166666666666663E-2</v>
      </c>
      <c r="X1184" s="185">
        <f t="shared" si="205"/>
        <v>0.26666666666666666</v>
      </c>
      <c r="Y1184" s="185"/>
    </row>
    <row r="1185" spans="1:25" ht="18.75">
      <c r="A1185" s="181">
        <v>24</v>
      </c>
      <c r="B1185" s="306" t="s">
        <v>3532</v>
      </c>
      <c r="C1185" s="306"/>
      <c r="D1185" s="307" t="s">
        <v>4796</v>
      </c>
      <c r="E1185" s="307" t="s">
        <v>4797</v>
      </c>
      <c r="F1185" s="181">
        <v>151</v>
      </c>
      <c r="G1185" s="238"/>
      <c r="H1185" s="238"/>
      <c r="I1185" s="308">
        <f t="shared" si="197"/>
        <v>6.2</v>
      </c>
      <c r="J1185" s="308">
        <f t="shared" si="198"/>
        <v>5.9</v>
      </c>
      <c r="K1185" s="308">
        <f t="shared" si="199"/>
        <v>2.1</v>
      </c>
      <c r="L1185" s="308">
        <f t="shared" si="206"/>
        <v>3.8</v>
      </c>
      <c r="M1185" s="308">
        <f t="shared" si="201"/>
        <v>2.1</v>
      </c>
      <c r="N1185" s="308">
        <f t="shared" si="201"/>
        <v>3.8</v>
      </c>
      <c r="O1185" s="308">
        <f t="shared" si="202"/>
        <v>5.9</v>
      </c>
      <c r="P1185" s="34">
        <f t="shared" si="203"/>
        <v>0.70000000000000007</v>
      </c>
      <c r="Q1185" s="34">
        <f t="shared" si="203"/>
        <v>1.2666666666666666</v>
      </c>
      <c r="R1185" s="33"/>
      <c r="S1185" s="33"/>
      <c r="T1185" s="33">
        <f t="shared" si="204"/>
        <v>0.70000000000000007</v>
      </c>
      <c r="U1185" s="309">
        <f t="shared" si="204"/>
        <v>1.2666666666666666</v>
      </c>
      <c r="V1185" s="185"/>
      <c r="W1185" s="185">
        <f t="shared" si="205"/>
        <v>0.70000000000000007</v>
      </c>
      <c r="X1185" s="185">
        <f t="shared" si="205"/>
        <v>1.2666666666666666</v>
      </c>
      <c r="Y1185" s="185"/>
    </row>
    <row r="1186" spans="1:25" ht="18.75">
      <c r="A1186" s="181">
        <v>25</v>
      </c>
      <c r="B1186" s="306" t="s">
        <v>3532</v>
      </c>
      <c r="C1186" s="306"/>
      <c r="D1186" s="307" t="s">
        <v>3642</v>
      </c>
      <c r="E1186" s="307" t="s">
        <v>4798</v>
      </c>
      <c r="F1186" s="181">
        <v>55</v>
      </c>
      <c r="G1186" s="238"/>
      <c r="H1186" s="238"/>
      <c r="I1186" s="308">
        <f t="shared" si="197"/>
        <v>2.2999999999999998</v>
      </c>
      <c r="J1186" s="308">
        <f t="shared" si="198"/>
        <v>2.2000000000000002</v>
      </c>
      <c r="K1186" s="308">
        <f t="shared" si="199"/>
        <v>0.8</v>
      </c>
      <c r="L1186" s="308">
        <f t="shared" si="206"/>
        <v>1.4</v>
      </c>
      <c r="M1186" s="308">
        <f t="shared" si="201"/>
        <v>0.8</v>
      </c>
      <c r="N1186" s="308">
        <f t="shared" si="201"/>
        <v>1.4</v>
      </c>
      <c r="O1186" s="308">
        <f t="shared" si="202"/>
        <v>2.2000000000000002</v>
      </c>
      <c r="P1186" s="34">
        <f t="shared" si="203"/>
        <v>0.26666666666666666</v>
      </c>
      <c r="Q1186" s="34">
        <f t="shared" si="203"/>
        <v>0.46666666666666662</v>
      </c>
      <c r="R1186" s="33"/>
      <c r="S1186" s="33"/>
      <c r="T1186" s="33">
        <f t="shared" si="204"/>
        <v>0.26666666666666666</v>
      </c>
      <c r="U1186" s="309">
        <f t="shared" si="204"/>
        <v>0.46666666666666662</v>
      </c>
      <c r="V1186" s="185"/>
      <c r="W1186" s="185">
        <f t="shared" si="205"/>
        <v>0.26666666666666666</v>
      </c>
      <c r="X1186" s="185">
        <f t="shared" si="205"/>
        <v>0.46666666666666662</v>
      </c>
      <c r="Y1186" s="185"/>
    </row>
    <row r="1187" spans="1:25" ht="18.75">
      <c r="A1187" s="181">
        <v>26</v>
      </c>
      <c r="B1187" s="306" t="s">
        <v>3532</v>
      </c>
      <c r="C1187" s="306"/>
      <c r="D1187" s="307" t="s">
        <v>3624</v>
      </c>
      <c r="E1187" s="307" t="s">
        <v>4799</v>
      </c>
      <c r="F1187" s="181">
        <v>73</v>
      </c>
      <c r="G1187" s="238"/>
      <c r="H1187" s="238"/>
      <c r="I1187" s="308">
        <f t="shared" si="197"/>
        <v>3</v>
      </c>
      <c r="J1187" s="308">
        <f t="shared" si="198"/>
        <v>2.8</v>
      </c>
      <c r="K1187" s="308">
        <f t="shared" si="199"/>
        <v>1</v>
      </c>
      <c r="L1187" s="308">
        <f t="shared" si="206"/>
        <v>1.8</v>
      </c>
      <c r="M1187" s="308">
        <f t="shared" si="201"/>
        <v>1</v>
      </c>
      <c r="N1187" s="308">
        <f t="shared" si="201"/>
        <v>1.8</v>
      </c>
      <c r="O1187" s="308">
        <f t="shared" si="202"/>
        <v>2.8</v>
      </c>
      <c r="P1187" s="34">
        <f t="shared" si="203"/>
        <v>0.33333333333333331</v>
      </c>
      <c r="Q1187" s="34">
        <f t="shared" si="203"/>
        <v>0.6</v>
      </c>
      <c r="R1187" s="33"/>
      <c r="S1187" s="33"/>
      <c r="T1187" s="33">
        <f t="shared" si="204"/>
        <v>0.33333333333333331</v>
      </c>
      <c r="U1187" s="309">
        <f t="shared" si="204"/>
        <v>0.6</v>
      </c>
      <c r="V1187" s="185"/>
      <c r="W1187" s="185">
        <f t="shared" si="205"/>
        <v>0.33333333333333331</v>
      </c>
      <c r="X1187" s="185">
        <f t="shared" si="205"/>
        <v>0.6</v>
      </c>
      <c r="Y1187" s="185"/>
    </row>
    <row r="1188" spans="1:25" ht="18.75">
      <c r="A1188" s="181">
        <v>27</v>
      </c>
      <c r="B1188" s="306" t="s">
        <v>3532</v>
      </c>
      <c r="C1188" s="306"/>
      <c r="D1188" s="307" t="s">
        <v>3638</v>
      </c>
      <c r="E1188" s="307" t="s">
        <v>4800</v>
      </c>
      <c r="F1188" s="181">
        <v>70</v>
      </c>
      <c r="G1188" s="238"/>
      <c r="H1188" s="238"/>
      <c r="I1188" s="308">
        <f t="shared" si="197"/>
        <v>2.9</v>
      </c>
      <c r="J1188" s="308">
        <f t="shared" si="198"/>
        <v>2.8</v>
      </c>
      <c r="K1188" s="308">
        <f t="shared" si="199"/>
        <v>1</v>
      </c>
      <c r="L1188" s="308">
        <f t="shared" si="206"/>
        <v>1.8</v>
      </c>
      <c r="M1188" s="308">
        <f t="shared" si="201"/>
        <v>1</v>
      </c>
      <c r="N1188" s="308">
        <f t="shared" si="201"/>
        <v>1.8</v>
      </c>
      <c r="O1188" s="308">
        <f t="shared" si="202"/>
        <v>2.8</v>
      </c>
      <c r="P1188" s="34">
        <f t="shared" si="203"/>
        <v>0.33333333333333331</v>
      </c>
      <c r="Q1188" s="34">
        <f t="shared" si="203"/>
        <v>0.6</v>
      </c>
      <c r="R1188" s="33"/>
      <c r="S1188" s="33"/>
      <c r="T1188" s="33">
        <f t="shared" si="204"/>
        <v>0.33333333333333331</v>
      </c>
      <c r="U1188" s="309">
        <f t="shared" si="204"/>
        <v>0.6</v>
      </c>
      <c r="V1188" s="185"/>
      <c r="W1188" s="185">
        <f t="shared" si="205"/>
        <v>0.33333333333333331</v>
      </c>
      <c r="X1188" s="185">
        <f t="shared" si="205"/>
        <v>0.6</v>
      </c>
      <c r="Y1188" s="185"/>
    </row>
    <row r="1189" spans="1:25" ht="18.75">
      <c r="A1189" s="181">
        <v>28</v>
      </c>
      <c r="B1189" s="306" t="s">
        <v>3532</v>
      </c>
      <c r="C1189" s="306"/>
      <c r="D1189" s="307" t="s">
        <v>3614</v>
      </c>
      <c r="E1189" s="307" t="s">
        <v>4801</v>
      </c>
      <c r="F1189" s="181">
        <v>286</v>
      </c>
      <c r="G1189" s="238"/>
      <c r="H1189" s="238"/>
      <c r="I1189" s="308">
        <f t="shared" si="197"/>
        <v>11.8</v>
      </c>
      <c r="J1189" s="308">
        <f t="shared" si="198"/>
        <v>11.2</v>
      </c>
      <c r="K1189" s="308">
        <f t="shared" si="199"/>
        <v>3.9</v>
      </c>
      <c r="L1189" s="308">
        <f t="shared" si="206"/>
        <v>7.3</v>
      </c>
      <c r="M1189" s="308">
        <f t="shared" si="201"/>
        <v>3.9</v>
      </c>
      <c r="N1189" s="308">
        <f t="shared" si="201"/>
        <v>7.3</v>
      </c>
      <c r="O1189" s="308">
        <f t="shared" si="202"/>
        <v>11.2</v>
      </c>
      <c r="P1189" s="34">
        <f t="shared" si="203"/>
        <v>1.3</v>
      </c>
      <c r="Q1189" s="34">
        <f t="shared" si="203"/>
        <v>2.4333333333333331</v>
      </c>
      <c r="R1189" s="33"/>
      <c r="S1189" s="33"/>
      <c r="T1189" s="33">
        <f t="shared" si="204"/>
        <v>1.3</v>
      </c>
      <c r="U1189" s="309">
        <f t="shared" si="204"/>
        <v>2.4333333333333331</v>
      </c>
      <c r="V1189" s="185"/>
      <c r="W1189" s="185">
        <f t="shared" si="205"/>
        <v>1.3</v>
      </c>
      <c r="X1189" s="185">
        <f t="shared" si="205"/>
        <v>2.4333333333333331</v>
      </c>
      <c r="Y1189" s="185"/>
    </row>
    <row r="1190" spans="1:25" ht="18.75">
      <c r="A1190" s="181">
        <v>29</v>
      </c>
      <c r="B1190" s="306" t="s">
        <v>3532</v>
      </c>
      <c r="C1190" s="306"/>
      <c r="D1190" s="307" t="s">
        <v>3616</v>
      </c>
      <c r="E1190" s="307" t="s">
        <v>4802</v>
      </c>
      <c r="F1190" s="181">
        <v>107</v>
      </c>
      <c r="G1190" s="238">
        <v>3.11</v>
      </c>
      <c r="H1190" s="238"/>
      <c r="I1190" s="308">
        <f t="shared" si="197"/>
        <v>4.4000000000000004</v>
      </c>
      <c r="J1190" s="308">
        <f t="shared" si="198"/>
        <v>4.2</v>
      </c>
      <c r="K1190" s="308">
        <f t="shared" si="199"/>
        <v>1.5</v>
      </c>
      <c r="L1190" s="308">
        <f t="shared" si="206"/>
        <v>2.7</v>
      </c>
      <c r="M1190" s="308">
        <v>0</v>
      </c>
      <c r="N1190" s="308">
        <f t="shared" si="201"/>
        <v>2.7</v>
      </c>
      <c r="O1190" s="308">
        <f t="shared" si="202"/>
        <v>2.7</v>
      </c>
      <c r="P1190" s="34">
        <f t="shared" si="203"/>
        <v>0</v>
      </c>
      <c r="Q1190" s="34">
        <f t="shared" si="203"/>
        <v>0.9</v>
      </c>
      <c r="R1190" s="33"/>
      <c r="S1190" s="33"/>
      <c r="T1190" s="33">
        <f t="shared" si="204"/>
        <v>0</v>
      </c>
      <c r="U1190" s="309">
        <f t="shared" si="204"/>
        <v>0.9</v>
      </c>
      <c r="V1190" s="185"/>
      <c r="W1190" s="185">
        <f t="shared" si="205"/>
        <v>0</v>
      </c>
      <c r="X1190" s="185">
        <f t="shared" si="205"/>
        <v>0.9</v>
      </c>
      <c r="Y1190" s="185"/>
    </row>
    <row r="1191" spans="1:25" ht="37.5">
      <c r="A1191" s="181">
        <v>30</v>
      </c>
      <c r="B1191" s="306" t="s">
        <v>3532</v>
      </c>
      <c r="C1191" s="306"/>
      <c r="D1191" s="307" t="s">
        <v>663</v>
      </c>
      <c r="E1191" s="310" t="s">
        <v>4803</v>
      </c>
      <c r="F1191" s="395">
        <v>285</v>
      </c>
      <c r="G1191" s="238"/>
      <c r="H1191" s="238"/>
      <c r="I1191" s="308">
        <f>ROUND(F1191*45/100*50*0.0015,1)</f>
        <v>9.6</v>
      </c>
      <c r="J1191" s="308">
        <f t="shared" si="198"/>
        <v>9.1000000000000014</v>
      </c>
      <c r="K1191" s="308">
        <f t="shared" si="199"/>
        <v>3.2</v>
      </c>
      <c r="L1191" s="308">
        <f t="shared" si="206"/>
        <v>5.9</v>
      </c>
      <c r="M1191" s="308">
        <f t="shared" si="201"/>
        <v>3.2</v>
      </c>
      <c r="N1191" s="308">
        <f t="shared" si="201"/>
        <v>5.9</v>
      </c>
      <c r="O1191" s="308">
        <f t="shared" si="202"/>
        <v>9.1000000000000014</v>
      </c>
      <c r="P1191" s="34">
        <f t="shared" si="203"/>
        <v>1.0666666666666667</v>
      </c>
      <c r="Q1191" s="34">
        <f t="shared" si="203"/>
        <v>1.9666666666666668</v>
      </c>
      <c r="R1191" s="33"/>
      <c r="S1191" s="33"/>
      <c r="T1191" s="33">
        <f t="shared" si="204"/>
        <v>1.0666666666666667</v>
      </c>
      <c r="U1191" s="309">
        <f t="shared" si="204"/>
        <v>1.9666666666666668</v>
      </c>
      <c r="V1191" s="185"/>
      <c r="W1191" s="185">
        <f t="shared" si="205"/>
        <v>1.0666666666666667</v>
      </c>
      <c r="X1191" s="185">
        <f t="shared" si="205"/>
        <v>1.9666666666666668</v>
      </c>
      <c r="Y1191" s="185"/>
    </row>
    <row r="1192" spans="1:25" ht="18.75">
      <c r="A1192" s="181">
        <v>31</v>
      </c>
      <c r="B1192" s="306" t="s">
        <v>3532</v>
      </c>
      <c r="C1192" s="306"/>
      <c r="D1192" s="307" t="s">
        <v>3584</v>
      </c>
      <c r="E1192" s="310" t="s">
        <v>4804</v>
      </c>
      <c r="F1192" s="395">
        <v>503</v>
      </c>
      <c r="G1192" s="238"/>
      <c r="H1192" s="238"/>
      <c r="I1192" s="308">
        <f>ROUND(F1192*45/100*50*0.0015,1)</f>
        <v>17</v>
      </c>
      <c r="J1192" s="308">
        <f t="shared" si="198"/>
        <v>16.2</v>
      </c>
      <c r="K1192" s="308">
        <f t="shared" si="199"/>
        <v>5.7</v>
      </c>
      <c r="L1192" s="308">
        <f t="shared" si="206"/>
        <v>10.5</v>
      </c>
      <c r="M1192" s="308">
        <f t="shared" si="201"/>
        <v>5.7</v>
      </c>
      <c r="N1192" s="308">
        <f t="shared" si="201"/>
        <v>10.5</v>
      </c>
      <c r="O1192" s="308">
        <f t="shared" si="202"/>
        <v>16.2</v>
      </c>
      <c r="P1192" s="34">
        <f t="shared" si="203"/>
        <v>1.9000000000000001</v>
      </c>
      <c r="Q1192" s="34">
        <f t="shared" si="203"/>
        <v>3.5</v>
      </c>
      <c r="R1192" s="33"/>
      <c r="S1192" s="33"/>
      <c r="T1192" s="33">
        <f t="shared" si="204"/>
        <v>1.9000000000000001</v>
      </c>
      <c r="U1192" s="309">
        <f t="shared" si="204"/>
        <v>3.5</v>
      </c>
      <c r="V1192" s="185"/>
      <c r="W1192" s="185">
        <f t="shared" si="205"/>
        <v>1.9000000000000001</v>
      </c>
      <c r="X1192" s="185">
        <f t="shared" si="205"/>
        <v>3.5</v>
      </c>
      <c r="Y1192" s="185"/>
    </row>
    <row r="1193" spans="1:25" ht="18.75">
      <c r="A1193" s="181">
        <v>32</v>
      </c>
      <c r="B1193" s="306" t="s">
        <v>3532</v>
      </c>
      <c r="C1193" s="306"/>
      <c r="D1193" s="307" t="s">
        <v>4805</v>
      </c>
      <c r="E1193" s="307" t="s">
        <v>4806</v>
      </c>
      <c r="F1193" s="395">
        <v>55</v>
      </c>
      <c r="G1193" s="238"/>
      <c r="H1193" s="238"/>
      <c r="I1193" s="308">
        <f t="shared" si="197"/>
        <v>2.2999999999999998</v>
      </c>
      <c r="J1193" s="308">
        <f t="shared" si="198"/>
        <v>2.2000000000000002</v>
      </c>
      <c r="K1193" s="308">
        <f t="shared" si="199"/>
        <v>0.8</v>
      </c>
      <c r="L1193" s="308">
        <f t="shared" si="206"/>
        <v>1.4</v>
      </c>
      <c r="M1193" s="308">
        <f t="shared" si="201"/>
        <v>0.8</v>
      </c>
      <c r="N1193" s="308">
        <f t="shared" si="201"/>
        <v>1.4</v>
      </c>
      <c r="O1193" s="308">
        <f t="shared" si="202"/>
        <v>2.2000000000000002</v>
      </c>
      <c r="P1193" s="34">
        <f t="shared" si="203"/>
        <v>0.26666666666666666</v>
      </c>
      <c r="Q1193" s="34">
        <f t="shared" si="203"/>
        <v>0.46666666666666662</v>
      </c>
      <c r="R1193" s="33"/>
      <c r="S1193" s="33"/>
      <c r="T1193" s="33">
        <f t="shared" si="204"/>
        <v>0.26666666666666666</v>
      </c>
      <c r="U1193" s="309">
        <f t="shared" si="204"/>
        <v>0.46666666666666662</v>
      </c>
      <c r="V1193" s="185"/>
      <c r="W1193" s="185">
        <f t="shared" si="205"/>
        <v>0.26666666666666666</v>
      </c>
      <c r="X1193" s="185">
        <f t="shared" si="205"/>
        <v>0.46666666666666662</v>
      </c>
      <c r="Y1193" s="185"/>
    </row>
    <row r="1194" spans="1:25" ht="18.75">
      <c r="A1194" s="181">
        <v>33</v>
      </c>
      <c r="B1194" s="306" t="s">
        <v>3532</v>
      </c>
      <c r="C1194" s="306"/>
      <c r="D1194" s="307"/>
      <c r="E1194" s="310" t="s">
        <v>4807</v>
      </c>
      <c r="F1194" s="181">
        <v>190</v>
      </c>
      <c r="G1194" s="238">
        <v>1.1319999999999997</v>
      </c>
      <c r="H1194" s="238">
        <v>1.1159999999999999</v>
      </c>
      <c r="I1194" s="308">
        <f t="shared" si="197"/>
        <v>7.8</v>
      </c>
      <c r="J1194" s="308">
        <f t="shared" si="198"/>
        <v>7.4</v>
      </c>
      <c r="K1194" s="308">
        <f t="shared" si="199"/>
        <v>2.6</v>
      </c>
      <c r="L1194" s="308">
        <f t="shared" si="206"/>
        <v>4.8</v>
      </c>
      <c r="M1194" s="308">
        <f t="shared" si="201"/>
        <v>1.4680000000000004</v>
      </c>
      <c r="N1194" s="308">
        <f t="shared" si="201"/>
        <v>3.6840000000000002</v>
      </c>
      <c r="O1194" s="308">
        <f t="shared" si="202"/>
        <v>5.152000000000001</v>
      </c>
      <c r="P1194" s="34">
        <f t="shared" si="203"/>
        <v>0.48933333333333345</v>
      </c>
      <c r="Q1194" s="34">
        <f t="shared" si="203"/>
        <v>1.228</v>
      </c>
      <c r="R1194" s="33"/>
      <c r="S1194" s="33"/>
      <c r="T1194" s="33">
        <f t="shared" si="204"/>
        <v>0.48933333333333345</v>
      </c>
      <c r="U1194" s="309">
        <f t="shared" si="204"/>
        <v>1.228</v>
      </c>
      <c r="V1194" s="185"/>
      <c r="W1194" s="185">
        <f t="shared" si="205"/>
        <v>0.48933333333333345</v>
      </c>
      <c r="X1194" s="185">
        <f t="shared" si="205"/>
        <v>1.228</v>
      </c>
      <c r="Y1194" s="185"/>
    </row>
    <row r="1195" spans="1:25" ht="18.75">
      <c r="A1195" s="181">
        <v>34</v>
      </c>
      <c r="B1195" s="306" t="s">
        <v>3532</v>
      </c>
      <c r="C1195" s="306"/>
      <c r="D1195" s="307"/>
      <c r="E1195" s="310" t="s">
        <v>4808</v>
      </c>
      <c r="F1195" s="181">
        <v>204</v>
      </c>
      <c r="G1195" s="238">
        <v>3.6985000000000001</v>
      </c>
      <c r="H1195" s="238">
        <v>3.3634999999999993</v>
      </c>
      <c r="I1195" s="308">
        <f t="shared" si="197"/>
        <v>8.4</v>
      </c>
      <c r="J1195" s="308">
        <f t="shared" si="198"/>
        <v>8</v>
      </c>
      <c r="K1195" s="308">
        <f t="shared" si="199"/>
        <v>2.8</v>
      </c>
      <c r="L1195" s="308">
        <f t="shared" si="206"/>
        <v>5.2</v>
      </c>
      <c r="M1195" s="308">
        <v>0</v>
      </c>
      <c r="N1195" s="308">
        <f t="shared" si="201"/>
        <v>1.8365000000000009</v>
      </c>
      <c r="O1195" s="308">
        <f t="shared" si="202"/>
        <v>1.8365000000000009</v>
      </c>
      <c r="P1195" s="34">
        <f t="shared" si="203"/>
        <v>0</v>
      </c>
      <c r="Q1195" s="34">
        <f t="shared" si="203"/>
        <v>0.61216666666666697</v>
      </c>
      <c r="R1195" s="33"/>
      <c r="S1195" s="33"/>
      <c r="T1195" s="33">
        <f t="shared" si="204"/>
        <v>0</v>
      </c>
      <c r="U1195" s="309">
        <f t="shared" si="204"/>
        <v>0.61216666666666697</v>
      </c>
      <c r="V1195" s="185"/>
      <c r="W1195" s="185">
        <f t="shared" si="205"/>
        <v>0</v>
      </c>
      <c r="X1195" s="185">
        <f t="shared" si="205"/>
        <v>0.61216666666666697</v>
      </c>
      <c r="Y1195" s="185"/>
    </row>
    <row r="1196" spans="1:25" ht="18.75">
      <c r="A1196" s="181">
        <v>35</v>
      </c>
      <c r="B1196" s="306" t="s">
        <v>3532</v>
      </c>
      <c r="C1196" s="306"/>
      <c r="D1196" s="307"/>
      <c r="E1196" s="310" t="s">
        <v>4809</v>
      </c>
      <c r="F1196" s="181">
        <v>101</v>
      </c>
      <c r="G1196" s="238">
        <v>0.57000000000000006</v>
      </c>
      <c r="H1196" s="238">
        <v>1.7849999999999999</v>
      </c>
      <c r="I1196" s="308">
        <f t="shared" si="197"/>
        <v>4.2</v>
      </c>
      <c r="J1196" s="308">
        <f t="shared" si="198"/>
        <v>4</v>
      </c>
      <c r="K1196" s="308">
        <f t="shared" si="199"/>
        <v>1.4</v>
      </c>
      <c r="L1196" s="308">
        <f t="shared" si="206"/>
        <v>2.6</v>
      </c>
      <c r="M1196" s="308">
        <f t="shared" si="201"/>
        <v>0.82999999999999985</v>
      </c>
      <c r="N1196" s="308">
        <f t="shared" si="201"/>
        <v>0.81500000000000017</v>
      </c>
      <c r="O1196" s="308">
        <f t="shared" si="202"/>
        <v>1.645</v>
      </c>
      <c r="P1196" s="34">
        <f t="shared" si="203"/>
        <v>0.27666666666666662</v>
      </c>
      <c r="Q1196" s="34">
        <f t="shared" si="203"/>
        <v>0.27166666666666672</v>
      </c>
      <c r="R1196" s="33"/>
      <c r="S1196" s="33"/>
      <c r="T1196" s="33">
        <f t="shared" si="204"/>
        <v>0.27666666666666662</v>
      </c>
      <c r="U1196" s="309">
        <f t="shared" si="204"/>
        <v>0.27166666666666672</v>
      </c>
      <c r="V1196" s="185"/>
      <c r="W1196" s="185">
        <f t="shared" si="205"/>
        <v>0.27666666666666662</v>
      </c>
      <c r="X1196" s="185">
        <f t="shared" si="205"/>
        <v>0.27166666666666672</v>
      </c>
      <c r="Y1196" s="185"/>
    </row>
    <row r="1197" spans="1:25" ht="18.75">
      <c r="A1197" s="181">
        <v>36</v>
      </c>
      <c r="B1197" s="306" t="s">
        <v>3532</v>
      </c>
      <c r="C1197" s="306"/>
      <c r="D1197" s="307"/>
      <c r="E1197" s="310" t="s">
        <v>4810</v>
      </c>
      <c r="F1197" s="181">
        <v>111</v>
      </c>
      <c r="G1197" s="238"/>
      <c r="H1197" s="238"/>
      <c r="I1197" s="308">
        <f t="shared" si="197"/>
        <v>4.5999999999999996</v>
      </c>
      <c r="J1197" s="308">
        <f t="shared" si="198"/>
        <v>4.3</v>
      </c>
      <c r="K1197" s="308">
        <f t="shared" si="199"/>
        <v>1.5</v>
      </c>
      <c r="L1197" s="308">
        <f t="shared" si="206"/>
        <v>2.8</v>
      </c>
      <c r="M1197" s="308">
        <f t="shared" si="201"/>
        <v>1.5</v>
      </c>
      <c r="N1197" s="308">
        <f t="shared" si="201"/>
        <v>2.8</v>
      </c>
      <c r="O1197" s="308">
        <f t="shared" si="202"/>
        <v>4.3</v>
      </c>
      <c r="P1197" s="34">
        <f t="shared" si="203"/>
        <v>0.5</v>
      </c>
      <c r="Q1197" s="34">
        <f t="shared" si="203"/>
        <v>0.93333333333333324</v>
      </c>
      <c r="R1197" s="33"/>
      <c r="S1197" s="33"/>
      <c r="T1197" s="33">
        <f t="shared" si="204"/>
        <v>0.5</v>
      </c>
      <c r="U1197" s="309">
        <f t="shared" si="204"/>
        <v>0.93333333333333324</v>
      </c>
      <c r="V1197" s="185"/>
      <c r="W1197" s="185">
        <f t="shared" si="205"/>
        <v>0.5</v>
      </c>
      <c r="X1197" s="185">
        <f t="shared" si="205"/>
        <v>0.93333333333333324</v>
      </c>
      <c r="Y1197" s="185"/>
    </row>
    <row r="1198" spans="1:25" ht="18.75">
      <c r="A1198" s="181">
        <v>37</v>
      </c>
      <c r="B1198" s="306" t="s">
        <v>3532</v>
      </c>
      <c r="C1198" s="306"/>
      <c r="D1198" s="307"/>
      <c r="E1198" s="310" t="s">
        <v>4811</v>
      </c>
      <c r="F1198" s="181">
        <v>164</v>
      </c>
      <c r="G1198" s="238"/>
      <c r="H1198" s="238"/>
      <c r="I1198" s="308">
        <f t="shared" si="197"/>
        <v>6.8</v>
      </c>
      <c r="J1198" s="308">
        <f t="shared" si="198"/>
        <v>6.5</v>
      </c>
      <c r="K1198" s="308">
        <f t="shared" si="199"/>
        <v>2.2999999999999998</v>
      </c>
      <c r="L1198" s="308">
        <f t="shared" si="206"/>
        <v>4.2</v>
      </c>
      <c r="M1198" s="308">
        <f t="shared" si="201"/>
        <v>2.2999999999999998</v>
      </c>
      <c r="N1198" s="308">
        <f t="shared" si="201"/>
        <v>4.2</v>
      </c>
      <c r="O1198" s="308">
        <f t="shared" si="202"/>
        <v>6.5</v>
      </c>
      <c r="P1198" s="34">
        <f t="shared" si="203"/>
        <v>0.76666666666666661</v>
      </c>
      <c r="Q1198" s="34">
        <f t="shared" si="203"/>
        <v>1.4000000000000001</v>
      </c>
      <c r="R1198" s="33"/>
      <c r="S1198" s="33"/>
      <c r="T1198" s="33">
        <f t="shared" si="204"/>
        <v>0.76666666666666661</v>
      </c>
      <c r="U1198" s="309">
        <f t="shared" si="204"/>
        <v>1.4000000000000001</v>
      </c>
      <c r="V1198" s="185"/>
      <c r="W1198" s="185">
        <f t="shared" si="205"/>
        <v>0.76666666666666661</v>
      </c>
      <c r="X1198" s="185">
        <f t="shared" si="205"/>
        <v>1.4000000000000001</v>
      </c>
      <c r="Y1198" s="185"/>
    </row>
    <row r="1199" spans="1:25" ht="20.25">
      <c r="A1199" s="317"/>
      <c r="B1199" s="318"/>
      <c r="C1199" s="318"/>
      <c r="D1199" s="319"/>
      <c r="E1199" s="320" t="s">
        <v>225</v>
      </c>
      <c r="F1199" s="321"/>
      <c r="G1199" s="322"/>
      <c r="H1199" s="322"/>
      <c r="I1199" s="322">
        <f t="shared" ref="I1199:Q1199" si="207">SUM(I1162:I1198)</f>
        <v>180.8</v>
      </c>
      <c r="J1199" s="322"/>
      <c r="K1199" s="322">
        <f t="shared" si="207"/>
        <v>60.499999999999993</v>
      </c>
      <c r="L1199" s="322">
        <f t="shared" si="207"/>
        <v>110.8</v>
      </c>
      <c r="M1199" s="322">
        <f t="shared" si="207"/>
        <v>48.928060000000002</v>
      </c>
      <c r="N1199" s="322">
        <f t="shared" si="207"/>
        <v>97.430499999999981</v>
      </c>
      <c r="O1199" s="308">
        <f t="shared" si="202"/>
        <v>146.35855999999998</v>
      </c>
      <c r="P1199" s="324">
        <f t="shared" si="207"/>
        <v>16.309353333333338</v>
      </c>
      <c r="Q1199" s="324">
        <f t="shared" si="207"/>
        <v>32.476833333333339</v>
      </c>
      <c r="R1199" s="322"/>
      <c r="S1199" s="322"/>
      <c r="T1199" s="322">
        <f>SUM(T1162:T1198)</f>
        <v>16.309353333333338</v>
      </c>
      <c r="U1199" s="322">
        <f>SUM(U1162:U1198)</f>
        <v>32.476833333333339</v>
      </c>
      <c r="V1199" s="322"/>
      <c r="W1199" s="322">
        <f>SUM(W1162:W1198)</f>
        <v>16.309353333333338</v>
      </c>
      <c r="X1199" s="322">
        <f>SUM(X1162:X1198)</f>
        <v>32.476833333333339</v>
      </c>
      <c r="Y1199" s="322"/>
    </row>
    <row r="1200" spans="1:25" ht="19.5">
      <c r="A1200" s="396" t="s">
        <v>4812</v>
      </c>
      <c r="B1200" s="396"/>
      <c r="C1200" s="396"/>
      <c r="D1200" s="396"/>
      <c r="E1200" s="396"/>
      <c r="F1200" s="396"/>
      <c r="G1200" s="396"/>
      <c r="H1200" s="396"/>
      <c r="I1200" s="396"/>
      <c r="J1200" s="396"/>
      <c r="K1200" s="396"/>
      <c r="L1200" s="396"/>
      <c r="M1200" s="396"/>
      <c r="N1200" s="396"/>
      <c r="O1200" s="396"/>
      <c r="P1200" s="396"/>
      <c r="Q1200" s="396"/>
      <c r="R1200" s="396"/>
      <c r="S1200" s="396"/>
      <c r="T1200" s="396"/>
      <c r="U1200" s="396"/>
      <c r="V1200" s="396"/>
      <c r="W1200" s="396"/>
      <c r="X1200" s="396"/>
      <c r="Y1200" s="396"/>
    </row>
    <row r="1201" spans="1:25">
      <c r="A1201" s="44"/>
      <c r="B1201" s="323"/>
      <c r="C1201" s="323"/>
      <c r="D1201" s="323"/>
      <c r="E1201" s="323"/>
      <c r="F1201" s="44"/>
      <c r="G1201" s="243"/>
      <c r="H1201" s="243"/>
      <c r="I1201" s="243"/>
      <c r="J1201" s="243"/>
      <c r="K1201" s="243"/>
      <c r="L1201" s="243"/>
      <c r="M1201" s="243"/>
      <c r="N1201" s="243"/>
      <c r="O1201" s="243"/>
      <c r="P1201" s="243"/>
      <c r="Q1201" s="243"/>
      <c r="R1201" s="243"/>
      <c r="S1201" s="243"/>
      <c r="T1201" s="243"/>
      <c r="U1201" s="243"/>
      <c r="V1201" s="243"/>
      <c r="W1201" s="243"/>
      <c r="X1201" s="243"/>
      <c r="Y1201" s="243"/>
    </row>
    <row r="1202" spans="1:25">
      <c r="A1202" s="44"/>
      <c r="B1202" s="323"/>
      <c r="C1202" s="323"/>
      <c r="D1202" s="323"/>
      <c r="E1202" s="323"/>
      <c r="F1202" s="44"/>
      <c r="G1202" s="243"/>
      <c r="H1202" s="243"/>
      <c r="I1202" s="243"/>
      <c r="J1202" s="243"/>
      <c r="K1202" s="243"/>
      <c r="L1202" s="243"/>
      <c r="M1202" s="243"/>
      <c r="N1202" s="243"/>
      <c r="O1202" s="243"/>
      <c r="P1202" s="243"/>
      <c r="Q1202" s="243"/>
      <c r="R1202" s="243"/>
      <c r="S1202" s="243"/>
      <c r="T1202" s="243"/>
      <c r="U1202" s="243"/>
      <c r="V1202" s="243"/>
      <c r="W1202" s="243"/>
      <c r="X1202" s="243"/>
      <c r="Y1202" s="243"/>
    </row>
    <row r="1203" spans="1:25">
      <c r="A1203" s="44"/>
      <c r="B1203" s="323"/>
      <c r="C1203" s="323"/>
      <c r="D1203" s="323"/>
      <c r="E1203" s="323"/>
      <c r="F1203" s="44"/>
      <c r="G1203" s="243"/>
      <c r="H1203" s="243"/>
      <c r="I1203" s="243"/>
      <c r="J1203" s="243"/>
      <c r="K1203" s="243"/>
      <c r="L1203" s="243"/>
      <c r="M1203" s="243"/>
      <c r="N1203" s="243"/>
      <c r="O1203" s="243"/>
      <c r="P1203" s="243"/>
      <c r="Q1203" s="243"/>
      <c r="R1203" s="243"/>
      <c r="S1203" s="243"/>
      <c r="T1203" s="243"/>
      <c r="U1203" s="243"/>
      <c r="V1203" s="243"/>
      <c r="W1203" s="243"/>
      <c r="X1203" s="243"/>
      <c r="Y1203" s="243"/>
    </row>
    <row r="1204" spans="1:25">
      <c r="A1204" s="44"/>
      <c r="B1204" s="323"/>
      <c r="C1204" s="323"/>
      <c r="D1204" s="323"/>
      <c r="E1204" s="323"/>
      <c r="F1204" s="44"/>
      <c r="G1204" s="243"/>
      <c r="H1204" s="243"/>
      <c r="I1204" s="243"/>
      <c r="J1204" s="243"/>
      <c r="K1204" s="243"/>
      <c r="L1204" s="243"/>
      <c r="M1204" s="243"/>
      <c r="N1204" s="243"/>
      <c r="O1204" s="243"/>
      <c r="P1204" s="243"/>
      <c r="Q1204" s="243"/>
      <c r="R1204" s="243"/>
      <c r="S1204" s="243"/>
      <c r="T1204" s="243"/>
      <c r="U1204" s="243"/>
      <c r="V1204" s="243"/>
      <c r="W1204" s="243"/>
      <c r="X1204" s="243"/>
      <c r="Y1204" s="243"/>
    </row>
    <row r="1205" spans="1:25">
      <c r="A1205" s="44"/>
      <c r="B1205" s="323"/>
      <c r="C1205" s="323"/>
      <c r="D1205" s="323"/>
      <c r="E1205" s="323"/>
      <c r="F1205" s="44"/>
      <c r="G1205" s="243"/>
      <c r="H1205" s="243"/>
      <c r="I1205" s="243"/>
      <c r="J1205" s="243"/>
      <c r="K1205" s="243"/>
      <c r="L1205" s="243"/>
      <c r="M1205" s="243"/>
      <c r="N1205" s="243"/>
      <c r="O1205" s="243"/>
      <c r="P1205" s="243"/>
      <c r="Q1205" s="243"/>
      <c r="R1205" s="243"/>
      <c r="S1205" s="243"/>
      <c r="T1205" s="243"/>
      <c r="U1205" s="243"/>
      <c r="V1205" s="243"/>
      <c r="W1205" s="243"/>
      <c r="X1205" s="243"/>
      <c r="Y1205" s="243"/>
    </row>
    <row r="1206" spans="1:25">
      <c r="A1206" s="44"/>
      <c r="B1206" s="323"/>
      <c r="C1206" s="323"/>
      <c r="D1206" s="323"/>
      <c r="E1206" s="323"/>
      <c r="F1206" s="44"/>
      <c r="G1206" s="243"/>
      <c r="H1206" s="243"/>
      <c r="I1206" s="243"/>
      <c r="J1206" s="243"/>
      <c r="K1206" s="243"/>
      <c r="L1206" s="243"/>
      <c r="M1206" s="243"/>
      <c r="N1206" s="243"/>
      <c r="O1206" s="243"/>
      <c r="P1206" s="243"/>
      <c r="Q1206" s="243"/>
      <c r="R1206" s="243"/>
      <c r="S1206" s="243"/>
      <c r="T1206" s="243"/>
      <c r="U1206" s="243"/>
      <c r="V1206" s="243"/>
      <c r="W1206" s="243"/>
      <c r="X1206" s="243"/>
      <c r="Y1206" s="243"/>
    </row>
    <row r="1207" spans="1:25">
      <c r="A1207" s="44"/>
      <c r="B1207" s="323"/>
      <c r="C1207" s="323"/>
      <c r="D1207" s="323"/>
      <c r="E1207" s="323"/>
      <c r="F1207" s="44"/>
      <c r="G1207" s="243"/>
      <c r="H1207" s="243"/>
      <c r="I1207" s="243"/>
      <c r="J1207" s="243"/>
      <c r="K1207" s="243"/>
      <c r="L1207" s="243"/>
      <c r="M1207" s="243"/>
      <c r="N1207" s="243"/>
      <c r="O1207" s="243"/>
      <c r="P1207" s="243"/>
      <c r="Q1207" s="243"/>
      <c r="R1207" s="243"/>
      <c r="S1207" s="243"/>
      <c r="T1207" s="243"/>
      <c r="U1207" s="243"/>
      <c r="V1207" s="243"/>
      <c r="W1207" s="243"/>
      <c r="X1207" s="243"/>
      <c r="Y1207" s="243"/>
    </row>
    <row r="1208" spans="1:25">
      <c r="A1208" s="44"/>
      <c r="B1208" s="323"/>
      <c r="C1208" s="323"/>
      <c r="D1208" s="323"/>
      <c r="E1208" s="323"/>
      <c r="F1208" s="44"/>
      <c r="G1208" s="243"/>
      <c r="H1208" s="243"/>
      <c r="I1208" s="243"/>
      <c r="J1208" s="243"/>
      <c r="K1208" s="243"/>
      <c r="L1208" s="243"/>
      <c r="M1208" s="243"/>
      <c r="N1208" s="243"/>
      <c r="O1208" s="243"/>
      <c r="P1208" s="243"/>
      <c r="Q1208" s="243"/>
      <c r="R1208" s="243"/>
      <c r="S1208" s="243"/>
      <c r="T1208" s="243"/>
      <c r="U1208" s="243"/>
      <c r="V1208" s="243"/>
      <c r="W1208" s="243"/>
      <c r="X1208" s="243"/>
      <c r="Y1208" s="243"/>
    </row>
    <row r="1209" spans="1:25">
      <c r="A1209" s="44"/>
      <c r="B1209" s="323"/>
      <c r="C1209" s="323"/>
      <c r="D1209" s="323"/>
      <c r="E1209" s="323"/>
      <c r="F1209" s="44"/>
      <c r="G1209" s="243"/>
      <c r="H1209" s="243"/>
      <c r="I1209" s="243"/>
      <c r="J1209" s="243"/>
      <c r="K1209" s="243"/>
      <c r="L1209" s="243"/>
      <c r="M1209" s="243"/>
      <c r="N1209" s="243"/>
      <c r="O1209" s="243"/>
      <c r="P1209" s="243"/>
      <c r="Q1209" s="243"/>
      <c r="R1209" s="243"/>
      <c r="S1209" s="243"/>
      <c r="T1209" s="243"/>
      <c r="U1209" s="243"/>
      <c r="V1209" s="243"/>
      <c r="W1209" s="243"/>
      <c r="X1209" s="243"/>
      <c r="Y1209" s="243"/>
    </row>
    <row r="1210" spans="1:25">
      <c r="A1210" s="44"/>
      <c r="B1210" s="323"/>
      <c r="C1210" s="323"/>
      <c r="D1210" s="323"/>
      <c r="E1210" s="323"/>
      <c r="F1210" s="44"/>
      <c r="G1210" s="243"/>
      <c r="H1210" s="243"/>
      <c r="I1210" s="243"/>
      <c r="J1210" s="243"/>
      <c r="K1210" s="243"/>
      <c r="L1210" s="243"/>
      <c r="M1210" s="243"/>
      <c r="N1210" s="243"/>
      <c r="O1210" s="243"/>
      <c r="P1210" s="243"/>
      <c r="Q1210" s="243"/>
      <c r="R1210" s="243"/>
      <c r="S1210" s="243"/>
      <c r="T1210" s="243"/>
      <c r="U1210" s="243"/>
      <c r="V1210" s="243"/>
      <c r="W1210" s="243"/>
      <c r="X1210" s="243"/>
      <c r="Y1210" s="243"/>
    </row>
    <row r="1211" spans="1:25">
      <c r="A1211" s="44"/>
      <c r="B1211" s="323"/>
      <c r="C1211" s="323"/>
      <c r="D1211" s="323"/>
      <c r="E1211" s="323"/>
      <c r="F1211" s="44"/>
      <c r="G1211" s="243"/>
      <c r="H1211" s="243"/>
      <c r="I1211" s="243"/>
      <c r="J1211" s="243"/>
      <c r="K1211" s="243"/>
      <c r="L1211" s="243"/>
      <c r="M1211" s="243"/>
      <c r="N1211" s="243"/>
      <c r="O1211" s="243"/>
      <c r="P1211" s="243"/>
      <c r="Q1211" s="243"/>
      <c r="R1211" s="243"/>
      <c r="S1211" s="243"/>
      <c r="T1211" s="243"/>
      <c r="U1211" s="243"/>
      <c r="V1211" s="243"/>
      <c r="W1211" s="243"/>
      <c r="X1211" s="243"/>
      <c r="Y1211" s="243"/>
    </row>
    <row r="1212" spans="1:25">
      <c r="A1212" s="44"/>
      <c r="B1212" s="323"/>
      <c r="C1212" s="323"/>
      <c r="D1212" s="323"/>
      <c r="E1212" s="323"/>
      <c r="F1212" s="44"/>
      <c r="G1212" s="243"/>
      <c r="H1212" s="243"/>
      <c r="I1212" s="243"/>
      <c r="J1212" s="243"/>
      <c r="K1212" s="243"/>
      <c r="L1212" s="243"/>
      <c r="M1212" s="243"/>
      <c r="N1212" s="243"/>
      <c r="O1212" s="243"/>
      <c r="P1212" s="243"/>
      <c r="Q1212" s="243"/>
      <c r="R1212" s="243"/>
      <c r="S1212" s="243"/>
      <c r="T1212" s="243"/>
      <c r="U1212" s="243"/>
      <c r="V1212" s="243"/>
      <c r="W1212" s="243"/>
      <c r="X1212" s="243"/>
      <c r="Y1212" s="243"/>
    </row>
    <row r="1213" spans="1:25">
      <c r="A1213" s="44"/>
      <c r="B1213" s="323"/>
      <c r="C1213" s="323"/>
      <c r="D1213" s="323"/>
      <c r="E1213" s="323"/>
      <c r="F1213" s="44"/>
      <c r="G1213" s="243"/>
      <c r="H1213" s="243"/>
      <c r="I1213" s="243"/>
      <c r="J1213" s="243"/>
      <c r="K1213" s="243"/>
      <c r="L1213" s="243"/>
      <c r="M1213" s="243"/>
      <c r="N1213" s="243"/>
      <c r="O1213" s="243"/>
      <c r="P1213" s="243"/>
      <c r="Q1213" s="243"/>
      <c r="R1213" s="243"/>
      <c r="S1213" s="243"/>
      <c r="T1213" s="243"/>
      <c r="U1213" s="243"/>
      <c r="V1213" s="243"/>
      <c r="W1213" s="243"/>
      <c r="X1213" s="243"/>
      <c r="Y1213" s="243"/>
    </row>
    <row r="1214" spans="1:25">
      <c r="A1214" s="44"/>
      <c r="B1214" s="323"/>
      <c r="C1214" s="323"/>
      <c r="D1214" s="323"/>
      <c r="E1214" s="323"/>
      <c r="F1214" s="44"/>
      <c r="G1214" s="243"/>
      <c r="H1214" s="243"/>
      <c r="I1214" s="243"/>
      <c r="J1214" s="243"/>
      <c r="K1214" s="243"/>
      <c r="L1214" s="243"/>
      <c r="M1214" s="243"/>
      <c r="N1214" s="243"/>
      <c r="O1214" s="243"/>
      <c r="P1214" s="243"/>
      <c r="Q1214" s="243"/>
      <c r="R1214" s="243"/>
      <c r="S1214" s="243"/>
      <c r="T1214" s="243"/>
      <c r="U1214" s="243"/>
      <c r="V1214" s="243"/>
      <c r="W1214" s="243"/>
      <c r="X1214" s="243"/>
      <c r="Y1214" s="243"/>
    </row>
    <row r="1215" spans="1:25">
      <c r="A1215" s="44"/>
      <c r="B1215" s="323"/>
      <c r="C1215" s="323"/>
      <c r="D1215" s="323"/>
      <c r="E1215" s="323"/>
      <c r="F1215" s="44"/>
      <c r="G1215" s="243"/>
      <c r="H1215" s="243"/>
      <c r="I1215" s="243"/>
      <c r="J1215" s="243"/>
      <c r="K1215" s="243"/>
      <c r="L1215" s="243"/>
      <c r="M1215" s="243"/>
      <c r="N1215" s="243"/>
      <c r="O1215" s="243"/>
      <c r="P1215" s="243"/>
      <c r="Q1215" s="243"/>
      <c r="R1215" s="243"/>
      <c r="S1215" s="243"/>
      <c r="T1215" s="243"/>
      <c r="U1215" s="243"/>
      <c r="V1215" s="243"/>
      <c r="W1215" s="243"/>
      <c r="X1215" s="243"/>
      <c r="Y1215" s="243"/>
    </row>
    <row r="1216" spans="1:25">
      <c r="A1216" s="44"/>
      <c r="B1216" s="323"/>
      <c r="C1216" s="323"/>
      <c r="D1216" s="323"/>
      <c r="E1216" s="323"/>
      <c r="F1216" s="44"/>
      <c r="G1216" s="243"/>
      <c r="H1216" s="243"/>
      <c r="I1216" s="243"/>
      <c r="J1216" s="243"/>
      <c r="K1216" s="243"/>
      <c r="L1216" s="243"/>
      <c r="M1216" s="243"/>
      <c r="N1216" s="243"/>
      <c r="O1216" s="243"/>
      <c r="P1216" s="243"/>
      <c r="Q1216" s="243"/>
      <c r="R1216" s="243"/>
      <c r="S1216" s="243"/>
      <c r="T1216" s="243"/>
      <c r="U1216" s="243"/>
      <c r="V1216" s="243"/>
      <c r="W1216" s="243"/>
      <c r="X1216" s="243"/>
      <c r="Y1216" s="243"/>
    </row>
    <row r="1217" spans="1:25" ht="18.75">
      <c r="A1217" s="181">
        <v>1</v>
      </c>
      <c r="B1217" s="306" t="s">
        <v>1034</v>
      </c>
      <c r="C1217" s="306"/>
      <c r="D1217" s="307" t="s">
        <v>4813</v>
      </c>
      <c r="E1217" s="307" t="s">
        <v>4814</v>
      </c>
      <c r="F1217" s="181">
        <v>366</v>
      </c>
      <c r="G1217" s="238">
        <v>1.4049999999999971</v>
      </c>
      <c r="H1217" s="238">
        <v>18.047500000000003</v>
      </c>
      <c r="I1217" s="308">
        <f t="shared" ref="I1217:I1245" si="208">ROUND(F1217*55/100*50*0.0015,1)</f>
        <v>15.1</v>
      </c>
      <c r="J1217" s="308">
        <f t="shared" ref="J1217:J1245" si="209">K1217+L1217</f>
        <v>14.3</v>
      </c>
      <c r="K1217" s="308">
        <f t="shared" ref="K1217:K1245" si="210">ROUND(I1217*1/3,1)</f>
        <v>5</v>
      </c>
      <c r="L1217" s="308">
        <f t="shared" ref="L1217:L1245" si="211">ROUND(I1217*2/3.25,1)</f>
        <v>9.3000000000000007</v>
      </c>
      <c r="M1217" s="308">
        <f t="shared" ref="M1217:N1245" si="212">K1217-G1217</f>
        <v>3.5950000000000029</v>
      </c>
      <c r="N1217" s="308">
        <v>0</v>
      </c>
      <c r="O1217" s="308">
        <f t="shared" ref="O1217:O1246" si="213">M1217+N1217</f>
        <v>3.5950000000000029</v>
      </c>
      <c r="P1217" s="34">
        <f t="shared" ref="P1217:Q1245" si="214">M1217*1/3</f>
        <v>1.1983333333333344</v>
      </c>
      <c r="Q1217" s="34">
        <f t="shared" si="214"/>
        <v>0</v>
      </c>
      <c r="R1217" s="33"/>
      <c r="S1217" s="33"/>
      <c r="T1217" s="33">
        <f t="shared" ref="T1217:U1245" si="215">M1217*1/3</f>
        <v>1.1983333333333344</v>
      </c>
      <c r="U1217" s="309">
        <f t="shared" si="215"/>
        <v>0</v>
      </c>
      <c r="V1217" s="185"/>
      <c r="W1217" s="185">
        <f t="shared" ref="W1217:X1245" si="216">M1217*1/3</f>
        <v>1.1983333333333344</v>
      </c>
      <c r="X1217" s="185">
        <f t="shared" si="216"/>
        <v>0</v>
      </c>
      <c r="Y1217" s="185"/>
    </row>
    <row r="1218" spans="1:25" ht="18.75">
      <c r="A1218" s="181">
        <v>2</v>
      </c>
      <c r="B1218" s="306" t="s">
        <v>1034</v>
      </c>
      <c r="C1218" s="306"/>
      <c r="D1218" s="307" t="s">
        <v>4813</v>
      </c>
      <c r="E1218" s="307" t="s">
        <v>4815</v>
      </c>
      <c r="F1218" s="181">
        <v>426</v>
      </c>
      <c r="G1218" s="238">
        <v>1.1865000000000003</v>
      </c>
      <c r="H1218" s="238"/>
      <c r="I1218" s="308">
        <f t="shared" si="208"/>
        <v>17.600000000000001</v>
      </c>
      <c r="J1218" s="308">
        <f t="shared" si="209"/>
        <v>16.700000000000003</v>
      </c>
      <c r="K1218" s="308">
        <f t="shared" si="210"/>
        <v>5.9</v>
      </c>
      <c r="L1218" s="308">
        <f t="shared" si="211"/>
        <v>10.8</v>
      </c>
      <c r="M1218" s="308">
        <f t="shared" si="212"/>
        <v>4.7134999999999998</v>
      </c>
      <c r="N1218" s="308">
        <f t="shared" si="212"/>
        <v>10.8</v>
      </c>
      <c r="O1218" s="308">
        <f t="shared" si="213"/>
        <v>15.513500000000001</v>
      </c>
      <c r="P1218" s="34">
        <f t="shared" si="214"/>
        <v>1.5711666666666666</v>
      </c>
      <c r="Q1218" s="34">
        <f t="shared" si="214"/>
        <v>3.6</v>
      </c>
      <c r="R1218" s="33"/>
      <c r="S1218" s="33"/>
      <c r="T1218" s="33">
        <f t="shared" si="215"/>
        <v>1.5711666666666666</v>
      </c>
      <c r="U1218" s="309">
        <f t="shared" si="215"/>
        <v>3.6</v>
      </c>
      <c r="V1218" s="185"/>
      <c r="W1218" s="185">
        <f t="shared" si="216"/>
        <v>1.5711666666666666</v>
      </c>
      <c r="X1218" s="185">
        <f t="shared" si="216"/>
        <v>3.6</v>
      </c>
      <c r="Y1218" s="185"/>
    </row>
    <row r="1219" spans="1:25" ht="18.75">
      <c r="A1219" s="181">
        <v>3</v>
      </c>
      <c r="B1219" s="306" t="s">
        <v>1034</v>
      </c>
      <c r="C1219" s="306"/>
      <c r="D1219" s="307" t="s">
        <v>1166</v>
      </c>
      <c r="E1219" s="307" t="s">
        <v>4816</v>
      </c>
      <c r="F1219" s="181">
        <v>381</v>
      </c>
      <c r="G1219" s="238">
        <v>5.6809999999999983</v>
      </c>
      <c r="H1219" s="238">
        <v>9.850000000000005</v>
      </c>
      <c r="I1219" s="308">
        <f t="shared" si="208"/>
        <v>15.7</v>
      </c>
      <c r="J1219" s="308">
        <f t="shared" si="209"/>
        <v>14.899999999999999</v>
      </c>
      <c r="K1219" s="308">
        <f t="shared" si="210"/>
        <v>5.2</v>
      </c>
      <c r="L1219" s="308">
        <f t="shared" si="211"/>
        <v>9.6999999999999993</v>
      </c>
      <c r="M1219" s="308">
        <v>0</v>
      </c>
      <c r="N1219" s="308">
        <v>0</v>
      </c>
      <c r="O1219" s="308">
        <f t="shared" si="213"/>
        <v>0</v>
      </c>
      <c r="P1219" s="34">
        <f t="shared" si="214"/>
        <v>0</v>
      </c>
      <c r="Q1219" s="34">
        <f t="shared" si="214"/>
        <v>0</v>
      </c>
      <c r="R1219" s="33"/>
      <c r="S1219" s="33"/>
      <c r="T1219" s="33">
        <f t="shared" si="215"/>
        <v>0</v>
      </c>
      <c r="U1219" s="309">
        <f t="shared" si="215"/>
        <v>0</v>
      </c>
      <c r="V1219" s="185"/>
      <c r="W1219" s="185">
        <f t="shared" si="216"/>
        <v>0</v>
      </c>
      <c r="X1219" s="185">
        <f t="shared" si="216"/>
        <v>0</v>
      </c>
      <c r="Y1219" s="185"/>
    </row>
    <row r="1220" spans="1:25" ht="18.75">
      <c r="A1220" s="181">
        <v>4</v>
      </c>
      <c r="B1220" s="306" t="s">
        <v>1034</v>
      </c>
      <c r="C1220" s="306"/>
      <c r="D1220" s="307" t="s">
        <v>724</v>
      </c>
      <c r="E1220" s="307" t="s">
        <v>4215</v>
      </c>
      <c r="F1220" s="181">
        <v>170</v>
      </c>
      <c r="G1220" s="238">
        <v>0.10199999999999974</v>
      </c>
      <c r="H1220" s="238"/>
      <c r="I1220" s="308">
        <f t="shared" si="208"/>
        <v>7</v>
      </c>
      <c r="J1220" s="308">
        <f t="shared" si="209"/>
        <v>6.6</v>
      </c>
      <c r="K1220" s="308">
        <f t="shared" si="210"/>
        <v>2.2999999999999998</v>
      </c>
      <c r="L1220" s="308">
        <f t="shared" si="211"/>
        <v>4.3</v>
      </c>
      <c r="M1220" s="308">
        <f t="shared" si="212"/>
        <v>2.198</v>
      </c>
      <c r="N1220" s="308">
        <f t="shared" si="212"/>
        <v>4.3</v>
      </c>
      <c r="O1220" s="308">
        <f t="shared" si="213"/>
        <v>6.4979999999999993</v>
      </c>
      <c r="P1220" s="34">
        <f t="shared" si="214"/>
        <v>0.73266666666666669</v>
      </c>
      <c r="Q1220" s="34">
        <f t="shared" si="214"/>
        <v>1.4333333333333333</v>
      </c>
      <c r="R1220" s="33"/>
      <c r="S1220" s="33"/>
      <c r="T1220" s="33">
        <f t="shared" si="215"/>
        <v>0.73266666666666669</v>
      </c>
      <c r="U1220" s="309">
        <f t="shared" si="215"/>
        <v>1.4333333333333333</v>
      </c>
      <c r="V1220" s="185"/>
      <c r="W1220" s="185">
        <f t="shared" si="216"/>
        <v>0.73266666666666669</v>
      </c>
      <c r="X1220" s="185">
        <f t="shared" si="216"/>
        <v>1.4333333333333333</v>
      </c>
      <c r="Y1220" s="185"/>
    </row>
    <row r="1221" spans="1:25" ht="18.75">
      <c r="A1221" s="181">
        <v>5</v>
      </c>
      <c r="B1221" s="306" t="s">
        <v>1034</v>
      </c>
      <c r="C1221" s="306"/>
      <c r="D1221" s="307" t="s">
        <v>1044</v>
      </c>
      <c r="E1221" s="307" t="s">
        <v>4817</v>
      </c>
      <c r="F1221" s="181">
        <v>259</v>
      </c>
      <c r="G1221" s="238"/>
      <c r="H1221" s="238"/>
      <c r="I1221" s="308">
        <f t="shared" si="208"/>
        <v>10.7</v>
      </c>
      <c r="J1221" s="308">
        <f t="shared" si="209"/>
        <v>10.199999999999999</v>
      </c>
      <c r="K1221" s="308">
        <f t="shared" si="210"/>
        <v>3.6</v>
      </c>
      <c r="L1221" s="308">
        <f t="shared" si="211"/>
        <v>6.6</v>
      </c>
      <c r="M1221" s="308">
        <f t="shared" si="212"/>
        <v>3.6</v>
      </c>
      <c r="N1221" s="308">
        <f t="shared" si="212"/>
        <v>6.6</v>
      </c>
      <c r="O1221" s="308">
        <f t="shared" si="213"/>
        <v>10.199999999999999</v>
      </c>
      <c r="P1221" s="34">
        <f t="shared" si="214"/>
        <v>1.2</v>
      </c>
      <c r="Q1221" s="34">
        <f t="shared" si="214"/>
        <v>2.1999999999999997</v>
      </c>
      <c r="R1221" s="33"/>
      <c r="S1221" s="33"/>
      <c r="T1221" s="33">
        <f t="shared" si="215"/>
        <v>1.2</v>
      </c>
      <c r="U1221" s="309">
        <f t="shared" si="215"/>
        <v>2.1999999999999997</v>
      </c>
      <c r="V1221" s="185"/>
      <c r="W1221" s="185">
        <f t="shared" si="216"/>
        <v>1.2</v>
      </c>
      <c r="X1221" s="185">
        <f t="shared" si="216"/>
        <v>2.1999999999999997</v>
      </c>
      <c r="Y1221" s="185"/>
    </row>
    <row r="1222" spans="1:25" ht="18.75">
      <c r="A1222" s="181">
        <v>6</v>
      </c>
      <c r="B1222" s="306" t="s">
        <v>1034</v>
      </c>
      <c r="C1222" s="306"/>
      <c r="D1222" s="307" t="s">
        <v>1052</v>
      </c>
      <c r="E1222" s="307" t="s">
        <v>4358</v>
      </c>
      <c r="F1222" s="181">
        <v>266</v>
      </c>
      <c r="G1222" s="238">
        <v>3.5325000000000002</v>
      </c>
      <c r="H1222" s="238">
        <v>10.546999999999999</v>
      </c>
      <c r="I1222" s="308">
        <f t="shared" si="208"/>
        <v>11</v>
      </c>
      <c r="J1222" s="308">
        <f t="shared" si="209"/>
        <v>10.5</v>
      </c>
      <c r="K1222" s="308">
        <f t="shared" si="210"/>
        <v>3.7</v>
      </c>
      <c r="L1222" s="308">
        <f t="shared" si="211"/>
        <v>6.8</v>
      </c>
      <c r="M1222" s="308">
        <f t="shared" si="212"/>
        <v>0.16749999999999998</v>
      </c>
      <c r="N1222" s="308">
        <v>0</v>
      </c>
      <c r="O1222" s="308">
        <f t="shared" si="213"/>
        <v>0.16749999999999998</v>
      </c>
      <c r="P1222" s="34">
        <f t="shared" si="214"/>
        <v>5.5833333333333325E-2</v>
      </c>
      <c r="Q1222" s="34">
        <f t="shared" si="214"/>
        <v>0</v>
      </c>
      <c r="R1222" s="33"/>
      <c r="S1222" s="33"/>
      <c r="T1222" s="33">
        <f t="shared" si="215"/>
        <v>5.5833333333333325E-2</v>
      </c>
      <c r="U1222" s="309">
        <f t="shared" si="215"/>
        <v>0</v>
      </c>
      <c r="V1222" s="185"/>
      <c r="W1222" s="185">
        <f t="shared" si="216"/>
        <v>5.5833333333333325E-2</v>
      </c>
      <c r="X1222" s="185">
        <f t="shared" si="216"/>
        <v>0</v>
      </c>
      <c r="Y1222" s="185"/>
    </row>
    <row r="1223" spans="1:25" ht="18.75">
      <c r="A1223" s="181">
        <v>7</v>
      </c>
      <c r="B1223" s="306" t="s">
        <v>1034</v>
      </c>
      <c r="C1223" s="306"/>
      <c r="D1223" s="307" t="s">
        <v>1062</v>
      </c>
      <c r="E1223" s="307" t="s">
        <v>4818</v>
      </c>
      <c r="F1223" s="181">
        <v>161</v>
      </c>
      <c r="G1223" s="238">
        <v>1.6290000000000004</v>
      </c>
      <c r="H1223" s="238">
        <v>5.2</v>
      </c>
      <c r="I1223" s="308">
        <f t="shared" si="208"/>
        <v>6.6</v>
      </c>
      <c r="J1223" s="308">
        <f t="shared" si="209"/>
        <v>6.3</v>
      </c>
      <c r="K1223" s="308">
        <f t="shared" si="210"/>
        <v>2.2000000000000002</v>
      </c>
      <c r="L1223" s="308">
        <f t="shared" si="211"/>
        <v>4.0999999999999996</v>
      </c>
      <c r="M1223" s="308">
        <f t="shared" si="212"/>
        <v>0.57099999999999973</v>
      </c>
      <c r="N1223" s="308">
        <v>0</v>
      </c>
      <c r="O1223" s="308">
        <f t="shared" si="213"/>
        <v>0.57099999999999973</v>
      </c>
      <c r="P1223" s="34">
        <f t="shared" si="214"/>
        <v>0.19033333333333324</v>
      </c>
      <c r="Q1223" s="34">
        <f t="shared" si="214"/>
        <v>0</v>
      </c>
      <c r="R1223" s="33"/>
      <c r="S1223" s="33"/>
      <c r="T1223" s="33">
        <f t="shared" si="215"/>
        <v>0.19033333333333324</v>
      </c>
      <c r="U1223" s="309">
        <f t="shared" si="215"/>
        <v>0</v>
      </c>
      <c r="V1223" s="185"/>
      <c r="W1223" s="185">
        <f t="shared" si="216"/>
        <v>0.19033333333333324</v>
      </c>
      <c r="X1223" s="185">
        <f t="shared" si="216"/>
        <v>0</v>
      </c>
      <c r="Y1223" s="185"/>
    </row>
    <row r="1224" spans="1:25" ht="18.75">
      <c r="A1224" s="181">
        <v>8</v>
      </c>
      <c r="B1224" s="306" t="s">
        <v>1034</v>
      </c>
      <c r="C1224" s="306"/>
      <c r="D1224" s="307" t="s">
        <v>1056</v>
      </c>
      <c r="E1224" s="307" t="s">
        <v>4819</v>
      </c>
      <c r="F1224" s="181">
        <v>28</v>
      </c>
      <c r="G1224" s="238">
        <v>0.65399999999999991</v>
      </c>
      <c r="H1224" s="238">
        <v>1.4669999999999999</v>
      </c>
      <c r="I1224" s="308">
        <f t="shared" si="208"/>
        <v>1.2</v>
      </c>
      <c r="J1224" s="308">
        <f t="shared" si="209"/>
        <v>1.1000000000000001</v>
      </c>
      <c r="K1224" s="308">
        <f t="shared" si="210"/>
        <v>0.4</v>
      </c>
      <c r="L1224" s="308">
        <f t="shared" si="211"/>
        <v>0.7</v>
      </c>
      <c r="M1224" s="308">
        <v>0</v>
      </c>
      <c r="N1224" s="308">
        <v>0</v>
      </c>
      <c r="O1224" s="308">
        <f t="shared" si="213"/>
        <v>0</v>
      </c>
      <c r="P1224" s="34">
        <f t="shared" si="214"/>
        <v>0</v>
      </c>
      <c r="Q1224" s="34">
        <f t="shared" si="214"/>
        <v>0</v>
      </c>
      <c r="R1224" s="33"/>
      <c r="S1224" s="33"/>
      <c r="T1224" s="33">
        <f t="shared" si="215"/>
        <v>0</v>
      </c>
      <c r="U1224" s="309">
        <f t="shared" si="215"/>
        <v>0</v>
      </c>
      <c r="V1224" s="185"/>
      <c r="W1224" s="185">
        <f t="shared" si="216"/>
        <v>0</v>
      </c>
      <c r="X1224" s="185">
        <f t="shared" si="216"/>
        <v>0</v>
      </c>
      <c r="Y1224" s="185"/>
    </row>
    <row r="1225" spans="1:25" ht="18.75">
      <c r="A1225" s="181">
        <v>9</v>
      </c>
      <c r="B1225" s="306" t="s">
        <v>1034</v>
      </c>
      <c r="C1225" s="306"/>
      <c r="D1225" s="307" t="s">
        <v>1438</v>
      </c>
      <c r="E1225" s="307" t="s">
        <v>4820</v>
      </c>
      <c r="F1225" s="181">
        <v>167</v>
      </c>
      <c r="G1225" s="238">
        <v>2.8999999999999488E-2</v>
      </c>
      <c r="H1225" s="238"/>
      <c r="I1225" s="308">
        <f t="shared" si="208"/>
        <v>6.9</v>
      </c>
      <c r="J1225" s="308">
        <f t="shared" si="209"/>
        <v>6.5</v>
      </c>
      <c r="K1225" s="308">
        <f t="shared" si="210"/>
        <v>2.2999999999999998</v>
      </c>
      <c r="L1225" s="308">
        <f t="shared" si="211"/>
        <v>4.2</v>
      </c>
      <c r="M1225" s="308">
        <f t="shared" si="212"/>
        <v>2.2710000000000004</v>
      </c>
      <c r="N1225" s="308">
        <f t="shared" si="212"/>
        <v>4.2</v>
      </c>
      <c r="O1225" s="308">
        <f t="shared" si="213"/>
        <v>6.4710000000000001</v>
      </c>
      <c r="P1225" s="34">
        <f t="shared" si="214"/>
        <v>0.75700000000000012</v>
      </c>
      <c r="Q1225" s="34">
        <f t="shared" si="214"/>
        <v>1.4000000000000001</v>
      </c>
      <c r="R1225" s="33"/>
      <c r="S1225" s="33"/>
      <c r="T1225" s="33">
        <f t="shared" si="215"/>
        <v>0.75700000000000012</v>
      </c>
      <c r="U1225" s="309">
        <f t="shared" si="215"/>
        <v>1.4000000000000001</v>
      </c>
      <c r="V1225" s="185"/>
      <c r="W1225" s="185">
        <f t="shared" si="216"/>
        <v>0.75700000000000012</v>
      </c>
      <c r="X1225" s="185">
        <f t="shared" si="216"/>
        <v>1.4000000000000001</v>
      </c>
      <c r="Y1225" s="185"/>
    </row>
    <row r="1226" spans="1:25" ht="18.75">
      <c r="A1226" s="181">
        <v>10</v>
      </c>
      <c r="B1226" s="306" t="s">
        <v>1034</v>
      </c>
      <c r="C1226" s="306"/>
      <c r="D1226" s="307" t="s">
        <v>1072</v>
      </c>
      <c r="E1226" s="307" t="s">
        <v>4821</v>
      </c>
      <c r="F1226" s="181">
        <v>48</v>
      </c>
      <c r="G1226" s="238">
        <v>0.29699999999999988</v>
      </c>
      <c r="H1226" s="238">
        <v>1.0399999999999998</v>
      </c>
      <c r="I1226" s="308">
        <f t="shared" si="208"/>
        <v>2</v>
      </c>
      <c r="J1226" s="308">
        <f t="shared" si="209"/>
        <v>1.9</v>
      </c>
      <c r="K1226" s="308">
        <f t="shared" si="210"/>
        <v>0.7</v>
      </c>
      <c r="L1226" s="308">
        <f t="shared" si="211"/>
        <v>1.2</v>
      </c>
      <c r="M1226" s="308">
        <f t="shared" si="212"/>
        <v>0.40300000000000008</v>
      </c>
      <c r="N1226" s="308">
        <f t="shared" si="212"/>
        <v>0.16000000000000014</v>
      </c>
      <c r="O1226" s="308">
        <f t="shared" si="213"/>
        <v>0.56300000000000017</v>
      </c>
      <c r="P1226" s="34">
        <f t="shared" si="214"/>
        <v>0.13433333333333336</v>
      </c>
      <c r="Q1226" s="34">
        <f t="shared" si="214"/>
        <v>5.3333333333333378E-2</v>
      </c>
      <c r="R1226" s="33"/>
      <c r="S1226" s="33"/>
      <c r="T1226" s="33">
        <f t="shared" si="215"/>
        <v>0.13433333333333336</v>
      </c>
      <c r="U1226" s="309">
        <f t="shared" si="215"/>
        <v>5.3333333333333378E-2</v>
      </c>
      <c r="V1226" s="185"/>
      <c r="W1226" s="185">
        <f t="shared" si="216"/>
        <v>0.13433333333333336</v>
      </c>
      <c r="X1226" s="185">
        <f t="shared" si="216"/>
        <v>5.3333333333333378E-2</v>
      </c>
      <c r="Y1226" s="185"/>
    </row>
    <row r="1227" spans="1:25" ht="18.75">
      <c r="A1227" s="181">
        <v>11</v>
      </c>
      <c r="B1227" s="306" t="s">
        <v>1034</v>
      </c>
      <c r="C1227" s="306"/>
      <c r="D1227" s="307" t="s">
        <v>1091</v>
      </c>
      <c r="E1227" s="307" t="s">
        <v>4822</v>
      </c>
      <c r="F1227" s="181">
        <v>118</v>
      </c>
      <c r="G1227" s="238">
        <v>0.55449999999999988</v>
      </c>
      <c r="H1227" s="238">
        <v>4.1154999999999982</v>
      </c>
      <c r="I1227" s="308">
        <f t="shared" si="208"/>
        <v>4.9000000000000004</v>
      </c>
      <c r="J1227" s="308">
        <f t="shared" si="209"/>
        <v>4.5999999999999996</v>
      </c>
      <c r="K1227" s="308">
        <f t="shared" si="210"/>
        <v>1.6</v>
      </c>
      <c r="L1227" s="308">
        <f t="shared" si="211"/>
        <v>3</v>
      </c>
      <c r="M1227" s="308">
        <f t="shared" si="212"/>
        <v>1.0455000000000001</v>
      </c>
      <c r="N1227" s="308">
        <v>0</v>
      </c>
      <c r="O1227" s="308">
        <f t="shared" si="213"/>
        <v>1.0455000000000001</v>
      </c>
      <c r="P1227" s="34">
        <f t="shared" si="214"/>
        <v>0.34850000000000003</v>
      </c>
      <c r="Q1227" s="34">
        <f t="shared" si="214"/>
        <v>0</v>
      </c>
      <c r="R1227" s="33"/>
      <c r="S1227" s="33"/>
      <c r="T1227" s="33">
        <f t="shared" si="215"/>
        <v>0.34850000000000003</v>
      </c>
      <c r="U1227" s="309">
        <f t="shared" si="215"/>
        <v>0</v>
      </c>
      <c r="V1227" s="185"/>
      <c r="W1227" s="185">
        <f t="shared" si="216"/>
        <v>0.34850000000000003</v>
      </c>
      <c r="X1227" s="185">
        <f t="shared" si="216"/>
        <v>0</v>
      </c>
      <c r="Y1227" s="185"/>
    </row>
    <row r="1228" spans="1:25" ht="18.75">
      <c r="A1228" s="181">
        <v>12</v>
      </c>
      <c r="B1228" s="306" t="s">
        <v>1034</v>
      </c>
      <c r="C1228" s="306"/>
      <c r="D1228" s="307" t="s">
        <v>4823</v>
      </c>
      <c r="E1228" s="307" t="s">
        <v>4824</v>
      </c>
      <c r="F1228" s="181">
        <v>81</v>
      </c>
      <c r="G1228" s="238"/>
      <c r="H1228" s="238"/>
      <c r="I1228" s="308">
        <f t="shared" si="208"/>
        <v>3.3</v>
      </c>
      <c r="J1228" s="308">
        <f t="shared" si="209"/>
        <v>3.1</v>
      </c>
      <c r="K1228" s="308">
        <f t="shared" si="210"/>
        <v>1.1000000000000001</v>
      </c>
      <c r="L1228" s="308">
        <f t="shared" si="211"/>
        <v>2</v>
      </c>
      <c r="M1228" s="308">
        <f t="shared" si="212"/>
        <v>1.1000000000000001</v>
      </c>
      <c r="N1228" s="308">
        <f t="shared" si="212"/>
        <v>2</v>
      </c>
      <c r="O1228" s="308">
        <f t="shared" si="213"/>
        <v>3.1</v>
      </c>
      <c r="P1228" s="34">
        <f t="shared" si="214"/>
        <v>0.3666666666666667</v>
      </c>
      <c r="Q1228" s="34">
        <f t="shared" si="214"/>
        <v>0.66666666666666663</v>
      </c>
      <c r="R1228" s="33"/>
      <c r="S1228" s="33"/>
      <c r="T1228" s="33">
        <f t="shared" si="215"/>
        <v>0.3666666666666667</v>
      </c>
      <c r="U1228" s="309">
        <f t="shared" si="215"/>
        <v>0.66666666666666663</v>
      </c>
      <c r="V1228" s="185"/>
      <c r="W1228" s="185">
        <f t="shared" si="216"/>
        <v>0.3666666666666667</v>
      </c>
      <c r="X1228" s="185">
        <f t="shared" si="216"/>
        <v>0.66666666666666663</v>
      </c>
      <c r="Y1228" s="185"/>
    </row>
    <row r="1229" spans="1:25" ht="18.75">
      <c r="A1229" s="181">
        <v>13</v>
      </c>
      <c r="B1229" s="306" t="s">
        <v>1034</v>
      </c>
      <c r="C1229" s="306"/>
      <c r="D1229" s="307" t="s">
        <v>1096</v>
      </c>
      <c r="E1229" s="307" t="s">
        <v>4825</v>
      </c>
      <c r="F1229" s="181">
        <v>124</v>
      </c>
      <c r="G1229" s="238">
        <v>0.11750000000000056</v>
      </c>
      <c r="H1229" s="238">
        <v>3.9155000000000011</v>
      </c>
      <c r="I1229" s="308">
        <f t="shared" si="208"/>
        <v>5.0999999999999996</v>
      </c>
      <c r="J1229" s="308">
        <f t="shared" si="209"/>
        <v>4.8</v>
      </c>
      <c r="K1229" s="308">
        <f t="shared" si="210"/>
        <v>1.7</v>
      </c>
      <c r="L1229" s="308">
        <f t="shared" si="211"/>
        <v>3.1</v>
      </c>
      <c r="M1229" s="308">
        <f t="shared" si="212"/>
        <v>1.5824999999999994</v>
      </c>
      <c r="N1229" s="308">
        <v>0</v>
      </c>
      <c r="O1229" s="308">
        <f t="shared" si="213"/>
        <v>1.5824999999999994</v>
      </c>
      <c r="P1229" s="34">
        <f t="shared" si="214"/>
        <v>0.52749999999999975</v>
      </c>
      <c r="Q1229" s="34">
        <f t="shared" si="214"/>
        <v>0</v>
      </c>
      <c r="R1229" s="33"/>
      <c r="S1229" s="33"/>
      <c r="T1229" s="33">
        <f t="shared" si="215"/>
        <v>0.52749999999999975</v>
      </c>
      <c r="U1229" s="309">
        <f t="shared" si="215"/>
        <v>0</v>
      </c>
      <c r="V1229" s="185"/>
      <c r="W1229" s="185">
        <f t="shared" si="216"/>
        <v>0.52749999999999975</v>
      </c>
      <c r="X1229" s="185">
        <f t="shared" si="216"/>
        <v>0</v>
      </c>
      <c r="Y1229" s="185"/>
    </row>
    <row r="1230" spans="1:25" ht="18.75">
      <c r="A1230" s="181">
        <v>14</v>
      </c>
      <c r="B1230" s="306" t="s">
        <v>1034</v>
      </c>
      <c r="C1230" s="306"/>
      <c r="D1230" s="307" t="s">
        <v>1100</v>
      </c>
      <c r="E1230" s="307" t="s">
        <v>3873</v>
      </c>
      <c r="F1230" s="181">
        <v>32</v>
      </c>
      <c r="G1230" s="238">
        <v>0.29149999999999993</v>
      </c>
      <c r="H1230" s="238"/>
      <c r="I1230" s="308">
        <f t="shared" si="208"/>
        <v>1.3</v>
      </c>
      <c r="J1230" s="308">
        <f t="shared" si="209"/>
        <v>1.2000000000000002</v>
      </c>
      <c r="K1230" s="308">
        <f t="shared" si="210"/>
        <v>0.4</v>
      </c>
      <c r="L1230" s="308">
        <f t="shared" si="211"/>
        <v>0.8</v>
      </c>
      <c r="M1230" s="308">
        <f t="shared" si="212"/>
        <v>0.1085000000000001</v>
      </c>
      <c r="N1230" s="308">
        <f t="shared" si="212"/>
        <v>0.8</v>
      </c>
      <c r="O1230" s="308">
        <f t="shared" si="213"/>
        <v>0.90850000000000009</v>
      </c>
      <c r="P1230" s="34">
        <f t="shared" si="214"/>
        <v>3.6166666666666701E-2</v>
      </c>
      <c r="Q1230" s="34">
        <f t="shared" si="214"/>
        <v>0.26666666666666666</v>
      </c>
      <c r="R1230" s="33"/>
      <c r="S1230" s="33"/>
      <c r="T1230" s="33">
        <f t="shared" si="215"/>
        <v>3.6166666666666701E-2</v>
      </c>
      <c r="U1230" s="309">
        <f t="shared" si="215"/>
        <v>0.26666666666666666</v>
      </c>
      <c r="V1230" s="185"/>
      <c r="W1230" s="185">
        <f t="shared" si="216"/>
        <v>3.6166666666666701E-2</v>
      </c>
      <c r="X1230" s="185">
        <f t="shared" si="216"/>
        <v>0.26666666666666666</v>
      </c>
      <c r="Y1230" s="185"/>
    </row>
    <row r="1231" spans="1:25" ht="18.75">
      <c r="A1231" s="181">
        <v>15</v>
      </c>
      <c r="B1231" s="306" t="s">
        <v>1034</v>
      </c>
      <c r="C1231" s="306"/>
      <c r="D1231" s="307" t="s">
        <v>1102</v>
      </c>
      <c r="E1231" s="307" t="s">
        <v>4826</v>
      </c>
      <c r="F1231" s="181">
        <v>505</v>
      </c>
      <c r="G1231" s="238">
        <v>34.7605</v>
      </c>
      <c r="H1231" s="238">
        <v>72.671000000000006</v>
      </c>
      <c r="I1231" s="308">
        <f t="shared" si="208"/>
        <v>20.8</v>
      </c>
      <c r="J1231" s="308">
        <f t="shared" si="209"/>
        <v>19.700000000000003</v>
      </c>
      <c r="K1231" s="308">
        <f t="shared" si="210"/>
        <v>6.9</v>
      </c>
      <c r="L1231" s="308">
        <f t="shared" si="211"/>
        <v>12.8</v>
      </c>
      <c r="M1231" s="308">
        <v>0</v>
      </c>
      <c r="N1231" s="308">
        <v>0</v>
      </c>
      <c r="O1231" s="308">
        <f t="shared" si="213"/>
        <v>0</v>
      </c>
      <c r="P1231" s="34">
        <f t="shared" si="214"/>
        <v>0</v>
      </c>
      <c r="Q1231" s="34">
        <f t="shared" si="214"/>
        <v>0</v>
      </c>
      <c r="R1231" s="33"/>
      <c r="S1231" s="33"/>
      <c r="T1231" s="33">
        <f t="shared" si="215"/>
        <v>0</v>
      </c>
      <c r="U1231" s="309">
        <f t="shared" si="215"/>
        <v>0</v>
      </c>
      <c r="V1231" s="185"/>
      <c r="W1231" s="185">
        <f t="shared" si="216"/>
        <v>0</v>
      </c>
      <c r="X1231" s="185">
        <f t="shared" si="216"/>
        <v>0</v>
      </c>
      <c r="Y1231" s="185"/>
    </row>
    <row r="1232" spans="1:25" ht="18.75">
      <c r="A1232" s="181">
        <v>16</v>
      </c>
      <c r="B1232" s="306" t="s">
        <v>1034</v>
      </c>
      <c r="C1232" s="306"/>
      <c r="D1232" s="307" t="s">
        <v>4827</v>
      </c>
      <c r="E1232" s="307" t="s">
        <v>4828</v>
      </c>
      <c r="F1232" s="181">
        <v>90</v>
      </c>
      <c r="G1232" s="238">
        <v>0.33950000000000019</v>
      </c>
      <c r="H1232" s="238"/>
      <c r="I1232" s="308">
        <f t="shared" si="208"/>
        <v>3.7</v>
      </c>
      <c r="J1232" s="308">
        <f t="shared" si="209"/>
        <v>3.5</v>
      </c>
      <c r="K1232" s="308">
        <f t="shared" si="210"/>
        <v>1.2</v>
      </c>
      <c r="L1232" s="308">
        <f t="shared" si="211"/>
        <v>2.2999999999999998</v>
      </c>
      <c r="M1232" s="308">
        <f t="shared" si="212"/>
        <v>0.86049999999999982</v>
      </c>
      <c r="N1232" s="308">
        <f t="shared" si="212"/>
        <v>2.2999999999999998</v>
      </c>
      <c r="O1232" s="308">
        <f t="shared" si="213"/>
        <v>3.1604999999999999</v>
      </c>
      <c r="P1232" s="34">
        <f t="shared" si="214"/>
        <v>0.28683333333333327</v>
      </c>
      <c r="Q1232" s="34">
        <f t="shared" si="214"/>
        <v>0.76666666666666661</v>
      </c>
      <c r="R1232" s="33"/>
      <c r="S1232" s="33"/>
      <c r="T1232" s="33">
        <f t="shared" si="215"/>
        <v>0.28683333333333327</v>
      </c>
      <c r="U1232" s="309">
        <f t="shared" si="215"/>
        <v>0.76666666666666661</v>
      </c>
      <c r="V1232" s="185"/>
      <c r="W1232" s="185">
        <f t="shared" si="216"/>
        <v>0.28683333333333327</v>
      </c>
      <c r="X1232" s="185">
        <f t="shared" si="216"/>
        <v>0.76666666666666661</v>
      </c>
      <c r="Y1232" s="185"/>
    </row>
    <row r="1233" spans="1:25" ht="18.75">
      <c r="A1233" s="181">
        <v>17</v>
      </c>
      <c r="B1233" s="306" t="s">
        <v>1034</v>
      </c>
      <c r="C1233" s="306"/>
      <c r="D1233" s="307" t="s">
        <v>1118</v>
      </c>
      <c r="E1233" s="307" t="s">
        <v>4829</v>
      </c>
      <c r="F1233" s="181">
        <v>242</v>
      </c>
      <c r="G1233" s="238">
        <v>3.3794999999999997</v>
      </c>
      <c r="H1233" s="238">
        <v>6.1629999999999994</v>
      </c>
      <c r="I1233" s="308">
        <f t="shared" si="208"/>
        <v>10</v>
      </c>
      <c r="J1233" s="308">
        <f t="shared" si="209"/>
        <v>9.5</v>
      </c>
      <c r="K1233" s="308">
        <f t="shared" si="210"/>
        <v>3.3</v>
      </c>
      <c r="L1233" s="308">
        <f t="shared" si="211"/>
        <v>6.2</v>
      </c>
      <c r="M1233" s="308">
        <v>0</v>
      </c>
      <c r="N1233" s="308">
        <f t="shared" si="212"/>
        <v>3.700000000000081E-2</v>
      </c>
      <c r="O1233" s="308">
        <f t="shared" si="213"/>
        <v>3.700000000000081E-2</v>
      </c>
      <c r="P1233" s="34">
        <f t="shared" si="214"/>
        <v>0</v>
      </c>
      <c r="Q1233" s="34">
        <f t="shared" si="214"/>
        <v>1.2333333333333604E-2</v>
      </c>
      <c r="R1233" s="33"/>
      <c r="S1233" s="33"/>
      <c r="T1233" s="33">
        <f t="shared" si="215"/>
        <v>0</v>
      </c>
      <c r="U1233" s="309">
        <f t="shared" si="215"/>
        <v>1.2333333333333604E-2</v>
      </c>
      <c r="V1233" s="185"/>
      <c r="W1233" s="185">
        <f t="shared" si="216"/>
        <v>0</v>
      </c>
      <c r="X1233" s="185">
        <f t="shared" si="216"/>
        <v>1.2333333333333604E-2</v>
      </c>
      <c r="Y1233" s="185"/>
    </row>
    <row r="1234" spans="1:25" ht="18.75">
      <c r="A1234" s="181">
        <v>18</v>
      </c>
      <c r="B1234" s="306" t="s">
        <v>1034</v>
      </c>
      <c r="C1234" s="306"/>
      <c r="D1234" s="307" t="s">
        <v>4830</v>
      </c>
      <c r="E1234" s="307" t="s">
        <v>4831</v>
      </c>
      <c r="F1234" s="181">
        <v>308</v>
      </c>
      <c r="G1234" s="238">
        <v>3.6370000000000005</v>
      </c>
      <c r="H1234" s="238"/>
      <c r="I1234" s="308">
        <f t="shared" si="208"/>
        <v>12.7</v>
      </c>
      <c r="J1234" s="308">
        <f t="shared" si="209"/>
        <v>12</v>
      </c>
      <c r="K1234" s="308">
        <f t="shared" si="210"/>
        <v>4.2</v>
      </c>
      <c r="L1234" s="308">
        <f t="shared" si="211"/>
        <v>7.8</v>
      </c>
      <c r="M1234" s="308">
        <f t="shared" si="212"/>
        <v>0.56299999999999972</v>
      </c>
      <c r="N1234" s="308">
        <f t="shared" si="212"/>
        <v>7.8</v>
      </c>
      <c r="O1234" s="308">
        <f t="shared" si="213"/>
        <v>8.3629999999999995</v>
      </c>
      <c r="P1234" s="34">
        <f t="shared" si="214"/>
        <v>0.18766666666666657</v>
      </c>
      <c r="Q1234" s="34">
        <f t="shared" si="214"/>
        <v>2.6</v>
      </c>
      <c r="R1234" s="33"/>
      <c r="S1234" s="33"/>
      <c r="T1234" s="33">
        <f t="shared" si="215"/>
        <v>0.18766666666666657</v>
      </c>
      <c r="U1234" s="309">
        <f t="shared" si="215"/>
        <v>2.6</v>
      </c>
      <c r="V1234" s="185"/>
      <c r="W1234" s="185">
        <f t="shared" si="216"/>
        <v>0.18766666666666657</v>
      </c>
      <c r="X1234" s="185">
        <f t="shared" si="216"/>
        <v>2.6</v>
      </c>
      <c r="Y1234" s="185"/>
    </row>
    <row r="1235" spans="1:25" ht="18.75">
      <c r="A1235" s="181">
        <v>19</v>
      </c>
      <c r="B1235" s="306" t="s">
        <v>1034</v>
      </c>
      <c r="C1235" s="306"/>
      <c r="D1235" s="307" t="s">
        <v>410</v>
      </c>
      <c r="E1235" s="307" t="s">
        <v>4556</v>
      </c>
      <c r="F1235" s="181">
        <v>336</v>
      </c>
      <c r="G1235" s="238">
        <v>3.4639999999999982</v>
      </c>
      <c r="H1235" s="238">
        <v>5.2884999999999991</v>
      </c>
      <c r="I1235" s="308">
        <f t="shared" si="208"/>
        <v>13.9</v>
      </c>
      <c r="J1235" s="308">
        <f t="shared" si="209"/>
        <v>13.2</v>
      </c>
      <c r="K1235" s="308">
        <f t="shared" si="210"/>
        <v>4.5999999999999996</v>
      </c>
      <c r="L1235" s="308">
        <f t="shared" si="211"/>
        <v>8.6</v>
      </c>
      <c r="M1235" s="308">
        <f t="shared" si="212"/>
        <v>1.1360000000000015</v>
      </c>
      <c r="N1235" s="308">
        <f t="shared" si="212"/>
        <v>3.3115000000000006</v>
      </c>
      <c r="O1235" s="308">
        <f t="shared" si="213"/>
        <v>4.4475000000000016</v>
      </c>
      <c r="P1235" s="34">
        <f t="shared" si="214"/>
        <v>0.37866666666666715</v>
      </c>
      <c r="Q1235" s="34">
        <f t="shared" si="214"/>
        <v>1.1038333333333334</v>
      </c>
      <c r="R1235" s="33"/>
      <c r="S1235" s="33"/>
      <c r="T1235" s="33">
        <f t="shared" si="215"/>
        <v>0.37866666666666715</v>
      </c>
      <c r="U1235" s="309">
        <f t="shared" si="215"/>
        <v>1.1038333333333334</v>
      </c>
      <c r="V1235" s="185"/>
      <c r="W1235" s="185">
        <f t="shared" si="216"/>
        <v>0.37866666666666715</v>
      </c>
      <c r="X1235" s="185">
        <f t="shared" si="216"/>
        <v>1.1038333333333334</v>
      </c>
      <c r="Y1235" s="185"/>
    </row>
    <row r="1236" spans="1:25" ht="18.75">
      <c r="A1236" s="181">
        <v>20</v>
      </c>
      <c r="B1236" s="306" t="s">
        <v>1034</v>
      </c>
      <c r="C1236" s="306"/>
      <c r="D1236" s="307" t="s">
        <v>1135</v>
      </c>
      <c r="E1236" s="307" t="s">
        <v>4832</v>
      </c>
      <c r="F1236" s="181">
        <v>133</v>
      </c>
      <c r="G1236" s="238">
        <v>1.79</v>
      </c>
      <c r="H1236" s="238">
        <v>4.1594999999999995</v>
      </c>
      <c r="I1236" s="308">
        <f t="shared" si="208"/>
        <v>5.5</v>
      </c>
      <c r="J1236" s="308">
        <f t="shared" si="209"/>
        <v>5.2</v>
      </c>
      <c r="K1236" s="308">
        <f t="shared" si="210"/>
        <v>1.8</v>
      </c>
      <c r="L1236" s="308">
        <f t="shared" si="211"/>
        <v>3.4</v>
      </c>
      <c r="M1236" s="308">
        <f t="shared" si="212"/>
        <v>1.0000000000000009E-2</v>
      </c>
      <c r="N1236" s="308">
        <v>0</v>
      </c>
      <c r="O1236" s="308">
        <f t="shared" si="213"/>
        <v>1.0000000000000009E-2</v>
      </c>
      <c r="P1236" s="34">
        <f t="shared" si="214"/>
        <v>3.3333333333333361E-3</v>
      </c>
      <c r="Q1236" s="34">
        <f t="shared" si="214"/>
        <v>0</v>
      </c>
      <c r="R1236" s="33"/>
      <c r="S1236" s="33"/>
      <c r="T1236" s="33">
        <f t="shared" si="215"/>
        <v>3.3333333333333361E-3</v>
      </c>
      <c r="U1236" s="309">
        <f t="shared" si="215"/>
        <v>0</v>
      </c>
      <c r="V1236" s="185"/>
      <c r="W1236" s="185">
        <f t="shared" si="216"/>
        <v>3.3333333333333361E-3</v>
      </c>
      <c r="X1236" s="185">
        <f t="shared" si="216"/>
        <v>0</v>
      </c>
      <c r="Y1236" s="185"/>
    </row>
    <row r="1237" spans="1:25" ht="18.75">
      <c r="A1237" s="181">
        <v>21</v>
      </c>
      <c r="B1237" s="306" t="s">
        <v>1034</v>
      </c>
      <c r="C1237" s="306"/>
      <c r="D1237" s="307" t="s">
        <v>759</v>
      </c>
      <c r="E1237" s="307" t="s">
        <v>4833</v>
      </c>
      <c r="F1237" s="181">
        <v>163</v>
      </c>
      <c r="G1237" s="238">
        <v>2.4745000000000004</v>
      </c>
      <c r="H1237" s="238">
        <v>10.576000000000001</v>
      </c>
      <c r="I1237" s="308">
        <f t="shared" si="208"/>
        <v>6.7</v>
      </c>
      <c r="J1237" s="308">
        <f t="shared" si="209"/>
        <v>6.3</v>
      </c>
      <c r="K1237" s="308">
        <f t="shared" si="210"/>
        <v>2.2000000000000002</v>
      </c>
      <c r="L1237" s="308">
        <f t="shared" si="211"/>
        <v>4.0999999999999996</v>
      </c>
      <c r="M1237" s="308">
        <v>0</v>
      </c>
      <c r="N1237" s="308">
        <v>0</v>
      </c>
      <c r="O1237" s="308">
        <f t="shared" si="213"/>
        <v>0</v>
      </c>
      <c r="P1237" s="34">
        <f t="shared" si="214"/>
        <v>0</v>
      </c>
      <c r="Q1237" s="34">
        <f t="shared" si="214"/>
        <v>0</v>
      </c>
      <c r="R1237" s="33"/>
      <c r="S1237" s="33"/>
      <c r="T1237" s="33">
        <f t="shared" si="215"/>
        <v>0</v>
      </c>
      <c r="U1237" s="309">
        <f t="shared" si="215"/>
        <v>0</v>
      </c>
      <c r="V1237" s="185"/>
      <c r="W1237" s="185">
        <f t="shared" si="216"/>
        <v>0</v>
      </c>
      <c r="X1237" s="185">
        <f t="shared" si="216"/>
        <v>0</v>
      </c>
      <c r="Y1237" s="185"/>
    </row>
    <row r="1238" spans="1:25" ht="18.75">
      <c r="A1238" s="181">
        <v>22</v>
      </c>
      <c r="B1238" s="306" t="s">
        <v>1034</v>
      </c>
      <c r="C1238" s="306"/>
      <c r="D1238" s="307" t="s">
        <v>1141</v>
      </c>
      <c r="E1238" s="307" t="s">
        <v>4834</v>
      </c>
      <c r="F1238" s="181">
        <v>168</v>
      </c>
      <c r="G1238" s="238">
        <v>2.8454999999999999</v>
      </c>
      <c r="H1238" s="238">
        <v>3.3985000000000003</v>
      </c>
      <c r="I1238" s="308">
        <f t="shared" si="208"/>
        <v>6.9</v>
      </c>
      <c r="J1238" s="308">
        <f t="shared" si="209"/>
        <v>6.5</v>
      </c>
      <c r="K1238" s="308">
        <f t="shared" si="210"/>
        <v>2.2999999999999998</v>
      </c>
      <c r="L1238" s="308">
        <f t="shared" si="211"/>
        <v>4.2</v>
      </c>
      <c r="M1238" s="308">
        <v>0</v>
      </c>
      <c r="N1238" s="308">
        <f t="shared" si="212"/>
        <v>0.80149999999999988</v>
      </c>
      <c r="O1238" s="308">
        <f t="shared" si="213"/>
        <v>0.80149999999999988</v>
      </c>
      <c r="P1238" s="34">
        <f t="shared" si="214"/>
        <v>0</v>
      </c>
      <c r="Q1238" s="34">
        <f t="shared" si="214"/>
        <v>0.26716666666666661</v>
      </c>
      <c r="R1238" s="33"/>
      <c r="S1238" s="33"/>
      <c r="T1238" s="33">
        <f t="shared" si="215"/>
        <v>0</v>
      </c>
      <c r="U1238" s="309">
        <f t="shared" si="215"/>
        <v>0.26716666666666661</v>
      </c>
      <c r="V1238" s="185"/>
      <c r="W1238" s="185">
        <f t="shared" si="216"/>
        <v>0</v>
      </c>
      <c r="X1238" s="185">
        <f t="shared" si="216"/>
        <v>0.26716666666666661</v>
      </c>
      <c r="Y1238" s="185"/>
    </row>
    <row r="1239" spans="1:25" ht="18.75">
      <c r="A1239" s="181">
        <v>23</v>
      </c>
      <c r="B1239" s="306" t="s">
        <v>1034</v>
      </c>
      <c r="C1239" s="306"/>
      <c r="D1239" s="307" t="s">
        <v>1142</v>
      </c>
      <c r="E1239" s="307" t="s">
        <v>4835</v>
      </c>
      <c r="F1239" s="181">
        <v>178</v>
      </c>
      <c r="G1239" s="238">
        <v>0.48849999999999982</v>
      </c>
      <c r="H1239" s="238">
        <v>2.3889999999999993</v>
      </c>
      <c r="I1239" s="308">
        <f t="shared" si="208"/>
        <v>7.3</v>
      </c>
      <c r="J1239" s="308">
        <f t="shared" si="209"/>
        <v>6.9</v>
      </c>
      <c r="K1239" s="308">
        <f t="shared" si="210"/>
        <v>2.4</v>
      </c>
      <c r="L1239" s="308">
        <f t="shared" si="211"/>
        <v>4.5</v>
      </c>
      <c r="M1239" s="308">
        <f t="shared" si="212"/>
        <v>1.9115000000000002</v>
      </c>
      <c r="N1239" s="308">
        <f t="shared" si="212"/>
        <v>2.1110000000000007</v>
      </c>
      <c r="O1239" s="308">
        <f t="shared" si="213"/>
        <v>4.0225000000000009</v>
      </c>
      <c r="P1239" s="34">
        <f t="shared" si="214"/>
        <v>0.63716666666666677</v>
      </c>
      <c r="Q1239" s="34">
        <f t="shared" si="214"/>
        <v>0.70366666666666688</v>
      </c>
      <c r="R1239" s="33"/>
      <c r="S1239" s="33"/>
      <c r="T1239" s="33">
        <f t="shared" si="215"/>
        <v>0.63716666666666677</v>
      </c>
      <c r="U1239" s="309">
        <f t="shared" si="215"/>
        <v>0.70366666666666688</v>
      </c>
      <c r="V1239" s="185"/>
      <c r="W1239" s="185">
        <f t="shared" si="216"/>
        <v>0.63716666666666677</v>
      </c>
      <c r="X1239" s="185">
        <f t="shared" si="216"/>
        <v>0.70366666666666688</v>
      </c>
      <c r="Y1239" s="185"/>
    </row>
    <row r="1240" spans="1:25" ht="18.75">
      <c r="A1240" s="181">
        <v>24</v>
      </c>
      <c r="B1240" s="306" t="s">
        <v>1034</v>
      </c>
      <c r="C1240" s="306"/>
      <c r="D1240" s="307" t="s">
        <v>1145</v>
      </c>
      <c r="E1240" s="307" t="s">
        <v>4454</v>
      </c>
      <c r="F1240" s="181">
        <v>167</v>
      </c>
      <c r="G1240" s="238">
        <v>0.44750000000000001</v>
      </c>
      <c r="H1240" s="238">
        <v>9.3499999999999944E-2</v>
      </c>
      <c r="I1240" s="308">
        <f t="shared" si="208"/>
        <v>6.9</v>
      </c>
      <c r="J1240" s="308">
        <f t="shared" si="209"/>
        <v>6.5</v>
      </c>
      <c r="K1240" s="308">
        <f t="shared" si="210"/>
        <v>2.2999999999999998</v>
      </c>
      <c r="L1240" s="308">
        <f t="shared" si="211"/>
        <v>4.2</v>
      </c>
      <c r="M1240" s="308">
        <f t="shared" si="212"/>
        <v>1.8524999999999998</v>
      </c>
      <c r="N1240" s="308">
        <f t="shared" si="212"/>
        <v>4.1065000000000005</v>
      </c>
      <c r="O1240" s="308">
        <f t="shared" si="213"/>
        <v>5.9590000000000005</v>
      </c>
      <c r="P1240" s="34">
        <f t="shared" si="214"/>
        <v>0.61749999999999994</v>
      </c>
      <c r="Q1240" s="34">
        <f t="shared" si="214"/>
        <v>1.3688333333333336</v>
      </c>
      <c r="R1240" s="33"/>
      <c r="S1240" s="33"/>
      <c r="T1240" s="33">
        <f t="shared" si="215"/>
        <v>0.61749999999999994</v>
      </c>
      <c r="U1240" s="309">
        <f t="shared" si="215"/>
        <v>1.3688333333333336</v>
      </c>
      <c r="V1240" s="185"/>
      <c r="W1240" s="185">
        <f t="shared" si="216"/>
        <v>0.61749999999999994</v>
      </c>
      <c r="X1240" s="185">
        <f t="shared" si="216"/>
        <v>1.3688333333333336</v>
      </c>
      <c r="Y1240" s="185"/>
    </row>
    <row r="1241" spans="1:25" ht="18.75">
      <c r="A1241" s="181">
        <v>25</v>
      </c>
      <c r="B1241" s="306" t="s">
        <v>1034</v>
      </c>
      <c r="C1241" s="306"/>
      <c r="D1241" s="307" t="s">
        <v>1152</v>
      </c>
      <c r="E1241" s="307" t="s">
        <v>4836</v>
      </c>
      <c r="F1241" s="181">
        <v>251</v>
      </c>
      <c r="G1241" s="238">
        <v>3.1905000000000001</v>
      </c>
      <c r="H1241" s="238">
        <v>0.89299999999999924</v>
      </c>
      <c r="I1241" s="308">
        <f t="shared" si="208"/>
        <v>10.4</v>
      </c>
      <c r="J1241" s="308">
        <f t="shared" si="209"/>
        <v>9.9</v>
      </c>
      <c r="K1241" s="308">
        <f t="shared" si="210"/>
        <v>3.5</v>
      </c>
      <c r="L1241" s="308">
        <f t="shared" si="211"/>
        <v>6.4</v>
      </c>
      <c r="M1241" s="308">
        <f t="shared" si="212"/>
        <v>0.30949999999999989</v>
      </c>
      <c r="N1241" s="308">
        <f t="shared" si="212"/>
        <v>5.5070000000000014</v>
      </c>
      <c r="O1241" s="308">
        <f t="shared" si="213"/>
        <v>5.8165000000000013</v>
      </c>
      <c r="P1241" s="34">
        <f t="shared" si="214"/>
        <v>0.10316666666666663</v>
      </c>
      <c r="Q1241" s="34">
        <f t="shared" si="214"/>
        <v>1.8356666666666672</v>
      </c>
      <c r="R1241" s="33"/>
      <c r="S1241" s="33"/>
      <c r="T1241" s="33">
        <f t="shared" si="215"/>
        <v>0.10316666666666663</v>
      </c>
      <c r="U1241" s="309">
        <f t="shared" si="215"/>
        <v>1.8356666666666672</v>
      </c>
      <c r="V1241" s="185"/>
      <c r="W1241" s="185">
        <f t="shared" si="216"/>
        <v>0.10316666666666663</v>
      </c>
      <c r="X1241" s="185">
        <f t="shared" si="216"/>
        <v>1.8356666666666672</v>
      </c>
      <c r="Y1241" s="185"/>
    </row>
    <row r="1242" spans="1:25" ht="18.75">
      <c r="A1242" s="181">
        <v>26</v>
      </c>
      <c r="B1242" s="306" t="s">
        <v>1034</v>
      </c>
      <c r="C1242" s="306"/>
      <c r="D1242" s="307" t="s">
        <v>4837</v>
      </c>
      <c r="E1242" s="307" t="s">
        <v>4838</v>
      </c>
      <c r="F1242" s="181">
        <v>35</v>
      </c>
      <c r="G1242" s="238">
        <v>0.96299999999999963</v>
      </c>
      <c r="H1242" s="238">
        <v>0.89600000000000024</v>
      </c>
      <c r="I1242" s="308">
        <f t="shared" si="208"/>
        <v>1.4</v>
      </c>
      <c r="J1242" s="308">
        <f t="shared" si="209"/>
        <v>1.4</v>
      </c>
      <c r="K1242" s="308">
        <f t="shared" si="210"/>
        <v>0.5</v>
      </c>
      <c r="L1242" s="308">
        <f t="shared" si="211"/>
        <v>0.9</v>
      </c>
      <c r="M1242" s="308">
        <v>0</v>
      </c>
      <c r="N1242" s="308">
        <f t="shared" si="212"/>
        <v>3.9999999999997815E-3</v>
      </c>
      <c r="O1242" s="308">
        <f t="shared" si="213"/>
        <v>3.9999999999997815E-3</v>
      </c>
      <c r="P1242" s="34">
        <f t="shared" si="214"/>
        <v>0</v>
      </c>
      <c r="Q1242" s="34">
        <f t="shared" si="214"/>
        <v>1.3333333333332604E-3</v>
      </c>
      <c r="R1242" s="33"/>
      <c r="S1242" s="33"/>
      <c r="T1242" s="33">
        <f t="shared" si="215"/>
        <v>0</v>
      </c>
      <c r="U1242" s="309">
        <f t="shared" si="215"/>
        <v>1.3333333333332604E-3</v>
      </c>
      <c r="V1242" s="185"/>
      <c r="W1242" s="185">
        <f t="shared" si="216"/>
        <v>0</v>
      </c>
      <c r="X1242" s="185">
        <f t="shared" si="216"/>
        <v>1.3333333333332604E-3</v>
      </c>
      <c r="Y1242" s="185"/>
    </row>
    <row r="1243" spans="1:25" ht="37.5">
      <c r="A1243" s="181">
        <v>27</v>
      </c>
      <c r="B1243" s="306" t="s">
        <v>1034</v>
      </c>
      <c r="C1243" s="306"/>
      <c r="D1243" s="307" t="s">
        <v>1034</v>
      </c>
      <c r="E1243" s="310" t="s">
        <v>4839</v>
      </c>
      <c r="F1243" s="181">
        <v>166</v>
      </c>
      <c r="G1243" s="238"/>
      <c r="H1243" s="238"/>
      <c r="I1243" s="308">
        <f t="shared" si="208"/>
        <v>6.8</v>
      </c>
      <c r="J1243" s="308">
        <f t="shared" si="209"/>
        <v>6.5</v>
      </c>
      <c r="K1243" s="308">
        <f t="shared" si="210"/>
        <v>2.2999999999999998</v>
      </c>
      <c r="L1243" s="308">
        <f t="shared" si="211"/>
        <v>4.2</v>
      </c>
      <c r="M1243" s="308">
        <f t="shared" si="212"/>
        <v>2.2999999999999998</v>
      </c>
      <c r="N1243" s="308">
        <f t="shared" si="212"/>
        <v>4.2</v>
      </c>
      <c r="O1243" s="308">
        <f t="shared" si="213"/>
        <v>6.5</v>
      </c>
      <c r="P1243" s="34">
        <f t="shared" si="214"/>
        <v>0.76666666666666661</v>
      </c>
      <c r="Q1243" s="34">
        <f t="shared" si="214"/>
        <v>1.4000000000000001</v>
      </c>
      <c r="R1243" s="33"/>
      <c r="S1243" s="33"/>
      <c r="T1243" s="33">
        <f t="shared" si="215"/>
        <v>0.76666666666666661</v>
      </c>
      <c r="U1243" s="309">
        <f t="shared" si="215"/>
        <v>1.4000000000000001</v>
      </c>
      <c r="V1243" s="185"/>
      <c r="W1243" s="185">
        <f t="shared" si="216"/>
        <v>0.76666666666666661</v>
      </c>
      <c r="X1243" s="185">
        <f t="shared" si="216"/>
        <v>1.4000000000000001</v>
      </c>
      <c r="Y1243" s="185"/>
    </row>
    <row r="1244" spans="1:25" ht="18.75">
      <c r="A1244" s="181">
        <v>28</v>
      </c>
      <c r="B1244" s="306" t="s">
        <v>1034</v>
      </c>
      <c r="C1244" s="306"/>
      <c r="D1244" s="307" t="s">
        <v>1133</v>
      </c>
      <c r="E1244" s="310" t="s">
        <v>4840</v>
      </c>
      <c r="F1244" s="181">
        <v>457</v>
      </c>
      <c r="G1244" s="238">
        <v>12.387</v>
      </c>
      <c r="H1244" s="238">
        <v>26.719000000000001</v>
      </c>
      <c r="I1244" s="308">
        <f t="shared" si="208"/>
        <v>18.899999999999999</v>
      </c>
      <c r="J1244" s="308">
        <f t="shared" si="209"/>
        <v>17.899999999999999</v>
      </c>
      <c r="K1244" s="308">
        <f t="shared" si="210"/>
        <v>6.3</v>
      </c>
      <c r="L1244" s="308">
        <f t="shared" si="211"/>
        <v>11.6</v>
      </c>
      <c r="M1244" s="308">
        <v>0</v>
      </c>
      <c r="N1244" s="308">
        <v>0</v>
      </c>
      <c r="O1244" s="308">
        <f t="shared" si="213"/>
        <v>0</v>
      </c>
      <c r="P1244" s="34">
        <f t="shared" si="214"/>
        <v>0</v>
      </c>
      <c r="Q1244" s="34">
        <f t="shared" si="214"/>
        <v>0</v>
      </c>
      <c r="R1244" s="33"/>
      <c r="S1244" s="33"/>
      <c r="T1244" s="33">
        <f t="shared" si="215"/>
        <v>0</v>
      </c>
      <c r="U1244" s="309">
        <f t="shared" si="215"/>
        <v>0</v>
      </c>
      <c r="V1244" s="185"/>
      <c r="W1244" s="185">
        <f t="shared" si="216"/>
        <v>0</v>
      </c>
      <c r="X1244" s="185">
        <f t="shared" si="216"/>
        <v>0</v>
      </c>
      <c r="Y1244" s="185"/>
    </row>
    <row r="1245" spans="1:25" ht="18.75">
      <c r="A1245" s="181">
        <v>29</v>
      </c>
      <c r="B1245" s="306" t="s">
        <v>1034</v>
      </c>
      <c r="C1245" s="306"/>
      <c r="D1245" s="307"/>
      <c r="E1245" s="310" t="s">
        <v>1165</v>
      </c>
      <c r="F1245" s="181">
        <v>197</v>
      </c>
      <c r="G1245" s="238"/>
      <c r="H1245" s="238">
        <v>2.0714999999999995</v>
      </c>
      <c r="I1245" s="308">
        <f t="shared" si="208"/>
        <v>8.1</v>
      </c>
      <c r="J1245" s="308">
        <f t="shared" si="209"/>
        <v>7.7</v>
      </c>
      <c r="K1245" s="308">
        <f t="shared" si="210"/>
        <v>2.7</v>
      </c>
      <c r="L1245" s="308">
        <f t="shared" si="211"/>
        <v>5</v>
      </c>
      <c r="M1245" s="308">
        <f t="shared" si="212"/>
        <v>2.7</v>
      </c>
      <c r="N1245" s="308">
        <f t="shared" si="212"/>
        <v>2.9285000000000005</v>
      </c>
      <c r="O1245" s="308">
        <f t="shared" si="213"/>
        <v>5.6285000000000007</v>
      </c>
      <c r="P1245" s="34">
        <f t="shared" si="214"/>
        <v>0.9</v>
      </c>
      <c r="Q1245" s="34">
        <f t="shared" si="214"/>
        <v>0.97616666666666685</v>
      </c>
      <c r="R1245" s="33"/>
      <c r="S1245" s="33"/>
      <c r="T1245" s="33">
        <f t="shared" si="215"/>
        <v>0.9</v>
      </c>
      <c r="U1245" s="309">
        <f t="shared" si="215"/>
        <v>0.97616666666666685</v>
      </c>
      <c r="V1245" s="185"/>
      <c r="W1245" s="185">
        <f t="shared" si="216"/>
        <v>0.9</v>
      </c>
      <c r="X1245" s="185">
        <f t="shared" si="216"/>
        <v>0.97616666666666685</v>
      </c>
      <c r="Y1245" s="185"/>
    </row>
    <row r="1246" spans="1:25" ht="20.25">
      <c r="A1246" s="317"/>
      <c r="B1246" s="318"/>
      <c r="C1246" s="318"/>
      <c r="D1246" s="319"/>
      <c r="E1246" s="320" t="s">
        <v>225</v>
      </c>
      <c r="F1246" s="321"/>
      <c r="G1246" s="322"/>
      <c r="H1246" s="322"/>
      <c r="I1246" s="322">
        <f>SUM(I1217:I1245)</f>
        <v>248.40000000000003</v>
      </c>
      <c r="J1246" s="322"/>
      <c r="K1246" s="322">
        <f t="shared" ref="K1246:Q1246" si="217">SUM(K1217:K1245)</f>
        <v>82.6</v>
      </c>
      <c r="L1246" s="322">
        <f t="shared" si="217"/>
        <v>152.79999999999998</v>
      </c>
      <c r="M1246" s="322">
        <f t="shared" si="217"/>
        <v>32.998500000000007</v>
      </c>
      <c r="N1246" s="322">
        <f t="shared" si="217"/>
        <v>61.967000000000006</v>
      </c>
      <c r="O1246" s="308">
        <f t="shared" si="213"/>
        <v>94.96550000000002</v>
      </c>
      <c r="P1246" s="324">
        <f t="shared" si="217"/>
        <v>10.999499999999999</v>
      </c>
      <c r="Q1246" s="324">
        <f t="shared" si="217"/>
        <v>20.655666666666672</v>
      </c>
      <c r="R1246" s="322"/>
      <c r="S1246" s="322"/>
      <c r="T1246" s="322">
        <f>SUM(T1217:T1245)</f>
        <v>10.999499999999999</v>
      </c>
      <c r="U1246" s="322">
        <f>SUM(U1217:U1245)</f>
        <v>20.655666666666672</v>
      </c>
      <c r="V1246" s="322"/>
      <c r="W1246" s="322">
        <f>SUM(W1217:W1245)</f>
        <v>10.999499999999999</v>
      </c>
      <c r="X1246" s="322">
        <f>SUM(X1217:X1245)</f>
        <v>20.655666666666672</v>
      </c>
      <c r="Y1246" s="322"/>
    </row>
    <row r="1247" spans="1:25">
      <c r="A1247" s="44"/>
      <c r="B1247" s="323"/>
      <c r="C1247" s="323"/>
      <c r="D1247" s="323"/>
      <c r="E1247" s="323"/>
      <c r="F1247" s="44"/>
      <c r="G1247" s="243"/>
      <c r="H1247" s="243"/>
      <c r="I1247" s="243"/>
      <c r="J1247" s="243"/>
      <c r="K1247" s="243"/>
      <c r="L1247" s="243"/>
      <c r="M1247" s="243"/>
      <c r="N1247" s="243"/>
      <c r="O1247" s="243"/>
      <c r="P1247" s="243"/>
      <c r="Q1247" s="243"/>
      <c r="R1247" s="243"/>
      <c r="S1247" s="243"/>
      <c r="T1247" s="243"/>
      <c r="U1247" s="243"/>
      <c r="V1247" s="243"/>
      <c r="W1247" s="243"/>
      <c r="X1247" s="243"/>
      <c r="Y1247" s="243"/>
    </row>
    <row r="1248" spans="1:25">
      <c r="A1248" s="44"/>
      <c r="B1248" s="323"/>
      <c r="C1248" s="323"/>
      <c r="D1248" s="323"/>
      <c r="E1248" s="323"/>
      <c r="F1248" s="44"/>
      <c r="G1248" s="243"/>
      <c r="H1248" s="243"/>
      <c r="I1248" s="243"/>
      <c r="J1248" s="243"/>
      <c r="K1248" s="243"/>
      <c r="L1248" s="243"/>
      <c r="M1248" s="243"/>
      <c r="N1248" s="243"/>
      <c r="O1248" s="243"/>
      <c r="P1248" s="243"/>
      <c r="Q1248" s="243"/>
      <c r="R1248" s="243"/>
      <c r="S1248" s="243"/>
      <c r="T1248" s="243"/>
      <c r="U1248" s="243"/>
      <c r="V1248" s="243"/>
      <c r="W1248" s="243"/>
      <c r="X1248" s="243"/>
      <c r="Y1248" s="243"/>
    </row>
    <row r="1249" spans="1:25">
      <c r="A1249" s="44"/>
      <c r="B1249" s="323"/>
      <c r="C1249" s="323"/>
      <c r="D1249" s="323"/>
      <c r="E1249" s="323"/>
      <c r="F1249" s="44"/>
      <c r="G1249" s="243"/>
      <c r="H1249" s="243"/>
      <c r="I1249" s="243"/>
      <c r="J1249" s="243"/>
      <c r="K1249" s="243"/>
      <c r="L1249" s="243"/>
      <c r="M1249" s="243"/>
      <c r="N1249" s="243"/>
      <c r="O1249" s="243"/>
      <c r="P1249" s="243"/>
      <c r="Q1249" s="243"/>
      <c r="R1249" s="243"/>
      <c r="S1249" s="243"/>
      <c r="T1249" s="243"/>
      <c r="U1249" s="243"/>
      <c r="V1249" s="243"/>
      <c r="W1249" s="243"/>
      <c r="X1249" s="243"/>
      <c r="Y1249" s="243"/>
    </row>
    <row r="1250" spans="1:25">
      <c r="A1250" s="44"/>
      <c r="B1250" s="323"/>
      <c r="C1250" s="323"/>
      <c r="D1250" s="323"/>
      <c r="E1250" s="323"/>
      <c r="F1250" s="44"/>
      <c r="G1250" s="243"/>
      <c r="H1250" s="243"/>
      <c r="I1250" s="243"/>
      <c r="J1250" s="243"/>
      <c r="K1250" s="243"/>
      <c r="L1250" s="243"/>
      <c r="M1250" s="243"/>
      <c r="N1250" s="243"/>
      <c r="O1250" s="243"/>
      <c r="P1250" s="243"/>
      <c r="Q1250" s="243"/>
      <c r="R1250" s="243"/>
      <c r="S1250" s="243"/>
      <c r="T1250" s="243"/>
      <c r="U1250" s="243"/>
      <c r="V1250" s="243"/>
      <c r="W1250" s="243"/>
      <c r="X1250" s="243"/>
      <c r="Y1250" s="243"/>
    </row>
    <row r="1251" spans="1:25">
      <c r="A1251" s="44"/>
      <c r="B1251" s="323"/>
      <c r="C1251" s="323"/>
      <c r="D1251" s="323"/>
      <c r="E1251" s="323"/>
      <c r="F1251" s="44"/>
      <c r="G1251" s="243"/>
      <c r="H1251" s="243"/>
      <c r="I1251" s="243"/>
      <c r="J1251" s="243"/>
      <c r="K1251" s="243"/>
      <c r="L1251" s="243"/>
      <c r="M1251" s="243"/>
      <c r="N1251" s="243"/>
      <c r="O1251" s="243"/>
      <c r="P1251" s="243"/>
      <c r="Q1251" s="243"/>
      <c r="R1251" s="243"/>
      <c r="S1251" s="243"/>
      <c r="T1251" s="243"/>
      <c r="U1251" s="243"/>
      <c r="V1251" s="243"/>
      <c r="W1251" s="243"/>
      <c r="X1251" s="243"/>
      <c r="Y1251" s="243"/>
    </row>
    <row r="1252" spans="1:25">
      <c r="A1252" s="44"/>
      <c r="B1252" s="323"/>
      <c r="C1252" s="323"/>
      <c r="D1252" s="323"/>
      <c r="E1252" s="323"/>
      <c r="F1252" s="44"/>
      <c r="G1252" s="243"/>
      <c r="H1252" s="243"/>
      <c r="I1252" s="243"/>
      <c r="J1252" s="243"/>
      <c r="K1252" s="243"/>
      <c r="L1252" s="243"/>
      <c r="M1252" s="243"/>
      <c r="N1252" s="243"/>
      <c r="O1252" s="243"/>
      <c r="P1252" s="243"/>
      <c r="Q1252" s="243"/>
      <c r="R1252" s="243"/>
      <c r="S1252" s="243"/>
      <c r="T1252" s="243"/>
      <c r="U1252" s="243"/>
      <c r="V1252" s="243"/>
      <c r="W1252" s="243"/>
      <c r="X1252" s="243"/>
      <c r="Y1252" s="243"/>
    </row>
    <row r="1253" spans="1:25">
      <c r="A1253" s="44"/>
      <c r="B1253" s="323"/>
      <c r="C1253" s="323"/>
      <c r="D1253" s="323"/>
      <c r="E1253" s="323"/>
      <c r="F1253" s="44"/>
      <c r="G1253" s="243"/>
      <c r="H1253" s="243"/>
      <c r="I1253" s="243"/>
      <c r="J1253" s="243"/>
      <c r="K1253" s="243"/>
      <c r="L1253" s="243"/>
      <c r="M1253" s="243"/>
      <c r="N1253" s="243"/>
      <c r="O1253" s="243"/>
      <c r="P1253" s="243"/>
      <c r="Q1253" s="243"/>
      <c r="R1253" s="243"/>
      <c r="S1253" s="243"/>
      <c r="T1253" s="243"/>
      <c r="U1253" s="243"/>
      <c r="V1253" s="243"/>
      <c r="W1253" s="243"/>
      <c r="X1253" s="243"/>
      <c r="Y1253" s="243"/>
    </row>
    <row r="1254" spans="1:25">
      <c r="A1254" s="44"/>
      <c r="B1254" s="323"/>
      <c r="C1254" s="323"/>
      <c r="D1254" s="323"/>
      <c r="E1254" s="323"/>
      <c r="F1254" s="44"/>
      <c r="G1254" s="243"/>
      <c r="H1254" s="243"/>
      <c r="I1254" s="243"/>
      <c r="J1254" s="243"/>
      <c r="K1254" s="243"/>
      <c r="L1254" s="243"/>
      <c r="M1254" s="243"/>
      <c r="N1254" s="243"/>
      <c r="O1254" s="243"/>
      <c r="P1254" s="243"/>
      <c r="Q1254" s="243"/>
      <c r="R1254" s="243"/>
      <c r="S1254" s="243"/>
      <c r="T1254" s="243"/>
      <c r="U1254" s="243"/>
      <c r="V1254" s="243"/>
      <c r="W1254" s="243"/>
      <c r="X1254" s="243"/>
      <c r="Y1254" s="243"/>
    </row>
    <row r="1255" spans="1:25">
      <c r="A1255" s="44"/>
      <c r="B1255" s="323"/>
      <c r="C1255" s="323"/>
      <c r="D1255" s="323"/>
      <c r="E1255" s="323"/>
      <c r="F1255" s="44"/>
      <c r="G1255" s="243"/>
      <c r="H1255" s="243"/>
      <c r="I1255" s="243"/>
      <c r="J1255" s="243"/>
      <c r="K1255" s="243"/>
      <c r="L1255" s="243"/>
      <c r="M1255" s="243"/>
      <c r="N1255" s="243"/>
      <c r="O1255" s="243"/>
      <c r="P1255" s="243"/>
      <c r="Q1255" s="243"/>
      <c r="R1255" s="243"/>
      <c r="S1255" s="243"/>
      <c r="T1255" s="243"/>
      <c r="U1255" s="243"/>
      <c r="V1255" s="243"/>
      <c r="W1255" s="243"/>
      <c r="X1255" s="243"/>
      <c r="Y1255" s="243"/>
    </row>
    <row r="1256" spans="1:25">
      <c r="A1256" s="44"/>
      <c r="B1256" s="323"/>
      <c r="C1256" s="323"/>
      <c r="D1256" s="323"/>
      <c r="E1256" s="323"/>
      <c r="F1256" s="44"/>
      <c r="G1256" s="243"/>
      <c r="H1256" s="243"/>
      <c r="I1256" s="243"/>
      <c r="J1256" s="243"/>
      <c r="K1256" s="243"/>
      <c r="L1256" s="243"/>
      <c r="M1256" s="243"/>
      <c r="N1256" s="243"/>
      <c r="O1256" s="243"/>
      <c r="P1256" s="243"/>
      <c r="Q1256" s="243"/>
      <c r="R1256" s="243"/>
      <c r="S1256" s="243"/>
      <c r="T1256" s="243"/>
      <c r="U1256" s="243"/>
      <c r="V1256" s="243"/>
      <c r="W1256" s="243"/>
      <c r="X1256" s="243"/>
      <c r="Y1256" s="243"/>
    </row>
    <row r="1257" spans="1:25">
      <c r="A1257" s="44"/>
      <c r="B1257" s="323"/>
      <c r="C1257" s="323"/>
      <c r="D1257" s="323"/>
      <c r="E1257" s="323"/>
      <c r="F1257" s="44"/>
      <c r="G1257" s="243"/>
      <c r="H1257" s="243"/>
      <c r="I1257" s="243"/>
      <c r="J1257" s="243"/>
      <c r="K1257" s="243"/>
      <c r="L1257" s="243"/>
      <c r="M1257" s="243"/>
      <c r="N1257" s="243"/>
      <c r="O1257" s="243"/>
      <c r="P1257" s="243"/>
      <c r="Q1257" s="243"/>
      <c r="R1257" s="243"/>
      <c r="S1257" s="243"/>
      <c r="T1257" s="243"/>
      <c r="U1257" s="243"/>
      <c r="V1257" s="243"/>
      <c r="W1257" s="243"/>
      <c r="X1257" s="243"/>
      <c r="Y1257" s="243"/>
    </row>
    <row r="1258" spans="1:25">
      <c r="A1258" s="44"/>
      <c r="B1258" s="323"/>
      <c r="C1258" s="323"/>
      <c r="D1258" s="323"/>
      <c r="E1258" s="323"/>
      <c r="F1258" s="44"/>
      <c r="G1258" s="243"/>
      <c r="H1258" s="243"/>
      <c r="I1258" s="243"/>
      <c r="J1258" s="243"/>
      <c r="K1258" s="243"/>
      <c r="L1258" s="243"/>
      <c r="M1258" s="243"/>
      <c r="N1258" s="243"/>
      <c r="O1258" s="243"/>
      <c r="P1258" s="243"/>
      <c r="Q1258" s="243"/>
      <c r="R1258" s="243"/>
      <c r="S1258" s="243"/>
      <c r="T1258" s="243"/>
      <c r="U1258" s="243"/>
      <c r="V1258" s="243"/>
      <c r="W1258" s="243"/>
      <c r="X1258" s="243"/>
      <c r="Y1258" s="243"/>
    </row>
    <row r="1259" spans="1:25">
      <c r="A1259" s="44"/>
      <c r="B1259" s="323"/>
      <c r="C1259" s="323"/>
      <c r="D1259" s="323"/>
      <c r="E1259" s="323"/>
      <c r="F1259" s="44"/>
      <c r="G1259" s="243"/>
      <c r="H1259" s="243"/>
      <c r="I1259" s="243"/>
      <c r="J1259" s="243"/>
      <c r="K1259" s="243"/>
      <c r="L1259" s="243"/>
      <c r="M1259" s="243"/>
      <c r="N1259" s="243"/>
      <c r="O1259" s="243"/>
      <c r="P1259" s="243"/>
      <c r="Q1259" s="243"/>
      <c r="R1259" s="243"/>
      <c r="S1259" s="243"/>
      <c r="T1259" s="243"/>
      <c r="U1259" s="243"/>
      <c r="V1259" s="243"/>
      <c r="W1259" s="243"/>
      <c r="X1259" s="243"/>
      <c r="Y1259" s="243"/>
    </row>
    <row r="1260" spans="1:25">
      <c r="A1260" s="44"/>
      <c r="B1260" s="323"/>
      <c r="C1260" s="323"/>
      <c r="D1260" s="323"/>
      <c r="E1260" s="323"/>
      <c r="F1260" s="44"/>
      <c r="G1260" s="243"/>
      <c r="H1260" s="243"/>
      <c r="I1260" s="243"/>
      <c r="J1260" s="243"/>
      <c r="K1260" s="243"/>
      <c r="L1260" s="243"/>
      <c r="M1260" s="243"/>
      <c r="N1260" s="243"/>
      <c r="O1260" s="243"/>
      <c r="P1260" s="243"/>
      <c r="Q1260" s="243"/>
      <c r="R1260" s="243"/>
      <c r="S1260" s="243"/>
      <c r="T1260" s="243"/>
      <c r="U1260" s="243"/>
      <c r="V1260" s="243"/>
      <c r="W1260" s="243"/>
      <c r="X1260" s="243"/>
      <c r="Y1260" s="243"/>
    </row>
    <row r="1261" spans="1:25">
      <c r="A1261" s="44"/>
      <c r="B1261" s="323"/>
      <c r="C1261" s="323"/>
      <c r="D1261" s="323"/>
      <c r="E1261" s="323"/>
      <c r="F1261" s="44"/>
      <c r="G1261" s="243"/>
      <c r="H1261" s="243"/>
      <c r="I1261" s="243"/>
      <c r="J1261" s="243"/>
      <c r="K1261" s="243"/>
      <c r="L1261" s="243"/>
      <c r="M1261" s="243"/>
      <c r="N1261" s="243"/>
      <c r="O1261" s="243"/>
      <c r="P1261" s="243"/>
      <c r="Q1261" s="243"/>
      <c r="R1261" s="243"/>
      <c r="S1261" s="243"/>
      <c r="T1261" s="243"/>
      <c r="U1261" s="243"/>
      <c r="V1261" s="243"/>
      <c r="W1261" s="243"/>
      <c r="X1261" s="243"/>
      <c r="Y1261" s="243"/>
    </row>
    <row r="1262" spans="1:25">
      <c r="A1262" s="44"/>
      <c r="B1262" s="323"/>
      <c r="C1262" s="323"/>
      <c r="D1262" s="323"/>
      <c r="E1262" s="323"/>
      <c r="F1262" s="44"/>
      <c r="G1262" s="243"/>
      <c r="H1262" s="243"/>
      <c r="I1262" s="243"/>
      <c r="J1262" s="243"/>
      <c r="K1262" s="243"/>
      <c r="L1262" s="243"/>
      <c r="M1262" s="243"/>
      <c r="N1262" s="243"/>
      <c r="O1262" s="243"/>
      <c r="P1262" s="243"/>
      <c r="Q1262" s="243"/>
      <c r="R1262" s="243"/>
      <c r="S1262" s="243"/>
      <c r="T1262" s="243"/>
      <c r="U1262" s="243"/>
      <c r="V1262" s="243"/>
      <c r="W1262" s="243"/>
      <c r="X1262" s="243"/>
      <c r="Y1262" s="243"/>
    </row>
    <row r="1263" spans="1:25">
      <c r="A1263" s="44"/>
      <c r="B1263" s="323"/>
      <c r="C1263" s="323"/>
      <c r="D1263" s="323"/>
      <c r="E1263" s="323"/>
      <c r="F1263" s="44"/>
      <c r="G1263" s="243"/>
      <c r="H1263" s="243"/>
      <c r="I1263" s="243"/>
      <c r="J1263" s="243"/>
      <c r="K1263" s="243"/>
      <c r="L1263" s="243"/>
      <c r="M1263" s="243"/>
      <c r="N1263" s="243"/>
      <c r="O1263" s="243"/>
      <c r="P1263" s="243"/>
      <c r="Q1263" s="243"/>
      <c r="R1263" s="243"/>
      <c r="S1263" s="243"/>
      <c r="T1263" s="243"/>
      <c r="U1263" s="243"/>
      <c r="V1263" s="243"/>
      <c r="W1263" s="243"/>
      <c r="X1263" s="243"/>
      <c r="Y1263" s="243"/>
    </row>
    <row r="1264" spans="1:25">
      <c r="A1264" s="44"/>
      <c r="B1264" s="323"/>
      <c r="C1264" s="323"/>
      <c r="D1264" s="323"/>
      <c r="E1264" s="323"/>
      <c r="F1264" s="44"/>
      <c r="G1264" s="243"/>
      <c r="H1264" s="243"/>
      <c r="I1264" s="243"/>
      <c r="J1264" s="243"/>
      <c r="K1264" s="243"/>
      <c r="L1264" s="243"/>
      <c r="M1264" s="243"/>
      <c r="N1264" s="243"/>
      <c r="O1264" s="243"/>
      <c r="P1264" s="243"/>
      <c r="Q1264" s="243"/>
      <c r="R1264" s="243"/>
      <c r="S1264" s="243"/>
      <c r="T1264" s="243"/>
      <c r="U1264" s="243"/>
      <c r="V1264" s="243"/>
      <c r="W1264" s="243"/>
      <c r="X1264" s="243"/>
      <c r="Y1264" s="243"/>
    </row>
    <row r="1265" spans="1:25">
      <c r="A1265" s="44"/>
      <c r="B1265" s="323"/>
      <c r="C1265" s="323"/>
      <c r="D1265" s="323"/>
      <c r="E1265" s="323"/>
      <c r="F1265" s="44"/>
      <c r="G1265" s="243"/>
      <c r="H1265" s="243"/>
      <c r="I1265" s="243"/>
      <c r="J1265" s="243"/>
      <c r="K1265" s="243"/>
      <c r="L1265" s="243"/>
      <c r="M1265" s="243"/>
      <c r="N1265" s="243"/>
      <c r="O1265" s="243"/>
      <c r="P1265" s="243"/>
      <c r="Q1265" s="243"/>
      <c r="R1265" s="243"/>
      <c r="S1265" s="243"/>
      <c r="T1265" s="243"/>
      <c r="U1265" s="243"/>
      <c r="V1265" s="243"/>
      <c r="W1265" s="243"/>
      <c r="X1265" s="243"/>
      <c r="Y1265" s="243"/>
    </row>
    <row r="1266" spans="1:25">
      <c r="A1266" s="44"/>
      <c r="B1266" s="323"/>
      <c r="C1266" s="323"/>
      <c r="D1266" s="323"/>
      <c r="E1266" s="323"/>
      <c r="F1266" s="44"/>
      <c r="G1266" s="243"/>
      <c r="H1266" s="243"/>
      <c r="I1266" s="243"/>
      <c r="J1266" s="243"/>
      <c r="K1266" s="243"/>
      <c r="L1266" s="243"/>
      <c r="M1266" s="243"/>
      <c r="N1266" s="243"/>
      <c r="O1266" s="243"/>
      <c r="P1266" s="243"/>
      <c r="Q1266" s="243"/>
      <c r="R1266" s="243"/>
      <c r="S1266" s="243"/>
      <c r="T1266" s="243"/>
      <c r="U1266" s="243"/>
      <c r="V1266" s="243"/>
      <c r="W1266" s="243"/>
      <c r="X1266" s="243"/>
      <c r="Y1266" s="243"/>
    </row>
    <row r="1267" spans="1:25">
      <c r="A1267" s="44"/>
      <c r="B1267" s="323"/>
      <c r="C1267" s="323"/>
      <c r="D1267" s="323"/>
      <c r="E1267" s="323"/>
      <c r="F1267" s="44"/>
      <c r="G1267" s="243"/>
      <c r="H1267" s="243"/>
      <c r="I1267" s="243"/>
      <c r="J1267" s="243"/>
      <c r="K1267" s="243"/>
      <c r="L1267" s="243"/>
      <c r="M1267" s="243"/>
      <c r="N1267" s="243"/>
      <c r="O1267" s="243"/>
      <c r="P1267" s="243"/>
      <c r="Q1267" s="243"/>
      <c r="R1267" s="243"/>
      <c r="S1267" s="243"/>
      <c r="T1267" s="243"/>
      <c r="U1267" s="243"/>
      <c r="V1267" s="243"/>
      <c r="W1267" s="243"/>
      <c r="X1267" s="243"/>
      <c r="Y1267" s="243"/>
    </row>
    <row r="1268" spans="1:25">
      <c r="A1268" s="44"/>
      <c r="B1268" s="323"/>
      <c r="C1268" s="323"/>
      <c r="D1268" s="323"/>
      <c r="E1268" s="323"/>
      <c r="F1268" s="44"/>
      <c r="G1268" s="243"/>
      <c r="H1268" s="243"/>
      <c r="I1268" s="243"/>
      <c r="J1268" s="243"/>
      <c r="K1268" s="243"/>
      <c r="L1268" s="243"/>
      <c r="M1268" s="243"/>
      <c r="N1268" s="243"/>
      <c r="O1268" s="243"/>
      <c r="P1268" s="243"/>
      <c r="Q1268" s="243"/>
      <c r="R1268" s="243"/>
      <c r="S1268" s="243"/>
      <c r="T1268" s="243"/>
      <c r="U1268" s="243"/>
      <c r="V1268" s="243"/>
      <c r="W1268" s="243"/>
      <c r="X1268" s="243"/>
      <c r="Y1268" s="243"/>
    </row>
    <row r="1269" spans="1:25">
      <c r="A1269" s="44"/>
      <c r="B1269" s="323"/>
      <c r="C1269" s="323"/>
      <c r="D1269" s="323"/>
      <c r="E1269" s="323"/>
      <c r="F1269" s="44"/>
      <c r="G1269" s="243"/>
      <c r="H1269" s="243"/>
      <c r="I1269" s="243"/>
      <c r="J1269" s="243"/>
      <c r="K1269" s="243"/>
      <c r="L1269" s="243"/>
      <c r="M1269" s="243"/>
      <c r="N1269" s="243"/>
      <c r="O1269" s="243"/>
      <c r="P1269" s="243"/>
      <c r="Q1269" s="243"/>
      <c r="R1269" s="243"/>
      <c r="S1269" s="243"/>
      <c r="T1269" s="243"/>
      <c r="U1269" s="243"/>
      <c r="V1269" s="243"/>
      <c r="W1269" s="243"/>
      <c r="X1269" s="243"/>
      <c r="Y1269" s="243"/>
    </row>
    <row r="1270" spans="1:25">
      <c r="A1270" s="44"/>
      <c r="B1270" s="323"/>
      <c r="C1270" s="323"/>
      <c r="D1270" s="323"/>
      <c r="E1270" s="323"/>
      <c r="F1270" s="44"/>
      <c r="G1270" s="243"/>
      <c r="H1270" s="243"/>
      <c r="I1270" s="243"/>
      <c r="J1270" s="243"/>
      <c r="K1270" s="243"/>
      <c r="L1270" s="243"/>
      <c r="M1270" s="243"/>
      <c r="N1270" s="243"/>
      <c r="O1270" s="243"/>
      <c r="P1270" s="243"/>
      <c r="Q1270" s="243"/>
      <c r="R1270" s="243"/>
      <c r="S1270" s="243"/>
      <c r="T1270" s="243"/>
      <c r="U1270" s="243"/>
      <c r="V1270" s="243"/>
      <c r="W1270" s="243"/>
      <c r="X1270" s="243"/>
      <c r="Y1270" s="243"/>
    </row>
    <row r="1271" spans="1:25">
      <c r="A1271" s="44"/>
      <c r="B1271" s="323"/>
      <c r="C1271" s="323"/>
      <c r="D1271" s="323"/>
      <c r="E1271" s="323"/>
      <c r="F1271" s="44"/>
      <c r="G1271" s="243"/>
      <c r="H1271" s="243"/>
      <c r="I1271" s="243"/>
      <c r="J1271" s="243"/>
      <c r="K1271" s="243"/>
      <c r="L1271" s="243"/>
      <c r="M1271" s="243"/>
      <c r="N1271" s="243"/>
      <c r="O1271" s="243"/>
      <c r="P1271" s="243"/>
      <c r="Q1271" s="243"/>
      <c r="R1271" s="243"/>
      <c r="S1271" s="243"/>
      <c r="T1271" s="243"/>
      <c r="U1271" s="243"/>
      <c r="V1271" s="243"/>
      <c r="W1271" s="243"/>
      <c r="X1271" s="243"/>
      <c r="Y1271" s="243"/>
    </row>
    <row r="1272" spans="1:25">
      <c r="A1272" s="44"/>
      <c r="B1272" s="323"/>
      <c r="C1272" s="323"/>
      <c r="D1272" s="323"/>
      <c r="E1272" s="323"/>
      <c r="F1272" s="44"/>
      <c r="G1272" s="243"/>
      <c r="H1272" s="243"/>
      <c r="I1272" s="243"/>
      <c r="J1272" s="243"/>
      <c r="K1272" s="243"/>
      <c r="L1272" s="243"/>
      <c r="M1272" s="243"/>
      <c r="N1272" s="243"/>
      <c r="O1272" s="243"/>
      <c r="P1272" s="243"/>
      <c r="Q1272" s="243"/>
      <c r="R1272" s="243"/>
      <c r="S1272" s="243"/>
      <c r="T1272" s="243"/>
      <c r="U1272" s="243"/>
      <c r="V1272" s="243"/>
      <c r="W1272" s="243"/>
      <c r="X1272" s="243"/>
      <c r="Y1272" s="243"/>
    </row>
    <row r="1273" spans="1:25">
      <c r="A1273" s="44"/>
      <c r="B1273" s="323"/>
      <c r="C1273" s="323"/>
      <c r="D1273" s="323"/>
      <c r="E1273" s="323"/>
      <c r="F1273" s="44"/>
      <c r="G1273" s="243"/>
      <c r="H1273" s="243"/>
      <c r="I1273" s="243"/>
      <c r="J1273" s="243"/>
      <c r="K1273" s="243"/>
      <c r="L1273" s="243"/>
      <c r="M1273" s="243"/>
      <c r="N1273" s="243"/>
      <c r="O1273" s="243"/>
      <c r="P1273" s="243"/>
      <c r="Q1273" s="243"/>
      <c r="R1273" s="243"/>
      <c r="S1273" s="243"/>
      <c r="T1273" s="243"/>
      <c r="U1273" s="243"/>
      <c r="V1273" s="243"/>
      <c r="W1273" s="243"/>
      <c r="X1273" s="243"/>
      <c r="Y1273" s="243"/>
    </row>
    <row r="1274" spans="1:25">
      <c r="A1274" s="44"/>
      <c r="B1274" s="323"/>
      <c r="C1274" s="323"/>
      <c r="D1274" s="323"/>
      <c r="E1274" s="323"/>
      <c r="F1274" s="44"/>
      <c r="G1274" s="243"/>
      <c r="H1274" s="243"/>
      <c r="I1274" s="243"/>
      <c r="J1274" s="243"/>
      <c r="K1274" s="243"/>
      <c r="L1274" s="243"/>
      <c r="M1274" s="243"/>
      <c r="N1274" s="243"/>
      <c r="O1274" s="243"/>
      <c r="P1274" s="243"/>
      <c r="Q1274" s="243"/>
      <c r="R1274" s="243"/>
      <c r="S1274" s="243"/>
      <c r="T1274" s="243"/>
      <c r="U1274" s="243"/>
      <c r="V1274" s="243"/>
      <c r="W1274" s="243"/>
      <c r="X1274" s="243"/>
      <c r="Y1274" s="243"/>
    </row>
    <row r="1275" spans="1:25">
      <c r="A1275" s="44"/>
      <c r="B1275" s="323"/>
      <c r="C1275" s="323"/>
      <c r="D1275" s="323"/>
      <c r="E1275" s="323"/>
      <c r="F1275" s="44"/>
      <c r="G1275" s="243"/>
      <c r="H1275" s="243"/>
      <c r="I1275" s="243"/>
      <c r="J1275" s="243"/>
      <c r="K1275" s="243"/>
      <c r="L1275" s="243"/>
      <c r="M1275" s="243"/>
      <c r="N1275" s="243"/>
      <c r="O1275" s="243"/>
      <c r="P1275" s="243"/>
      <c r="Q1275" s="243"/>
      <c r="R1275" s="243"/>
      <c r="S1275" s="243"/>
      <c r="T1275" s="243"/>
      <c r="U1275" s="243"/>
      <c r="V1275" s="243"/>
      <c r="W1275" s="243"/>
      <c r="X1275" s="243"/>
      <c r="Y1275" s="243"/>
    </row>
    <row r="1276" spans="1:25" ht="18.75">
      <c r="A1276" s="181">
        <v>1</v>
      </c>
      <c r="B1276" s="306" t="s">
        <v>2136</v>
      </c>
      <c r="C1276" s="306"/>
      <c r="D1276" s="307" t="s">
        <v>4841</v>
      </c>
      <c r="E1276" s="307" t="s">
        <v>4842</v>
      </c>
      <c r="F1276" s="181">
        <v>97</v>
      </c>
      <c r="G1276" s="238">
        <v>4.3192000000000013</v>
      </c>
      <c r="H1276" s="238"/>
      <c r="I1276" s="308">
        <f t="shared" ref="I1276:I1339" si="218">ROUND(F1276*55/100*50*0.0015,1)</f>
        <v>4</v>
      </c>
      <c r="J1276" s="308">
        <f t="shared" ref="J1276:J1339" si="219">K1276+L1276</f>
        <v>3.8</v>
      </c>
      <c r="K1276" s="308">
        <f t="shared" ref="K1276:K1339" si="220">ROUND(I1276*1/3,1)</f>
        <v>1.3</v>
      </c>
      <c r="L1276" s="308">
        <f t="shared" ref="L1276:L1339" si="221">ROUND(I1276*2/3.25,1)</f>
        <v>2.5</v>
      </c>
      <c r="M1276" s="308">
        <v>0</v>
      </c>
      <c r="N1276" s="308">
        <f t="shared" ref="N1276:N1339" si="222">L1276-H1276</f>
        <v>2.5</v>
      </c>
      <c r="O1276" s="308">
        <f t="shared" ref="O1276:O1339" si="223">M1276+N1276</f>
        <v>2.5</v>
      </c>
      <c r="P1276" s="34">
        <f t="shared" ref="P1276:Q1339" si="224">M1276*1/3</f>
        <v>0</v>
      </c>
      <c r="Q1276" s="34">
        <f t="shared" si="224"/>
        <v>0.83333333333333337</v>
      </c>
      <c r="R1276" s="33"/>
      <c r="S1276" s="33"/>
      <c r="T1276" s="33">
        <f t="shared" ref="T1276:U1339" si="225">M1276*1/3</f>
        <v>0</v>
      </c>
      <c r="U1276" s="309">
        <f t="shared" si="225"/>
        <v>0.83333333333333337</v>
      </c>
      <c r="V1276" s="185"/>
      <c r="W1276" s="185">
        <f t="shared" ref="W1276:X1339" si="226">M1276*1/3</f>
        <v>0</v>
      </c>
      <c r="X1276" s="185">
        <f t="shared" si="226"/>
        <v>0.83333333333333337</v>
      </c>
      <c r="Y1276" s="185"/>
    </row>
    <row r="1277" spans="1:25" ht="18.75">
      <c r="A1277" s="181">
        <v>2</v>
      </c>
      <c r="B1277" s="306" t="s">
        <v>2136</v>
      </c>
      <c r="C1277" s="306"/>
      <c r="D1277" s="307" t="s">
        <v>507</v>
      </c>
      <c r="E1277" s="307" t="s">
        <v>4843</v>
      </c>
      <c r="F1277" s="181">
        <v>30</v>
      </c>
      <c r="G1277" s="238"/>
      <c r="H1277" s="238"/>
      <c r="I1277" s="308">
        <f t="shared" si="218"/>
        <v>1.2</v>
      </c>
      <c r="J1277" s="308">
        <f t="shared" si="219"/>
        <v>1.1000000000000001</v>
      </c>
      <c r="K1277" s="308">
        <f t="shared" si="220"/>
        <v>0.4</v>
      </c>
      <c r="L1277" s="308">
        <f t="shared" si="221"/>
        <v>0.7</v>
      </c>
      <c r="M1277" s="308">
        <f t="shared" ref="M1277:N1340" si="227">K1277-G1277</f>
        <v>0.4</v>
      </c>
      <c r="N1277" s="308">
        <f t="shared" si="222"/>
        <v>0.7</v>
      </c>
      <c r="O1277" s="308">
        <f t="shared" si="223"/>
        <v>1.1000000000000001</v>
      </c>
      <c r="P1277" s="34">
        <f t="shared" si="224"/>
        <v>0.13333333333333333</v>
      </c>
      <c r="Q1277" s="34">
        <f t="shared" si="224"/>
        <v>0.23333333333333331</v>
      </c>
      <c r="R1277" s="33"/>
      <c r="S1277" s="33"/>
      <c r="T1277" s="33">
        <f t="shared" si="225"/>
        <v>0.13333333333333333</v>
      </c>
      <c r="U1277" s="309">
        <f t="shared" si="225"/>
        <v>0.23333333333333331</v>
      </c>
      <c r="V1277" s="185"/>
      <c r="W1277" s="185">
        <f t="shared" si="226"/>
        <v>0.13333333333333333</v>
      </c>
      <c r="X1277" s="185">
        <f t="shared" si="226"/>
        <v>0.23333333333333331</v>
      </c>
      <c r="Y1277" s="185"/>
    </row>
    <row r="1278" spans="1:25" ht="18.75">
      <c r="A1278" s="181">
        <v>3</v>
      </c>
      <c r="B1278" s="306" t="s">
        <v>2136</v>
      </c>
      <c r="C1278" s="306"/>
      <c r="D1278" s="307" t="s">
        <v>4844</v>
      </c>
      <c r="E1278" s="307" t="s">
        <v>4845</v>
      </c>
      <c r="F1278" s="181">
        <v>104</v>
      </c>
      <c r="G1278" s="238">
        <v>4.7953000000000019</v>
      </c>
      <c r="H1278" s="238"/>
      <c r="I1278" s="308">
        <f t="shared" si="218"/>
        <v>4.3</v>
      </c>
      <c r="J1278" s="308">
        <f t="shared" si="219"/>
        <v>4</v>
      </c>
      <c r="K1278" s="308">
        <f t="shared" si="220"/>
        <v>1.4</v>
      </c>
      <c r="L1278" s="308">
        <f t="shared" si="221"/>
        <v>2.6</v>
      </c>
      <c r="M1278" s="308">
        <v>0</v>
      </c>
      <c r="N1278" s="308">
        <f t="shared" si="222"/>
        <v>2.6</v>
      </c>
      <c r="O1278" s="308">
        <f t="shared" si="223"/>
        <v>2.6</v>
      </c>
      <c r="P1278" s="34">
        <f t="shared" si="224"/>
        <v>0</v>
      </c>
      <c r="Q1278" s="34">
        <f t="shared" si="224"/>
        <v>0.8666666666666667</v>
      </c>
      <c r="R1278" s="33"/>
      <c r="S1278" s="33"/>
      <c r="T1278" s="33">
        <f t="shared" si="225"/>
        <v>0</v>
      </c>
      <c r="U1278" s="309">
        <f t="shared" si="225"/>
        <v>0.8666666666666667</v>
      </c>
      <c r="V1278" s="185"/>
      <c r="W1278" s="185">
        <f t="shared" si="226"/>
        <v>0</v>
      </c>
      <c r="X1278" s="185">
        <f t="shared" si="226"/>
        <v>0.8666666666666667</v>
      </c>
      <c r="Y1278" s="185"/>
    </row>
    <row r="1279" spans="1:25" ht="18.75">
      <c r="A1279" s="181">
        <v>4</v>
      </c>
      <c r="B1279" s="306" t="s">
        <v>2136</v>
      </c>
      <c r="C1279" s="306"/>
      <c r="D1279" s="307"/>
      <c r="E1279" s="307" t="s">
        <v>4846</v>
      </c>
      <c r="F1279" s="181">
        <v>153</v>
      </c>
      <c r="G1279" s="238"/>
      <c r="H1279" s="238">
        <v>5.049300000000005</v>
      </c>
      <c r="I1279" s="308">
        <f t="shared" si="218"/>
        <v>6.3</v>
      </c>
      <c r="J1279" s="308">
        <f t="shared" si="219"/>
        <v>6</v>
      </c>
      <c r="K1279" s="308">
        <f t="shared" si="220"/>
        <v>2.1</v>
      </c>
      <c r="L1279" s="308">
        <f t="shared" si="221"/>
        <v>3.9</v>
      </c>
      <c r="M1279" s="308">
        <f t="shared" si="227"/>
        <v>2.1</v>
      </c>
      <c r="N1279" s="308">
        <v>0</v>
      </c>
      <c r="O1279" s="308">
        <f t="shared" si="223"/>
        <v>2.1</v>
      </c>
      <c r="P1279" s="34">
        <f t="shared" si="224"/>
        <v>0.70000000000000007</v>
      </c>
      <c r="Q1279" s="34">
        <f t="shared" si="224"/>
        <v>0</v>
      </c>
      <c r="R1279" s="33"/>
      <c r="S1279" s="33"/>
      <c r="T1279" s="33">
        <f t="shared" si="225"/>
        <v>0.70000000000000007</v>
      </c>
      <c r="U1279" s="309">
        <f t="shared" si="225"/>
        <v>0</v>
      </c>
      <c r="V1279" s="185"/>
      <c r="W1279" s="185">
        <f t="shared" si="226"/>
        <v>0.70000000000000007</v>
      </c>
      <c r="X1279" s="185">
        <f t="shared" si="226"/>
        <v>0</v>
      </c>
      <c r="Y1279" s="185"/>
    </row>
    <row r="1280" spans="1:25" ht="18.75">
      <c r="A1280" s="181">
        <v>5</v>
      </c>
      <c r="B1280" s="306" t="s">
        <v>2136</v>
      </c>
      <c r="C1280" s="306"/>
      <c r="D1280" s="307" t="s">
        <v>2212</v>
      </c>
      <c r="E1280" s="307" t="s">
        <v>4847</v>
      </c>
      <c r="F1280" s="181">
        <v>120</v>
      </c>
      <c r="G1280" s="238"/>
      <c r="H1280" s="238"/>
      <c r="I1280" s="308">
        <f t="shared" si="218"/>
        <v>5</v>
      </c>
      <c r="J1280" s="308">
        <f t="shared" si="219"/>
        <v>4.8</v>
      </c>
      <c r="K1280" s="308">
        <f t="shared" si="220"/>
        <v>1.7</v>
      </c>
      <c r="L1280" s="308">
        <f t="shared" si="221"/>
        <v>3.1</v>
      </c>
      <c r="M1280" s="308">
        <f t="shared" si="227"/>
        <v>1.7</v>
      </c>
      <c r="N1280" s="308">
        <f t="shared" si="222"/>
        <v>3.1</v>
      </c>
      <c r="O1280" s="308">
        <f t="shared" si="223"/>
        <v>4.8</v>
      </c>
      <c r="P1280" s="34">
        <f t="shared" si="224"/>
        <v>0.56666666666666665</v>
      </c>
      <c r="Q1280" s="34">
        <f t="shared" si="224"/>
        <v>1.0333333333333334</v>
      </c>
      <c r="R1280" s="33"/>
      <c r="S1280" s="33"/>
      <c r="T1280" s="33">
        <f t="shared" si="225"/>
        <v>0.56666666666666665</v>
      </c>
      <c r="U1280" s="309">
        <f t="shared" si="225"/>
        <v>1.0333333333333334</v>
      </c>
      <c r="V1280" s="185"/>
      <c r="W1280" s="185">
        <f t="shared" si="226"/>
        <v>0.56666666666666665</v>
      </c>
      <c r="X1280" s="185">
        <f t="shared" si="226"/>
        <v>1.0333333333333334</v>
      </c>
      <c r="Y1280" s="185"/>
    </row>
    <row r="1281" spans="1:25" ht="18.75">
      <c r="A1281" s="181">
        <v>6</v>
      </c>
      <c r="B1281" s="306" t="s">
        <v>2136</v>
      </c>
      <c r="C1281" s="306"/>
      <c r="D1281" s="307" t="s">
        <v>1102</v>
      </c>
      <c r="E1281" s="307" t="s">
        <v>4826</v>
      </c>
      <c r="F1281" s="181">
        <v>83</v>
      </c>
      <c r="G1281" s="238">
        <v>2.4975000000000005</v>
      </c>
      <c r="H1281" s="238">
        <v>2.2035000000000009</v>
      </c>
      <c r="I1281" s="308">
        <f t="shared" si="218"/>
        <v>3.4</v>
      </c>
      <c r="J1281" s="308">
        <f t="shared" si="219"/>
        <v>3.2</v>
      </c>
      <c r="K1281" s="308">
        <f t="shared" si="220"/>
        <v>1.1000000000000001</v>
      </c>
      <c r="L1281" s="308">
        <f t="shared" si="221"/>
        <v>2.1</v>
      </c>
      <c r="M1281" s="308">
        <v>0</v>
      </c>
      <c r="N1281" s="308">
        <v>0</v>
      </c>
      <c r="O1281" s="308">
        <f t="shared" si="223"/>
        <v>0</v>
      </c>
      <c r="P1281" s="34">
        <f t="shared" si="224"/>
        <v>0</v>
      </c>
      <c r="Q1281" s="34">
        <f t="shared" si="224"/>
        <v>0</v>
      </c>
      <c r="R1281" s="33"/>
      <c r="S1281" s="33"/>
      <c r="T1281" s="33">
        <f t="shared" si="225"/>
        <v>0</v>
      </c>
      <c r="U1281" s="309">
        <f t="shared" si="225"/>
        <v>0</v>
      </c>
      <c r="V1281" s="185"/>
      <c r="W1281" s="185">
        <f t="shared" si="226"/>
        <v>0</v>
      </c>
      <c r="X1281" s="185">
        <f t="shared" si="226"/>
        <v>0</v>
      </c>
      <c r="Y1281" s="185"/>
    </row>
    <row r="1282" spans="1:25" ht="18.75">
      <c r="A1282" s="181">
        <v>7</v>
      </c>
      <c r="B1282" s="306" t="s">
        <v>2136</v>
      </c>
      <c r="C1282" s="306"/>
      <c r="D1282" s="307" t="s">
        <v>2176</v>
      </c>
      <c r="E1282" s="307" t="s">
        <v>4848</v>
      </c>
      <c r="F1282" s="181">
        <v>120</v>
      </c>
      <c r="G1282" s="238">
        <v>10.397499999999999</v>
      </c>
      <c r="H1282" s="238"/>
      <c r="I1282" s="308">
        <f t="shared" si="218"/>
        <v>5</v>
      </c>
      <c r="J1282" s="308">
        <f t="shared" si="219"/>
        <v>4.8</v>
      </c>
      <c r="K1282" s="308">
        <f t="shared" si="220"/>
        <v>1.7</v>
      </c>
      <c r="L1282" s="308">
        <f t="shared" si="221"/>
        <v>3.1</v>
      </c>
      <c r="M1282" s="308">
        <v>0</v>
      </c>
      <c r="N1282" s="308">
        <f t="shared" si="222"/>
        <v>3.1</v>
      </c>
      <c r="O1282" s="308">
        <f t="shared" si="223"/>
        <v>3.1</v>
      </c>
      <c r="P1282" s="34">
        <f t="shared" si="224"/>
        <v>0</v>
      </c>
      <c r="Q1282" s="34">
        <f t="shared" si="224"/>
        <v>1.0333333333333334</v>
      </c>
      <c r="R1282" s="33"/>
      <c r="S1282" s="33"/>
      <c r="T1282" s="33">
        <f t="shared" si="225"/>
        <v>0</v>
      </c>
      <c r="U1282" s="309">
        <f t="shared" si="225"/>
        <v>1.0333333333333334</v>
      </c>
      <c r="V1282" s="185"/>
      <c r="W1282" s="185">
        <f t="shared" si="226"/>
        <v>0</v>
      </c>
      <c r="X1282" s="185">
        <f t="shared" si="226"/>
        <v>1.0333333333333334</v>
      </c>
      <c r="Y1282" s="185"/>
    </row>
    <row r="1283" spans="1:25" ht="18.75">
      <c r="A1283" s="181">
        <v>8</v>
      </c>
      <c r="B1283" s="306" t="s">
        <v>2136</v>
      </c>
      <c r="C1283" s="306"/>
      <c r="D1283" s="307" t="s">
        <v>2169</v>
      </c>
      <c r="E1283" s="307" t="s">
        <v>4849</v>
      </c>
      <c r="F1283" s="181">
        <v>156</v>
      </c>
      <c r="G1283" s="238">
        <v>3.9639999999999995</v>
      </c>
      <c r="H1283" s="238">
        <v>9.9173050000000007</v>
      </c>
      <c r="I1283" s="308">
        <f t="shared" si="218"/>
        <v>6.4</v>
      </c>
      <c r="J1283" s="308">
        <f t="shared" si="219"/>
        <v>6</v>
      </c>
      <c r="K1283" s="308">
        <f t="shared" si="220"/>
        <v>2.1</v>
      </c>
      <c r="L1283" s="308">
        <f t="shared" si="221"/>
        <v>3.9</v>
      </c>
      <c r="M1283" s="308">
        <v>0</v>
      </c>
      <c r="N1283" s="308">
        <v>0</v>
      </c>
      <c r="O1283" s="308">
        <f t="shared" si="223"/>
        <v>0</v>
      </c>
      <c r="P1283" s="34">
        <f t="shared" si="224"/>
        <v>0</v>
      </c>
      <c r="Q1283" s="34">
        <f t="shared" si="224"/>
        <v>0</v>
      </c>
      <c r="R1283" s="33"/>
      <c r="S1283" s="33"/>
      <c r="T1283" s="33">
        <f t="shared" si="225"/>
        <v>0</v>
      </c>
      <c r="U1283" s="309">
        <f t="shared" si="225"/>
        <v>0</v>
      </c>
      <c r="V1283" s="185"/>
      <c r="W1283" s="185">
        <f t="shared" si="226"/>
        <v>0</v>
      </c>
      <c r="X1283" s="185">
        <f t="shared" si="226"/>
        <v>0</v>
      </c>
      <c r="Y1283" s="185"/>
    </row>
    <row r="1284" spans="1:25" ht="18.75">
      <c r="A1284" s="181">
        <v>9</v>
      </c>
      <c r="B1284" s="306" t="s">
        <v>2136</v>
      </c>
      <c r="C1284" s="306"/>
      <c r="D1284" s="307" t="s">
        <v>2190</v>
      </c>
      <c r="E1284" s="307" t="s">
        <v>4850</v>
      </c>
      <c r="F1284" s="181">
        <v>103</v>
      </c>
      <c r="G1284" s="238">
        <v>3.7945000000000002</v>
      </c>
      <c r="H1284" s="238"/>
      <c r="I1284" s="308">
        <f t="shared" si="218"/>
        <v>4.2</v>
      </c>
      <c r="J1284" s="308">
        <f t="shared" si="219"/>
        <v>4</v>
      </c>
      <c r="K1284" s="308">
        <f t="shared" si="220"/>
        <v>1.4</v>
      </c>
      <c r="L1284" s="308">
        <f t="shared" si="221"/>
        <v>2.6</v>
      </c>
      <c r="M1284" s="308">
        <v>0</v>
      </c>
      <c r="N1284" s="308">
        <f t="shared" si="222"/>
        <v>2.6</v>
      </c>
      <c r="O1284" s="308">
        <f t="shared" si="223"/>
        <v>2.6</v>
      </c>
      <c r="P1284" s="34">
        <f t="shared" si="224"/>
        <v>0</v>
      </c>
      <c r="Q1284" s="34">
        <f t="shared" si="224"/>
        <v>0.8666666666666667</v>
      </c>
      <c r="R1284" s="33"/>
      <c r="S1284" s="33"/>
      <c r="T1284" s="33">
        <f t="shared" si="225"/>
        <v>0</v>
      </c>
      <c r="U1284" s="309">
        <f t="shared" si="225"/>
        <v>0.8666666666666667</v>
      </c>
      <c r="V1284" s="185"/>
      <c r="W1284" s="185">
        <f t="shared" si="226"/>
        <v>0</v>
      </c>
      <c r="X1284" s="185">
        <f t="shared" si="226"/>
        <v>0.8666666666666667</v>
      </c>
      <c r="Y1284" s="185"/>
    </row>
    <row r="1285" spans="1:25" ht="18.75">
      <c r="A1285" s="181">
        <v>10</v>
      </c>
      <c r="B1285" s="306" t="s">
        <v>2136</v>
      </c>
      <c r="C1285" s="306"/>
      <c r="D1285" s="307" t="s">
        <v>231</v>
      </c>
      <c r="E1285" s="307" t="s">
        <v>4485</v>
      </c>
      <c r="F1285" s="181">
        <v>125</v>
      </c>
      <c r="G1285" s="238">
        <v>3.4820000000000002</v>
      </c>
      <c r="H1285" s="238">
        <v>4.32</v>
      </c>
      <c r="I1285" s="308">
        <f t="shared" si="218"/>
        <v>5.2</v>
      </c>
      <c r="J1285" s="308">
        <f t="shared" si="219"/>
        <v>4.9000000000000004</v>
      </c>
      <c r="K1285" s="308">
        <f t="shared" si="220"/>
        <v>1.7</v>
      </c>
      <c r="L1285" s="308">
        <f t="shared" si="221"/>
        <v>3.2</v>
      </c>
      <c r="M1285" s="308">
        <v>0</v>
      </c>
      <c r="N1285" s="308">
        <v>0</v>
      </c>
      <c r="O1285" s="308">
        <f t="shared" si="223"/>
        <v>0</v>
      </c>
      <c r="P1285" s="34">
        <f t="shared" si="224"/>
        <v>0</v>
      </c>
      <c r="Q1285" s="34">
        <f t="shared" si="224"/>
        <v>0</v>
      </c>
      <c r="R1285" s="33"/>
      <c r="S1285" s="33"/>
      <c r="T1285" s="33">
        <f t="shared" si="225"/>
        <v>0</v>
      </c>
      <c r="U1285" s="309">
        <f t="shared" si="225"/>
        <v>0</v>
      </c>
      <c r="V1285" s="185"/>
      <c r="W1285" s="185">
        <f t="shared" si="226"/>
        <v>0</v>
      </c>
      <c r="X1285" s="185">
        <f t="shared" si="226"/>
        <v>0</v>
      </c>
      <c r="Y1285" s="185"/>
    </row>
    <row r="1286" spans="1:25" ht="18.75">
      <c r="A1286" s="181">
        <v>11</v>
      </c>
      <c r="B1286" s="306" t="s">
        <v>2136</v>
      </c>
      <c r="C1286" s="306"/>
      <c r="D1286" s="307" t="s">
        <v>2199</v>
      </c>
      <c r="E1286" s="307" t="s">
        <v>4851</v>
      </c>
      <c r="F1286" s="181">
        <v>59</v>
      </c>
      <c r="G1286" s="238"/>
      <c r="H1286" s="238"/>
      <c r="I1286" s="308">
        <f t="shared" si="218"/>
        <v>2.4</v>
      </c>
      <c r="J1286" s="308">
        <f t="shared" si="219"/>
        <v>2.2999999999999998</v>
      </c>
      <c r="K1286" s="308">
        <f t="shared" si="220"/>
        <v>0.8</v>
      </c>
      <c r="L1286" s="308">
        <f t="shared" si="221"/>
        <v>1.5</v>
      </c>
      <c r="M1286" s="308">
        <f t="shared" si="227"/>
        <v>0.8</v>
      </c>
      <c r="N1286" s="308">
        <f t="shared" si="222"/>
        <v>1.5</v>
      </c>
      <c r="O1286" s="308">
        <f t="shared" si="223"/>
        <v>2.2999999999999998</v>
      </c>
      <c r="P1286" s="34">
        <f t="shared" si="224"/>
        <v>0.26666666666666666</v>
      </c>
      <c r="Q1286" s="34">
        <f t="shared" si="224"/>
        <v>0.5</v>
      </c>
      <c r="R1286" s="33"/>
      <c r="S1286" s="33"/>
      <c r="T1286" s="33">
        <f t="shared" si="225"/>
        <v>0.26666666666666666</v>
      </c>
      <c r="U1286" s="309">
        <f t="shared" si="225"/>
        <v>0.5</v>
      </c>
      <c r="V1286" s="185"/>
      <c r="W1286" s="185">
        <f t="shared" si="226"/>
        <v>0.26666666666666666</v>
      </c>
      <c r="X1286" s="185">
        <f t="shared" si="226"/>
        <v>0.5</v>
      </c>
      <c r="Y1286" s="185"/>
    </row>
    <row r="1287" spans="1:25" ht="18.75">
      <c r="A1287" s="181">
        <v>12</v>
      </c>
      <c r="B1287" s="306" t="s">
        <v>2136</v>
      </c>
      <c r="C1287" s="306"/>
      <c r="D1287" s="307" t="s">
        <v>441</v>
      </c>
      <c r="E1287" s="307" t="s">
        <v>4391</v>
      </c>
      <c r="F1287" s="181">
        <v>178</v>
      </c>
      <c r="G1287" s="238">
        <v>10.8445</v>
      </c>
      <c r="H1287" s="238">
        <v>14.573499999999999</v>
      </c>
      <c r="I1287" s="308">
        <f t="shared" si="218"/>
        <v>7.3</v>
      </c>
      <c r="J1287" s="308">
        <f t="shared" si="219"/>
        <v>6.9</v>
      </c>
      <c r="K1287" s="308">
        <f t="shared" si="220"/>
        <v>2.4</v>
      </c>
      <c r="L1287" s="308">
        <f t="shared" si="221"/>
        <v>4.5</v>
      </c>
      <c r="M1287" s="308">
        <v>0</v>
      </c>
      <c r="N1287" s="308">
        <v>0</v>
      </c>
      <c r="O1287" s="308">
        <f t="shared" si="223"/>
        <v>0</v>
      </c>
      <c r="P1287" s="34">
        <f t="shared" si="224"/>
        <v>0</v>
      </c>
      <c r="Q1287" s="34">
        <f t="shared" si="224"/>
        <v>0</v>
      </c>
      <c r="R1287" s="33"/>
      <c r="S1287" s="33"/>
      <c r="T1287" s="33">
        <f t="shared" si="225"/>
        <v>0</v>
      </c>
      <c r="U1287" s="309">
        <f t="shared" si="225"/>
        <v>0</v>
      </c>
      <c r="V1287" s="185"/>
      <c r="W1287" s="185">
        <f t="shared" si="226"/>
        <v>0</v>
      </c>
      <c r="X1287" s="185">
        <f t="shared" si="226"/>
        <v>0</v>
      </c>
      <c r="Y1287" s="185"/>
    </row>
    <row r="1288" spans="1:25" ht="18.75">
      <c r="A1288" s="181">
        <v>13</v>
      </c>
      <c r="B1288" s="306" t="s">
        <v>2136</v>
      </c>
      <c r="C1288" s="306"/>
      <c r="D1288" s="307" t="s">
        <v>2197</v>
      </c>
      <c r="E1288" s="307" t="s">
        <v>4852</v>
      </c>
      <c r="F1288" s="181">
        <v>45</v>
      </c>
      <c r="G1288" s="238"/>
      <c r="H1288" s="238">
        <v>4.5120000000000005</v>
      </c>
      <c r="I1288" s="308">
        <f t="shared" si="218"/>
        <v>1.9</v>
      </c>
      <c r="J1288" s="308">
        <f t="shared" si="219"/>
        <v>1.7999999999999998</v>
      </c>
      <c r="K1288" s="308">
        <f t="shared" si="220"/>
        <v>0.6</v>
      </c>
      <c r="L1288" s="308">
        <f t="shared" si="221"/>
        <v>1.2</v>
      </c>
      <c r="M1288" s="308">
        <f t="shared" si="227"/>
        <v>0.6</v>
      </c>
      <c r="N1288" s="308">
        <v>0</v>
      </c>
      <c r="O1288" s="308">
        <f t="shared" si="223"/>
        <v>0.6</v>
      </c>
      <c r="P1288" s="34">
        <f t="shared" si="224"/>
        <v>0.19999999999999998</v>
      </c>
      <c r="Q1288" s="34">
        <f t="shared" si="224"/>
        <v>0</v>
      </c>
      <c r="R1288" s="33"/>
      <c r="S1288" s="33"/>
      <c r="T1288" s="33">
        <f t="shared" si="225"/>
        <v>0.19999999999999998</v>
      </c>
      <c r="U1288" s="309">
        <f t="shared" si="225"/>
        <v>0</v>
      </c>
      <c r="V1288" s="185"/>
      <c r="W1288" s="185">
        <f t="shared" si="226"/>
        <v>0.19999999999999998</v>
      </c>
      <c r="X1288" s="185">
        <f t="shared" si="226"/>
        <v>0</v>
      </c>
      <c r="Y1288" s="185"/>
    </row>
    <row r="1289" spans="1:25" ht="18.75">
      <c r="A1289" s="181">
        <v>14</v>
      </c>
      <c r="B1289" s="306" t="s">
        <v>2136</v>
      </c>
      <c r="C1289" s="306"/>
      <c r="D1289" s="307" t="s">
        <v>2161</v>
      </c>
      <c r="E1289" s="307" t="s">
        <v>4853</v>
      </c>
      <c r="F1289" s="181">
        <v>55</v>
      </c>
      <c r="G1289" s="238"/>
      <c r="H1289" s="238">
        <v>4.7505000000000015</v>
      </c>
      <c r="I1289" s="308">
        <f t="shared" si="218"/>
        <v>2.2999999999999998</v>
      </c>
      <c r="J1289" s="308">
        <f t="shared" si="219"/>
        <v>2.2000000000000002</v>
      </c>
      <c r="K1289" s="308">
        <f t="shared" si="220"/>
        <v>0.8</v>
      </c>
      <c r="L1289" s="308">
        <f t="shared" si="221"/>
        <v>1.4</v>
      </c>
      <c r="M1289" s="308">
        <f t="shared" si="227"/>
        <v>0.8</v>
      </c>
      <c r="N1289" s="308">
        <v>0</v>
      </c>
      <c r="O1289" s="308">
        <f t="shared" si="223"/>
        <v>0.8</v>
      </c>
      <c r="P1289" s="34">
        <f t="shared" si="224"/>
        <v>0.26666666666666666</v>
      </c>
      <c r="Q1289" s="34">
        <f t="shared" si="224"/>
        <v>0</v>
      </c>
      <c r="R1289" s="33"/>
      <c r="S1289" s="33"/>
      <c r="T1289" s="33">
        <f t="shared" si="225"/>
        <v>0.26666666666666666</v>
      </c>
      <c r="U1289" s="309">
        <f t="shared" si="225"/>
        <v>0</v>
      </c>
      <c r="V1289" s="185"/>
      <c r="W1289" s="185">
        <f t="shared" si="226"/>
        <v>0.26666666666666666</v>
      </c>
      <c r="X1289" s="185">
        <f t="shared" si="226"/>
        <v>0</v>
      </c>
      <c r="Y1289" s="185"/>
    </row>
    <row r="1290" spans="1:25" ht="18.75">
      <c r="A1290" s="181">
        <v>15</v>
      </c>
      <c r="B1290" s="306" t="s">
        <v>2136</v>
      </c>
      <c r="C1290" s="306"/>
      <c r="D1290" s="307" t="s">
        <v>149</v>
      </c>
      <c r="E1290" s="307" t="s">
        <v>4854</v>
      </c>
      <c r="F1290" s="181">
        <v>66</v>
      </c>
      <c r="G1290" s="238">
        <v>0.36849999999999933</v>
      </c>
      <c r="H1290" s="238">
        <v>1.2824999999999998</v>
      </c>
      <c r="I1290" s="308">
        <f t="shared" si="218"/>
        <v>2.7</v>
      </c>
      <c r="J1290" s="308">
        <f t="shared" si="219"/>
        <v>2.6</v>
      </c>
      <c r="K1290" s="308">
        <f t="shared" si="220"/>
        <v>0.9</v>
      </c>
      <c r="L1290" s="308">
        <f t="shared" si="221"/>
        <v>1.7</v>
      </c>
      <c r="M1290" s="308">
        <f t="shared" si="227"/>
        <v>0.53150000000000075</v>
      </c>
      <c r="N1290" s="308">
        <f t="shared" si="222"/>
        <v>0.4175000000000002</v>
      </c>
      <c r="O1290" s="308">
        <f t="shared" si="223"/>
        <v>0.94900000000000095</v>
      </c>
      <c r="P1290" s="34">
        <f t="shared" si="224"/>
        <v>0.17716666666666692</v>
      </c>
      <c r="Q1290" s="34">
        <f t="shared" si="224"/>
        <v>0.13916666666666674</v>
      </c>
      <c r="R1290" s="33"/>
      <c r="S1290" s="33"/>
      <c r="T1290" s="33">
        <f t="shared" si="225"/>
        <v>0.17716666666666692</v>
      </c>
      <c r="U1290" s="309">
        <f t="shared" si="225"/>
        <v>0.13916666666666674</v>
      </c>
      <c r="V1290" s="185"/>
      <c r="W1290" s="185">
        <f t="shared" si="226"/>
        <v>0.17716666666666692</v>
      </c>
      <c r="X1290" s="185">
        <f t="shared" si="226"/>
        <v>0.13916666666666674</v>
      </c>
      <c r="Y1290" s="185"/>
    </row>
    <row r="1291" spans="1:25" ht="18.75">
      <c r="A1291" s="181">
        <v>16</v>
      </c>
      <c r="B1291" s="306" t="s">
        <v>2136</v>
      </c>
      <c r="C1291" s="306"/>
      <c r="D1291" s="340" t="s">
        <v>2152</v>
      </c>
      <c r="E1291" s="340" t="s">
        <v>4855</v>
      </c>
      <c r="F1291" s="181">
        <v>150</v>
      </c>
      <c r="G1291" s="238">
        <v>7.1255000000000015</v>
      </c>
      <c r="H1291" s="238"/>
      <c r="I1291" s="308">
        <f t="shared" si="218"/>
        <v>6.2</v>
      </c>
      <c r="J1291" s="308">
        <f t="shared" si="219"/>
        <v>5.9</v>
      </c>
      <c r="K1291" s="308">
        <f t="shared" si="220"/>
        <v>2.1</v>
      </c>
      <c r="L1291" s="308">
        <f t="shared" si="221"/>
        <v>3.8</v>
      </c>
      <c r="M1291" s="308">
        <v>0</v>
      </c>
      <c r="N1291" s="308">
        <f t="shared" si="222"/>
        <v>3.8</v>
      </c>
      <c r="O1291" s="308">
        <f t="shared" si="223"/>
        <v>3.8</v>
      </c>
      <c r="P1291" s="34">
        <f t="shared" si="224"/>
        <v>0</v>
      </c>
      <c r="Q1291" s="34">
        <f t="shared" si="224"/>
        <v>1.2666666666666666</v>
      </c>
      <c r="R1291" s="33"/>
      <c r="S1291" s="33"/>
      <c r="T1291" s="33">
        <f t="shared" si="225"/>
        <v>0</v>
      </c>
      <c r="U1291" s="309">
        <f t="shared" si="225"/>
        <v>1.2666666666666666</v>
      </c>
      <c r="V1291" s="185"/>
      <c r="W1291" s="185">
        <f t="shared" si="226"/>
        <v>0</v>
      </c>
      <c r="X1291" s="185">
        <f t="shared" si="226"/>
        <v>1.2666666666666666</v>
      </c>
      <c r="Y1291" s="185"/>
    </row>
    <row r="1292" spans="1:25" ht="18.75">
      <c r="A1292" s="181">
        <v>17</v>
      </c>
      <c r="B1292" s="306" t="s">
        <v>2136</v>
      </c>
      <c r="C1292" s="306"/>
      <c r="D1292" s="307" t="s">
        <v>2172</v>
      </c>
      <c r="E1292" s="307" t="s">
        <v>4856</v>
      </c>
      <c r="F1292" s="181">
        <v>103</v>
      </c>
      <c r="G1292" s="238"/>
      <c r="H1292" s="238"/>
      <c r="I1292" s="308">
        <f t="shared" si="218"/>
        <v>4.2</v>
      </c>
      <c r="J1292" s="308">
        <f t="shared" si="219"/>
        <v>4</v>
      </c>
      <c r="K1292" s="308">
        <f t="shared" si="220"/>
        <v>1.4</v>
      </c>
      <c r="L1292" s="308">
        <f t="shared" si="221"/>
        <v>2.6</v>
      </c>
      <c r="M1292" s="308">
        <f t="shared" si="227"/>
        <v>1.4</v>
      </c>
      <c r="N1292" s="308">
        <f t="shared" si="222"/>
        <v>2.6</v>
      </c>
      <c r="O1292" s="308">
        <f t="shared" si="223"/>
        <v>4</v>
      </c>
      <c r="P1292" s="34">
        <f t="shared" si="224"/>
        <v>0.46666666666666662</v>
      </c>
      <c r="Q1292" s="34">
        <f t="shared" si="224"/>
        <v>0.8666666666666667</v>
      </c>
      <c r="R1292" s="33"/>
      <c r="S1292" s="33"/>
      <c r="T1292" s="33">
        <f t="shared" si="225"/>
        <v>0.46666666666666662</v>
      </c>
      <c r="U1292" s="309">
        <f t="shared" si="225"/>
        <v>0.8666666666666667</v>
      </c>
      <c r="V1292" s="185"/>
      <c r="W1292" s="185">
        <f t="shared" si="226"/>
        <v>0.46666666666666662</v>
      </c>
      <c r="X1292" s="185">
        <f t="shared" si="226"/>
        <v>0.8666666666666667</v>
      </c>
      <c r="Y1292" s="185"/>
    </row>
    <row r="1293" spans="1:25" ht="18.75">
      <c r="A1293" s="181">
        <v>18</v>
      </c>
      <c r="B1293" s="306" t="s">
        <v>2136</v>
      </c>
      <c r="C1293" s="306"/>
      <c r="D1293" s="307" t="s">
        <v>4357</v>
      </c>
      <c r="E1293" s="307" t="s">
        <v>4358</v>
      </c>
      <c r="F1293" s="181">
        <v>116</v>
      </c>
      <c r="G1293" s="238">
        <v>2.6350000000000002</v>
      </c>
      <c r="H1293" s="238">
        <v>5.1010000000000026</v>
      </c>
      <c r="I1293" s="308">
        <f t="shared" si="218"/>
        <v>4.8</v>
      </c>
      <c r="J1293" s="308">
        <f t="shared" si="219"/>
        <v>4.5999999999999996</v>
      </c>
      <c r="K1293" s="308">
        <f t="shared" si="220"/>
        <v>1.6</v>
      </c>
      <c r="L1293" s="308">
        <f t="shared" si="221"/>
        <v>3</v>
      </c>
      <c r="M1293" s="308">
        <v>0</v>
      </c>
      <c r="N1293" s="308">
        <v>0</v>
      </c>
      <c r="O1293" s="308">
        <f t="shared" si="223"/>
        <v>0</v>
      </c>
      <c r="P1293" s="34">
        <f t="shared" si="224"/>
        <v>0</v>
      </c>
      <c r="Q1293" s="34">
        <f t="shared" si="224"/>
        <v>0</v>
      </c>
      <c r="R1293" s="33"/>
      <c r="S1293" s="33"/>
      <c r="T1293" s="33">
        <f t="shared" si="225"/>
        <v>0</v>
      </c>
      <c r="U1293" s="309">
        <f t="shared" si="225"/>
        <v>0</v>
      </c>
      <c r="V1293" s="185"/>
      <c r="W1293" s="185">
        <f t="shared" si="226"/>
        <v>0</v>
      </c>
      <c r="X1293" s="185">
        <f t="shared" si="226"/>
        <v>0</v>
      </c>
      <c r="Y1293" s="185"/>
    </row>
    <row r="1294" spans="1:25" ht="18.75">
      <c r="A1294" s="181">
        <v>19</v>
      </c>
      <c r="B1294" s="306" t="s">
        <v>2136</v>
      </c>
      <c r="C1294" s="306"/>
      <c r="D1294" s="307" t="s">
        <v>2150</v>
      </c>
      <c r="E1294" s="307" t="s">
        <v>4857</v>
      </c>
      <c r="F1294" s="181">
        <v>101</v>
      </c>
      <c r="G1294" s="238">
        <v>2.8865000000000012</v>
      </c>
      <c r="H1294" s="238">
        <v>2.2204999999999986</v>
      </c>
      <c r="I1294" s="308">
        <f t="shared" si="218"/>
        <v>4.2</v>
      </c>
      <c r="J1294" s="308">
        <f t="shared" si="219"/>
        <v>4</v>
      </c>
      <c r="K1294" s="308">
        <f t="shared" si="220"/>
        <v>1.4</v>
      </c>
      <c r="L1294" s="308">
        <f t="shared" si="221"/>
        <v>2.6</v>
      </c>
      <c r="M1294" s="308">
        <v>0</v>
      </c>
      <c r="N1294" s="308">
        <f t="shared" si="222"/>
        <v>0.3795000000000015</v>
      </c>
      <c r="O1294" s="308">
        <f t="shared" si="223"/>
        <v>0.3795000000000015</v>
      </c>
      <c r="P1294" s="34">
        <f t="shared" si="224"/>
        <v>0</v>
      </c>
      <c r="Q1294" s="34">
        <f t="shared" si="224"/>
        <v>0.1265000000000005</v>
      </c>
      <c r="R1294" s="33"/>
      <c r="S1294" s="33"/>
      <c r="T1294" s="33">
        <f t="shared" si="225"/>
        <v>0</v>
      </c>
      <c r="U1294" s="309">
        <f t="shared" si="225"/>
        <v>0.1265000000000005</v>
      </c>
      <c r="V1294" s="185"/>
      <c r="W1294" s="185">
        <f t="shared" si="226"/>
        <v>0</v>
      </c>
      <c r="X1294" s="185">
        <f t="shared" si="226"/>
        <v>0.1265000000000005</v>
      </c>
      <c r="Y1294" s="185"/>
    </row>
    <row r="1295" spans="1:25" ht="18.75">
      <c r="A1295" s="181">
        <v>20</v>
      </c>
      <c r="B1295" s="306" t="s">
        <v>2136</v>
      </c>
      <c r="C1295" s="306"/>
      <c r="D1295" s="307" t="s">
        <v>2141</v>
      </c>
      <c r="E1295" s="307" t="s">
        <v>4858</v>
      </c>
      <c r="F1295" s="181">
        <v>49</v>
      </c>
      <c r="G1295" s="238"/>
      <c r="H1295" s="238"/>
      <c r="I1295" s="308">
        <f t="shared" si="218"/>
        <v>2</v>
      </c>
      <c r="J1295" s="308">
        <f t="shared" si="219"/>
        <v>1.9</v>
      </c>
      <c r="K1295" s="308">
        <f t="shared" si="220"/>
        <v>0.7</v>
      </c>
      <c r="L1295" s="308">
        <f t="shared" si="221"/>
        <v>1.2</v>
      </c>
      <c r="M1295" s="308">
        <f t="shared" si="227"/>
        <v>0.7</v>
      </c>
      <c r="N1295" s="308">
        <f t="shared" si="222"/>
        <v>1.2</v>
      </c>
      <c r="O1295" s="308">
        <f t="shared" si="223"/>
        <v>1.9</v>
      </c>
      <c r="P1295" s="34">
        <f t="shared" si="224"/>
        <v>0.23333333333333331</v>
      </c>
      <c r="Q1295" s="34">
        <f t="shared" si="224"/>
        <v>0.39999999999999997</v>
      </c>
      <c r="R1295" s="33"/>
      <c r="S1295" s="33"/>
      <c r="T1295" s="33">
        <f t="shared" si="225"/>
        <v>0.23333333333333331</v>
      </c>
      <c r="U1295" s="309">
        <f t="shared" si="225"/>
        <v>0.39999999999999997</v>
      </c>
      <c r="V1295" s="185"/>
      <c r="W1295" s="185">
        <f t="shared" si="226"/>
        <v>0.23333333333333331</v>
      </c>
      <c r="X1295" s="185">
        <f t="shared" si="226"/>
        <v>0.39999999999999997</v>
      </c>
      <c r="Y1295" s="185"/>
    </row>
    <row r="1296" spans="1:25" ht="18.75">
      <c r="A1296" s="181">
        <v>21</v>
      </c>
      <c r="B1296" s="306" t="s">
        <v>2136</v>
      </c>
      <c r="C1296" s="306"/>
      <c r="D1296" s="307" t="s">
        <v>2163</v>
      </c>
      <c r="E1296" s="307" t="s">
        <v>4859</v>
      </c>
      <c r="F1296" s="181">
        <v>99</v>
      </c>
      <c r="G1296" s="238">
        <v>1.2885</v>
      </c>
      <c r="H1296" s="238"/>
      <c r="I1296" s="308">
        <f t="shared" si="218"/>
        <v>4.0999999999999996</v>
      </c>
      <c r="J1296" s="308">
        <f t="shared" si="219"/>
        <v>3.9</v>
      </c>
      <c r="K1296" s="308">
        <f t="shared" si="220"/>
        <v>1.4</v>
      </c>
      <c r="L1296" s="308">
        <f t="shared" si="221"/>
        <v>2.5</v>
      </c>
      <c r="M1296" s="308">
        <f t="shared" si="227"/>
        <v>0.11149999999999993</v>
      </c>
      <c r="N1296" s="308">
        <f t="shared" si="222"/>
        <v>2.5</v>
      </c>
      <c r="O1296" s="308">
        <f t="shared" si="223"/>
        <v>2.6114999999999999</v>
      </c>
      <c r="P1296" s="34">
        <f t="shared" si="224"/>
        <v>3.7166666666666646E-2</v>
      </c>
      <c r="Q1296" s="34">
        <f t="shared" si="224"/>
        <v>0.83333333333333337</v>
      </c>
      <c r="R1296" s="33"/>
      <c r="S1296" s="33"/>
      <c r="T1296" s="33">
        <f t="shared" si="225"/>
        <v>3.7166666666666646E-2</v>
      </c>
      <c r="U1296" s="309">
        <f t="shared" si="225"/>
        <v>0.83333333333333337</v>
      </c>
      <c r="V1296" s="185"/>
      <c r="W1296" s="185">
        <f t="shared" si="226"/>
        <v>3.7166666666666646E-2</v>
      </c>
      <c r="X1296" s="185">
        <f t="shared" si="226"/>
        <v>0.83333333333333337</v>
      </c>
      <c r="Y1296" s="185"/>
    </row>
    <row r="1297" spans="1:25" ht="18.75">
      <c r="A1297" s="181">
        <v>22</v>
      </c>
      <c r="B1297" s="306" t="s">
        <v>2136</v>
      </c>
      <c r="C1297" s="306"/>
      <c r="D1297" s="307" t="s">
        <v>2195</v>
      </c>
      <c r="E1297" s="307" t="s">
        <v>4860</v>
      </c>
      <c r="F1297" s="181">
        <v>62</v>
      </c>
      <c r="G1297" s="238"/>
      <c r="H1297" s="238"/>
      <c r="I1297" s="308">
        <f t="shared" si="218"/>
        <v>2.6</v>
      </c>
      <c r="J1297" s="308">
        <f t="shared" si="219"/>
        <v>2.5</v>
      </c>
      <c r="K1297" s="308">
        <f t="shared" si="220"/>
        <v>0.9</v>
      </c>
      <c r="L1297" s="308">
        <f t="shared" si="221"/>
        <v>1.6</v>
      </c>
      <c r="M1297" s="308">
        <f t="shared" si="227"/>
        <v>0.9</v>
      </c>
      <c r="N1297" s="308">
        <f t="shared" si="222"/>
        <v>1.6</v>
      </c>
      <c r="O1297" s="308">
        <f t="shared" si="223"/>
        <v>2.5</v>
      </c>
      <c r="P1297" s="34">
        <f t="shared" si="224"/>
        <v>0.3</v>
      </c>
      <c r="Q1297" s="34">
        <f t="shared" si="224"/>
        <v>0.53333333333333333</v>
      </c>
      <c r="R1297" s="33"/>
      <c r="S1297" s="33"/>
      <c r="T1297" s="33">
        <f t="shared" si="225"/>
        <v>0.3</v>
      </c>
      <c r="U1297" s="309">
        <f t="shared" si="225"/>
        <v>0.53333333333333333</v>
      </c>
      <c r="V1297" s="185"/>
      <c r="W1297" s="185">
        <f t="shared" si="226"/>
        <v>0.3</v>
      </c>
      <c r="X1297" s="185">
        <f t="shared" si="226"/>
        <v>0.53333333333333333</v>
      </c>
      <c r="Y1297" s="185"/>
    </row>
    <row r="1298" spans="1:25" ht="18.75">
      <c r="A1298" s="181">
        <v>23</v>
      </c>
      <c r="B1298" s="306" t="s">
        <v>2136</v>
      </c>
      <c r="C1298" s="306"/>
      <c r="D1298" s="307" t="s">
        <v>2186</v>
      </c>
      <c r="E1298" s="307" t="s">
        <v>4861</v>
      </c>
      <c r="F1298" s="181">
        <v>72</v>
      </c>
      <c r="G1298" s="238"/>
      <c r="H1298" s="238"/>
      <c r="I1298" s="308">
        <f t="shared" si="218"/>
        <v>3</v>
      </c>
      <c r="J1298" s="308">
        <f t="shared" si="219"/>
        <v>2.8</v>
      </c>
      <c r="K1298" s="308">
        <f t="shared" si="220"/>
        <v>1</v>
      </c>
      <c r="L1298" s="308">
        <f t="shared" si="221"/>
        <v>1.8</v>
      </c>
      <c r="M1298" s="308">
        <f t="shared" si="227"/>
        <v>1</v>
      </c>
      <c r="N1298" s="308">
        <f t="shared" si="222"/>
        <v>1.8</v>
      </c>
      <c r="O1298" s="308">
        <f t="shared" si="223"/>
        <v>2.8</v>
      </c>
      <c r="P1298" s="34">
        <f t="shared" si="224"/>
        <v>0.33333333333333331</v>
      </c>
      <c r="Q1298" s="34">
        <f t="shared" si="224"/>
        <v>0.6</v>
      </c>
      <c r="R1298" s="33"/>
      <c r="S1298" s="33"/>
      <c r="T1298" s="33">
        <f t="shared" si="225"/>
        <v>0.33333333333333331</v>
      </c>
      <c r="U1298" s="309">
        <f t="shared" si="225"/>
        <v>0.6</v>
      </c>
      <c r="V1298" s="185"/>
      <c r="W1298" s="185">
        <f t="shared" si="226"/>
        <v>0.33333333333333331</v>
      </c>
      <c r="X1298" s="185">
        <f t="shared" si="226"/>
        <v>0.6</v>
      </c>
      <c r="Y1298" s="185"/>
    </row>
    <row r="1299" spans="1:25" ht="18.75">
      <c r="A1299" s="181">
        <v>24</v>
      </c>
      <c r="B1299" s="306" t="s">
        <v>2136</v>
      </c>
      <c r="C1299" s="306"/>
      <c r="D1299" s="307" t="s">
        <v>4862</v>
      </c>
      <c r="E1299" s="307" t="s">
        <v>3755</v>
      </c>
      <c r="F1299" s="181">
        <v>49</v>
      </c>
      <c r="G1299" s="238"/>
      <c r="H1299" s="238"/>
      <c r="I1299" s="308">
        <f t="shared" si="218"/>
        <v>2</v>
      </c>
      <c r="J1299" s="308">
        <f t="shared" si="219"/>
        <v>1.9</v>
      </c>
      <c r="K1299" s="308">
        <f t="shared" si="220"/>
        <v>0.7</v>
      </c>
      <c r="L1299" s="308">
        <f t="shared" si="221"/>
        <v>1.2</v>
      </c>
      <c r="M1299" s="308">
        <f t="shared" si="227"/>
        <v>0.7</v>
      </c>
      <c r="N1299" s="308">
        <f t="shared" si="222"/>
        <v>1.2</v>
      </c>
      <c r="O1299" s="308">
        <f t="shared" si="223"/>
        <v>1.9</v>
      </c>
      <c r="P1299" s="34">
        <f t="shared" si="224"/>
        <v>0.23333333333333331</v>
      </c>
      <c r="Q1299" s="34">
        <f t="shared" si="224"/>
        <v>0.39999999999999997</v>
      </c>
      <c r="R1299" s="33"/>
      <c r="S1299" s="33"/>
      <c r="T1299" s="33">
        <f t="shared" si="225"/>
        <v>0.23333333333333331</v>
      </c>
      <c r="U1299" s="309">
        <f t="shared" si="225"/>
        <v>0.39999999999999997</v>
      </c>
      <c r="V1299" s="185"/>
      <c r="W1299" s="185">
        <f t="shared" si="226"/>
        <v>0.23333333333333331</v>
      </c>
      <c r="X1299" s="185">
        <f t="shared" si="226"/>
        <v>0.39999999999999997</v>
      </c>
      <c r="Y1299" s="185"/>
    </row>
    <row r="1300" spans="1:25" ht="18.75">
      <c r="A1300" s="181">
        <v>25</v>
      </c>
      <c r="B1300" s="306" t="s">
        <v>2136</v>
      </c>
      <c r="C1300" s="306"/>
      <c r="D1300" s="330" t="s">
        <v>2234</v>
      </c>
      <c r="E1300" s="307" t="s">
        <v>4863</v>
      </c>
      <c r="F1300" s="181">
        <v>166</v>
      </c>
      <c r="G1300" s="238">
        <v>4.4475000000000007</v>
      </c>
      <c r="H1300" s="238">
        <v>12.156000000000009</v>
      </c>
      <c r="I1300" s="308">
        <f t="shared" si="218"/>
        <v>6.8</v>
      </c>
      <c r="J1300" s="308">
        <f t="shared" si="219"/>
        <v>6.5</v>
      </c>
      <c r="K1300" s="308">
        <f t="shared" si="220"/>
        <v>2.2999999999999998</v>
      </c>
      <c r="L1300" s="308">
        <f t="shared" si="221"/>
        <v>4.2</v>
      </c>
      <c r="M1300" s="308">
        <v>0</v>
      </c>
      <c r="N1300" s="308">
        <v>0</v>
      </c>
      <c r="O1300" s="308">
        <f t="shared" si="223"/>
        <v>0</v>
      </c>
      <c r="P1300" s="34">
        <f t="shared" si="224"/>
        <v>0</v>
      </c>
      <c r="Q1300" s="34">
        <f t="shared" si="224"/>
        <v>0</v>
      </c>
      <c r="R1300" s="33"/>
      <c r="S1300" s="33"/>
      <c r="T1300" s="33">
        <f t="shared" si="225"/>
        <v>0</v>
      </c>
      <c r="U1300" s="309">
        <f t="shared" si="225"/>
        <v>0</v>
      </c>
      <c r="V1300" s="185"/>
      <c r="W1300" s="185">
        <f t="shared" si="226"/>
        <v>0</v>
      </c>
      <c r="X1300" s="185">
        <f t="shared" si="226"/>
        <v>0</v>
      </c>
      <c r="Y1300" s="185"/>
    </row>
    <row r="1301" spans="1:25" ht="18.75">
      <c r="A1301" s="181">
        <v>26</v>
      </c>
      <c r="B1301" s="306" t="s">
        <v>2136</v>
      </c>
      <c r="C1301" s="306"/>
      <c r="D1301" s="330"/>
      <c r="E1301" s="307" t="s">
        <v>4864</v>
      </c>
      <c r="F1301" s="181">
        <v>178</v>
      </c>
      <c r="G1301" s="238">
        <v>11.640499999999998</v>
      </c>
      <c r="H1301" s="238">
        <v>9.7740000000000009</v>
      </c>
      <c r="I1301" s="308">
        <f t="shared" si="218"/>
        <v>7.3</v>
      </c>
      <c r="J1301" s="308">
        <f t="shared" si="219"/>
        <v>6.9</v>
      </c>
      <c r="K1301" s="308">
        <f t="shared" si="220"/>
        <v>2.4</v>
      </c>
      <c r="L1301" s="308">
        <f t="shared" si="221"/>
        <v>4.5</v>
      </c>
      <c r="M1301" s="308">
        <v>0</v>
      </c>
      <c r="N1301" s="308">
        <v>0</v>
      </c>
      <c r="O1301" s="308">
        <f t="shared" si="223"/>
        <v>0</v>
      </c>
      <c r="P1301" s="34">
        <f t="shared" si="224"/>
        <v>0</v>
      </c>
      <c r="Q1301" s="34">
        <f t="shared" si="224"/>
        <v>0</v>
      </c>
      <c r="R1301" s="33"/>
      <c r="S1301" s="33"/>
      <c r="T1301" s="33">
        <f t="shared" si="225"/>
        <v>0</v>
      </c>
      <c r="U1301" s="309">
        <f t="shared" si="225"/>
        <v>0</v>
      </c>
      <c r="V1301" s="185"/>
      <c r="W1301" s="185">
        <f t="shared" si="226"/>
        <v>0</v>
      </c>
      <c r="X1301" s="185">
        <f t="shared" si="226"/>
        <v>0</v>
      </c>
      <c r="Y1301" s="185"/>
    </row>
    <row r="1302" spans="1:25" ht="18.75">
      <c r="A1302" s="181">
        <v>27</v>
      </c>
      <c r="B1302" s="306" t="s">
        <v>2136</v>
      </c>
      <c r="C1302" s="306"/>
      <c r="D1302" s="307" t="s">
        <v>4865</v>
      </c>
      <c r="E1302" s="307" t="s">
        <v>4866</v>
      </c>
      <c r="F1302" s="181">
        <v>170</v>
      </c>
      <c r="G1302" s="238">
        <v>4.7600000000000033</v>
      </c>
      <c r="H1302" s="238"/>
      <c r="I1302" s="308">
        <f t="shared" si="218"/>
        <v>7</v>
      </c>
      <c r="J1302" s="308">
        <f t="shared" si="219"/>
        <v>6.6</v>
      </c>
      <c r="K1302" s="308">
        <f t="shared" si="220"/>
        <v>2.2999999999999998</v>
      </c>
      <c r="L1302" s="308">
        <f t="shared" si="221"/>
        <v>4.3</v>
      </c>
      <c r="M1302" s="308">
        <v>0</v>
      </c>
      <c r="N1302" s="308">
        <f t="shared" si="222"/>
        <v>4.3</v>
      </c>
      <c r="O1302" s="308">
        <f t="shared" si="223"/>
        <v>4.3</v>
      </c>
      <c r="P1302" s="34">
        <f t="shared" si="224"/>
        <v>0</v>
      </c>
      <c r="Q1302" s="34">
        <f t="shared" si="224"/>
        <v>1.4333333333333333</v>
      </c>
      <c r="R1302" s="33"/>
      <c r="S1302" s="33"/>
      <c r="T1302" s="33">
        <f t="shared" si="225"/>
        <v>0</v>
      </c>
      <c r="U1302" s="309">
        <f t="shared" si="225"/>
        <v>1.4333333333333333</v>
      </c>
      <c r="V1302" s="185"/>
      <c r="W1302" s="185">
        <f t="shared" si="226"/>
        <v>0</v>
      </c>
      <c r="X1302" s="185">
        <f t="shared" si="226"/>
        <v>1.4333333333333333</v>
      </c>
      <c r="Y1302" s="185"/>
    </row>
    <row r="1303" spans="1:25" ht="18.75">
      <c r="A1303" s="181">
        <v>28</v>
      </c>
      <c r="B1303" s="306" t="s">
        <v>2136</v>
      </c>
      <c r="C1303" s="306"/>
      <c r="D1303" s="307" t="s">
        <v>2229</v>
      </c>
      <c r="E1303" s="307" t="s">
        <v>4867</v>
      </c>
      <c r="F1303" s="181">
        <v>104</v>
      </c>
      <c r="G1303" s="238">
        <v>13.187500000000004</v>
      </c>
      <c r="H1303" s="238">
        <v>8.1270000000000024</v>
      </c>
      <c r="I1303" s="308">
        <f t="shared" si="218"/>
        <v>4.3</v>
      </c>
      <c r="J1303" s="308">
        <f t="shared" si="219"/>
        <v>4</v>
      </c>
      <c r="K1303" s="308">
        <f t="shared" si="220"/>
        <v>1.4</v>
      </c>
      <c r="L1303" s="308">
        <f t="shared" si="221"/>
        <v>2.6</v>
      </c>
      <c r="M1303" s="308">
        <v>0</v>
      </c>
      <c r="N1303" s="308">
        <v>0</v>
      </c>
      <c r="O1303" s="308">
        <f t="shared" si="223"/>
        <v>0</v>
      </c>
      <c r="P1303" s="34">
        <f t="shared" si="224"/>
        <v>0</v>
      </c>
      <c r="Q1303" s="34">
        <f t="shared" si="224"/>
        <v>0</v>
      </c>
      <c r="R1303" s="33"/>
      <c r="S1303" s="33"/>
      <c r="T1303" s="33">
        <f t="shared" si="225"/>
        <v>0</v>
      </c>
      <c r="U1303" s="309">
        <f t="shared" si="225"/>
        <v>0</v>
      </c>
      <c r="V1303" s="185"/>
      <c r="W1303" s="185">
        <f t="shared" si="226"/>
        <v>0</v>
      </c>
      <c r="X1303" s="185">
        <f t="shared" si="226"/>
        <v>0</v>
      </c>
      <c r="Y1303" s="185"/>
    </row>
    <row r="1304" spans="1:25" ht="18.75">
      <c r="A1304" s="181">
        <v>29</v>
      </c>
      <c r="B1304" s="306" t="s">
        <v>2136</v>
      </c>
      <c r="C1304" s="306"/>
      <c r="D1304" s="307" t="s">
        <v>4868</v>
      </c>
      <c r="E1304" s="307" t="s">
        <v>4869</v>
      </c>
      <c r="F1304" s="181">
        <v>113</v>
      </c>
      <c r="G1304" s="238">
        <v>3.7490000000000019</v>
      </c>
      <c r="H1304" s="238"/>
      <c r="I1304" s="308">
        <f t="shared" si="218"/>
        <v>4.7</v>
      </c>
      <c r="J1304" s="308">
        <f t="shared" si="219"/>
        <v>4.5</v>
      </c>
      <c r="K1304" s="308">
        <f t="shared" si="220"/>
        <v>1.6</v>
      </c>
      <c r="L1304" s="308">
        <f t="shared" si="221"/>
        <v>2.9</v>
      </c>
      <c r="M1304" s="308">
        <v>0</v>
      </c>
      <c r="N1304" s="308">
        <f t="shared" si="222"/>
        <v>2.9</v>
      </c>
      <c r="O1304" s="308">
        <f t="shared" si="223"/>
        <v>2.9</v>
      </c>
      <c r="P1304" s="34">
        <f t="shared" si="224"/>
        <v>0</v>
      </c>
      <c r="Q1304" s="34">
        <f t="shared" si="224"/>
        <v>0.96666666666666667</v>
      </c>
      <c r="R1304" s="33"/>
      <c r="S1304" s="33"/>
      <c r="T1304" s="33">
        <f t="shared" si="225"/>
        <v>0</v>
      </c>
      <c r="U1304" s="309">
        <f t="shared" si="225"/>
        <v>0.96666666666666667</v>
      </c>
      <c r="V1304" s="185"/>
      <c r="W1304" s="185">
        <f t="shared" si="226"/>
        <v>0</v>
      </c>
      <c r="X1304" s="185">
        <f t="shared" si="226"/>
        <v>0.96666666666666667</v>
      </c>
      <c r="Y1304" s="185"/>
    </row>
    <row r="1305" spans="1:25" ht="18.75">
      <c r="A1305" s="181">
        <v>30</v>
      </c>
      <c r="B1305" s="306" t="s">
        <v>2136</v>
      </c>
      <c r="C1305" s="306"/>
      <c r="D1305" s="307" t="s">
        <v>2242</v>
      </c>
      <c r="E1305" s="307" t="s">
        <v>4870</v>
      </c>
      <c r="F1305" s="181">
        <v>54</v>
      </c>
      <c r="G1305" s="238"/>
      <c r="H1305" s="238"/>
      <c r="I1305" s="308">
        <f t="shared" si="218"/>
        <v>2.2000000000000002</v>
      </c>
      <c r="J1305" s="308">
        <f t="shared" si="219"/>
        <v>2.0999999999999996</v>
      </c>
      <c r="K1305" s="308">
        <f t="shared" si="220"/>
        <v>0.7</v>
      </c>
      <c r="L1305" s="308">
        <f t="shared" si="221"/>
        <v>1.4</v>
      </c>
      <c r="M1305" s="308">
        <f t="shared" si="227"/>
        <v>0.7</v>
      </c>
      <c r="N1305" s="308">
        <f t="shared" si="222"/>
        <v>1.4</v>
      </c>
      <c r="O1305" s="308">
        <f t="shared" si="223"/>
        <v>2.0999999999999996</v>
      </c>
      <c r="P1305" s="34">
        <f t="shared" si="224"/>
        <v>0.23333333333333331</v>
      </c>
      <c r="Q1305" s="34">
        <f t="shared" si="224"/>
        <v>0.46666666666666662</v>
      </c>
      <c r="R1305" s="33"/>
      <c r="S1305" s="33"/>
      <c r="T1305" s="33">
        <f t="shared" si="225"/>
        <v>0.23333333333333331</v>
      </c>
      <c r="U1305" s="309">
        <f t="shared" si="225"/>
        <v>0.46666666666666662</v>
      </c>
      <c r="V1305" s="185"/>
      <c r="W1305" s="185">
        <f t="shared" si="226"/>
        <v>0.23333333333333331</v>
      </c>
      <c r="X1305" s="185">
        <f t="shared" si="226"/>
        <v>0.46666666666666662</v>
      </c>
      <c r="Y1305" s="185"/>
    </row>
    <row r="1306" spans="1:25" ht="18.75">
      <c r="A1306" s="181">
        <v>31</v>
      </c>
      <c r="B1306" s="306" t="s">
        <v>2136</v>
      </c>
      <c r="C1306" s="306"/>
      <c r="D1306" s="307" t="s">
        <v>2259</v>
      </c>
      <c r="E1306" s="307" t="s">
        <v>4871</v>
      </c>
      <c r="F1306" s="181">
        <v>144</v>
      </c>
      <c r="G1306" s="238">
        <v>12.686</v>
      </c>
      <c r="H1306" s="238"/>
      <c r="I1306" s="308">
        <f t="shared" si="218"/>
        <v>5.9</v>
      </c>
      <c r="J1306" s="308">
        <f t="shared" si="219"/>
        <v>5.6</v>
      </c>
      <c r="K1306" s="308">
        <f t="shared" si="220"/>
        <v>2</v>
      </c>
      <c r="L1306" s="308">
        <f t="shared" si="221"/>
        <v>3.6</v>
      </c>
      <c r="M1306" s="308">
        <v>0</v>
      </c>
      <c r="N1306" s="308">
        <f t="shared" si="222"/>
        <v>3.6</v>
      </c>
      <c r="O1306" s="308">
        <f t="shared" si="223"/>
        <v>3.6</v>
      </c>
      <c r="P1306" s="34">
        <f t="shared" si="224"/>
        <v>0</v>
      </c>
      <c r="Q1306" s="34">
        <f t="shared" si="224"/>
        <v>1.2</v>
      </c>
      <c r="R1306" s="33"/>
      <c r="S1306" s="33"/>
      <c r="T1306" s="33">
        <f t="shared" si="225"/>
        <v>0</v>
      </c>
      <c r="U1306" s="309">
        <f t="shared" si="225"/>
        <v>1.2</v>
      </c>
      <c r="V1306" s="185"/>
      <c r="W1306" s="185">
        <f t="shared" si="226"/>
        <v>0</v>
      </c>
      <c r="X1306" s="185">
        <f t="shared" si="226"/>
        <v>1.2</v>
      </c>
      <c r="Y1306" s="185"/>
    </row>
    <row r="1307" spans="1:25" ht="18.75">
      <c r="A1307" s="181">
        <v>32</v>
      </c>
      <c r="B1307" s="306" t="s">
        <v>2136</v>
      </c>
      <c r="C1307" s="306"/>
      <c r="D1307" s="307" t="s">
        <v>2251</v>
      </c>
      <c r="E1307" s="307" t="s">
        <v>4872</v>
      </c>
      <c r="F1307" s="181">
        <v>141</v>
      </c>
      <c r="G1307" s="238"/>
      <c r="H1307" s="238"/>
      <c r="I1307" s="308">
        <f t="shared" si="218"/>
        <v>5.8</v>
      </c>
      <c r="J1307" s="308">
        <f t="shared" si="219"/>
        <v>5.5</v>
      </c>
      <c r="K1307" s="308">
        <f t="shared" si="220"/>
        <v>1.9</v>
      </c>
      <c r="L1307" s="308">
        <f t="shared" si="221"/>
        <v>3.6</v>
      </c>
      <c r="M1307" s="308">
        <f t="shared" si="227"/>
        <v>1.9</v>
      </c>
      <c r="N1307" s="308">
        <f t="shared" si="222"/>
        <v>3.6</v>
      </c>
      <c r="O1307" s="308">
        <f t="shared" si="223"/>
        <v>5.5</v>
      </c>
      <c r="P1307" s="34">
        <f t="shared" si="224"/>
        <v>0.6333333333333333</v>
      </c>
      <c r="Q1307" s="34">
        <f t="shared" si="224"/>
        <v>1.2</v>
      </c>
      <c r="R1307" s="33"/>
      <c r="S1307" s="33"/>
      <c r="T1307" s="33">
        <f t="shared" si="225"/>
        <v>0.6333333333333333</v>
      </c>
      <c r="U1307" s="309">
        <f t="shared" si="225"/>
        <v>1.2</v>
      </c>
      <c r="V1307" s="185"/>
      <c r="W1307" s="185">
        <f t="shared" si="226"/>
        <v>0.6333333333333333</v>
      </c>
      <c r="X1307" s="185">
        <f t="shared" si="226"/>
        <v>1.2</v>
      </c>
      <c r="Y1307" s="185"/>
    </row>
    <row r="1308" spans="1:25" ht="18.75">
      <c r="A1308" s="181">
        <v>33</v>
      </c>
      <c r="B1308" s="306" t="s">
        <v>2136</v>
      </c>
      <c r="C1308" s="306"/>
      <c r="D1308" s="307" t="s">
        <v>2255</v>
      </c>
      <c r="E1308" s="307" t="s">
        <v>4873</v>
      </c>
      <c r="F1308" s="181">
        <v>80</v>
      </c>
      <c r="G1308" s="238">
        <v>1.7297000000000007</v>
      </c>
      <c r="H1308" s="238">
        <v>2.7482999999999986</v>
      </c>
      <c r="I1308" s="308">
        <f t="shared" si="218"/>
        <v>3.3</v>
      </c>
      <c r="J1308" s="308">
        <f t="shared" si="219"/>
        <v>3.1</v>
      </c>
      <c r="K1308" s="308">
        <f t="shared" si="220"/>
        <v>1.1000000000000001</v>
      </c>
      <c r="L1308" s="308">
        <f t="shared" si="221"/>
        <v>2</v>
      </c>
      <c r="M1308" s="308">
        <v>0</v>
      </c>
      <c r="N1308" s="308">
        <v>0</v>
      </c>
      <c r="O1308" s="308">
        <f t="shared" si="223"/>
        <v>0</v>
      </c>
      <c r="P1308" s="34">
        <f t="shared" si="224"/>
        <v>0</v>
      </c>
      <c r="Q1308" s="34">
        <f t="shared" si="224"/>
        <v>0</v>
      </c>
      <c r="R1308" s="33"/>
      <c r="S1308" s="33"/>
      <c r="T1308" s="33">
        <f t="shared" si="225"/>
        <v>0</v>
      </c>
      <c r="U1308" s="309">
        <f t="shared" si="225"/>
        <v>0</v>
      </c>
      <c r="V1308" s="185"/>
      <c r="W1308" s="185">
        <f t="shared" si="226"/>
        <v>0</v>
      </c>
      <c r="X1308" s="185">
        <f t="shared" si="226"/>
        <v>0</v>
      </c>
      <c r="Y1308" s="185"/>
    </row>
    <row r="1309" spans="1:25" ht="18.75">
      <c r="A1309" s="181">
        <v>34</v>
      </c>
      <c r="B1309" s="306" t="s">
        <v>2136</v>
      </c>
      <c r="C1309" s="306"/>
      <c r="D1309" s="307" t="s">
        <v>2209</v>
      </c>
      <c r="E1309" s="307" t="s">
        <v>4874</v>
      </c>
      <c r="F1309" s="181">
        <v>212</v>
      </c>
      <c r="G1309" s="238">
        <v>7.3909999999999991</v>
      </c>
      <c r="H1309" s="238"/>
      <c r="I1309" s="308">
        <f t="shared" si="218"/>
        <v>8.6999999999999993</v>
      </c>
      <c r="J1309" s="308">
        <f t="shared" si="219"/>
        <v>8.3000000000000007</v>
      </c>
      <c r="K1309" s="308">
        <f t="shared" si="220"/>
        <v>2.9</v>
      </c>
      <c r="L1309" s="308">
        <f t="shared" si="221"/>
        <v>5.4</v>
      </c>
      <c r="M1309" s="308">
        <v>0</v>
      </c>
      <c r="N1309" s="308">
        <f t="shared" si="222"/>
        <v>5.4</v>
      </c>
      <c r="O1309" s="308">
        <f t="shared" si="223"/>
        <v>5.4</v>
      </c>
      <c r="P1309" s="34">
        <f t="shared" si="224"/>
        <v>0</v>
      </c>
      <c r="Q1309" s="34">
        <f t="shared" si="224"/>
        <v>1.8</v>
      </c>
      <c r="R1309" s="33"/>
      <c r="S1309" s="33"/>
      <c r="T1309" s="33">
        <f t="shared" si="225"/>
        <v>0</v>
      </c>
      <c r="U1309" s="309">
        <f t="shared" si="225"/>
        <v>1.8</v>
      </c>
      <c r="V1309" s="185"/>
      <c r="W1309" s="185">
        <f t="shared" si="226"/>
        <v>0</v>
      </c>
      <c r="X1309" s="185">
        <f t="shared" si="226"/>
        <v>1.8</v>
      </c>
      <c r="Y1309" s="185"/>
    </row>
    <row r="1310" spans="1:25" ht="18.75">
      <c r="A1310" s="181">
        <v>35</v>
      </c>
      <c r="B1310" s="306" t="s">
        <v>2136</v>
      </c>
      <c r="C1310" s="306"/>
      <c r="D1310" s="307" t="s">
        <v>353</v>
      </c>
      <c r="E1310" s="307" t="s">
        <v>4875</v>
      </c>
      <c r="F1310" s="181">
        <v>126</v>
      </c>
      <c r="G1310" s="238">
        <v>5.4389999999999992</v>
      </c>
      <c r="H1310" s="238">
        <v>1.8810000000000042</v>
      </c>
      <c r="I1310" s="308">
        <f t="shared" si="218"/>
        <v>5.2</v>
      </c>
      <c r="J1310" s="308">
        <f t="shared" si="219"/>
        <v>4.9000000000000004</v>
      </c>
      <c r="K1310" s="308">
        <f t="shared" si="220"/>
        <v>1.7</v>
      </c>
      <c r="L1310" s="308">
        <f t="shared" si="221"/>
        <v>3.2</v>
      </c>
      <c r="M1310" s="308">
        <v>0</v>
      </c>
      <c r="N1310" s="308">
        <f t="shared" si="222"/>
        <v>1.318999999999996</v>
      </c>
      <c r="O1310" s="308">
        <f t="shared" si="223"/>
        <v>1.318999999999996</v>
      </c>
      <c r="P1310" s="34">
        <f t="shared" si="224"/>
        <v>0</v>
      </c>
      <c r="Q1310" s="34">
        <f t="shared" si="224"/>
        <v>0.43966666666666532</v>
      </c>
      <c r="R1310" s="33"/>
      <c r="S1310" s="33"/>
      <c r="T1310" s="33">
        <f t="shared" si="225"/>
        <v>0</v>
      </c>
      <c r="U1310" s="309">
        <f t="shared" si="225"/>
        <v>0.43966666666666532</v>
      </c>
      <c r="V1310" s="185"/>
      <c r="W1310" s="185">
        <f t="shared" si="226"/>
        <v>0</v>
      </c>
      <c r="X1310" s="185">
        <f t="shared" si="226"/>
        <v>0.43966666666666532</v>
      </c>
      <c r="Y1310" s="185"/>
    </row>
    <row r="1311" spans="1:25" ht="18.75">
      <c r="A1311" s="181">
        <v>36</v>
      </c>
      <c r="B1311" s="306" t="s">
        <v>2136</v>
      </c>
      <c r="C1311" s="306"/>
      <c r="D1311" s="307" t="s">
        <v>2273</v>
      </c>
      <c r="E1311" s="307" t="s">
        <v>4876</v>
      </c>
      <c r="F1311" s="181">
        <v>676</v>
      </c>
      <c r="G1311" s="238">
        <v>11.829000000000002</v>
      </c>
      <c r="H1311" s="238">
        <v>28.48800000000001</v>
      </c>
      <c r="I1311" s="308">
        <f t="shared" si="218"/>
        <v>27.9</v>
      </c>
      <c r="J1311" s="308">
        <f t="shared" si="219"/>
        <v>26.5</v>
      </c>
      <c r="K1311" s="308">
        <f t="shared" si="220"/>
        <v>9.3000000000000007</v>
      </c>
      <c r="L1311" s="308">
        <f t="shared" si="221"/>
        <v>17.2</v>
      </c>
      <c r="M1311" s="308">
        <v>0</v>
      </c>
      <c r="N1311" s="308">
        <v>0</v>
      </c>
      <c r="O1311" s="308">
        <f t="shared" si="223"/>
        <v>0</v>
      </c>
      <c r="P1311" s="34">
        <f t="shared" si="224"/>
        <v>0</v>
      </c>
      <c r="Q1311" s="34">
        <f t="shared" si="224"/>
        <v>0</v>
      </c>
      <c r="R1311" s="33"/>
      <c r="S1311" s="33"/>
      <c r="T1311" s="33">
        <f t="shared" si="225"/>
        <v>0</v>
      </c>
      <c r="U1311" s="309">
        <f t="shared" si="225"/>
        <v>0</v>
      </c>
      <c r="V1311" s="185"/>
      <c r="W1311" s="185">
        <f t="shared" si="226"/>
        <v>0</v>
      </c>
      <c r="X1311" s="185">
        <f t="shared" si="226"/>
        <v>0</v>
      </c>
      <c r="Y1311" s="185"/>
    </row>
    <row r="1312" spans="1:25" ht="18.75">
      <c r="A1312" s="181">
        <v>37</v>
      </c>
      <c r="B1312" s="306" t="s">
        <v>2136</v>
      </c>
      <c r="C1312" s="306"/>
      <c r="D1312" s="307"/>
      <c r="E1312" s="307" t="s">
        <v>4877</v>
      </c>
      <c r="F1312" s="181">
        <v>52</v>
      </c>
      <c r="G1312" s="238">
        <v>2.5045000000000002</v>
      </c>
      <c r="H1312" s="238">
        <v>2.031000000000001</v>
      </c>
      <c r="I1312" s="308">
        <f t="shared" si="218"/>
        <v>2.1</v>
      </c>
      <c r="J1312" s="308">
        <f t="shared" si="219"/>
        <v>2</v>
      </c>
      <c r="K1312" s="308">
        <f t="shared" si="220"/>
        <v>0.7</v>
      </c>
      <c r="L1312" s="308">
        <f t="shared" si="221"/>
        <v>1.3</v>
      </c>
      <c r="M1312" s="308">
        <v>0</v>
      </c>
      <c r="N1312" s="308">
        <v>0</v>
      </c>
      <c r="O1312" s="308">
        <f t="shared" si="223"/>
        <v>0</v>
      </c>
      <c r="P1312" s="34">
        <f t="shared" si="224"/>
        <v>0</v>
      </c>
      <c r="Q1312" s="34">
        <f t="shared" si="224"/>
        <v>0</v>
      </c>
      <c r="R1312" s="33"/>
      <c r="S1312" s="33"/>
      <c r="T1312" s="33">
        <f t="shared" si="225"/>
        <v>0</v>
      </c>
      <c r="U1312" s="309">
        <f t="shared" si="225"/>
        <v>0</v>
      </c>
      <c r="V1312" s="185"/>
      <c r="W1312" s="185">
        <f t="shared" si="226"/>
        <v>0</v>
      </c>
      <c r="X1312" s="185">
        <f t="shared" si="226"/>
        <v>0</v>
      </c>
      <c r="Y1312" s="185"/>
    </row>
    <row r="1313" spans="1:25" ht="18.75">
      <c r="A1313" s="181">
        <v>38</v>
      </c>
      <c r="B1313" s="306" t="s">
        <v>2136</v>
      </c>
      <c r="C1313" s="306"/>
      <c r="D1313" s="307" t="s">
        <v>2221</v>
      </c>
      <c r="E1313" s="307" t="s">
        <v>4878</v>
      </c>
      <c r="F1313" s="181">
        <v>70</v>
      </c>
      <c r="G1313" s="238">
        <v>3.7670000000000003</v>
      </c>
      <c r="H1313" s="238"/>
      <c r="I1313" s="308">
        <f t="shared" si="218"/>
        <v>2.9</v>
      </c>
      <c r="J1313" s="308">
        <f t="shared" si="219"/>
        <v>2.8</v>
      </c>
      <c r="K1313" s="308">
        <f t="shared" si="220"/>
        <v>1</v>
      </c>
      <c r="L1313" s="308">
        <f t="shared" si="221"/>
        <v>1.8</v>
      </c>
      <c r="M1313" s="308">
        <v>0</v>
      </c>
      <c r="N1313" s="308">
        <f t="shared" si="222"/>
        <v>1.8</v>
      </c>
      <c r="O1313" s="308">
        <f t="shared" si="223"/>
        <v>1.8</v>
      </c>
      <c r="P1313" s="34">
        <f t="shared" si="224"/>
        <v>0</v>
      </c>
      <c r="Q1313" s="34">
        <f t="shared" si="224"/>
        <v>0.6</v>
      </c>
      <c r="R1313" s="33"/>
      <c r="S1313" s="33"/>
      <c r="T1313" s="33">
        <f t="shared" si="225"/>
        <v>0</v>
      </c>
      <c r="U1313" s="309">
        <f t="shared" si="225"/>
        <v>0.6</v>
      </c>
      <c r="V1313" s="185"/>
      <c r="W1313" s="185">
        <f t="shared" si="226"/>
        <v>0</v>
      </c>
      <c r="X1313" s="185">
        <f t="shared" si="226"/>
        <v>0.6</v>
      </c>
      <c r="Y1313" s="185"/>
    </row>
    <row r="1314" spans="1:25" ht="18.75">
      <c r="A1314" s="181">
        <v>39</v>
      </c>
      <c r="B1314" s="306" t="s">
        <v>2136</v>
      </c>
      <c r="C1314" s="306"/>
      <c r="D1314" s="307" t="s">
        <v>4879</v>
      </c>
      <c r="E1314" s="310" t="s">
        <v>4880</v>
      </c>
      <c r="F1314" s="181">
        <v>560</v>
      </c>
      <c r="G1314" s="238"/>
      <c r="H1314" s="238"/>
      <c r="I1314" s="308">
        <f t="shared" si="218"/>
        <v>23.1</v>
      </c>
      <c r="J1314" s="308">
        <f t="shared" si="219"/>
        <v>21.9</v>
      </c>
      <c r="K1314" s="308">
        <f t="shared" si="220"/>
        <v>7.7</v>
      </c>
      <c r="L1314" s="308">
        <f t="shared" si="221"/>
        <v>14.2</v>
      </c>
      <c r="M1314" s="308">
        <f t="shared" si="227"/>
        <v>7.7</v>
      </c>
      <c r="N1314" s="308">
        <f t="shared" si="222"/>
        <v>14.2</v>
      </c>
      <c r="O1314" s="308">
        <f t="shared" si="223"/>
        <v>21.9</v>
      </c>
      <c r="P1314" s="34">
        <f t="shared" si="224"/>
        <v>2.5666666666666669</v>
      </c>
      <c r="Q1314" s="34">
        <f t="shared" si="224"/>
        <v>4.7333333333333334</v>
      </c>
      <c r="R1314" s="33"/>
      <c r="S1314" s="33"/>
      <c r="T1314" s="33">
        <f t="shared" si="225"/>
        <v>2.5666666666666669</v>
      </c>
      <c r="U1314" s="309">
        <f t="shared" si="225"/>
        <v>4.7333333333333334</v>
      </c>
      <c r="V1314" s="185"/>
      <c r="W1314" s="185">
        <f t="shared" si="226"/>
        <v>2.5666666666666669</v>
      </c>
      <c r="X1314" s="185">
        <f t="shared" si="226"/>
        <v>4.7333333333333334</v>
      </c>
      <c r="Y1314" s="185"/>
    </row>
    <row r="1315" spans="1:25" ht="18.75">
      <c r="A1315" s="181">
        <v>40</v>
      </c>
      <c r="B1315" s="306" t="s">
        <v>2136</v>
      </c>
      <c r="C1315" s="306"/>
      <c r="D1315" s="307" t="s">
        <v>2225</v>
      </c>
      <c r="E1315" s="307" t="s">
        <v>4881</v>
      </c>
      <c r="F1315" s="181">
        <v>178</v>
      </c>
      <c r="G1315" s="238">
        <v>14.861000000000001</v>
      </c>
      <c r="H1315" s="238">
        <v>19.642000000000003</v>
      </c>
      <c r="I1315" s="308">
        <f t="shared" si="218"/>
        <v>7.3</v>
      </c>
      <c r="J1315" s="308">
        <f t="shared" si="219"/>
        <v>6.9</v>
      </c>
      <c r="K1315" s="308">
        <f t="shared" si="220"/>
        <v>2.4</v>
      </c>
      <c r="L1315" s="308">
        <f t="shared" si="221"/>
        <v>4.5</v>
      </c>
      <c r="M1315" s="308">
        <v>0</v>
      </c>
      <c r="N1315" s="308">
        <v>0</v>
      </c>
      <c r="O1315" s="308">
        <f t="shared" si="223"/>
        <v>0</v>
      </c>
      <c r="P1315" s="34">
        <f t="shared" si="224"/>
        <v>0</v>
      </c>
      <c r="Q1315" s="34">
        <f t="shared" si="224"/>
        <v>0</v>
      </c>
      <c r="R1315" s="33"/>
      <c r="S1315" s="33"/>
      <c r="T1315" s="33">
        <f t="shared" si="225"/>
        <v>0</v>
      </c>
      <c r="U1315" s="309">
        <f t="shared" si="225"/>
        <v>0</v>
      </c>
      <c r="V1315" s="185"/>
      <c r="W1315" s="185">
        <f t="shared" si="226"/>
        <v>0</v>
      </c>
      <c r="X1315" s="185">
        <f t="shared" si="226"/>
        <v>0</v>
      </c>
      <c r="Y1315" s="185"/>
    </row>
    <row r="1316" spans="1:25" ht="18.75">
      <c r="A1316" s="181">
        <v>41</v>
      </c>
      <c r="B1316" s="306" t="s">
        <v>2136</v>
      </c>
      <c r="C1316" s="306"/>
      <c r="D1316" s="307" t="s">
        <v>2218</v>
      </c>
      <c r="E1316" s="307" t="s">
        <v>4882</v>
      </c>
      <c r="F1316" s="181">
        <v>66</v>
      </c>
      <c r="G1316" s="238"/>
      <c r="H1316" s="238">
        <v>1.1750000000000005</v>
      </c>
      <c r="I1316" s="308">
        <f t="shared" si="218"/>
        <v>2.7</v>
      </c>
      <c r="J1316" s="308">
        <f t="shared" si="219"/>
        <v>2.6</v>
      </c>
      <c r="K1316" s="308">
        <f t="shared" si="220"/>
        <v>0.9</v>
      </c>
      <c r="L1316" s="308">
        <f t="shared" si="221"/>
        <v>1.7</v>
      </c>
      <c r="M1316" s="308">
        <f t="shared" si="227"/>
        <v>0.9</v>
      </c>
      <c r="N1316" s="308">
        <f t="shared" si="222"/>
        <v>0.52499999999999947</v>
      </c>
      <c r="O1316" s="308">
        <f t="shared" si="223"/>
        <v>1.4249999999999994</v>
      </c>
      <c r="P1316" s="34">
        <f t="shared" si="224"/>
        <v>0.3</v>
      </c>
      <c r="Q1316" s="34">
        <f t="shared" si="224"/>
        <v>0.17499999999999982</v>
      </c>
      <c r="R1316" s="33"/>
      <c r="S1316" s="33"/>
      <c r="T1316" s="33">
        <f t="shared" si="225"/>
        <v>0.3</v>
      </c>
      <c r="U1316" s="309">
        <f t="shared" si="225"/>
        <v>0.17499999999999982</v>
      </c>
      <c r="V1316" s="185"/>
      <c r="W1316" s="185">
        <f t="shared" si="226"/>
        <v>0.3</v>
      </c>
      <c r="X1316" s="185">
        <f t="shared" si="226"/>
        <v>0.17499999999999982</v>
      </c>
      <c r="Y1316" s="185"/>
    </row>
    <row r="1317" spans="1:25" ht="18.75">
      <c r="A1317" s="181">
        <v>42</v>
      </c>
      <c r="B1317" s="306" t="s">
        <v>2136</v>
      </c>
      <c r="C1317" s="306"/>
      <c r="D1317" s="307" t="s">
        <v>2223</v>
      </c>
      <c r="E1317" s="307" t="s">
        <v>4883</v>
      </c>
      <c r="F1317" s="181">
        <v>101</v>
      </c>
      <c r="G1317" s="238"/>
      <c r="H1317" s="238"/>
      <c r="I1317" s="308">
        <f t="shared" si="218"/>
        <v>4.2</v>
      </c>
      <c r="J1317" s="308">
        <f t="shared" si="219"/>
        <v>4</v>
      </c>
      <c r="K1317" s="308">
        <f t="shared" si="220"/>
        <v>1.4</v>
      </c>
      <c r="L1317" s="308">
        <f t="shared" si="221"/>
        <v>2.6</v>
      </c>
      <c r="M1317" s="308">
        <f t="shared" si="227"/>
        <v>1.4</v>
      </c>
      <c r="N1317" s="308">
        <f t="shared" si="222"/>
        <v>2.6</v>
      </c>
      <c r="O1317" s="308">
        <f t="shared" si="223"/>
        <v>4</v>
      </c>
      <c r="P1317" s="34">
        <f t="shared" si="224"/>
        <v>0.46666666666666662</v>
      </c>
      <c r="Q1317" s="34">
        <f t="shared" si="224"/>
        <v>0.8666666666666667</v>
      </c>
      <c r="R1317" s="33"/>
      <c r="S1317" s="33"/>
      <c r="T1317" s="33">
        <f t="shared" si="225"/>
        <v>0.46666666666666662</v>
      </c>
      <c r="U1317" s="309">
        <f t="shared" si="225"/>
        <v>0.8666666666666667</v>
      </c>
      <c r="V1317" s="185"/>
      <c r="W1317" s="185">
        <f t="shared" si="226"/>
        <v>0.46666666666666662</v>
      </c>
      <c r="X1317" s="185">
        <f t="shared" si="226"/>
        <v>0.8666666666666667</v>
      </c>
      <c r="Y1317" s="185"/>
    </row>
    <row r="1318" spans="1:25" ht="18.75">
      <c r="A1318" s="181">
        <v>43</v>
      </c>
      <c r="B1318" s="306" t="s">
        <v>2136</v>
      </c>
      <c r="C1318" s="306"/>
      <c r="D1318" s="307" t="s">
        <v>414</v>
      </c>
      <c r="E1318" s="307" t="s">
        <v>4558</v>
      </c>
      <c r="F1318" s="181">
        <v>126</v>
      </c>
      <c r="G1318" s="238">
        <v>5.3834999999999988</v>
      </c>
      <c r="H1318" s="238">
        <v>11.665999999999997</v>
      </c>
      <c r="I1318" s="308">
        <f t="shared" si="218"/>
        <v>5.2</v>
      </c>
      <c r="J1318" s="308">
        <f t="shared" si="219"/>
        <v>4.9000000000000004</v>
      </c>
      <c r="K1318" s="308">
        <f t="shared" si="220"/>
        <v>1.7</v>
      </c>
      <c r="L1318" s="308">
        <f t="shared" si="221"/>
        <v>3.2</v>
      </c>
      <c r="M1318" s="308">
        <v>0</v>
      </c>
      <c r="N1318" s="308">
        <v>0</v>
      </c>
      <c r="O1318" s="308">
        <f t="shared" si="223"/>
        <v>0</v>
      </c>
      <c r="P1318" s="34">
        <f t="shared" si="224"/>
        <v>0</v>
      </c>
      <c r="Q1318" s="34">
        <f t="shared" si="224"/>
        <v>0</v>
      </c>
      <c r="R1318" s="33"/>
      <c r="S1318" s="33"/>
      <c r="T1318" s="33">
        <f t="shared" si="225"/>
        <v>0</v>
      </c>
      <c r="U1318" s="309">
        <f t="shared" si="225"/>
        <v>0</v>
      </c>
      <c r="V1318" s="185"/>
      <c r="W1318" s="185">
        <f t="shared" si="226"/>
        <v>0</v>
      </c>
      <c r="X1318" s="185">
        <f t="shared" si="226"/>
        <v>0</v>
      </c>
      <c r="Y1318" s="185"/>
    </row>
    <row r="1319" spans="1:25" ht="18.75">
      <c r="A1319" s="181">
        <v>44</v>
      </c>
      <c r="B1319" s="306" t="s">
        <v>2136</v>
      </c>
      <c r="C1319" s="306"/>
      <c r="D1319" s="307" t="s">
        <v>2280</v>
      </c>
      <c r="E1319" s="307" t="s">
        <v>4884</v>
      </c>
      <c r="F1319" s="181">
        <v>39</v>
      </c>
      <c r="G1319" s="238"/>
      <c r="H1319" s="238"/>
      <c r="I1319" s="308">
        <f t="shared" si="218"/>
        <v>1.6</v>
      </c>
      <c r="J1319" s="308">
        <f t="shared" si="219"/>
        <v>1.5</v>
      </c>
      <c r="K1319" s="308">
        <f t="shared" si="220"/>
        <v>0.5</v>
      </c>
      <c r="L1319" s="308">
        <f t="shared" si="221"/>
        <v>1</v>
      </c>
      <c r="M1319" s="308">
        <f t="shared" si="227"/>
        <v>0.5</v>
      </c>
      <c r="N1319" s="308">
        <f t="shared" si="222"/>
        <v>1</v>
      </c>
      <c r="O1319" s="308">
        <f t="shared" si="223"/>
        <v>1.5</v>
      </c>
      <c r="P1319" s="34">
        <f t="shared" si="224"/>
        <v>0.16666666666666666</v>
      </c>
      <c r="Q1319" s="34">
        <f t="shared" si="224"/>
        <v>0.33333333333333331</v>
      </c>
      <c r="R1319" s="33"/>
      <c r="S1319" s="33"/>
      <c r="T1319" s="33">
        <f t="shared" si="225"/>
        <v>0.16666666666666666</v>
      </c>
      <c r="U1319" s="309">
        <f t="shared" si="225"/>
        <v>0.33333333333333331</v>
      </c>
      <c r="V1319" s="185"/>
      <c r="W1319" s="185">
        <f t="shared" si="226"/>
        <v>0.16666666666666666</v>
      </c>
      <c r="X1319" s="185">
        <f t="shared" si="226"/>
        <v>0.33333333333333331</v>
      </c>
      <c r="Y1319" s="185"/>
    </row>
    <row r="1320" spans="1:25" ht="18.75">
      <c r="A1320" s="181">
        <v>45</v>
      </c>
      <c r="B1320" s="306" t="s">
        <v>2136</v>
      </c>
      <c r="C1320" s="306"/>
      <c r="D1320" s="307" t="s">
        <v>2265</v>
      </c>
      <c r="E1320" s="307" t="s">
        <v>4885</v>
      </c>
      <c r="F1320" s="181">
        <v>103</v>
      </c>
      <c r="G1320" s="238"/>
      <c r="H1320" s="238"/>
      <c r="I1320" s="308">
        <f t="shared" si="218"/>
        <v>4.2</v>
      </c>
      <c r="J1320" s="308">
        <f t="shared" si="219"/>
        <v>4.0999999999999996</v>
      </c>
      <c r="K1320" s="308">
        <f t="shared" si="220"/>
        <v>1.4</v>
      </c>
      <c r="L1320" s="308">
        <v>2.7</v>
      </c>
      <c r="M1320" s="308">
        <f t="shared" si="227"/>
        <v>1.4</v>
      </c>
      <c r="N1320" s="308">
        <f t="shared" si="222"/>
        <v>2.7</v>
      </c>
      <c r="O1320" s="308">
        <f t="shared" si="223"/>
        <v>4.0999999999999996</v>
      </c>
      <c r="P1320" s="34">
        <f t="shared" si="224"/>
        <v>0.46666666666666662</v>
      </c>
      <c r="Q1320" s="34">
        <f t="shared" si="224"/>
        <v>0.9</v>
      </c>
      <c r="R1320" s="33"/>
      <c r="S1320" s="33"/>
      <c r="T1320" s="33">
        <f t="shared" si="225"/>
        <v>0.46666666666666662</v>
      </c>
      <c r="U1320" s="309">
        <f t="shared" si="225"/>
        <v>0.9</v>
      </c>
      <c r="V1320" s="185"/>
      <c r="W1320" s="185">
        <f t="shared" si="226"/>
        <v>0.46666666666666662</v>
      </c>
      <c r="X1320" s="185">
        <f t="shared" si="226"/>
        <v>0.9</v>
      </c>
      <c r="Y1320" s="185"/>
    </row>
    <row r="1321" spans="1:25" ht="18.75">
      <c r="A1321" s="181">
        <v>46</v>
      </c>
      <c r="B1321" s="306" t="s">
        <v>2136</v>
      </c>
      <c r="C1321" s="306"/>
      <c r="D1321" s="307" t="s">
        <v>2263</v>
      </c>
      <c r="E1321" s="307" t="s">
        <v>4886</v>
      </c>
      <c r="F1321" s="181">
        <v>57</v>
      </c>
      <c r="G1321" s="238">
        <v>3.1962000000000002</v>
      </c>
      <c r="H1321" s="238">
        <v>5.035499999999999</v>
      </c>
      <c r="I1321" s="308">
        <f t="shared" si="218"/>
        <v>2.4</v>
      </c>
      <c r="J1321" s="308">
        <f t="shared" si="219"/>
        <v>2.2999999999999998</v>
      </c>
      <c r="K1321" s="308">
        <f t="shared" si="220"/>
        <v>0.8</v>
      </c>
      <c r="L1321" s="308">
        <f t="shared" si="221"/>
        <v>1.5</v>
      </c>
      <c r="M1321" s="308">
        <v>0</v>
      </c>
      <c r="N1321" s="308">
        <v>0</v>
      </c>
      <c r="O1321" s="308">
        <f t="shared" si="223"/>
        <v>0</v>
      </c>
      <c r="P1321" s="34">
        <f t="shared" si="224"/>
        <v>0</v>
      </c>
      <c r="Q1321" s="34">
        <f t="shared" si="224"/>
        <v>0</v>
      </c>
      <c r="R1321" s="33"/>
      <c r="S1321" s="33"/>
      <c r="T1321" s="33">
        <f t="shared" si="225"/>
        <v>0</v>
      </c>
      <c r="U1321" s="309">
        <f t="shared" si="225"/>
        <v>0</v>
      </c>
      <c r="V1321" s="185"/>
      <c r="W1321" s="185">
        <f t="shared" si="226"/>
        <v>0</v>
      </c>
      <c r="X1321" s="185">
        <f t="shared" si="226"/>
        <v>0</v>
      </c>
      <c r="Y1321" s="185"/>
    </row>
    <row r="1322" spans="1:25" ht="18.75">
      <c r="A1322" s="181">
        <v>47</v>
      </c>
      <c r="B1322" s="306" t="s">
        <v>2136</v>
      </c>
      <c r="C1322" s="306"/>
      <c r="D1322" s="307" t="s">
        <v>2261</v>
      </c>
      <c r="E1322" s="307" t="s">
        <v>4887</v>
      </c>
      <c r="F1322" s="181">
        <v>51</v>
      </c>
      <c r="G1322" s="238">
        <v>2.0985000000000009</v>
      </c>
      <c r="H1322" s="238"/>
      <c r="I1322" s="308">
        <f t="shared" si="218"/>
        <v>2.1</v>
      </c>
      <c r="J1322" s="308">
        <f t="shared" si="219"/>
        <v>2</v>
      </c>
      <c r="K1322" s="308">
        <f t="shared" si="220"/>
        <v>0.7</v>
      </c>
      <c r="L1322" s="308">
        <f t="shared" si="221"/>
        <v>1.3</v>
      </c>
      <c r="M1322" s="308">
        <v>0</v>
      </c>
      <c r="N1322" s="308">
        <f t="shared" si="222"/>
        <v>1.3</v>
      </c>
      <c r="O1322" s="308">
        <f t="shared" si="223"/>
        <v>1.3</v>
      </c>
      <c r="P1322" s="34">
        <f t="shared" si="224"/>
        <v>0</v>
      </c>
      <c r="Q1322" s="34">
        <f t="shared" si="224"/>
        <v>0.43333333333333335</v>
      </c>
      <c r="R1322" s="33"/>
      <c r="S1322" s="33"/>
      <c r="T1322" s="33">
        <f t="shared" si="225"/>
        <v>0</v>
      </c>
      <c r="U1322" s="309">
        <f t="shared" si="225"/>
        <v>0.43333333333333335</v>
      </c>
      <c r="V1322" s="185"/>
      <c r="W1322" s="185">
        <f t="shared" si="226"/>
        <v>0</v>
      </c>
      <c r="X1322" s="185">
        <f t="shared" si="226"/>
        <v>0.43333333333333335</v>
      </c>
      <c r="Y1322" s="185"/>
    </row>
    <row r="1323" spans="1:25" ht="18.75">
      <c r="A1323" s="181">
        <v>48</v>
      </c>
      <c r="B1323" s="306" t="s">
        <v>2136</v>
      </c>
      <c r="C1323" s="306"/>
      <c r="D1323" s="307" t="s">
        <v>2246</v>
      </c>
      <c r="E1323" s="310" t="s">
        <v>4888</v>
      </c>
      <c r="F1323" s="181">
        <v>652</v>
      </c>
      <c r="G1323" s="238">
        <v>7.4500000000003341E-2</v>
      </c>
      <c r="H1323" s="238"/>
      <c r="I1323" s="308">
        <f t="shared" si="218"/>
        <v>26.9</v>
      </c>
      <c r="J1323" s="308">
        <f t="shared" si="219"/>
        <v>25.6</v>
      </c>
      <c r="K1323" s="308">
        <f t="shared" si="220"/>
        <v>9</v>
      </c>
      <c r="L1323" s="308">
        <f t="shared" si="221"/>
        <v>16.600000000000001</v>
      </c>
      <c r="M1323" s="308">
        <f t="shared" si="227"/>
        <v>8.925499999999996</v>
      </c>
      <c r="N1323" s="308">
        <f t="shared" si="222"/>
        <v>16.600000000000001</v>
      </c>
      <c r="O1323" s="308">
        <f t="shared" si="223"/>
        <v>25.525499999999997</v>
      </c>
      <c r="P1323" s="34">
        <f t="shared" si="224"/>
        <v>2.9751666666666652</v>
      </c>
      <c r="Q1323" s="34">
        <f t="shared" si="224"/>
        <v>5.5333333333333341</v>
      </c>
      <c r="R1323" s="33"/>
      <c r="S1323" s="33"/>
      <c r="T1323" s="33">
        <f t="shared" si="225"/>
        <v>2.9751666666666652</v>
      </c>
      <c r="U1323" s="309">
        <f t="shared" si="225"/>
        <v>5.5333333333333341</v>
      </c>
      <c r="V1323" s="185"/>
      <c r="W1323" s="185">
        <f t="shared" si="226"/>
        <v>2.9751666666666652</v>
      </c>
      <c r="X1323" s="185">
        <f t="shared" si="226"/>
        <v>5.5333333333333341</v>
      </c>
      <c r="Y1323" s="185"/>
    </row>
    <row r="1324" spans="1:25" ht="18.75">
      <c r="A1324" s="181">
        <v>49</v>
      </c>
      <c r="B1324" s="306" t="s">
        <v>2136</v>
      </c>
      <c r="C1324" s="306"/>
      <c r="D1324" s="307" t="s">
        <v>2209</v>
      </c>
      <c r="E1324" s="310" t="s">
        <v>4889</v>
      </c>
      <c r="F1324" s="181">
        <v>842</v>
      </c>
      <c r="G1324" s="238"/>
      <c r="H1324" s="238"/>
      <c r="I1324" s="308">
        <v>34.6</v>
      </c>
      <c r="J1324" s="308">
        <f t="shared" si="219"/>
        <v>32.799999999999997</v>
      </c>
      <c r="K1324" s="308">
        <f t="shared" si="220"/>
        <v>11.5</v>
      </c>
      <c r="L1324" s="308">
        <f t="shared" si="221"/>
        <v>21.3</v>
      </c>
      <c r="M1324" s="308">
        <f t="shared" si="227"/>
        <v>11.5</v>
      </c>
      <c r="N1324" s="308">
        <f t="shared" si="222"/>
        <v>21.3</v>
      </c>
      <c r="O1324" s="308">
        <f t="shared" si="223"/>
        <v>32.799999999999997</v>
      </c>
      <c r="P1324" s="34">
        <f t="shared" si="224"/>
        <v>3.8333333333333335</v>
      </c>
      <c r="Q1324" s="34">
        <f t="shared" si="224"/>
        <v>7.1000000000000005</v>
      </c>
      <c r="R1324" s="33"/>
      <c r="S1324" s="33"/>
      <c r="T1324" s="33">
        <f t="shared" si="225"/>
        <v>3.8333333333333335</v>
      </c>
      <c r="U1324" s="309">
        <f t="shared" si="225"/>
        <v>7.1000000000000005</v>
      </c>
      <c r="V1324" s="185"/>
      <c r="W1324" s="185">
        <f t="shared" si="226"/>
        <v>3.8333333333333335</v>
      </c>
      <c r="X1324" s="185">
        <f t="shared" si="226"/>
        <v>7.1000000000000005</v>
      </c>
      <c r="Y1324" s="185"/>
    </row>
    <row r="1325" spans="1:25" ht="18.75">
      <c r="A1325" s="181">
        <v>50</v>
      </c>
      <c r="B1325" s="306" t="s">
        <v>2136</v>
      </c>
      <c r="C1325" s="306"/>
      <c r="D1325" s="307" t="s">
        <v>2209</v>
      </c>
      <c r="E1325" s="310" t="s">
        <v>4890</v>
      </c>
      <c r="F1325" s="181">
        <v>135</v>
      </c>
      <c r="G1325" s="238">
        <v>9.1014999999999997</v>
      </c>
      <c r="H1325" s="238">
        <v>19.819000000000003</v>
      </c>
      <c r="I1325" s="308">
        <f t="shared" si="218"/>
        <v>5.6</v>
      </c>
      <c r="J1325" s="308">
        <f t="shared" si="219"/>
        <v>5.3</v>
      </c>
      <c r="K1325" s="308">
        <f t="shared" si="220"/>
        <v>1.9</v>
      </c>
      <c r="L1325" s="308">
        <f t="shared" si="221"/>
        <v>3.4</v>
      </c>
      <c r="M1325" s="308">
        <v>0</v>
      </c>
      <c r="N1325" s="308">
        <v>0</v>
      </c>
      <c r="O1325" s="308">
        <f t="shared" si="223"/>
        <v>0</v>
      </c>
      <c r="P1325" s="34">
        <f t="shared" si="224"/>
        <v>0</v>
      </c>
      <c r="Q1325" s="34">
        <f t="shared" si="224"/>
        <v>0</v>
      </c>
      <c r="R1325" s="33"/>
      <c r="S1325" s="33"/>
      <c r="T1325" s="33">
        <f t="shared" si="225"/>
        <v>0</v>
      </c>
      <c r="U1325" s="309">
        <f t="shared" si="225"/>
        <v>0</v>
      </c>
      <c r="V1325" s="185"/>
      <c r="W1325" s="185">
        <f t="shared" si="226"/>
        <v>0</v>
      </c>
      <c r="X1325" s="185">
        <f t="shared" si="226"/>
        <v>0</v>
      </c>
      <c r="Y1325" s="185"/>
    </row>
    <row r="1326" spans="1:25" ht="18.75">
      <c r="A1326" s="181">
        <v>51</v>
      </c>
      <c r="B1326" s="306" t="s">
        <v>2136</v>
      </c>
      <c r="C1326" s="306"/>
      <c r="D1326" s="307" t="s">
        <v>2209</v>
      </c>
      <c r="E1326" s="310" t="s">
        <v>4891</v>
      </c>
      <c r="F1326" s="181">
        <v>151</v>
      </c>
      <c r="G1326" s="238">
        <v>12.2057</v>
      </c>
      <c r="H1326" s="238">
        <v>26.570299999999996</v>
      </c>
      <c r="I1326" s="308">
        <f t="shared" si="218"/>
        <v>6.2</v>
      </c>
      <c r="J1326" s="308">
        <f t="shared" si="219"/>
        <v>5.9</v>
      </c>
      <c r="K1326" s="308">
        <f t="shared" si="220"/>
        <v>2.1</v>
      </c>
      <c r="L1326" s="308">
        <f t="shared" si="221"/>
        <v>3.8</v>
      </c>
      <c r="M1326" s="308">
        <v>0</v>
      </c>
      <c r="N1326" s="308">
        <v>0</v>
      </c>
      <c r="O1326" s="308">
        <f t="shared" si="223"/>
        <v>0</v>
      </c>
      <c r="P1326" s="34">
        <f t="shared" si="224"/>
        <v>0</v>
      </c>
      <c r="Q1326" s="34">
        <f t="shared" si="224"/>
        <v>0</v>
      </c>
      <c r="R1326" s="33"/>
      <c r="S1326" s="33"/>
      <c r="T1326" s="33">
        <f t="shared" si="225"/>
        <v>0</v>
      </c>
      <c r="U1326" s="309">
        <f t="shared" si="225"/>
        <v>0</v>
      </c>
      <c r="V1326" s="185"/>
      <c r="W1326" s="185">
        <f t="shared" si="226"/>
        <v>0</v>
      </c>
      <c r="X1326" s="185">
        <f t="shared" si="226"/>
        <v>0</v>
      </c>
      <c r="Y1326" s="185"/>
    </row>
    <row r="1327" spans="1:25" ht="18.75">
      <c r="A1327" s="181">
        <v>52</v>
      </c>
      <c r="B1327" s="306" t="s">
        <v>2136</v>
      </c>
      <c r="C1327" s="306"/>
      <c r="D1327" s="307" t="s">
        <v>2163</v>
      </c>
      <c r="E1327" s="310" t="s">
        <v>4892</v>
      </c>
      <c r="F1327" s="181">
        <v>107</v>
      </c>
      <c r="G1327" s="238"/>
      <c r="H1327" s="238"/>
      <c r="I1327" s="308">
        <f t="shared" si="218"/>
        <v>4.4000000000000004</v>
      </c>
      <c r="J1327" s="308">
        <f t="shared" si="219"/>
        <v>4.2</v>
      </c>
      <c r="K1327" s="308">
        <f t="shared" si="220"/>
        <v>1.5</v>
      </c>
      <c r="L1327" s="308">
        <f t="shared" si="221"/>
        <v>2.7</v>
      </c>
      <c r="M1327" s="308">
        <f t="shared" si="227"/>
        <v>1.5</v>
      </c>
      <c r="N1327" s="308">
        <f t="shared" si="222"/>
        <v>2.7</v>
      </c>
      <c r="O1327" s="308">
        <f t="shared" si="223"/>
        <v>4.2</v>
      </c>
      <c r="P1327" s="34">
        <f t="shared" si="224"/>
        <v>0.5</v>
      </c>
      <c r="Q1327" s="34">
        <f t="shared" si="224"/>
        <v>0.9</v>
      </c>
      <c r="R1327" s="33"/>
      <c r="S1327" s="33"/>
      <c r="T1327" s="33">
        <f t="shared" si="225"/>
        <v>0.5</v>
      </c>
      <c r="U1327" s="309">
        <f t="shared" si="225"/>
        <v>0.9</v>
      </c>
      <c r="V1327" s="185"/>
      <c r="W1327" s="185">
        <f t="shared" si="226"/>
        <v>0.5</v>
      </c>
      <c r="X1327" s="185">
        <f t="shared" si="226"/>
        <v>0.9</v>
      </c>
      <c r="Y1327" s="185"/>
    </row>
    <row r="1328" spans="1:25" ht="37.5">
      <c r="A1328" s="181">
        <v>53</v>
      </c>
      <c r="B1328" s="306" t="s">
        <v>2136</v>
      </c>
      <c r="C1328" s="306"/>
      <c r="D1328" s="307"/>
      <c r="E1328" s="310" t="s">
        <v>4893</v>
      </c>
      <c r="F1328" s="181">
        <v>205</v>
      </c>
      <c r="G1328" s="238">
        <v>4.509500000000001</v>
      </c>
      <c r="H1328" s="238">
        <v>3.1064999999999956</v>
      </c>
      <c r="I1328" s="308">
        <f t="shared" si="218"/>
        <v>8.5</v>
      </c>
      <c r="J1328" s="308">
        <f t="shared" si="219"/>
        <v>8</v>
      </c>
      <c r="K1328" s="308">
        <f t="shared" si="220"/>
        <v>2.8</v>
      </c>
      <c r="L1328" s="308">
        <f t="shared" si="221"/>
        <v>5.2</v>
      </c>
      <c r="M1328" s="308">
        <v>0</v>
      </c>
      <c r="N1328" s="308">
        <f t="shared" si="222"/>
        <v>2.0935000000000046</v>
      </c>
      <c r="O1328" s="308">
        <f t="shared" si="223"/>
        <v>2.0935000000000046</v>
      </c>
      <c r="P1328" s="34">
        <f t="shared" si="224"/>
        <v>0</v>
      </c>
      <c r="Q1328" s="34">
        <f t="shared" si="224"/>
        <v>0.69783333333333486</v>
      </c>
      <c r="R1328" s="33"/>
      <c r="S1328" s="33"/>
      <c r="T1328" s="33">
        <f t="shared" si="225"/>
        <v>0</v>
      </c>
      <c r="U1328" s="309">
        <f t="shared" si="225"/>
        <v>0.69783333333333486</v>
      </c>
      <c r="V1328" s="185"/>
      <c r="W1328" s="185">
        <f t="shared" si="226"/>
        <v>0</v>
      </c>
      <c r="X1328" s="185">
        <f t="shared" si="226"/>
        <v>0.69783333333333486</v>
      </c>
      <c r="Y1328" s="185"/>
    </row>
    <row r="1329" spans="1:25" ht="18.75">
      <c r="A1329" s="181">
        <v>54</v>
      </c>
      <c r="B1329" s="306" t="s">
        <v>2136</v>
      </c>
      <c r="C1329" s="306"/>
      <c r="D1329" s="307" t="s">
        <v>2209</v>
      </c>
      <c r="E1329" s="310" t="s">
        <v>4894</v>
      </c>
      <c r="F1329" s="181">
        <v>756</v>
      </c>
      <c r="G1329" s="238"/>
      <c r="H1329" s="238"/>
      <c r="I1329" s="308">
        <f t="shared" si="218"/>
        <v>31.2</v>
      </c>
      <c r="J1329" s="308">
        <f t="shared" si="219"/>
        <v>29.700000000000003</v>
      </c>
      <c r="K1329" s="308">
        <f t="shared" si="220"/>
        <v>10.4</v>
      </c>
      <c r="L1329" s="308">
        <v>19.3</v>
      </c>
      <c r="M1329" s="308">
        <f t="shared" si="227"/>
        <v>10.4</v>
      </c>
      <c r="N1329" s="308">
        <f t="shared" si="222"/>
        <v>19.3</v>
      </c>
      <c r="O1329" s="308">
        <f t="shared" si="223"/>
        <v>29.700000000000003</v>
      </c>
      <c r="P1329" s="34">
        <f t="shared" si="224"/>
        <v>3.4666666666666668</v>
      </c>
      <c r="Q1329" s="34">
        <f t="shared" si="224"/>
        <v>6.4333333333333336</v>
      </c>
      <c r="R1329" s="33"/>
      <c r="S1329" s="33"/>
      <c r="T1329" s="33">
        <f t="shared" si="225"/>
        <v>3.4666666666666668</v>
      </c>
      <c r="U1329" s="309">
        <f t="shared" si="225"/>
        <v>6.4333333333333336</v>
      </c>
      <c r="V1329" s="185"/>
      <c r="W1329" s="185">
        <f t="shared" si="226"/>
        <v>3.4666666666666668</v>
      </c>
      <c r="X1329" s="185">
        <f t="shared" si="226"/>
        <v>6.4333333333333336</v>
      </c>
      <c r="Y1329" s="185"/>
    </row>
    <row r="1330" spans="1:25" ht="18.75">
      <c r="A1330" s="181">
        <v>55</v>
      </c>
      <c r="B1330" s="306" t="s">
        <v>2136</v>
      </c>
      <c r="C1330" s="306"/>
      <c r="D1330" s="307"/>
      <c r="E1330" s="310" t="s">
        <v>4895</v>
      </c>
      <c r="F1330" s="181">
        <v>107</v>
      </c>
      <c r="G1330" s="238"/>
      <c r="H1330" s="238">
        <v>2.2255000000000011</v>
      </c>
      <c r="I1330" s="308">
        <f t="shared" si="218"/>
        <v>4.4000000000000004</v>
      </c>
      <c r="J1330" s="308">
        <f t="shared" si="219"/>
        <v>4.2</v>
      </c>
      <c r="K1330" s="308">
        <f t="shared" si="220"/>
        <v>1.5</v>
      </c>
      <c r="L1330" s="308">
        <f t="shared" si="221"/>
        <v>2.7</v>
      </c>
      <c r="M1330" s="308">
        <f t="shared" si="227"/>
        <v>1.5</v>
      </c>
      <c r="N1330" s="308">
        <f t="shared" si="222"/>
        <v>0.47449999999999903</v>
      </c>
      <c r="O1330" s="308">
        <f t="shared" si="223"/>
        <v>1.974499999999999</v>
      </c>
      <c r="P1330" s="34">
        <f t="shared" si="224"/>
        <v>0.5</v>
      </c>
      <c r="Q1330" s="34">
        <f t="shared" si="224"/>
        <v>0.15816666666666634</v>
      </c>
      <c r="R1330" s="33"/>
      <c r="S1330" s="33"/>
      <c r="T1330" s="33">
        <f t="shared" si="225"/>
        <v>0.5</v>
      </c>
      <c r="U1330" s="309">
        <f t="shared" si="225"/>
        <v>0.15816666666666634</v>
      </c>
      <c r="V1330" s="185"/>
      <c r="W1330" s="185">
        <f t="shared" si="226"/>
        <v>0.5</v>
      </c>
      <c r="X1330" s="185">
        <f t="shared" si="226"/>
        <v>0.15816666666666634</v>
      </c>
      <c r="Y1330" s="185"/>
    </row>
    <row r="1331" spans="1:25" ht="18.75">
      <c r="A1331" s="181">
        <v>56</v>
      </c>
      <c r="B1331" s="306" t="s">
        <v>2136</v>
      </c>
      <c r="C1331" s="306"/>
      <c r="D1331" s="307"/>
      <c r="E1331" s="310" t="s">
        <v>4896</v>
      </c>
      <c r="F1331" s="181">
        <v>335</v>
      </c>
      <c r="G1331" s="238">
        <v>13.637</v>
      </c>
      <c r="H1331" s="238">
        <v>24.441000000000006</v>
      </c>
      <c r="I1331" s="308">
        <v>13.78</v>
      </c>
      <c r="J1331" s="308">
        <f t="shared" si="219"/>
        <v>13.1</v>
      </c>
      <c r="K1331" s="308">
        <f t="shared" si="220"/>
        <v>4.5999999999999996</v>
      </c>
      <c r="L1331" s="308">
        <f t="shared" si="221"/>
        <v>8.5</v>
      </c>
      <c r="M1331" s="308">
        <v>0</v>
      </c>
      <c r="N1331" s="308">
        <v>0</v>
      </c>
      <c r="O1331" s="308">
        <f t="shared" si="223"/>
        <v>0</v>
      </c>
      <c r="P1331" s="34">
        <f t="shared" si="224"/>
        <v>0</v>
      </c>
      <c r="Q1331" s="34">
        <f t="shared" si="224"/>
        <v>0</v>
      </c>
      <c r="R1331" s="33"/>
      <c r="S1331" s="33"/>
      <c r="T1331" s="33">
        <f t="shared" si="225"/>
        <v>0</v>
      </c>
      <c r="U1331" s="309">
        <f t="shared" si="225"/>
        <v>0</v>
      </c>
      <c r="V1331" s="185"/>
      <c r="W1331" s="185">
        <f t="shared" si="226"/>
        <v>0</v>
      </c>
      <c r="X1331" s="185">
        <f t="shared" si="226"/>
        <v>0</v>
      </c>
      <c r="Y1331" s="185"/>
    </row>
    <row r="1332" spans="1:25" ht="18.75">
      <c r="A1332" s="181">
        <v>57</v>
      </c>
      <c r="B1332" s="306" t="s">
        <v>2136</v>
      </c>
      <c r="C1332" s="306"/>
      <c r="D1332" s="307"/>
      <c r="E1332" s="310" t="s">
        <v>4897</v>
      </c>
      <c r="F1332" s="181">
        <v>80</v>
      </c>
      <c r="G1332" s="238">
        <v>1.7705000000000002</v>
      </c>
      <c r="H1332" s="238">
        <v>4.4809999999999999</v>
      </c>
      <c r="I1332" s="308">
        <f t="shared" si="218"/>
        <v>3.3</v>
      </c>
      <c r="J1332" s="308">
        <f t="shared" si="219"/>
        <v>3.1</v>
      </c>
      <c r="K1332" s="308">
        <f t="shared" si="220"/>
        <v>1.1000000000000001</v>
      </c>
      <c r="L1332" s="308">
        <f t="shared" si="221"/>
        <v>2</v>
      </c>
      <c r="M1332" s="308">
        <v>0</v>
      </c>
      <c r="N1332" s="308">
        <v>0</v>
      </c>
      <c r="O1332" s="308">
        <f t="shared" si="223"/>
        <v>0</v>
      </c>
      <c r="P1332" s="34">
        <f t="shared" si="224"/>
        <v>0</v>
      </c>
      <c r="Q1332" s="34">
        <f t="shared" si="224"/>
        <v>0</v>
      </c>
      <c r="R1332" s="33"/>
      <c r="S1332" s="33"/>
      <c r="T1332" s="33">
        <f t="shared" si="225"/>
        <v>0</v>
      </c>
      <c r="U1332" s="309">
        <f t="shared" si="225"/>
        <v>0</v>
      </c>
      <c r="V1332" s="185"/>
      <c r="W1332" s="185">
        <f t="shared" si="226"/>
        <v>0</v>
      </c>
      <c r="X1332" s="185">
        <f t="shared" si="226"/>
        <v>0</v>
      </c>
      <c r="Y1332" s="185"/>
    </row>
    <row r="1333" spans="1:25" ht="18.75">
      <c r="A1333" s="181">
        <v>58</v>
      </c>
      <c r="B1333" s="306" t="s">
        <v>2136</v>
      </c>
      <c r="C1333" s="306"/>
      <c r="D1333" s="307"/>
      <c r="E1333" s="310" t="s">
        <v>4229</v>
      </c>
      <c r="F1333" s="181">
        <v>47</v>
      </c>
      <c r="G1333" s="238">
        <v>1.2064999999999999</v>
      </c>
      <c r="H1333" s="238"/>
      <c r="I1333" s="308">
        <f t="shared" si="218"/>
        <v>1.9</v>
      </c>
      <c r="J1333" s="308">
        <f t="shared" si="219"/>
        <v>1.7999999999999998</v>
      </c>
      <c r="K1333" s="308">
        <f t="shared" si="220"/>
        <v>0.6</v>
      </c>
      <c r="L1333" s="308">
        <f t="shared" si="221"/>
        <v>1.2</v>
      </c>
      <c r="M1333" s="308">
        <v>0</v>
      </c>
      <c r="N1333" s="308">
        <f t="shared" si="222"/>
        <v>1.2</v>
      </c>
      <c r="O1333" s="308">
        <f t="shared" si="223"/>
        <v>1.2</v>
      </c>
      <c r="P1333" s="34">
        <f t="shared" si="224"/>
        <v>0</v>
      </c>
      <c r="Q1333" s="34">
        <f t="shared" si="224"/>
        <v>0.39999999999999997</v>
      </c>
      <c r="R1333" s="33"/>
      <c r="S1333" s="33"/>
      <c r="T1333" s="33">
        <f t="shared" si="225"/>
        <v>0</v>
      </c>
      <c r="U1333" s="309">
        <f t="shared" si="225"/>
        <v>0.39999999999999997</v>
      </c>
      <c r="V1333" s="185"/>
      <c r="W1333" s="185">
        <f t="shared" si="226"/>
        <v>0</v>
      </c>
      <c r="X1333" s="185">
        <f t="shared" si="226"/>
        <v>0.39999999999999997</v>
      </c>
      <c r="Y1333" s="185"/>
    </row>
    <row r="1334" spans="1:25" ht="18.75">
      <c r="A1334" s="181">
        <v>59</v>
      </c>
      <c r="B1334" s="306" t="s">
        <v>2136</v>
      </c>
      <c r="C1334" s="306"/>
      <c r="D1334" s="325" t="s">
        <v>2273</v>
      </c>
      <c r="E1334" s="325" t="s">
        <v>4898</v>
      </c>
      <c r="F1334" s="375"/>
      <c r="G1334" s="238"/>
      <c r="H1334" s="238"/>
      <c r="I1334" s="308">
        <f t="shared" si="218"/>
        <v>0</v>
      </c>
      <c r="J1334" s="308">
        <f t="shared" si="219"/>
        <v>0</v>
      </c>
      <c r="K1334" s="308">
        <f t="shared" si="220"/>
        <v>0</v>
      </c>
      <c r="L1334" s="308">
        <f t="shared" si="221"/>
        <v>0</v>
      </c>
      <c r="M1334" s="308">
        <f t="shared" si="227"/>
        <v>0</v>
      </c>
      <c r="N1334" s="308">
        <f t="shared" si="222"/>
        <v>0</v>
      </c>
      <c r="O1334" s="308">
        <f t="shared" si="223"/>
        <v>0</v>
      </c>
      <c r="P1334" s="34">
        <f t="shared" si="224"/>
        <v>0</v>
      </c>
      <c r="Q1334" s="34">
        <f t="shared" si="224"/>
        <v>0</v>
      </c>
      <c r="R1334" s="33"/>
      <c r="S1334" s="33"/>
      <c r="T1334" s="33">
        <f t="shared" si="225"/>
        <v>0</v>
      </c>
      <c r="U1334" s="309">
        <f t="shared" si="225"/>
        <v>0</v>
      </c>
      <c r="V1334" s="185"/>
      <c r="W1334" s="185">
        <f t="shared" si="226"/>
        <v>0</v>
      </c>
      <c r="X1334" s="185">
        <f t="shared" si="226"/>
        <v>0</v>
      </c>
      <c r="Y1334" s="185"/>
    </row>
    <row r="1335" spans="1:25" ht="37.5">
      <c r="A1335" s="181">
        <v>60</v>
      </c>
      <c r="B1335" s="306" t="s">
        <v>2136</v>
      </c>
      <c r="C1335" s="306"/>
      <c r="D1335" s="325" t="s">
        <v>4899</v>
      </c>
      <c r="E1335" s="325" t="s">
        <v>4900</v>
      </c>
      <c r="F1335" s="375"/>
      <c r="G1335" s="238"/>
      <c r="H1335" s="238"/>
      <c r="I1335" s="308">
        <f t="shared" si="218"/>
        <v>0</v>
      </c>
      <c r="J1335" s="308">
        <f t="shared" si="219"/>
        <v>0</v>
      </c>
      <c r="K1335" s="308">
        <f t="shared" si="220"/>
        <v>0</v>
      </c>
      <c r="L1335" s="308">
        <f t="shared" si="221"/>
        <v>0</v>
      </c>
      <c r="M1335" s="308">
        <f t="shared" si="227"/>
        <v>0</v>
      </c>
      <c r="N1335" s="308">
        <f t="shared" si="222"/>
        <v>0</v>
      </c>
      <c r="O1335" s="308">
        <f t="shared" si="223"/>
        <v>0</v>
      </c>
      <c r="P1335" s="34">
        <f t="shared" si="224"/>
        <v>0</v>
      </c>
      <c r="Q1335" s="34">
        <f t="shared" si="224"/>
        <v>0</v>
      </c>
      <c r="R1335" s="33"/>
      <c r="S1335" s="33"/>
      <c r="T1335" s="33">
        <f t="shared" si="225"/>
        <v>0</v>
      </c>
      <c r="U1335" s="309">
        <f t="shared" si="225"/>
        <v>0</v>
      </c>
      <c r="V1335" s="185"/>
      <c r="W1335" s="185">
        <f t="shared" si="226"/>
        <v>0</v>
      </c>
      <c r="X1335" s="185">
        <f t="shared" si="226"/>
        <v>0</v>
      </c>
      <c r="Y1335" s="185"/>
    </row>
    <row r="1336" spans="1:25" ht="18.75">
      <c r="A1336" s="181">
        <v>61</v>
      </c>
      <c r="B1336" s="306" t="s">
        <v>2136</v>
      </c>
      <c r="C1336" s="306"/>
      <c r="D1336" s="325" t="s">
        <v>2273</v>
      </c>
      <c r="E1336" s="325" t="s">
        <v>4901</v>
      </c>
      <c r="F1336" s="375"/>
      <c r="G1336" s="238"/>
      <c r="H1336" s="238"/>
      <c r="I1336" s="308">
        <f t="shared" si="218"/>
        <v>0</v>
      </c>
      <c r="J1336" s="308">
        <f t="shared" si="219"/>
        <v>0</v>
      </c>
      <c r="K1336" s="308">
        <f t="shared" si="220"/>
        <v>0</v>
      </c>
      <c r="L1336" s="308">
        <f t="shared" si="221"/>
        <v>0</v>
      </c>
      <c r="M1336" s="308">
        <f t="shared" si="227"/>
        <v>0</v>
      </c>
      <c r="N1336" s="308">
        <f t="shared" si="222"/>
        <v>0</v>
      </c>
      <c r="O1336" s="308">
        <f t="shared" si="223"/>
        <v>0</v>
      </c>
      <c r="P1336" s="34">
        <f t="shared" si="224"/>
        <v>0</v>
      </c>
      <c r="Q1336" s="34">
        <f t="shared" si="224"/>
        <v>0</v>
      </c>
      <c r="R1336" s="33"/>
      <c r="S1336" s="33"/>
      <c r="T1336" s="33">
        <f t="shared" si="225"/>
        <v>0</v>
      </c>
      <c r="U1336" s="309">
        <f t="shared" si="225"/>
        <v>0</v>
      </c>
      <c r="V1336" s="185"/>
      <c r="W1336" s="185">
        <f t="shared" si="226"/>
        <v>0</v>
      </c>
      <c r="X1336" s="185">
        <f t="shared" si="226"/>
        <v>0</v>
      </c>
      <c r="Y1336" s="185"/>
    </row>
    <row r="1337" spans="1:25" ht="18.75">
      <c r="A1337" s="181">
        <v>62</v>
      </c>
      <c r="B1337" s="306" t="s">
        <v>2136</v>
      </c>
      <c r="C1337" s="306"/>
      <c r="D1337" s="325" t="s">
        <v>2273</v>
      </c>
      <c r="E1337" s="325" t="s">
        <v>4902</v>
      </c>
      <c r="F1337" s="375"/>
      <c r="G1337" s="238"/>
      <c r="H1337" s="238"/>
      <c r="I1337" s="308">
        <f t="shared" si="218"/>
        <v>0</v>
      </c>
      <c r="J1337" s="308">
        <f t="shared" si="219"/>
        <v>0</v>
      </c>
      <c r="K1337" s="308">
        <f t="shared" si="220"/>
        <v>0</v>
      </c>
      <c r="L1337" s="308">
        <f t="shared" si="221"/>
        <v>0</v>
      </c>
      <c r="M1337" s="308">
        <f t="shared" si="227"/>
        <v>0</v>
      </c>
      <c r="N1337" s="308">
        <f t="shared" si="222"/>
        <v>0</v>
      </c>
      <c r="O1337" s="308">
        <f t="shared" si="223"/>
        <v>0</v>
      </c>
      <c r="P1337" s="34">
        <f t="shared" si="224"/>
        <v>0</v>
      </c>
      <c r="Q1337" s="34">
        <f t="shared" si="224"/>
        <v>0</v>
      </c>
      <c r="R1337" s="33"/>
      <c r="S1337" s="33"/>
      <c r="T1337" s="33">
        <f t="shared" si="225"/>
        <v>0</v>
      </c>
      <c r="U1337" s="309">
        <f t="shared" si="225"/>
        <v>0</v>
      </c>
      <c r="V1337" s="185"/>
      <c r="W1337" s="185">
        <f t="shared" si="226"/>
        <v>0</v>
      </c>
      <c r="X1337" s="185">
        <f t="shared" si="226"/>
        <v>0</v>
      </c>
      <c r="Y1337" s="185"/>
    </row>
    <row r="1338" spans="1:25" ht="18.75">
      <c r="A1338" s="181">
        <v>63</v>
      </c>
      <c r="B1338" s="306" t="s">
        <v>2136</v>
      </c>
      <c r="C1338" s="306"/>
      <c r="D1338" s="325" t="s">
        <v>2251</v>
      </c>
      <c r="E1338" s="325" t="s">
        <v>4903</v>
      </c>
      <c r="F1338" s="375"/>
      <c r="G1338" s="238"/>
      <c r="H1338" s="238"/>
      <c r="I1338" s="308">
        <f t="shared" si="218"/>
        <v>0</v>
      </c>
      <c r="J1338" s="308">
        <f t="shared" si="219"/>
        <v>0</v>
      </c>
      <c r="K1338" s="308">
        <f t="shared" si="220"/>
        <v>0</v>
      </c>
      <c r="L1338" s="308">
        <f t="shared" si="221"/>
        <v>0</v>
      </c>
      <c r="M1338" s="308">
        <f t="shared" si="227"/>
        <v>0</v>
      </c>
      <c r="N1338" s="308">
        <f t="shared" si="222"/>
        <v>0</v>
      </c>
      <c r="O1338" s="308">
        <f t="shared" si="223"/>
        <v>0</v>
      </c>
      <c r="P1338" s="34">
        <f t="shared" si="224"/>
        <v>0</v>
      </c>
      <c r="Q1338" s="34">
        <f t="shared" si="224"/>
        <v>0</v>
      </c>
      <c r="R1338" s="33"/>
      <c r="S1338" s="33"/>
      <c r="T1338" s="33">
        <f t="shared" si="225"/>
        <v>0</v>
      </c>
      <c r="U1338" s="309">
        <f t="shared" si="225"/>
        <v>0</v>
      </c>
      <c r="V1338" s="185"/>
      <c r="W1338" s="185">
        <f t="shared" si="226"/>
        <v>0</v>
      </c>
      <c r="X1338" s="185">
        <f t="shared" si="226"/>
        <v>0</v>
      </c>
      <c r="Y1338" s="185"/>
    </row>
    <row r="1339" spans="1:25" ht="18.75">
      <c r="A1339" s="181">
        <v>64</v>
      </c>
      <c r="B1339" s="306" t="s">
        <v>2136</v>
      </c>
      <c r="C1339" s="306"/>
      <c r="D1339" s="325" t="s">
        <v>2273</v>
      </c>
      <c r="E1339" s="325" t="s">
        <v>4904</v>
      </c>
      <c r="F1339" s="375"/>
      <c r="G1339" s="238"/>
      <c r="H1339" s="238"/>
      <c r="I1339" s="308">
        <f t="shared" si="218"/>
        <v>0</v>
      </c>
      <c r="J1339" s="308">
        <f t="shared" si="219"/>
        <v>0</v>
      </c>
      <c r="K1339" s="308">
        <f t="shared" si="220"/>
        <v>0</v>
      </c>
      <c r="L1339" s="308">
        <f t="shared" si="221"/>
        <v>0</v>
      </c>
      <c r="M1339" s="308">
        <f t="shared" si="227"/>
        <v>0</v>
      </c>
      <c r="N1339" s="308">
        <f t="shared" si="222"/>
        <v>0</v>
      </c>
      <c r="O1339" s="308">
        <f t="shared" si="223"/>
        <v>0</v>
      </c>
      <c r="P1339" s="34">
        <f t="shared" si="224"/>
        <v>0</v>
      </c>
      <c r="Q1339" s="34">
        <f t="shared" si="224"/>
        <v>0</v>
      </c>
      <c r="R1339" s="33"/>
      <c r="S1339" s="33"/>
      <c r="T1339" s="33">
        <f t="shared" si="225"/>
        <v>0</v>
      </c>
      <c r="U1339" s="309">
        <f t="shared" si="225"/>
        <v>0</v>
      </c>
      <c r="V1339" s="185"/>
      <c r="W1339" s="185">
        <f t="shared" si="226"/>
        <v>0</v>
      </c>
      <c r="X1339" s="185">
        <f t="shared" si="226"/>
        <v>0</v>
      </c>
      <c r="Y1339" s="185"/>
    </row>
    <row r="1340" spans="1:25" ht="37.5">
      <c r="A1340" s="181">
        <v>65</v>
      </c>
      <c r="B1340" s="306" t="s">
        <v>2136</v>
      </c>
      <c r="C1340" s="306"/>
      <c r="D1340" s="325" t="s">
        <v>4905</v>
      </c>
      <c r="E1340" s="325" t="s">
        <v>4906</v>
      </c>
      <c r="F1340" s="375"/>
      <c r="G1340" s="238"/>
      <c r="H1340" s="238"/>
      <c r="I1340" s="308">
        <f t="shared" ref="I1340:I1357" si="228">ROUND(F1340*55/100*50*0.0015,1)</f>
        <v>0</v>
      </c>
      <c r="J1340" s="308">
        <f t="shared" ref="J1340:J1357" si="229">K1340+L1340</f>
        <v>0</v>
      </c>
      <c r="K1340" s="308">
        <f t="shared" ref="K1340:K1357" si="230">ROUND(I1340*1/3,1)</f>
        <v>0</v>
      </c>
      <c r="L1340" s="308">
        <f t="shared" ref="L1340:L1357" si="231">ROUND(I1340*2/3.25,1)</f>
        <v>0</v>
      </c>
      <c r="M1340" s="308">
        <f t="shared" si="227"/>
        <v>0</v>
      </c>
      <c r="N1340" s="308">
        <f t="shared" si="227"/>
        <v>0</v>
      </c>
      <c r="O1340" s="308">
        <f t="shared" ref="O1340:O1358" si="232">M1340+N1340</f>
        <v>0</v>
      </c>
      <c r="P1340" s="34">
        <f t="shared" ref="P1340:Q1357" si="233">M1340*1/3</f>
        <v>0</v>
      </c>
      <c r="Q1340" s="34">
        <f t="shared" si="233"/>
        <v>0</v>
      </c>
      <c r="R1340" s="33"/>
      <c r="S1340" s="33"/>
      <c r="T1340" s="33">
        <f t="shared" ref="T1340:U1357" si="234">M1340*1/3</f>
        <v>0</v>
      </c>
      <c r="U1340" s="309">
        <f t="shared" si="234"/>
        <v>0</v>
      </c>
      <c r="V1340" s="185"/>
      <c r="W1340" s="185">
        <f t="shared" ref="W1340:X1357" si="235">M1340*1/3</f>
        <v>0</v>
      </c>
      <c r="X1340" s="185">
        <f t="shared" si="235"/>
        <v>0</v>
      </c>
      <c r="Y1340" s="185"/>
    </row>
    <row r="1341" spans="1:25" ht="37.5">
      <c r="A1341" s="181">
        <v>66</v>
      </c>
      <c r="B1341" s="306" t="s">
        <v>2136</v>
      </c>
      <c r="C1341" s="306"/>
      <c r="D1341" s="325" t="s">
        <v>4907</v>
      </c>
      <c r="E1341" s="325" t="s">
        <v>4908</v>
      </c>
      <c r="F1341" s="375"/>
      <c r="G1341" s="238"/>
      <c r="H1341" s="238"/>
      <c r="I1341" s="308">
        <f t="shared" si="228"/>
        <v>0</v>
      </c>
      <c r="J1341" s="308">
        <f t="shared" si="229"/>
        <v>0</v>
      </c>
      <c r="K1341" s="308">
        <f t="shared" si="230"/>
        <v>0</v>
      </c>
      <c r="L1341" s="308">
        <f t="shared" si="231"/>
        <v>0</v>
      </c>
      <c r="M1341" s="308">
        <f t="shared" ref="M1341:N1358" si="236">K1341-G1341</f>
        <v>0</v>
      </c>
      <c r="N1341" s="308">
        <f t="shared" si="236"/>
        <v>0</v>
      </c>
      <c r="O1341" s="308">
        <f t="shared" si="232"/>
        <v>0</v>
      </c>
      <c r="P1341" s="34">
        <f t="shared" si="233"/>
        <v>0</v>
      </c>
      <c r="Q1341" s="34">
        <f t="shared" si="233"/>
        <v>0</v>
      </c>
      <c r="R1341" s="33"/>
      <c r="S1341" s="33"/>
      <c r="T1341" s="33">
        <f t="shared" si="234"/>
        <v>0</v>
      </c>
      <c r="U1341" s="309">
        <f t="shared" si="234"/>
        <v>0</v>
      </c>
      <c r="V1341" s="185"/>
      <c r="W1341" s="185">
        <f t="shared" si="235"/>
        <v>0</v>
      </c>
      <c r="X1341" s="185">
        <f t="shared" si="235"/>
        <v>0</v>
      </c>
      <c r="Y1341" s="185"/>
    </row>
    <row r="1342" spans="1:25" ht="18.75">
      <c r="A1342" s="181">
        <v>67</v>
      </c>
      <c r="B1342" s="306" t="s">
        <v>2136</v>
      </c>
      <c r="C1342" s="306"/>
      <c r="D1342" s="325" t="s">
        <v>2273</v>
      </c>
      <c r="E1342" s="325" t="s">
        <v>4909</v>
      </c>
      <c r="F1342" s="375"/>
      <c r="G1342" s="238"/>
      <c r="H1342" s="238"/>
      <c r="I1342" s="308">
        <f t="shared" si="228"/>
        <v>0</v>
      </c>
      <c r="J1342" s="308">
        <f t="shared" si="229"/>
        <v>0</v>
      </c>
      <c r="K1342" s="308">
        <f t="shared" si="230"/>
        <v>0</v>
      </c>
      <c r="L1342" s="308">
        <f t="shared" si="231"/>
        <v>0</v>
      </c>
      <c r="M1342" s="308">
        <f t="shared" si="236"/>
        <v>0</v>
      </c>
      <c r="N1342" s="308">
        <f t="shared" si="236"/>
        <v>0</v>
      </c>
      <c r="O1342" s="308">
        <f t="shared" si="232"/>
        <v>0</v>
      </c>
      <c r="P1342" s="34">
        <f t="shared" si="233"/>
        <v>0</v>
      </c>
      <c r="Q1342" s="34">
        <f t="shared" si="233"/>
        <v>0</v>
      </c>
      <c r="R1342" s="33"/>
      <c r="S1342" s="33"/>
      <c r="T1342" s="33">
        <f t="shared" si="234"/>
        <v>0</v>
      </c>
      <c r="U1342" s="309">
        <f t="shared" si="234"/>
        <v>0</v>
      </c>
      <c r="V1342" s="185"/>
      <c r="W1342" s="185">
        <f t="shared" si="235"/>
        <v>0</v>
      </c>
      <c r="X1342" s="185">
        <f t="shared" si="235"/>
        <v>0</v>
      </c>
      <c r="Y1342" s="185"/>
    </row>
    <row r="1343" spans="1:25" ht="37.5">
      <c r="A1343" s="181">
        <v>68</v>
      </c>
      <c r="B1343" s="306" t="s">
        <v>2136</v>
      </c>
      <c r="C1343" s="306"/>
      <c r="D1343" s="325" t="s">
        <v>4899</v>
      </c>
      <c r="E1343" s="325" t="s">
        <v>4910</v>
      </c>
      <c r="F1343" s="375"/>
      <c r="G1343" s="238"/>
      <c r="H1343" s="238"/>
      <c r="I1343" s="308">
        <f t="shared" si="228"/>
        <v>0</v>
      </c>
      <c r="J1343" s="308">
        <f t="shared" si="229"/>
        <v>0</v>
      </c>
      <c r="K1343" s="308">
        <f t="shared" si="230"/>
        <v>0</v>
      </c>
      <c r="L1343" s="308">
        <f t="shared" si="231"/>
        <v>0</v>
      </c>
      <c r="M1343" s="308">
        <f t="shared" si="236"/>
        <v>0</v>
      </c>
      <c r="N1343" s="308">
        <f t="shared" si="236"/>
        <v>0</v>
      </c>
      <c r="O1343" s="308">
        <f t="shared" si="232"/>
        <v>0</v>
      </c>
      <c r="P1343" s="34">
        <f t="shared" si="233"/>
        <v>0</v>
      </c>
      <c r="Q1343" s="34">
        <f t="shared" si="233"/>
        <v>0</v>
      </c>
      <c r="R1343" s="33"/>
      <c r="S1343" s="33"/>
      <c r="T1343" s="33">
        <f t="shared" si="234"/>
        <v>0</v>
      </c>
      <c r="U1343" s="309">
        <f t="shared" si="234"/>
        <v>0</v>
      </c>
      <c r="V1343" s="185"/>
      <c r="W1343" s="185">
        <f t="shared" si="235"/>
        <v>0</v>
      </c>
      <c r="X1343" s="185">
        <f t="shared" si="235"/>
        <v>0</v>
      </c>
      <c r="Y1343" s="185"/>
    </row>
    <row r="1344" spans="1:25" ht="37.5">
      <c r="A1344" s="181">
        <v>69</v>
      </c>
      <c r="B1344" s="306" t="s">
        <v>2136</v>
      </c>
      <c r="C1344" s="306"/>
      <c r="D1344" s="325" t="s">
        <v>4911</v>
      </c>
      <c r="E1344" s="325" t="s">
        <v>4912</v>
      </c>
      <c r="F1344" s="375"/>
      <c r="G1344" s="238"/>
      <c r="H1344" s="238"/>
      <c r="I1344" s="308">
        <f t="shared" si="228"/>
        <v>0</v>
      </c>
      <c r="J1344" s="308">
        <f t="shared" si="229"/>
        <v>0</v>
      </c>
      <c r="K1344" s="308">
        <f t="shared" si="230"/>
        <v>0</v>
      </c>
      <c r="L1344" s="308">
        <f t="shared" si="231"/>
        <v>0</v>
      </c>
      <c r="M1344" s="308">
        <f t="shared" si="236"/>
        <v>0</v>
      </c>
      <c r="N1344" s="308">
        <f t="shared" si="236"/>
        <v>0</v>
      </c>
      <c r="O1344" s="308">
        <f t="shared" si="232"/>
        <v>0</v>
      </c>
      <c r="P1344" s="34">
        <f t="shared" si="233"/>
        <v>0</v>
      </c>
      <c r="Q1344" s="34">
        <f t="shared" si="233"/>
        <v>0</v>
      </c>
      <c r="R1344" s="33"/>
      <c r="S1344" s="33"/>
      <c r="T1344" s="33">
        <f t="shared" si="234"/>
        <v>0</v>
      </c>
      <c r="U1344" s="309">
        <f t="shared" si="234"/>
        <v>0</v>
      </c>
      <c r="V1344" s="185"/>
      <c r="W1344" s="185">
        <f t="shared" si="235"/>
        <v>0</v>
      </c>
      <c r="X1344" s="185">
        <f t="shared" si="235"/>
        <v>0</v>
      </c>
      <c r="Y1344" s="185"/>
    </row>
    <row r="1345" spans="1:25" ht="18.75">
      <c r="A1345" s="181">
        <v>70</v>
      </c>
      <c r="B1345" s="306" t="s">
        <v>2136</v>
      </c>
      <c r="C1345" s="306"/>
      <c r="D1345" s="325" t="s">
        <v>2273</v>
      </c>
      <c r="E1345" s="325" t="s">
        <v>4913</v>
      </c>
      <c r="F1345" s="375"/>
      <c r="G1345" s="238"/>
      <c r="H1345" s="238"/>
      <c r="I1345" s="308">
        <f t="shared" si="228"/>
        <v>0</v>
      </c>
      <c r="J1345" s="308">
        <f t="shared" si="229"/>
        <v>0</v>
      </c>
      <c r="K1345" s="308">
        <f t="shared" si="230"/>
        <v>0</v>
      </c>
      <c r="L1345" s="308">
        <f t="shared" si="231"/>
        <v>0</v>
      </c>
      <c r="M1345" s="308">
        <f t="shared" si="236"/>
        <v>0</v>
      </c>
      <c r="N1345" s="308">
        <f t="shared" si="236"/>
        <v>0</v>
      </c>
      <c r="O1345" s="308">
        <f t="shared" si="232"/>
        <v>0</v>
      </c>
      <c r="P1345" s="34">
        <f t="shared" si="233"/>
        <v>0</v>
      </c>
      <c r="Q1345" s="34">
        <f t="shared" si="233"/>
        <v>0</v>
      </c>
      <c r="R1345" s="33"/>
      <c r="S1345" s="33"/>
      <c r="T1345" s="33">
        <f t="shared" si="234"/>
        <v>0</v>
      </c>
      <c r="U1345" s="309">
        <f t="shared" si="234"/>
        <v>0</v>
      </c>
      <c r="V1345" s="185"/>
      <c r="W1345" s="185">
        <f t="shared" si="235"/>
        <v>0</v>
      </c>
      <c r="X1345" s="185">
        <f t="shared" si="235"/>
        <v>0</v>
      </c>
      <c r="Y1345" s="185"/>
    </row>
    <row r="1346" spans="1:25" ht="18.75">
      <c r="A1346" s="181">
        <v>71</v>
      </c>
      <c r="B1346" s="306" t="s">
        <v>2136</v>
      </c>
      <c r="C1346" s="306"/>
      <c r="D1346" s="325" t="s">
        <v>2261</v>
      </c>
      <c r="E1346" s="325" t="s">
        <v>4914</v>
      </c>
      <c r="F1346" s="375"/>
      <c r="G1346" s="238"/>
      <c r="H1346" s="238"/>
      <c r="I1346" s="308">
        <f t="shared" si="228"/>
        <v>0</v>
      </c>
      <c r="J1346" s="308">
        <f t="shared" si="229"/>
        <v>0</v>
      </c>
      <c r="K1346" s="308">
        <f t="shared" si="230"/>
        <v>0</v>
      </c>
      <c r="L1346" s="308">
        <f t="shared" si="231"/>
        <v>0</v>
      </c>
      <c r="M1346" s="308">
        <f t="shared" si="236"/>
        <v>0</v>
      </c>
      <c r="N1346" s="308">
        <f t="shared" si="236"/>
        <v>0</v>
      </c>
      <c r="O1346" s="308">
        <f t="shared" si="232"/>
        <v>0</v>
      </c>
      <c r="P1346" s="34">
        <f t="shared" si="233"/>
        <v>0</v>
      </c>
      <c r="Q1346" s="34">
        <f t="shared" si="233"/>
        <v>0</v>
      </c>
      <c r="R1346" s="33"/>
      <c r="S1346" s="33"/>
      <c r="T1346" s="33">
        <f t="shared" si="234"/>
        <v>0</v>
      </c>
      <c r="U1346" s="309">
        <f t="shared" si="234"/>
        <v>0</v>
      </c>
      <c r="V1346" s="185"/>
      <c r="W1346" s="185">
        <f t="shared" si="235"/>
        <v>0</v>
      </c>
      <c r="X1346" s="185">
        <f t="shared" si="235"/>
        <v>0</v>
      </c>
      <c r="Y1346" s="185"/>
    </row>
    <row r="1347" spans="1:25" ht="56.25">
      <c r="A1347" s="181">
        <v>72</v>
      </c>
      <c r="B1347" s="306" t="s">
        <v>2136</v>
      </c>
      <c r="C1347" s="306"/>
      <c r="D1347" s="397" t="s">
        <v>4915</v>
      </c>
      <c r="E1347" s="325" t="s">
        <v>4916</v>
      </c>
      <c r="F1347" s="375"/>
      <c r="G1347" s="238"/>
      <c r="H1347" s="238"/>
      <c r="I1347" s="308">
        <f t="shared" si="228"/>
        <v>0</v>
      </c>
      <c r="J1347" s="308">
        <f t="shared" si="229"/>
        <v>0</v>
      </c>
      <c r="K1347" s="308">
        <f t="shared" si="230"/>
        <v>0</v>
      </c>
      <c r="L1347" s="308">
        <f t="shared" si="231"/>
        <v>0</v>
      </c>
      <c r="M1347" s="308">
        <f t="shared" si="236"/>
        <v>0</v>
      </c>
      <c r="N1347" s="308">
        <f t="shared" si="236"/>
        <v>0</v>
      </c>
      <c r="O1347" s="308">
        <f t="shared" si="232"/>
        <v>0</v>
      </c>
      <c r="P1347" s="34">
        <f t="shared" si="233"/>
        <v>0</v>
      </c>
      <c r="Q1347" s="34">
        <f t="shared" si="233"/>
        <v>0</v>
      </c>
      <c r="R1347" s="33"/>
      <c r="S1347" s="33"/>
      <c r="T1347" s="33">
        <f t="shared" si="234"/>
        <v>0</v>
      </c>
      <c r="U1347" s="309">
        <f t="shared" si="234"/>
        <v>0</v>
      </c>
      <c r="V1347" s="185"/>
      <c r="W1347" s="185">
        <f t="shared" si="235"/>
        <v>0</v>
      </c>
      <c r="X1347" s="185">
        <f t="shared" si="235"/>
        <v>0</v>
      </c>
      <c r="Y1347" s="185"/>
    </row>
    <row r="1348" spans="1:25" ht="18.75">
      <c r="A1348" s="181">
        <v>73</v>
      </c>
      <c r="B1348" s="306" t="s">
        <v>2136</v>
      </c>
      <c r="C1348" s="306"/>
      <c r="D1348" s="325" t="s">
        <v>2257</v>
      </c>
      <c r="E1348" s="325" t="s">
        <v>4917</v>
      </c>
      <c r="F1348" s="375"/>
      <c r="G1348" s="238"/>
      <c r="H1348" s="238"/>
      <c r="I1348" s="308">
        <f t="shared" si="228"/>
        <v>0</v>
      </c>
      <c r="J1348" s="308">
        <f t="shared" si="229"/>
        <v>0</v>
      </c>
      <c r="K1348" s="308">
        <f t="shared" si="230"/>
        <v>0</v>
      </c>
      <c r="L1348" s="308">
        <f t="shared" si="231"/>
        <v>0</v>
      </c>
      <c r="M1348" s="308">
        <f t="shared" si="236"/>
        <v>0</v>
      </c>
      <c r="N1348" s="308">
        <f t="shared" si="236"/>
        <v>0</v>
      </c>
      <c r="O1348" s="308">
        <f t="shared" si="232"/>
        <v>0</v>
      </c>
      <c r="P1348" s="34">
        <f t="shared" si="233"/>
        <v>0</v>
      </c>
      <c r="Q1348" s="34">
        <f t="shared" si="233"/>
        <v>0</v>
      </c>
      <c r="R1348" s="33"/>
      <c r="S1348" s="33"/>
      <c r="T1348" s="33">
        <f t="shared" si="234"/>
        <v>0</v>
      </c>
      <c r="U1348" s="309">
        <f t="shared" si="234"/>
        <v>0</v>
      </c>
      <c r="V1348" s="185"/>
      <c r="W1348" s="185">
        <f t="shared" si="235"/>
        <v>0</v>
      </c>
      <c r="X1348" s="185">
        <f t="shared" si="235"/>
        <v>0</v>
      </c>
      <c r="Y1348" s="185"/>
    </row>
    <row r="1349" spans="1:25" ht="37.5">
      <c r="A1349" s="181">
        <v>74</v>
      </c>
      <c r="B1349" s="306" t="s">
        <v>2136</v>
      </c>
      <c r="C1349" s="306"/>
      <c r="D1349" s="325" t="s">
        <v>4918</v>
      </c>
      <c r="E1349" s="325" t="s">
        <v>4919</v>
      </c>
      <c r="F1349" s="375"/>
      <c r="G1349" s="238"/>
      <c r="H1349" s="238"/>
      <c r="I1349" s="308">
        <f t="shared" si="228"/>
        <v>0</v>
      </c>
      <c r="J1349" s="308">
        <f t="shared" si="229"/>
        <v>0</v>
      </c>
      <c r="K1349" s="308">
        <f t="shared" si="230"/>
        <v>0</v>
      </c>
      <c r="L1349" s="308">
        <f t="shared" si="231"/>
        <v>0</v>
      </c>
      <c r="M1349" s="308">
        <f t="shared" si="236"/>
        <v>0</v>
      </c>
      <c r="N1349" s="308">
        <f t="shared" si="236"/>
        <v>0</v>
      </c>
      <c r="O1349" s="308">
        <f t="shared" si="232"/>
        <v>0</v>
      </c>
      <c r="P1349" s="34">
        <f t="shared" si="233"/>
        <v>0</v>
      </c>
      <c r="Q1349" s="34">
        <f t="shared" si="233"/>
        <v>0</v>
      </c>
      <c r="R1349" s="33"/>
      <c r="S1349" s="33"/>
      <c r="T1349" s="33">
        <f t="shared" si="234"/>
        <v>0</v>
      </c>
      <c r="U1349" s="309">
        <f t="shared" si="234"/>
        <v>0</v>
      </c>
      <c r="V1349" s="185"/>
      <c r="W1349" s="185">
        <f t="shared" si="235"/>
        <v>0</v>
      </c>
      <c r="X1349" s="185">
        <f t="shared" si="235"/>
        <v>0</v>
      </c>
      <c r="Y1349" s="185"/>
    </row>
    <row r="1350" spans="1:25" ht="39">
      <c r="A1350" s="181">
        <v>75</v>
      </c>
      <c r="B1350" s="306" t="s">
        <v>2136</v>
      </c>
      <c r="C1350" s="306"/>
      <c r="D1350" s="325"/>
      <c r="E1350" s="316" t="s">
        <v>4920</v>
      </c>
      <c r="F1350" s="375"/>
      <c r="G1350" s="238"/>
      <c r="H1350" s="238"/>
      <c r="I1350" s="308">
        <f t="shared" si="228"/>
        <v>0</v>
      </c>
      <c r="J1350" s="308">
        <f t="shared" si="229"/>
        <v>0</v>
      </c>
      <c r="K1350" s="308">
        <f t="shared" si="230"/>
        <v>0</v>
      </c>
      <c r="L1350" s="308">
        <f t="shared" si="231"/>
        <v>0</v>
      </c>
      <c r="M1350" s="308">
        <f t="shared" si="236"/>
        <v>0</v>
      </c>
      <c r="N1350" s="308">
        <f t="shared" si="236"/>
        <v>0</v>
      </c>
      <c r="O1350" s="308">
        <f t="shared" si="232"/>
        <v>0</v>
      </c>
      <c r="P1350" s="34">
        <f t="shared" si="233"/>
        <v>0</v>
      </c>
      <c r="Q1350" s="34">
        <f t="shared" si="233"/>
        <v>0</v>
      </c>
      <c r="R1350" s="33"/>
      <c r="S1350" s="33"/>
      <c r="T1350" s="33">
        <f t="shared" si="234"/>
        <v>0</v>
      </c>
      <c r="U1350" s="309">
        <f t="shared" si="234"/>
        <v>0</v>
      </c>
      <c r="V1350" s="185"/>
      <c r="W1350" s="185">
        <f t="shared" si="235"/>
        <v>0</v>
      </c>
      <c r="X1350" s="185">
        <f t="shared" si="235"/>
        <v>0</v>
      </c>
      <c r="Y1350" s="185"/>
    </row>
    <row r="1351" spans="1:25" ht="39">
      <c r="A1351" s="181">
        <v>76</v>
      </c>
      <c r="B1351" s="306" t="s">
        <v>2136</v>
      </c>
      <c r="C1351" s="306"/>
      <c r="D1351" s="325"/>
      <c r="E1351" s="316" t="s">
        <v>4921</v>
      </c>
      <c r="F1351" s="375"/>
      <c r="G1351" s="238"/>
      <c r="H1351" s="238"/>
      <c r="I1351" s="308">
        <f t="shared" si="228"/>
        <v>0</v>
      </c>
      <c r="J1351" s="308">
        <f t="shared" si="229"/>
        <v>0</v>
      </c>
      <c r="K1351" s="308">
        <f t="shared" si="230"/>
        <v>0</v>
      </c>
      <c r="L1351" s="308">
        <f t="shared" si="231"/>
        <v>0</v>
      </c>
      <c r="M1351" s="308">
        <f t="shared" si="236"/>
        <v>0</v>
      </c>
      <c r="N1351" s="308">
        <f t="shared" si="236"/>
        <v>0</v>
      </c>
      <c r="O1351" s="308">
        <f t="shared" si="232"/>
        <v>0</v>
      </c>
      <c r="P1351" s="34">
        <f t="shared" si="233"/>
        <v>0</v>
      </c>
      <c r="Q1351" s="34">
        <f t="shared" si="233"/>
        <v>0</v>
      </c>
      <c r="R1351" s="33"/>
      <c r="S1351" s="33"/>
      <c r="T1351" s="33">
        <f t="shared" si="234"/>
        <v>0</v>
      </c>
      <c r="U1351" s="309">
        <f t="shared" si="234"/>
        <v>0</v>
      </c>
      <c r="V1351" s="185"/>
      <c r="W1351" s="185">
        <f t="shared" si="235"/>
        <v>0</v>
      </c>
      <c r="X1351" s="185">
        <f t="shared" si="235"/>
        <v>0</v>
      </c>
      <c r="Y1351" s="185"/>
    </row>
    <row r="1352" spans="1:25" ht="39">
      <c r="A1352" s="181">
        <v>77</v>
      </c>
      <c r="B1352" s="306" t="s">
        <v>2136</v>
      </c>
      <c r="C1352" s="306"/>
      <c r="D1352" s="325"/>
      <c r="E1352" s="316" t="s">
        <v>4922</v>
      </c>
      <c r="F1352" s="375"/>
      <c r="G1352" s="238"/>
      <c r="H1352" s="238"/>
      <c r="I1352" s="308">
        <f t="shared" si="228"/>
        <v>0</v>
      </c>
      <c r="J1352" s="308">
        <f t="shared" si="229"/>
        <v>0</v>
      </c>
      <c r="K1352" s="308">
        <f t="shared" si="230"/>
        <v>0</v>
      </c>
      <c r="L1352" s="308">
        <f t="shared" si="231"/>
        <v>0</v>
      </c>
      <c r="M1352" s="308">
        <f t="shared" si="236"/>
        <v>0</v>
      </c>
      <c r="N1352" s="308">
        <f t="shared" si="236"/>
        <v>0</v>
      </c>
      <c r="O1352" s="308">
        <f t="shared" si="232"/>
        <v>0</v>
      </c>
      <c r="P1352" s="34">
        <f t="shared" si="233"/>
        <v>0</v>
      </c>
      <c r="Q1352" s="34">
        <f t="shared" si="233"/>
        <v>0</v>
      </c>
      <c r="R1352" s="33"/>
      <c r="S1352" s="33"/>
      <c r="T1352" s="33">
        <f t="shared" si="234"/>
        <v>0</v>
      </c>
      <c r="U1352" s="309">
        <f t="shared" si="234"/>
        <v>0</v>
      </c>
      <c r="V1352" s="185"/>
      <c r="W1352" s="185">
        <f t="shared" si="235"/>
        <v>0</v>
      </c>
      <c r="X1352" s="185">
        <f t="shared" si="235"/>
        <v>0</v>
      </c>
      <c r="Y1352" s="185"/>
    </row>
    <row r="1353" spans="1:25" ht="39">
      <c r="A1353" s="181">
        <v>78</v>
      </c>
      <c r="B1353" s="306" t="s">
        <v>2136</v>
      </c>
      <c r="C1353" s="306"/>
      <c r="D1353" s="325"/>
      <c r="E1353" s="316" t="s">
        <v>4923</v>
      </c>
      <c r="F1353" s="375"/>
      <c r="G1353" s="238"/>
      <c r="H1353" s="238"/>
      <c r="I1353" s="308">
        <f t="shared" si="228"/>
        <v>0</v>
      </c>
      <c r="J1353" s="308">
        <f t="shared" si="229"/>
        <v>0</v>
      </c>
      <c r="K1353" s="308">
        <f t="shared" si="230"/>
        <v>0</v>
      </c>
      <c r="L1353" s="308">
        <f t="shared" si="231"/>
        <v>0</v>
      </c>
      <c r="M1353" s="308">
        <f t="shared" si="236"/>
        <v>0</v>
      </c>
      <c r="N1353" s="308">
        <f t="shared" si="236"/>
        <v>0</v>
      </c>
      <c r="O1353" s="308">
        <f t="shared" si="232"/>
        <v>0</v>
      </c>
      <c r="P1353" s="34">
        <f t="shared" si="233"/>
        <v>0</v>
      </c>
      <c r="Q1353" s="34">
        <f t="shared" si="233"/>
        <v>0</v>
      </c>
      <c r="R1353" s="33"/>
      <c r="S1353" s="33"/>
      <c r="T1353" s="33">
        <f t="shared" si="234"/>
        <v>0</v>
      </c>
      <c r="U1353" s="309">
        <f t="shared" si="234"/>
        <v>0</v>
      </c>
      <c r="V1353" s="185"/>
      <c r="W1353" s="185">
        <f t="shared" si="235"/>
        <v>0</v>
      </c>
      <c r="X1353" s="185">
        <f t="shared" si="235"/>
        <v>0</v>
      </c>
      <c r="Y1353" s="185"/>
    </row>
    <row r="1354" spans="1:25" ht="39">
      <c r="A1354" s="181">
        <v>79</v>
      </c>
      <c r="B1354" s="306" t="s">
        <v>2136</v>
      </c>
      <c r="C1354" s="306"/>
      <c r="D1354" s="325"/>
      <c r="E1354" s="316" t="s">
        <v>4924</v>
      </c>
      <c r="F1354" s="375"/>
      <c r="G1354" s="238"/>
      <c r="H1354" s="238"/>
      <c r="I1354" s="308">
        <f t="shared" si="228"/>
        <v>0</v>
      </c>
      <c r="J1354" s="308">
        <f t="shared" si="229"/>
        <v>0</v>
      </c>
      <c r="K1354" s="308">
        <f t="shared" si="230"/>
        <v>0</v>
      </c>
      <c r="L1354" s="308">
        <f t="shared" si="231"/>
        <v>0</v>
      </c>
      <c r="M1354" s="308">
        <f t="shared" si="236"/>
        <v>0</v>
      </c>
      <c r="N1354" s="308">
        <f t="shared" si="236"/>
        <v>0</v>
      </c>
      <c r="O1354" s="308">
        <f t="shared" si="232"/>
        <v>0</v>
      </c>
      <c r="P1354" s="34">
        <f t="shared" si="233"/>
        <v>0</v>
      </c>
      <c r="Q1354" s="34">
        <f t="shared" si="233"/>
        <v>0</v>
      </c>
      <c r="R1354" s="33"/>
      <c r="S1354" s="33"/>
      <c r="T1354" s="33">
        <f t="shared" si="234"/>
        <v>0</v>
      </c>
      <c r="U1354" s="309">
        <f t="shared" si="234"/>
        <v>0</v>
      </c>
      <c r="V1354" s="185"/>
      <c r="W1354" s="185">
        <f t="shared" si="235"/>
        <v>0</v>
      </c>
      <c r="X1354" s="185">
        <f t="shared" si="235"/>
        <v>0</v>
      </c>
      <c r="Y1354" s="185"/>
    </row>
    <row r="1355" spans="1:25" ht="39">
      <c r="A1355" s="181">
        <v>80</v>
      </c>
      <c r="B1355" s="306" t="s">
        <v>2136</v>
      </c>
      <c r="C1355" s="306"/>
      <c r="D1355" s="325"/>
      <c r="E1355" s="316" t="s">
        <v>4925</v>
      </c>
      <c r="F1355" s="375"/>
      <c r="G1355" s="238"/>
      <c r="H1355" s="238"/>
      <c r="I1355" s="308">
        <f t="shared" si="228"/>
        <v>0</v>
      </c>
      <c r="J1355" s="308">
        <f t="shared" si="229"/>
        <v>0</v>
      </c>
      <c r="K1355" s="308">
        <f t="shared" si="230"/>
        <v>0</v>
      </c>
      <c r="L1355" s="308">
        <f t="shared" si="231"/>
        <v>0</v>
      </c>
      <c r="M1355" s="308">
        <f t="shared" si="236"/>
        <v>0</v>
      </c>
      <c r="N1355" s="308">
        <f t="shared" si="236"/>
        <v>0</v>
      </c>
      <c r="O1355" s="308">
        <f t="shared" si="232"/>
        <v>0</v>
      </c>
      <c r="P1355" s="34">
        <f t="shared" si="233"/>
        <v>0</v>
      </c>
      <c r="Q1355" s="34">
        <f t="shared" si="233"/>
        <v>0</v>
      </c>
      <c r="R1355" s="33"/>
      <c r="S1355" s="33"/>
      <c r="T1355" s="33">
        <f t="shared" si="234"/>
        <v>0</v>
      </c>
      <c r="U1355" s="309">
        <f t="shared" si="234"/>
        <v>0</v>
      </c>
      <c r="V1355" s="185"/>
      <c r="W1355" s="185">
        <f t="shared" si="235"/>
        <v>0</v>
      </c>
      <c r="X1355" s="185">
        <f t="shared" si="235"/>
        <v>0</v>
      </c>
      <c r="Y1355" s="185"/>
    </row>
    <row r="1356" spans="1:25" ht="39">
      <c r="A1356" s="181">
        <v>81</v>
      </c>
      <c r="B1356" s="306" t="s">
        <v>2136</v>
      </c>
      <c r="C1356" s="306"/>
      <c r="D1356" s="325"/>
      <c r="E1356" s="316" t="s">
        <v>4926</v>
      </c>
      <c r="F1356" s="375"/>
      <c r="G1356" s="238"/>
      <c r="H1356" s="238"/>
      <c r="I1356" s="308">
        <f t="shared" si="228"/>
        <v>0</v>
      </c>
      <c r="J1356" s="308">
        <f t="shared" si="229"/>
        <v>0</v>
      </c>
      <c r="K1356" s="308">
        <f t="shared" si="230"/>
        <v>0</v>
      </c>
      <c r="L1356" s="308">
        <f t="shared" si="231"/>
        <v>0</v>
      </c>
      <c r="M1356" s="308">
        <f t="shared" si="236"/>
        <v>0</v>
      </c>
      <c r="N1356" s="308">
        <f t="shared" si="236"/>
        <v>0</v>
      </c>
      <c r="O1356" s="308">
        <f t="shared" si="232"/>
        <v>0</v>
      </c>
      <c r="P1356" s="34">
        <f t="shared" si="233"/>
        <v>0</v>
      </c>
      <c r="Q1356" s="34">
        <f t="shared" si="233"/>
        <v>0</v>
      </c>
      <c r="R1356" s="33"/>
      <c r="S1356" s="33"/>
      <c r="T1356" s="33">
        <f t="shared" si="234"/>
        <v>0</v>
      </c>
      <c r="U1356" s="309">
        <f t="shared" si="234"/>
        <v>0</v>
      </c>
      <c r="V1356" s="185"/>
      <c r="W1356" s="185">
        <f t="shared" si="235"/>
        <v>0</v>
      </c>
      <c r="X1356" s="185">
        <f t="shared" si="235"/>
        <v>0</v>
      </c>
      <c r="Y1356" s="185"/>
    </row>
    <row r="1357" spans="1:25" ht="39">
      <c r="A1357" s="181">
        <v>82</v>
      </c>
      <c r="B1357" s="306" t="s">
        <v>2136</v>
      </c>
      <c r="C1357" s="306"/>
      <c r="D1357" s="325"/>
      <c r="E1357" s="316" t="s">
        <v>4927</v>
      </c>
      <c r="F1357" s="375"/>
      <c r="G1357" s="238"/>
      <c r="H1357" s="238"/>
      <c r="I1357" s="308">
        <f t="shared" si="228"/>
        <v>0</v>
      </c>
      <c r="J1357" s="308">
        <f t="shared" si="229"/>
        <v>0</v>
      </c>
      <c r="K1357" s="308">
        <f t="shared" si="230"/>
        <v>0</v>
      </c>
      <c r="L1357" s="308">
        <f t="shared" si="231"/>
        <v>0</v>
      </c>
      <c r="M1357" s="308">
        <f t="shared" si="236"/>
        <v>0</v>
      </c>
      <c r="N1357" s="308">
        <f t="shared" si="236"/>
        <v>0</v>
      </c>
      <c r="O1357" s="308">
        <f t="shared" si="232"/>
        <v>0</v>
      </c>
      <c r="P1357" s="34">
        <f t="shared" si="233"/>
        <v>0</v>
      </c>
      <c r="Q1357" s="34">
        <f t="shared" si="233"/>
        <v>0</v>
      </c>
      <c r="R1357" s="33"/>
      <c r="S1357" s="33"/>
      <c r="T1357" s="33">
        <f t="shared" si="234"/>
        <v>0</v>
      </c>
      <c r="U1357" s="309">
        <f t="shared" si="234"/>
        <v>0</v>
      </c>
      <c r="V1357" s="185"/>
      <c r="W1357" s="185">
        <f t="shared" si="235"/>
        <v>0</v>
      </c>
      <c r="X1357" s="185">
        <f t="shared" si="235"/>
        <v>0</v>
      </c>
      <c r="Y1357" s="185"/>
    </row>
    <row r="1358" spans="1:25" ht="20.25">
      <c r="A1358" s="317"/>
      <c r="B1358" s="318"/>
      <c r="C1358" s="318"/>
      <c r="D1358" s="319"/>
      <c r="E1358" s="320" t="s">
        <v>225</v>
      </c>
      <c r="F1358" s="321"/>
      <c r="G1358" s="322"/>
      <c r="H1358" s="322"/>
      <c r="I1358" s="322">
        <f t="shared" ref="I1358:Q1358" si="237">SUM(I1276:I1357)</f>
        <v>382.37999999999988</v>
      </c>
      <c r="J1358" s="322"/>
      <c r="K1358" s="322">
        <f t="shared" si="237"/>
        <v>127.4</v>
      </c>
      <c r="L1358" s="322">
        <f t="shared" si="237"/>
        <v>235.69999999999996</v>
      </c>
      <c r="M1358" s="322">
        <f t="shared" si="237"/>
        <v>60.068499999999993</v>
      </c>
      <c r="N1358" s="322">
        <f t="shared" si="237"/>
        <v>141.90900000000002</v>
      </c>
      <c r="O1358" s="308">
        <f t="shared" si="232"/>
        <v>201.97750000000002</v>
      </c>
      <c r="P1358" s="324">
        <f t="shared" si="237"/>
        <v>20.022833333333331</v>
      </c>
      <c r="Q1358" s="324">
        <f t="shared" si="237"/>
        <v>47.302999999999997</v>
      </c>
      <c r="R1358" s="322"/>
      <c r="S1358" s="322"/>
      <c r="T1358" s="322">
        <f>SUM(T1276:T1357)</f>
        <v>20.022833333333331</v>
      </c>
      <c r="U1358" s="322">
        <f>SUM(U1276:U1357)</f>
        <v>47.302999999999997</v>
      </c>
      <c r="V1358" s="322"/>
      <c r="W1358" s="322">
        <f>SUM(W1276:W1357)</f>
        <v>20.022833333333331</v>
      </c>
      <c r="X1358" s="322">
        <f>SUM(X1276:X1357)</f>
        <v>47.302999999999997</v>
      </c>
      <c r="Y1358" s="322"/>
    </row>
    <row r="1359" spans="1:25">
      <c r="A1359" s="44"/>
      <c r="B1359" s="323"/>
      <c r="C1359" s="323"/>
      <c r="D1359" s="323"/>
      <c r="E1359" s="323"/>
      <c r="F1359" s="44"/>
      <c r="G1359" s="243"/>
      <c r="H1359" s="243"/>
      <c r="I1359" s="243"/>
      <c r="J1359" s="243"/>
      <c r="K1359" s="243"/>
      <c r="L1359" s="243"/>
      <c r="M1359" s="243"/>
      <c r="N1359" s="243"/>
      <c r="O1359" s="243"/>
      <c r="P1359" s="243"/>
      <c r="Q1359" s="243"/>
      <c r="R1359" s="243"/>
      <c r="S1359" s="243"/>
      <c r="T1359" s="243"/>
      <c r="U1359" s="243"/>
      <c r="V1359" s="243"/>
      <c r="W1359" s="243"/>
      <c r="X1359" s="243"/>
      <c r="Y1359" s="243"/>
    </row>
    <row r="1360" spans="1:25">
      <c r="A1360" s="44"/>
      <c r="B1360" s="323"/>
      <c r="C1360" s="323"/>
      <c r="D1360" s="323"/>
      <c r="E1360" s="323"/>
      <c r="F1360" s="44"/>
      <c r="G1360" s="243"/>
      <c r="H1360" s="243"/>
      <c r="I1360" s="243"/>
      <c r="J1360" s="243"/>
      <c r="K1360" s="243"/>
      <c r="L1360" s="243"/>
      <c r="M1360" s="243"/>
      <c r="N1360" s="243"/>
      <c r="O1360" s="243"/>
      <c r="P1360" s="243"/>
      <c r="Q1360" s="243"/>
      <c r="R1360" s="243"/>
      <c r="S1360" s="243"/>
      <c r="T1360" s="243"/>
      <c r="U1360" s="243"/>
      <c r="V1360" s="243"/>
      <c r="W1360" s="243"/>
      <c r="X1360" s="243"/>
      <c r="Y1360" s="243"/>
    </row>
    <row r="1361" spans="1:25">
      <c r="A1361" s="44"/>
      <c r="B1361" s="323"/>
      <c r="C1361" s="323"/>
      <c r="D1361" s="323"/>
      <c r="E1361" s="323"/>
      <c r="F1361" s="44"/>
      <c r="G1361" s="243"/>
      <c r="H1361" s="243"/>
      <c r="I1361" s="243"/>
      <c r="J1361" s="243"/>
      <c r="K1361" s="243"/>
      <c r="L1361" s="243"/>
      <c r="M1361" s="243"/>
      <c r="N1361" s="243"/>
      <c r="O1361" s="243"/>
      <c r="P1361" s="243"/>
      <c r="Q1361" s="243"/>
      <c r="R1361" s="243"/>
      <c r="S1361" s="243"/>
      <c r="T1361" s="243"/>
      <c r="U1361" s="243"/>
      <c r="V1361" s="243"/>
      <c r="W1361" s="243"/>
      <c r="X1361" s="243"/>
      <c r="Y1361" s="243"/>
    </row>
    <row r="1362" spans="1:25">
      <c r="A1362" s="44"/>
      <c r="B1362" s="323"/>
      <c r="C1362" s="323"/>
      <c r="D1362" s="323"/>
      <c r="E1362" s="323"/>
      <c r="F1362" s="44"/>
      <c r="G1362" s="243"/>
      <c r="H1362" s="243"/>
      <c r="I1362" s="243"/>
      <c r="J1362" s="243"/>
      <c r="K1362" s="243"/>
      <c r="L1362" s="243"/>
      <c r="M1362" s="243"/>
      <c r="N1362" s="243"/>
      <c r="O1362" s="243"/>
      <c r="P1362" s="243"/>
      <c r="Q1362" s="243"/>
      <c r="R1362" s="243"/>
      <c r="S1362" s="243"/>
      <c r="T1362" s="243"/>
      <c r="U1362" s="243"/>
      <c r="V1362" s="243"/>
      <c r="W1362" s="243"/>
      <c r="X1362" s="243"/>
      <c r="Y1362" s="243"/>
    </row>
    <row r="1363" spans="1:25">
      <c r="A1363" s="44"/>
      <c r="B1363" s="323"/>
      <c r="C1363" s="323"/>
      <c r="D1363" s="323"/>
      <c r="E1363" s="323"/>
      <c r="F1363" s="44"/>
      <c r="G1363" s="243"/>
      <c r="H1363" s="243"/>
      <c r="I1363" s="243"/>
      <c r="J1363" s="243"/>
      <c r="K1363" s="243"/>
      <c r="L1363" s="243"/>
      <c r="M1363" s="243"/>
      <c r="N1363" s="243"/>
      <c r="O1363" s="243"/>
      <c r="P1363" s="243"/>
      <c r="Q1363" s="243"/>
      <c r="R1363" s="243"/>
      <c r="S1363" s="243"/>
      <c r="T1363" s="243"/>
      <c r="U1363" s="243"/>
      <c r="V1363" s="243"/>
      <c r="W1363" s="243"/>
      <c r="X1363" s="243"/>
      <c r="Y1363" s="243"/>
    </row>
    <row r="1364" spans="1:25">
      <c r="A1364" s="44"/>
      <c r="B1364" s="323"/>
      <c r="C1364" s="323"/>
      <c r="D1364" s="323"/>
      <c r="E1364" s="323"/>
      <c r="F1364" s="44"/>
      <c r="G1364" s="243"/>
      <c r="H1364" s="243"/>
      <c r="I1364" s="243"/>
      <c r="J1364" s="243"/>
      <c r="K1364" s="243"/>
      <c r="L1364" s="243"/>
      <c r="M1364" s="243"/>
      <c r="N1364" s="243"/>
      <c r="O1364" s="243"/>
      <c r="P1364" s="243"/>
      <c r="Q1364" s="243"/>
      <c r="R1364" s="243"/>
      <c r="S1364" s="243"/>
      <c r="T1364" s="243"/>
      <c r="U1364" s="243"/>
      <c r="V1364" s="243"/>
      <c r="W1364" s="243"/>
      <c r="X1364" s="243"/>
      <c r="Y1364" s="243"/>
    </row>
    <row r="1365" spans="1:25">
      <c r="A1365" s="44"/>
      <c r="B1365" s="323"/>
      <c r="C1365" s="323"/>
      <c r="D1365" s="323"/>
      <c r="E1365" s="323"/>
      <c r="F1365" s="44"/>
      <c r="G1365" s="243"/>
      <c r="H1365" s="243"/>
      <c r="I1365" s="243"/>
      <c r="J1365" s="243"/>
      <c r="K1365" s="243"/>
      <c r="L1365" s="243"/>
      <c r="M1365" s="243"/>
      <c r="N1365" s="243"/>
      <c r="O1365" s="243"/>
      <c r="P1365" s="243"/>
      <c r="Q1365" s="243"/>
      <c r="R1365" s="243"/>
      <c r="S1365" s="243"/>
      <c r="T1365" s="243"/>
      <c r="U1365" s="243"/>
      <c r="V1365" s="243"/>
      <c r="W1365" s="243"/>
      <c r="X1365" s="243"/>
      <c r="Y1365" s="243"/>
    </row>
    <row r="1366" spans="1:25">
      <c r="A1366" s="44"/>
      <c r="B1366" s="323"/>
      <c r="C1366" s="323"/>
      <c r="D1366" s="323"/>
      <c r="E1366" s="323"/>
      <c r="F1366" s="44"/>
      <c r="G1366" s="243"/>
      <c r="H1366" s="243"/>
      <c r="I1366" s="243"/>
      <c r="J1366" s="243"/>
      <c r="K1366" s="243"/>
      <c r="L1366" s="243"/>
      <c r="M1366" s="243"/>
      <c r="N1366" s="243"/>
      <c r="O1366" s="243"/>
      <c r="P1366" s="243"/>
      <c r="Q1366" s="243"/>
      <c r="R1366" s="243"/>
      <c r="S1366" s="243"/>
      <c r="T1366" s="243"/>
      <c r="U1366" s="243"/>
      <c r="V1366" s="243"/>
      <c r="W1366" s="243"/>
      <c r="X1366" s="243"/>
      <c r="Y1366" s="243"/>
    </row>
    <row r="1367" spans="1:25">
      <c r="A1367" s="44"/>
      <c r="B1367" s="323"/>
      <c r="C1367" s="323"/>
      <c r="D1367" s="323"/>
      <c r="E1367" s="323"/>
      <c r="F1367" s="44"/>
      <c r="G1367" s="243"/>
      <c r="H1367" s="243"/>
      <c r="I1367" s="243"/>
      <c r="J1367" s="243"/>
      <c r="K1367" s="243"/>
      <c r="L1367" s="243"/>
      <c r="M1367" s="243"/>
      <c r="N1367" s="243"/>
      <c r="O1367" s="243"/>
      <c r="P1367" s="243"/>
      <c r="Q1367" s="243"/>
      <c r="R1367" s="243"/>
      <c r="S1367" s="243"/>
      <c r="T1367" s="243"/>
      <c r="U1367" s="243"/>
      <c r="V1367" s="243"/>
      <c r="W1367" s="243"/>
      <c r="X1367" s="243"/>
      <c r="Y1367" s="243"/>
    </row>
    <row r="1368" spans="1:25">
      <c r="A1368" s="44"/>
      <c r="B1368" s="323"/>
      <c r="C1368" s="323"/>
      <c r="D1368" s="323"/>
      <c r="E1368" s="323"/>
      <c r="F1368" s="44"/>
      <c r="G1368" s="243"/>
      <c r="H1368" s="243"/>
      <c r="I1368" s="243"/>
      <c r="J1368" s="243"/>
      <c r="K1368" s="243"/>
      <c r="L1368" s="243"/>
      <c r="M1368" s="243"/>
      <c r="N1368" s="243"/>
      <c r="O1368" s="243"/>
      <c r="P1368" s="243"/>
      <c r="Q1368" s="243"/>
      <c r="R1368" s="243"/>
      <c r="S1368" s="243"/>
      <c r="T1368" s="243"/>
      <c r="U1368" s="243"/>
      <c r="V1368" s="243"/>
      <c r="W1368" s="243"/>
      <c r="X1368" s="243"/>
      <c r="Y1368" s="243"/>
    </row>
    <row r="1369" spans="1:25">
      <c r="A1369" s="44"/>
      <c r="B1369" s="323"/>
      <c r="C1369" s="323"/>
      <c r="D1369" s="323"/>
      <c r="E1369" s="323"/>
      <c r="F1369" s="44"/>
      <c r="G1369" s="243"/>
      <c r="H1369" s="243"/>
      <c r="I1369" s="243"/>
      <c r="J1369" s="243"/>
      <c r="K1369" s="243"/>
      <c r="L1369" s="243"/>
      <c r="M1369" s="243"/>
      <c r="N1369" s="243"/>
      <c r="O1369" s="243"/>
      <c r="P1369" s="243"/>
      <c r="Q1369" s="243"/>
      <c r="R1369" s="243"/>
      <c r="S1369" s="243"/>
      <c r="T1369" s="243"/>
      <c r="U1369" s="243"/>
      <c r="V1369" s="243"/>
      <c r="W1369" s="243"/>
      <c r="X1369" s="243"/>
      <c r="Y1369" s="243"/>
    </row>
    <row r="1370" spans="1:25">
      <c r="A1370" s="44"/>
      <c r="B1370" s="323"/>
      <c r="C1370" s="323"/>
      <c r="D1370" s="323"/>
      <c r="E1370" s="323"/>
      <c r="F1370" s="44"/>
      <c r="G1370" s="243"/>
      <c r="H1370" s="243"/>
      <c r="I1370" s="243"/>
      <c r="J1370" s="243"/>
      <c r="K1370" s="243"/>
      <c r="L1370" s="243"/>
      <c r="M1370" s="243"/>
      <c r="N1370" s="243"/>
      <c r="O1370" s="243"/>
      <c r="P1370" s="243"/>
      <c r="Q1370" s="243"/>
      <c r="R1370" s="243"/>
      <c r="S1370" s="243"/>
      <c r="T1370" s="243"/>
      <c r="U1370" s="243"/>
      <c r="V1370" s="243"/>
      <c r="W1370" s="243"/>
      <c r="X1370" s="243"/>
      <c r="Y1370" s="243"/>
    </row>
    <row r="1371" spans="1:25">
      <c r="A1371" s="44"/>
      <c r="B1371" s="323"/>
      <c r="C1371" s="323"/>
      <c r="D1371" s="323"/>
      <c r="E1371" s="323"/>
      <c r="F1371" s="44"/>
      <c r="G1371" s="243"/>
      <c r="H1371" s="243"/>
      <c r="I1371" s="243"/>
      <c r="J1371" s="243"/>
      <c r="K1371" s="243"/>
      <c r="L1371" s="243"/>
      <c r="M1371" s="243"/>
      <c r="N1371" s="243"/>
      <c r="O1371" s="243"/>
      <c r="P1371" s="243"/>
      <c r="Q1371" s="243"/>
      <c r="R1371" s="243"/>
      <c r="S1371" s="243"/>
      <c r="T1371" s="243"/>
      <c r="U1371" s="243"/>
      <c r="V1371" s="243"/>
      <c r="W1371" s="243"/>
      <c r="X1371" s="243"/>
      <c r="Y1371" s="243"/>
    </row>
    <row r="1372" spans="1:25">
      <c r="A1372" s="44"/>
      <c r="B1372" s="323"/>
      <c r="C1372" s="323"/>
      <c r="D1372" s="323"/>
      <c r="E1372" s="323"/>
      <c r="F1372" s="44"/>
      <c r="G1372" s="243"/>
      <c r="H1372" s="243"/>
      <c r="I1372" s="243"/>
      <c r="J1372" s="243"/>
      <c r="K1372" s="243"/>
      <c r="L1372" s="243"/>
      <c r="M1372" s="243"/>
      <c r="N1372" s="243"/>
      <c r="O1372" s="243"/>
      <c r="P1372" s="243"/>
      <c r="Q1372" s="243"/>
      <c r="R1372" s="243"/>
      <c r="S1372" s="243"/>
      <c r="T1372" s="243"/>
      <c r="U1372" s="243"/>
      <c r="V1372" s="243"/>
      <c r="W1372" s="243"/>
      <c r="X1372" s="243"/>
      <c r="Y1372" s="243"/>
    </row>
    <row r="1373" spans="1:25" ht="18.75">
      <c r="A1373" s="53">
        <v>1</v>
      </c>
      <c r="B1373" s="306" t="s">
        <v>2288</v>
      </c>
      <c r="C1373" s="376"/>
      <c r="D1373" s="376" t="s">
        <v>2295</v>
      </c>
      <c r="E1373" s="376" t="s">
        <v>4928</v>
      </c>
      <c r="F1373" s="398">
        <v>75</v>
      </c>
      <c r="G1373" s="238"/>
      <c r="H1373" s="238"/>
      <c r="I1373" s="308">
        <f t="shared" ref="I1373:I1422" si="238">ROUND(F1373*55/100*50*0.0015,1)</f>
        <v>3.1</v>
      </c>
      <c r="J1373" s="308">
        <f t="shared" ref="J1373:J1422" si="239">K1373+L1373</f>
        <v>2.9</v>
      </c>
      <c r="K1373" s="308">
        <f t="shared" ref="K1373:K1422" si="240">ROUND(I1373*1/3,1)</f>
        <v>1</v>
      </c>
      <c r="L1373" s="308">
        <f t="shared" ref="L1373:L1422" si="241">ROUND(I1373*2/3.25,1)</f>
        <v>1.9</v>
      </c>
      <c r="M1373" s="308">
        <f t="shared" ref="M1373:N1422" si="242">K1373-G1373</f>
        <v>1</v>
      </c>
      <c r="N1373" s="308">
        <f t="shared" si="242"/>
        <v>1.9</v>
      </c>
      <c r="O1373" s="308">
        <f t="shared" ref="O1373:O1423" si="243">M1373+N1373</f>
        <v>2.9</v>
      </c>
      <c r="P1373" s="34">
        <f t="shared" ref="P1373:Q1422" si="244">M1373*1/3</f>
        <v>0.33333333333333331</v>
      </c>
      <c r="Q1373" s="34">
        <f t="shared" si="244"/>
        <v>0.6333333333333333</v>
      </c>
      <c r="R1373" s="33"/>
      <c r="S1373" s="33"/>
      <c r="T1373" s="33">
        <f t="shared" ref="T1373:U1422" si="245">M1373*1/3</f>
        <v>0.33333333333333331</v>
      </c>
      <c r="U1373" s="309">
        <f t="shared" si="245"/>
        <v>0.6333333333333333</v>
      </c>
      <c r="V1373" s="185"/>
      <c r="W1373" s="185">
        <f t="shared" ref="W1373:X1422" si="246">M1373*1/3</f>
        <v>0.33333333333333331</v>
      </c>
      <c r="X1373" s="185">
        <f t="shared" si="246"/>
        <v>0.6333333333333333</v>
      </c>
      <c r="Y1373" s="185"/>
    </row>
    <row r="1374" spans="1:25" ht="18.75">
      <c r="A1374" s="53">
        <v>2</v>
      </c>
      <c r="B1374" s="306" t="s">
        <v>2288</v>
      </c>
      <c r="C1374" s="376"/>
      <c r="D1374" s="376" t="s">
        <v>2305</v>
      </c>
      <c r="E1374" s="376" t="s">
        <v>4929</v>
      </c>
      <c r="F1374" s="398">
        <v>108</v>
      </c>
      <c r="G1374" s="238"/>
      <c r="H1374" s="238"/>
      <c r="I1374" s="308">
        <f t="shared" si="238"/>
        <v>4.5</v>
      </c>
      <c r="J1374" s="308">
        <f t="shared" si="239"/>
        <v>4.3</v>
      </c>
      <c r="K1374" s="308">
        <f t="shared" si="240"/>
        <v>1.5</v>
      </c>
      <c r="L1374" s="308">
        <f t="shared" si="241"/>
        <v>2.8</v>
      </c>
      <c r="M1374" s="308">
        <f t="shared" si="242"/>
        <v>1.5</v>
      </c>
      <c r="N1374" s="308">
        <f t="shared" si="242"/>
        <v>2.8</v>
      </c>
      <c r="O1374" s="308">
        <f t="shared" si="243"/>
        <v>4.3</v>
      </c>
      <c r="P1374" s="34">
        <f t="shared" si="244"/>
        <v>0.5</v>
      </c>
      <c r="Q1374" s="34">
        <f t="shared" si="244"/>
        <v>0.93333333333333324</v>
      </c>
      <c r="R1374" s="33"/>
      <c r="S1374" s="33"/>
      <c r="T1374" s="33">
        <f t="shared" si="245"/>
        <v>0.5</v>
      </c>
      <c r="U1374" s="309">
        <f t="shared" si="245"/>
        <v>0.93333333333333324</v>
      </c>
      <c r="V1374" s="185"/>
      <c r="W1374" s="185">
        <f t="shared" si="246"/>
        <v>0.5</v>
      </c>
      <c r="X1374" s="185">
        <f t="shared" si="246"/>
        <v>0.93333333333333324</v>
      </c>
      <c r="Y1374" s="185"/>
    </row>
    <row r="1375" spans="1:25" ht="18.75">
      <c r="A1375" s="53">
        <v>3</v>
      </c>
      <c r="B1375" s="306" t="s">
        <v>2288</v>
      </c>
      <c r="C1375" s="376"/>
      <c r="D1375" s="376" t="s">
        <v>2361</v>
      </c>
      <c r="E1375" s="376" t="s">
        <v>4930</v>
      </c>
      <c r="F1375" s="398">
        <v>128</v>
      </c>
      <c r="G1375" s="238"/>
      <c r="H1375" s="238"/>
      <c r="I1375" s="308">
        <f t="shared" si="238"/>
        <v>5.3</v>
      </c>
      <c r="J1375" s="308">
        <f t="shared" si="239"/>
        <v>5.0999999999999996</v>
      </c>
      <c r="K1375" s="308">
        <f t="shared" si="240"/>
        <v>1.8</v>
      </c>
      <c r="L1375" s="308">
        <f t="shared" si="241"/>
        <v>3.3</v>
      </c>
      <c r="M1375" s="308">
        <f t="shared" si="242"/>
        <v>1.8</v>
      </c>
      <c r="N1375" s="308">
        <f t="shared" si="242"/>
        <v>3.3</v>
      </c>
      <c r="O1375" s="308">
        <f t="shared" si="243"/>
        <v>5.0999999999999996</v>
      </c>
      <c r="P1375" s="34">
        <f t="shared" si="244"/>
        <v>0.6</v>
      </c>
      <c r="Q1375" s="34">
        <f t="shared" si="244"/>
        <v>1.0999999999999999</v>
      </c>
      <c r="R1375" s="33"/>
      <c r="S1375" s="33"/>
      <c r="T1375" s="33">
        <f t="shared" si="245"/>
        <v>0.6</v>
      </c>
      <c r="U1375" s="309">
        <f t="shared" si="245"/>
        <v>1.0999999999999999</v>
      </c>
      <c r="V1375" s="185"/>
      <c r="W1375" s="185">
        <f t="shared" si="246"/>
        <v>0.6</v>
      </c>
      <c r="X1375" s="185">
        <f t="shared" si="246"/>
        <v>1.0999999999999999</v>
      </c>
      <c r="Y1375" s="185"/>
    </row>
    <row r="1376" spans="1:25" ht="18.75">
      <c r="A1376" s="53">
        <v>4</v>
      </c>
      <c r="B1376" s="306" t="s">
        <v>2288</v>
      </c>
      <c r="C1376" s="376"/>
      <c r="D1376" s="376" t="s">
        <v>4931</v>
      </c>
      <c r="E1376" s="376" t="s">
        <v>4932</v>
      </c>
      <c r="F1376" s="398">
        <v>236</v>
      </c>
      <c r="G1376" s="238"/>
      <c r="H1376" s="238"/>
      <c r="I1376" s="308">
        <f t="shared" si="238"/>
        <v>9.6999999999999993</v>
      </c>
      <c r="J1376" s="308">
        <f t="shared" si="239"/>
        <v>9.1999999999999993</v>
      </c>
      <c r="K1376" s="308">
        <f t="shared" si="240"/>
        <v>3.2</v>
      </c>
      <c r="L1376" s="308">
        <f t="shared" si="241"/>
        <v>6</v>
      </c>
      <c r="M1376" s="308">
        <f t="shared" si="242"/>
        <v>3.2</v>
      </c>
      <c r="N1376" s="308">
        <f t="shared" si="242"/>
        <v>6</v>
      </c>
      <c r="O1376" s="308">
        <f t="shared" si="243"/>
        <v>9.1999999999999993</v>
      </c>
      <c r="P1376" s="34">
        <f t="shared" si="244"/>
        <v>1.0666666666666667</v>
      </c>
      <c r="Q1376" s="34">
        <f t="shared" si="244"/>
        <v>2</v>
      </c>
      <c r="R1376" s="33"/>
      <c r="S1376" s="33"/>
      <c r="T1376" s="33">
        <f t="shared" si="245"/>
        <v>1.0666666666666667</v>
      </c>
      <c r="U1376" s="309">
        <f t="shared" si="245"/>
        <v>2</v>
      </c>
      <c r="V1376" s="185"/>
      <c r="W1376" s="185">
        <f t="shared" si="246"/>
        <v>1.0666666666666667</v>
      </c>
      <c r="X1376" s="185">
        <f t="shared" si="246"/>
        <v>2</v>
      </c>
      <c r="Y1376" s="185"/>
    </row>
    <row r="1377" spans="1:25" ht="18.75">
      <c r="A1377" s="53">
        <v>5</v>
      </c>
      <c r="B1377" s="306" t="s">
        <v>2288</v>
      </c>
      <c r="C1377" s="376"/>
      <c r="D1377" s="376" t="s">
        <v>4933</v>
      </c>
      <c r="E1377" s="376" t="s">
        <v>4934</v>
      </c>
      <c r="F1377" s="398">
        <v>110</v>
      </c>
      <c r="G1377" s="238"/>
      <c r="H1377" s="238"/>
      <c r="I1377" s="308">
        <f t="shared" si="238"/>
        <v>4.5</v>
      </c>
      <c r="J1377" s="308">
        <f t="shared" si="239"/>
        <v>4.3</v>
      </c>
      <c r="K1377" s="308">
        <f t="shared" si="240"/>
        <v>1.5</v>
      </c>
      <c r="L1377" s="308">
        <f t="shared" si="241"/>
        <v>2.8</v>
      </c>
      <c r="M1377" s="308">
        <f t="shared" si="242"/>
        <v>1.5</v>
      </c>
      <c r="N1377" s="308">
        <f t="shared" si="242"/>
        <v>2.8</v>
      </c>
      <c r="O1377" s="308">
        <f t="shared" si="243"/>
        <v>4.3</v>
      </c>
      <c r="P1377" s="34">
        <f t="shared" si="244"/>
        <v>0.5</v>
      </c>
      <c r="Q1377" s="34">
        <f t="shared" si="244"/>
        <v>0.93333333333333324</v>
      </c>
      <c r="R1377" s="33"/>
      <c r="S1377" s="33"/>
      <c r="T1377" s="33">
        <f t="shared" si="245"/>
        <v>0.5</v>
      </c>
      <c r="U1377" s="309">
        <f t="shared" si="245"/>
        <v>0.93333333333333324</v>
      </c>
      <c r="V1377" s="185"/>
      <c r="W1377" s="185">
        <f t="shared" si="246"/>
        <v>0.5</v>
      </c>
      <c r="X1377" s="185">
        <f t="shared" si="246"/>
        <v>0.93333333333333324</v>
      </c>
      <c r="Y1377" s="185"/>
    </row>
    <row r="1378" spans="1:25" ht="18.75">
      <c r="A1378" s="53">
        <v>6</v>
      </c>
      <c r="B1378" s="306" t="s">
        <v>2288</v>
      </c>
      <c r="C1378" s="376"/>
      <c r="D1378" s="376" t="s">
        <v>2354</v>
      </c>
      <c r="E1378" s="376" t="s">
        <v>4935</v>
      </c>
      <c r="F1378" s="398">
        <v>140</v>
      </c>
      <c r="G1378" s="238">
        <v>0.82550000000000012</v>
      </c>
      <c r="H1378" s="238"/>
      <c r="I1378" s="308">
        <f t="shared" si="238"/>
        <v>5.8</v>
      </c>
      <c r="J1378" s="308">
        <f t="shared" si="239"/>
        <v>5.5</v>
      </c>
      <c r="K1378" s="308">
        <f t="shared" si="240"/>
        <v>1.9</v>
      </c>
      <c r="L1378" s="308">
        <f t="shared" si="241"/>
        <v>3.6</v>
      </c>
      <c r="M1378" s="308">
        <f t="shared" si="242"/>
        <v>1.0744999999999998</v>
      </c>
      <c r="N1378" s="308">
        <f t="shared" si="242"/>
        <v>3.6</v>
      </c>
      <c r="O1378" s="308">
        <f t="shared" si="243"/>
        <v>4.6745000000000001</v>
      </c>
      <c r="P1378" s="34">
        <f t="shared" si="244"/>
        <v>0.35816666666666658</v>
      </c>
      <c r="Q1378" s="34">
        <f t="shared" si="244"/>
        <v>1.2</v>
      </c>
      <c r="R1378" s="33"/>
      <c r="S1378" s="33"/>
      <c r="T1378" s="33">
        <f t="shared" si="245"/>
        <v>0.35816666666666658</v>
      </c>
      <c r="U1378" s="309">
        <f t="shared" si="245"/>
        <v>1.2</v>
      </c>
      <c r="V1378" s="185"/>
      <c r="W1378" s="185">
        <f t="shared" si="246"/>
        <v>0.35816666666666658</v>
      </c>
      <c r="X1378" s="185">
        <f t="shared" si="246"/>
        <v>1.2</v>
      </c>
      <c r="Y1378" s="185"/>
    </row>
    <row r="1379" spans="1:25" ht="18.75">
      <c r="A1379" s="53">
        <v>7</v>
      </c>
      <c r="B1379" s="306" t="s">
        <v>2288</v>
      </c>
      <c r="C1379" s="376"/>
      <c r="D1379" s="376" t="s">
        <v>2359</v>
      </c>
      <c r="E1379" s="376" t="s">
        <v>4936</v>
      </c>
      <c r="F1379" s="398">
        <v>103</v>
      </c>
      <c r="G1379" s="238"/>
      <c r="H1379" s="238"/>
      <c r="I1379" s="308">
        <f t="shared" si="238"/>
        <v>4.2</v>
      </c>
      <c r="J1379" s="308">
        <f t="shared" si="239"/>
        <v>4</v>
      </c>
      <c r="K1379" s="308">
        <f t="shared" si="240"/>
        <v>1.4</v>
      </c>
      <c r="L1379" s="308">
        <f t="shared" si="241"/>
        <v>2.6</v>
      </c>
      <c r="M1379" s="308">
        <f t="shared" si="242"/>
        <v>1.4</v>
      </c>
      <c r="N1379" s="308">
        <f t="shared" si="242"/>
        <v>2.6</v>
      </c>
      <c r="O1379" s="308">
        <f t="shared" si="243"/>
        <v>4</v>
      </c>
      <c r="P1379" s="34">
        <f t="shared" si="244"/>
        <v>0.46666666666666662</v>
      </c>
      <c r="Q1379" s="34">
        <f t="shared" si="244"/>
        <v>0.8666666666666667</v>
      </c>
      <c r="R1379" s="33"/>
      <c r="S1379" s="33"/>
      <c r="T1379" s="33">
        <f t="shared" si="245"/>
        <v>0.46666666666666662</v>
      </c>
      <c r="U1379" s="309">
        <f t="shared" si="245"/>
        <v>0.8666666666666667</v>
      </c>
      <c r="V1379" s="185"/>
      <c r="W1379" s="185">
        <f t="shared" si="246"/>
        <v>0.46666666666666662</v>
      </c>
      <c r="X1379" s="185">
        <f t="shared" si="246"/>
        <v>0.8666666666666667</v>
      </c>
      <c r="Y1379" s="185"/>
    </row>
    <row r="1380" spans="1:25" ht="18.75">
      <c r="A1380" s="53">
        <v>8</v>
      </c>
      <c r="B1380" s="306" t="s">
        <v>2288</v>
      </c>
      <c r="C1380" s="376"/>
      <c r="D1380" s="376" t="s">
        <v>3653</v>
      </c>
      <c r="E1380" s="376" t="s">
        <v>4937</v>
      </c>
      <c r="F1380" s="398">
        <v>60</v>
      </c>
      <c r="G1380" s="238">
        <v>0.6251000000000001</v>
      </c>
      <c r="H1380" s="238">
        <v>0.27399999999999991</v>
      </c>
      <c r="I1380" s="308">
        <f t="shared" si="238"/>
        <v>2.5</v>
      </c>
      <c r="J1380" s="308">
        <f t="shared" si="239"/>
        <v>2.2999999999999998</v>
      </c>
      <c r="K1380" s="308">
        <f t="shared" si="240"/>
        <v>0.8</v>
      </c>
      <c r="L1380" s="308">
        <f t="shared" si="241"/>
        <v>1.5</v>
      </c>
      <c r="M1380" s="308">
        <f t="shared" si="242"/>
        <v>0.17489999999999994</v>
      </c>
      <c r="N1380" s="308">
        <f t="shared" si="242"/>
        <v>1.226</v>
      </c>
      <c r="O1380" s="308">
        <f t="shared" si="243"/>
        <v>1.4009</v>
      </c>
      <c r="P1380" s="34">
        <f t="shared" si="244"/>
        <v>5.8299999999999984E-2</v>
      </c>
      <c r="Q1380" s="34">
        <f t="shared" si="244"/>
        <v>0.40866666666666668</v>
      </c>
      <c r="R1380" s="33"/>
      <c r="S1380" s="33"/>
      <c r="T1380" s="33">
        <f t="shared" si="245"/>
        <v>5.8299999999999984E-2</v>
      </c>
      <c r="U1380" s="309">
        <f t="shared" si="245"/>
        <v>0.40866666666666668</v>
      </c>
      <c r="V1380" s="185"/>
      <c r="W1380" s="185">
        <f t="shared" si="246"/>
        <v>5.8299999999999984E-2</v>
      </c>
      <c r="X1380" s="185">
        <f t="shared" si="246"/>
        <v>0.40866666666666668</v>
      </c>
      <c r="Y1380" s="185"/>
    </row>
    <row r="1381" spans="1:25" ht="18.75">
      <c r="A1381" s="53">
        <v>9</v>
      </c>
      <c r="B1381" s="306" t="s">
        <v>2288</v>
      </c>
      <c r="C1381" s="376"/>
      <c r="D1381" s="376" t="s">
        <v>4938</v>
      </c>
      <c r="E1381" s="376" t="s">
        <v>4939</v>
      </c>
      <c r="F1381" s="398">
        <v>51</v>
      </c>
      <c r="G1381" s="238">
        <v>3.8499999999999979E-2</v>
      </c>
      <c r="H1381" s="238">
        <v>0.47360000000000002</v>
      </c>
      <c r="I1381" s="308">
        <f t="shared" si="238"/>
        <v>2.1</v>
      </c>
      <c r="J1381" s="308">
        <f t="shared" si="239"/>
        <v>2</v>
      </c>
      <c r="K1381" s="308">
        <f t="shared" si="240"/>
        <v>0.7</v>
      </c>
      <c r="L1381" s="308">
        <f t="shared" si="241"/>
        <v>1.3</v>
      </c>
      <c r="M1381" s="308">
        <f t="shared" si="242"/>
        <v>0.66149999999999998</v>
      </c>
      <c r="N1381" s="308">
        <f t="shared" si="242"/>
        <v>0.82640000000000002</v>
      </c>
      <c r="O1381" s="308">
        <f t="shared" si="243"/>
        <v>1.4879</v>
      </c>
      <c r="P1381" s="34">
        <f t="shared" si="244"/>
        <v>0.2205</v>
      </c>
      <c r="Q1381" s="34">
        <f t="shared" si="244"/>
        <v>0.27546666666666669</v>
      </c>
      <c r="R1381" s="33"/>
      <c r="S1381" s="33"/>
      <c r="T1381" s="33">
        <f t="shared" si="245"/>
        <v>0.2205</v>
      </c>
      <c r="U1381" s="309">
        <f t="shared" si="245"/>
        <v>0.27546666666666669</v>
      </c>
      <c r="V1381" s="185"/>
      <c r="W1381" s="185">
        <f t="shared" si="246"/>
        <v>0.2205</v>
      </c>
      <c r="X1381" s="185">
        <f t="shared" si="246"/>
        <v>0.27546666666666669</v>
      </c>
      <c r="Y1381" s="185"/>
    </row>
    <row r="1382" spans="1:25" ht="18.75">
      <c r="A1382" s="53">
        <v>10</v>
      </c>
      <c r="B1382" s="306" t="s">
        <v>2288</v>
      </c>
      <c r="C1382" s="376"/>
      <c r="D1382" s="376" t="s">
        <v>2425</v>
      </c>
      <c r="E1382" s="376" t="s">
        <v>4940</v>
      </c>
      <c r="F1382" s="398">
        <v>142</v>
      </c>
      <c r="G1382" s="238">
        <v>8.1609999999999996</v>
      </c>
      <c r="H1382" s="238"/>
      <c r="I1382" s="308">
        <f t="shared" si="238"/>
        <v>5.9</v>
      </c>
      <c r="J1382" s="308">
        <f t="shared" si="239"/>
        <v>5.6</v>
      </c>
      <c r="K1382" s="308">
        <f t="shared" si="240"/>
        <v>2</v>
      </c>
      <c r="L1382" s="308">
        <f t="shared" si="241"/>
        <v>3.6</v>
      </c>
      <c r="M1382" s="308">
        <v>0</v>
      </c>
      <c r="N1382" s="308">
        <f t="shared" si="242"/>
        <v>3.6</v>
      </c>
      <c r="O1382" s="308">
        <f t="shared" si="243"/>
        <v>3.6</v>
      </c>
      <c r="P1382" s="34">
        <f t="shared" si="244"/>
        <v>0</v>
      </c>
      <c r="Q1382" s="34">
        <f t="shared" si="244"/>
        <v>1.2</v>
      </c>
      <c r="R1382" s="33"/>
      <c r="S1382" s="33"/>
      <c r="T1382" s="33">
        <f t="shared" si="245"/>
        <v>0</v>
      </c>
      <c r="U1382" s="309">
        <f t="shared" si="245"/>
        <v>1.2</v>
      </c>
      <c r="V1382" s="185"/>
      <c r="W1382" s="185">
        <f t="shared" si="246"/>
        <v>0</v>
      </c>
      <c r="X1382" s="185">
        <f t="shared" si="246"/>
        <v>1.2</v>
      </c>
      <c r="Y1382" s="185"/>
    </row>
    <row r="1383" spans="1:25" ht="18.75">
      <c r="A1383" s="53">
        <v>11</v>
      </c>
      <c r="B1383" s="306" t="s">
        <v>2288</v>
      </c>
      <c r="C1383" s="376"/>
      <c r="D1383" s="376" t="s">
        <v>2425</v>
      </c>
      <c r="E1383" s="376" t="s">
        <v>4941</v>
      </c>
      <c r="F1383" s="398">
        <v>24</v>
      </c>
      <c r="G1383" s="238"/>
      <c r="H1383" s="238"/>
      <c r="I1383" s="308">
        <f t="shared" si="238"/>
        <v>1</v>
      </c>
      <c r="J1383" s="308">
        <f t="shared" si="239"/>
        <v>0.89999999999999991</v>
      </c>
      <c r="K1383" s="308">
        <f t="shared" si="240"/>
        <v>0.3</v>
      </c>
      <c r="L1383" s="308">
        <f t="shared" si="241"/>
        <v>0.6</v>
      </c>
      <c r="M1383" s="308">
        <f t="shared" si="242"/>
        <v>0.3</v>
      </c>
      <c r="N1383" s="308">
        <f t="shared" si="242"/>
        <v>0.6</v>
      </c>
      <c r="O1383" s="308">
        <f t="shared" si="243"/>
        <v>0.89999999999999991</v>
      </c>
      <c r="P1383" s="34">
        <f t="shared" si="244"/>
        <v>9.9999999999999992E-2</v>
      </c>
      <c r="Q1383" s="34">
        <f t="shared" si="244"/>
        <v>0.19999999999999998</v>
      </c>
      <c r="R1383" s="33"/>
      <c r="S1383" s="33"/>
      <c r="T1383" s="33">
        <f t="shared" si="245"/>
        <v>9.9999999999999992E-2</v>
      </c>
      <c r="U1383" s="309">
        <f t="shared" si="245"/>
        <v>0.19999999999999998</v>
      </c>
      <c r="V1383" s="185"/>
      <c r="W1383" s="185">
        <f t="shared" si="246"/>
        <v>9.9999999999999992E-2</v>
      </c>
      <c r="X1383" s="185">
        <f t="shared" si="246"/>
        <v>0.19999999999999998</v>
      </c>
      <c r="Y1383" s="185"/>
    </row>
    <row r="1384" spans="1:25" ht="18.75">
      <c r="A1384" s="53">
        <v>12</v>
      </c>
      <c r="B1384" s="306" t="s">
        <v>2288</v>
      </c>
      <c r="C1384" s="376"/>
      <c r="D1384" s="376" t="s">
        <v>51</v>
      </c>
      <c r="E1384" s="376" t="s">
        <v>3947</v>
      </c>
      <c r="F1384" s="398">
        <v>68</v>
      </c>
      <c r="G1384" s="238">
        <v>1.0719000000000001</v>
      </c>
      <c r="H1384" s="238">
        <v>1.599</v>
      </c>
      <c r="I1384" s="308">
        <f t="shared" si="238"/>
        <v>2.8</v>
      </c>
      <c r="J1384" s="308">
        <f t="shared" si="239"/>
        <v>2.6</v>
      </c>
      <c r="K1384" s="308">
        <f t="shared" si="240"/>
        <v>0.9</v>
      </c>
      <c r="L1384" s="308">
        <f t="shared" si="241"/>
        <v>1.7</v>
      </c>
      <c r="M1384" s="308">
        <v>0</v>
      </c>
      <c r="N1384" s="308">
        <f t="shared" si="242"/>
        <v>0.10099999999999998</v>
      </c>
      <c r="O1384" s="308">
        <f t="shared" si="243"/>
        <v>0.10099999999999998</v>
      </c>
      <c r="P1384" s="34">
        <f t="shared" si="244"/>
        <v>0</v>
      </c>
      <c r="Q1384" s="34">
        <f t="shared" si="244"/>
        <v>3.3666666666666657E-2</v>
      </c>
      <c r="R1384" s="33"/>
      <c r="S1384" s="33"/>
      <c r="T1384" s="33">
        <f t="shared" si="245"/>
        <v>0</v>
      </c>
      <c r="U1384" s="309">
        <f t="shared" si="245"/>
        <v>3.3666666666666657E-2</v>
      </c>
      <c r="V1384" s="185"/>
      <c r="W1384" s="185">
        <f t="shared" si="246"/>
        <v>0</v>
      </c>
      <c r="X1384" s="185">
        <f t="shared" si="246"/>
        <v>3.3666666666666657E-2</v>
      </c>
      <c r="Y1384" s="185"/>
    </row>
    <row r="1385" spans="1:25" ht="18.75">
      <c r="A1385" s="53">
        <v>13</v>
      </c>
      <c r="B1385" s="306" t="s">
        <v>2288</v>
      </c>
      <c r="C1385" s="376"/>
      <c r="D1385" s="376" t="s">
        <v>2413</v>
      </c>
      <c r="E1385" s="376" t="s">
        <v>4942</v>
      </c>
      <c r="F1385" s="398">
        <v>76</v>
      </c>
      <c r="G1385" s="238">
        <v>0.27</v>
      </c>
      <c r="H1385" s="238">
        <v>2.1589999999999998</v>
      </c>
      <c r="I1385" s="308">
        <f t="shared" si="238"/>
        <v>3.1</v>
      </c>
      <c r="J1385" s="308">
        <f t="shared" si="239"/>
        <v>2.9</v>
      </c>
      <c r="K1385" s="308">
        <f t="shared" si="240"/>
        <v>1</v>
      </c>
      <c r="L1385" s="308">
        <f t="shared" si="241"/>
        <v>1.9</v>
      </c>
      <c r="M1385" s="308">
        <f t="shared" si="242"/>
        <v>0.73</v>
      </c>
      <c r="N1385" s="308">
        <v>0</v>
      </c>
      <c r="O1385" s="308">
        <f t="shared" si="243"/>
        <v>0.73</v>
      </c>
      <c r="P1385" s="34">
        <f t="shared" si="244"/>
        <v>0.24333333333333332</v>
      </c>
      <c r="Q1385" s="34">
        <f t="shared" si="244"/>
        <v>0</v>
      </c>
      <c r="R1385" s="33"/>
      <c r="S1385" s="33"/>
      <c r="T1385" s="33">
        <f t="shared" si="245"/>
        <v>0.24333333333333332</v>
      </c>
      <c r="U1385" s="309">
        <f t="shared" si="245"/>
        <v>0</v>
      </c>
      <c r="V1385" s="185"/>
      <c r="W1385" s="185">
        <f t="shared" si="246"/>
        <v>0.24333333333333332</v>
      </c>
      <c r="X1385" s="185">
        <f t="shared" si="246"/>
        <v>0</v>
      </c>
      <c r="Y1385" s="185"/>
    </row>
    <row r="1386" spans="1:25" ht="18.75">
      <c r="A1386" s="53">
        <v>14</v>
      </c>
      <c r="B1386" s="306" t="s">
        <v>2288</v>
      </c>
      <c r="C1386" s="376"/>
      <c r="D1386" s="376" t="s">
        <v>2415</v>
      </c>
      <c r="E1386" s="376" t="s">
        <v>4943</v>
      </c>
      <c r="F1386" s="398">
        <v>104</v>
      </c>
      <c r="G1386" s="238"/>
      <c r="H1386" s="238"/>
      <c r="I1386" s="308">
        <f t="shared" si="238"/>
        <v>4.3</v>
      </c>
      <c r="J1386" s="308">
        <f t="shared" si="239"/>
        <v>4</v>
      </c>
      <c r="K1386" s="308">
        <f t="shared" si="240"/>
        <v>1.4</v>
      </c>
      <c r="L1386" s="308">
        <f t="shared" si="241"/>
        <v>2.6</v>
      </c>
      <c r="M1386" s="308">
        <f t="shared" si="242"/>
        <v>1.4</v>
      </c>
      <c r="N1386" s="308">
        <f t="shared" si="242"/>
        <v>2.6</v>
      </c>
      <c r="O1386" s="308">
        <f t="shared" si="243"/>
        <v>4</v>
      </c>
      <c r="P1386" s="34">
        <f t="shared" si="244"/>
        <v>0.46666666666666662</v>
      </c>
      <c r="Q1386" s="34">
        <f t="shared" si="244"/>
        <v>0.8666666666666667</v>
      </c>
      <c r="R1386" s="33"/>
      <c r="S1386" s="33"/>
      <c r="T1386" s="33">
        <f t="shared" si="245"/>
        <v>0.46666666666666662</v>
      </c>
      <c r="U1386" s="309">
        <f t="shared" si="245"/>
        <v>0.8666666666666667</v>
      </c>
      <c r="V1386" s="185"/>
      <c r="W1386" s="185">
        <f t="shared" si="246"/>
        <v>0.46666666666666662</v>
      </c>
      <c r="X1386" s="185">
        <f t="shared" si="246"/>
        <v>0.8666666666666667</v>
      </c>
      <c r="Y1386" s="185"/>
    </row>
    <row r="1387" spans="1:25" ht="18.75">
      <c r="A1387" s="53">
        <v>15</v>
      </c>
      <c r="B1387" s="306" t="s">
        <v>2288</v>
      </c>
      <c r="C1387" s="376"/>
      <c r="D1387" s="376" t="s">
        <v>4944</v>
      </c>
      <c r="E1387" s="376" t="s">
        <v>4945</v>
      </c>
      <c r="F1387" s="398">
        <v>22</v>
      </c>
      <c r="G1387" s="238"/>
      <c r="H1387" s="238">
        <v>0.29799999999999999</v>
      </c>
      <c r="I1387" s="308">
        <f t="shared" si="238"/>
        <v>0.9</v>
      </c>
      <c r="J1387" s="308">
        <f t="shared" si="239"/>
        <v>0.89999999999999991</v>
      </c>
      <c r="K1387" s="308">
        <f t="shared" si="240"/>
        <v>0.3</v>
      </c>
      <c r="L1387" s="308">
        <f t="shared" si="241"/>
        <v>0.6</v>
      </c>
      <c r="M1387" s="308">
        <f t="shared" si="242"/>
        <v>0.3</v>
      </c>
      <c r="N1387" s="308">
        <f t="shared" si="242"/>
        <v>0.30199999999999999</v>
      </c>
      <c r="O1387" s="308">
        <f t="shared" si="243"/>
        <v>0.60199999999999998</v>
      </c>
      <c r="P1387" s="34">
        <f t="shared" si="244"/>
        <v>9.9999999999999992E-2</v>
      </c>
      <c r="Q1387" s="34">
        <f t="shared" si="244"/>
        <v>0.10066666666666667</v>
      </c>
      <c r="R1387" s="33"/>
      <c r="S1387" s="33"/>
      <c r="T1387" s="33">
        <f t="shared" si="245"/>
        <v>9.9999999999999992E-2</v>
      </c>
      <c r="U1387" s="309">
        <f t="shared" si="245"/>
        <v>0.10066666666666667</v>
      </c>
      <c r="V1387" s="185"/>
      <c r="W1387" s="185">
        <f t="shared" si="246"/>
        <v>9.9999999999999992E-2</v>
      </c>
      <c r="X1387" s="185">
        <f t="shared" si="246"/>
        <v>0.10066666666666667</v>
      </c>
      <c r="Y1387" s="185"/>
    </row>
    <row r="1388" spans="1:25" ht="18.75">
      <c r="A1388" s="53">
        <v>16</v>
      </c>
      <c r="B1388" s="306" t="s">
        <v>2288</v>
      </c>
      <c r="C1388" s="376"/>
      <c r="D1388" s="376" t="s">
        <v>2405</v>
      </c>
      <c r="E1388" s="376" t="s">
        <v>4946</v>
      </c>
      <c r="F1388" s="398">
        <v>25</v>
      </c>
      <c r="G1388" s="238">
        <v>0.95299999999999996</v>
      </c>
      <c r="H1388" s="238">
        <v>3.3939999999999997</v>
      </c>
      <c r="I1388" s="308">
        <f t="shared" si="238"/>
        <v>1</v>
      </c>
      <c r="J1388" s="308">
        <f t="shared" si="239"/>
        <v>0.89999999999999991</v>
      </c>
      <c r="K1388" s="308">
        <f t="shared" si="240"/>
        <v>0.3</v>
      </c>
      <c r="L1388" s="308">
        <f t="shared" si="241"/>
        <v>0.6</v>
      </c>
      <c r="M1388" s="308">
        <v>0</v>
      </c>
      <c r="N1388" s="308">
        <v>0</v>
      </c>
      <c r="O1388" s="308">
        <f t="shared" si="243"/>
        <v>0</v>
      </c>
      <c r="P1388" s="34">
        <f t="shared" si="244"/>
        <v>0</v>
      </c>
      <c r="Q1388" s="34">
        <f t="shared" si="244"/>
        <v>0</v>
      </c>
      <c r="R1388" s="33"/>
      <c r="S1388" s="33"/>
      <c r="T1388" s="33">
        <f t="shared" si="245"/>
        <v>0</v>
      </c>
      <c r="U1388" s="309">
        <f t="shared" si="245"/>
        <v>0</v>
      </c>
      <c r="V1388" s="185"/>
      <c r="W1388" s="185">
        <f t="shared" si="246"/>
        <v>0</v>
      </c>
      <c r="X1388" s="185">
        <f t="shared" si="246"/>
        <v>0</v>
      </c>
      <c r="Y1388" s="185"/>
    </row>
    <row r="1389" spans="1:25" ht="18.75">
      <c r="A1389" s="53">
        <v>17</v>
      </c>
      <c r="B1389" s="306" t="s">
        <v>2288</v>
      </c>
      <c r="C1389" s="376"/>
      <c r="D1389" s="376" t="s">
        <v>2372</v>
      </c>
      <c r="E1389" s="376" t="s">
        <v>4947</v>
      </c>
      <c r="F1389" s="398">
        <v>275</v>
      </c>
      <c r="G1389" s="238"/>
      <c r="H1389" s="238">
        <v>0.7206999999999999</v>
      </c>
      <c r="I1389" s="308">
        <f t="shared" si="238"/>
        <v>11.3</v>
      </c>
      <c r="J1389" s="308">
        <f t="shared" si="239"/>
        <v>10.8</v>
      </c>
      <c r="K1389" s="308">
        <f t="shared" si="240"/>
        <v>3.8</v>
      </c>
      <c r="L1389" s="308">
        <f t="shared" si="241"/>
        <v>7</v>
      </c>
      <c r="M1389" s="308">
        <f t="shared" si="242"/>
        <v>3.8</v>
      </c>
      <c r="N1389" s="308">
        <f t="shared" si="242"/>
        <v>6.2793000000000001</v>
      </c>
      <c r="O1389" s="308">
        <f t="shared" si="243"/>
        <v>10.0793</v>
      </c>
      <c r="P1389" s="34">
        <f t="shared" si="244"/>
        <v>1.2666666666666666</v>
      </c>
      <c r="Q1389" s="34">
        <f t="shared" si="244"/>
        <v>2.0931000000000002</v>
      </c>
      <c r="R1389" s="33"/>
      <c r="S1389" s="33"/>
      <c r="T1389" s="33">
        <f t="shared" si="245"/>
        <v>1.2666666666666666</v>
      </c>
      <c r="U1389" s="309">
        <f t="shared" si="245"/>
        <v>2.0931000000000002</v>
      </c>
      <c r="V1389" s="185"/>
      <c r="W1389" s="185">
        <f t="shared" si="246"/>
        <v>1.2666666666666666</v>
      </c>
      <c r="X1389" s="185">
        <f t="shared" si="246"/>
        <v>2.0931000000000002</v>
      </c>
      <c r="Y1389" s="185"/>
    </row>
    <row r="1390" spans="1:25" ht="18.75">
      <c r="A1390" s="53">
        <v>18</v>
      </c>
      <c r="B1390" s="306" t="s">
        <v>2288</v>
      </c>
      <c r="C1390" s="376"/>
      <c r="D1390" s="376" t="s">
        <v>2374</v>
      </c>
      <c r="E1390" s="376" t="s">
        <v>4948</v>
      </c>
      <c r="F1390" s="398">
        <v>51</v>
      </c>
      <c r="G1390" s="238">
        <v>1.0840000000000001</v>
      </c>
      <c r="H1390" s="238">
        <v>0.46</v>
      </c>
      <c r="I1390" s="308">
        <f t="shared" si="238"/>
        <v>2.1</v>
      </c>
      <c r="J1390" s="308">
        <f t="shared" si="239"/>
        <v>2</v>
      </c>
      <c r="K1390" s="308">
        <f t="shared" si="240"/>
        <v>0.7</v>
      </c>
      <c r="L1390" s="308">
        <f t="shared" si="241"/>
        <v>1.3</v>
      </c>
      <c r="M1390" s="308">
        <v>0</v>
      </c>
      <c r="N1390" s="308">
        <f t="shared" si="242"/>
        <v>0.84000000000000008</v>
      </c>
      <c r="O1390" s="308">
        <f t="shared" si="243"/>
        <v>0.84000000000000008</v>
      </c>
      <c r="P1390" s="34">
        <f t="shared" si="244"/>
        <v>0</v>
      </c>
      <c r="Q1390" s="34">
        <f t="shared" si="244"/>
        <v>0.28000000000000003</v>
      </c>
      <c r="R1390" s="33"/>
      <c r="S1390" s="33"/>
      <c r="T1390" s="33">
        <f t="shared" si="245"/>
        <v>0</v>
      </c>
      <c r="U1390" s="309">
        <f t="shared" si="245"/>
        <v>0.28000000000000003</v>
      </c>
      <c r="V1390" s="185"/>
      <c r="W1390" s="185">
        <f t="shared" si="246"/>
        <v>0</v>
      </c>
      <c r="X1390" s="185">
        <f t="shared" si="246"/>
        <v>0.28000000000000003</v>
      </c>
      <c r="Y1390" s="185"/>
    </row>
    <row r="1391" spans="1:25" ht="18.75">
      <c r="A1391" s="53">
        <v>19</v>
      </c>
      <c r="B1391" s="306" t="s">
        <v>2288</v>
      </c>
      <c r="C1391" s="376"/>
      <c r="D1391" s="376"/>
      <c r="E1391" s="376" t="s">
        <v>4247</v>
      </c>
      <c r="F1391" s="398">
        <v>120</v>
      </c>
      <c r="G1391" s="238"/>
      <c r="H1391" s="238"/>
      <c r="I1391" s="308">
        <f t="shared" si="238"/>
        <v>5</v>
      </c>
      <c r="J1391" s="308">
        <f t="shared" si="239"/>
        <v>4.8</v>
      </c>
      <c r="K1391" s="308">
        <f t="shared" si="240"/>
        <v>1.7</v>
      </c>
      <c r="L1391" s="308">
        <f t="shared" si="241"/>
        <v>3.1</v>
      </c>
      <c r="M1391" s="308">
        <f t="shared" si="242"/>
        <v>1.7</v>
      </c>
      <c r="N1391" s="308">
        <f t="shared" si="242"/>
        <v>3.1</v>
      </c>
      <c r="O1391" s="308">
        <f t="shared" si="243"/>
        <v>4.8</v>
      </c>
      <c r="P1391" s="34">
        <f t="shared" si="244"/>
        <v>0.56666666666666665</v>
      </c>
      <c r="Q1391" s="34">
        <f t="shared" si="244"/>
        <v>1.0333333333333334</v>
      </c>
      <c r="R1391" s="33"/>
      <c r="S1391" s="33"/>
      <c r="T1391" s="33">
        <f t="shared" si="245"/>
        <v>0.56666666666666665</v>
      </c>
      <c r="U1391" s="309">
        <f t="shared" si="245"/>
        <v>1.0333333333333334</v>
      </c>
      <c r="V1391" s="185"/>
      <c r="W1391" s="185">
        <f t="shared" si="246"/>
        <v>0.56666666666666665</v>
      </c>
      <c r="X1391" s="185">
        <f t="shared" si="246"/>
        <v>1.0333333333333334</v>
      </c>
      <c r="Y1391" s="185"/>
    </row>
    <row r="1392" spans="1:25" ht="18.75">
      <c r="A1392" s="53">
        <v>20</v>
      </c>
      <c r="B1392" s="306" t="s">
        <v>2288</v>
      </c>
      <c r="C1392" s="376"/>
      <c r="D1392" s="376" t="s">
        <v>2379</v>
      </c>
      <c r="E1392" s="376" t="s">
        <v>4949</v>
      </c>
      <c r="F1392" s="398">
        <v>137</v>
      </c>
      <c r="G1392" s="238">
        <v>0.13550000000000004</v>
      </c>
      <c r="H1392" s="238">
        <v>2.5594999999999999</v>
      </c>
      <c r="I1392" s="308">
        <f t="shared" si="238"/>
        <v>5.7</v>
      </c>
      <c r="J1392" s="308">
        <f t="shared" si="239"/>
        <v>5.4</v>
      </c>
      <c r="K1392" s="308">
        <f t="shared" si="240"/>
        <v>1.9</v>
      </c>
      <c r="L1392" s="308">
        <f t="shared" si="241"/>
        <v>3.5</v>
      </c>
      <c r="M1392" s="308">
        <f t="shared" si="242"/>
        <v>1.7645</v>
      </c>
      <c r="N1392" s="308">
        <f t="shared" si="242"/>
        <v>0.94050000000000011</v>
      </c>
      <c r="O1392" s="308">
        <f t="shared" si="243"/>
        <v>2.7050000000000001</v>
      </c>
      <c r="P1392" s="34">
        <f t="shared" si="244"/>
        <v>0.58816666666666662</v>
      </c>
      <c r="Q1392" s="34">
        <f t="shared" si="244"/>
        <v>0.31350000000000006</v>
      </c>
      <c r="R1392" s="33"/>
      <c r="S1392" s="33"/>
      <c r="T1392" s="33">
        <f t="shared" si="245"/>
        <v>0.58816666666666662</v>
      </c>
      <c r="U1392" s="309">
        <f t="shared" si="245"/>
        <v>0.31350000000000006</v>
      </c>
      <c r="V1392" s="185"/>
      <c r="W1392" s="185">
        <f t="shared" si="246"/>
        <v>0.58816666666666662</v>
      </c>
      <c r="X1392" s="185">
        <f t="shared" si="246"/>
        <v>0.31350000000000006</v>
      </c>
      <c r="Y1392" s="185"/>
    </row>
    <row r="1393" spans="1:25" ht="18.75">
      <c r="A1393" s="53">
        <v>21</v>
      </c>
      <c r="B1393" s="306" t="s">
        <v>2288</v>
      </c>
      <c r="C1393" s="376"/>
      <c r="D1393" s="376" t="s">
        <v>4950</v>
      </c>
      <c r="E1393" s="376" t="s">
        <v>4951</v>
      </c>
      <c r="F1393" s="398">
        <v>206</v>
      </c>
      <c r="G1393" s="238">
        <v>3.5520999999999998</v>
      </c>
      <c r="H1393" s="238">
        <v>1.3765000000000003</v>
      </c>
      <c r="I1393" s="308">
        <f t="shared" si="238"/>
        <v>8.5</v>
      </c>
      <c r="J1393" s="308">
        <f t="shared" si="239"/>
        <v>8</v>
      </c>
      <c r="K1393" s="308">
        <f t="shared" si="240"/>
        <v>2.8</v>
      </c>
      <c r="L1393" s="308">
        <f t="shared" si="241"/>
        <v>5.2</v>
      </c>
      <c r="M1393" s="308">
        <v>0</v>
      </c>
      <c r="N1393" s="308">
        <f t="shared" si="242"/>
        <v>3.8235000000000001</v>
      </c>
      <c r="O1393" s="308">
        <f t="shared" si="243"/>
        <v>3.8235000000000001</v>
      </c>
      <c r="P1393" s="34">
        <f t="shared" si="244"/>
        <v>0</v>
      </c>
      <c r="Q1393" s="34">
        <f t="shared" si="244"/>
        <v>1.2745</v>
      </c>
      <c r="R1393" s="33"/>
      <c r="S1393" s="33"/>
      <c r="T1393" s="33">
        <f t="shared" si="245"/>
        <v>0</v>
      </c>
      <c r="U1393" s="309">
        <f t="shared" si="245"/>
        <v>1.2745</v>
      </c>
      <c r="V1393" s="185"/>
      <c r="W1393" s="185">
        <f t="shared" si="246"/>
        <v>0</v>
      </c>
      <c r="X1393" s="185">
        <f t="shared" si="246"/>
        <v>1.2745</v>
      </c>
      <c r="Y1393" s="185"/>
    </row>
    <row r="1394" spans="1:25" ht="18.75">
      <c r="A1394" s="53">
        <v>22</v>
      </c>
      <c r="B1394" s="306" t="s">
        <v>2288</v>
      </c>
      <c r="C1394" s="376"/>
      <c r="D1394" s="376" t="s">
        <v>2388</v>
      </c>
      <c r="E1394" s="376" t="s">
        <v>4952</v>
      </c>
      <c r="F1394" s="398">
        <v>51</v>
      </c>
      <c r="G1394" s="238"/>
      <c r="H1394" s="238">
        <v>0.48700000000000004</v>
      </c>
      <c r="I1394" s="308">
        <f t="shared" si="238"/>
        <v>2.1</v>
      </c>
      <c r="J1394" s="308">
        <f t="shared" si="239"/>
        <v>2</v>
      </c>
      <c r="K1394" s="308">
        <f t="shared" si="240"/>
        <v>0.7</v>
      </c>
      <c r="L1394" s="308">
        <f t="shared" si="241"/>
        <v>1.3</v>
      </c>
      <c r="M1394" s="308">
        <f t="shared" si="242"/>
        <v>0.7</v>
      </c>
      <c r="N1394" s="308">
        <f t="shared" si="242"/>
        <v>0.81299999999999994</v>
      </c>
      <c r="O1394" s="308">
        <f t="shared" si="243"/>
        <v>1.5129999999999999</v>
      </c>
      <c r="P1394" s="34">
        <f t="shared" si="244"/>
        <v>0.23333333333333331</v>
      </c>
      <c r="Q1394" s="34">
        <f t="shared" si="244"/>
        <v>0.27099999999999996</v>
      </c>
      <c r="R1394" s="33"/>
      <c r="S1394" s="33"/>
      <c r="T1394" s="33">
        <f t="shared" si="245"/>
        <v>0.23333333333333331</v>
      </c>
      <c r="U1394" s="309">
        <f t="shared" si="245"/>
        <v>0.27099999999999996</v>
      </c>
      <c r="V1394" s="185"/>
      <c r="W1394" s="185">
        <f t="shared" si="246"/>
        <v>0.23333333333333331</v>
      </c>
      <c r="X1394" s="185">
        <f t="shared" si="246"/>
        <v>0.27099999999999996</v>
      </c>
      <c r="Y1394" s="185"/>
    </row>
    <row r="1395" spans="1:25" ht="18.75">
      <c r="A1395" s="53">
        <v>23</v>
      </c>
      <c r="B1395" s="306" t="s">
        <v>2288</v>
      </c>
      <c r="C1395" s="376"/>
      <c r="D1395" s="376" t="s">
        <v>2390</v>
      </c>
      <c r="E1395" s="376" t="s">
        <v>4953</v>
      </c>
      <c r="F1395" s="398">
        <v>144</v>
      </c>
      <c r="G1395" s="238">
        <v>2.8895</v>
      </c>
      <c r="H1395" s="238"/>
      <c r="I1395" s="308">
        <f t="shared" si="238"/>
        <v>5.9</v>
      </c>
      <c r="J1395" s="308">
        <f t="shared" si="239"/>
        <v>5.6</v>
      </c>
      <c r="K1395" s="308">
        <f t="shared" si="240"/>
        <v>2</v>
      </c>
      <c r="L1395" s="308">
        <f t="shared" si="241"/>
        <v>3.6</v>
      </c>
      <c r="M1395" s="308">
        <v>0</v>
      </c>
      <c r="N1395" s="308">
        <f t="shared" si="242"/>
        <v>3.6</v>
      </c>
      <c r="O1395" s="308">
        <f t="shared" si="243"/>
        <v>3.6</v>
      </c>
      <c r="P1395" s="34">
        <f t="shared" si="244"/>
        <v>0</v>
      </c>
      <c r="Q1395" s="34">
        <f t="shared" si="244"/>
        <v>1.2</v>
      </c>
      <c r="R1395" s="33"/>
      <c r="S1395" s="33"/>
      <c r="T1395" s="33">
        <f t="shared" si="245"/>
        <v>0</v>
      </c>
      <c r="U1395" s="309">
        <f t="shared" si="245"/>
        <v>1.2</v>
      </c>
      <c r="V1395" s="185"/>
      <c r="W1395" s="185">
        <f t="shared" si="246"/>
        <v>0</v>
      </c>
      <c r="X1395" s="185">
        <f t="shared" si="246"/>
        <v>1.2</v>
      </c>
      <c r="Y1395" s="185"/>
    </row>
    <row r="1396" spans="1:25" ht="18.75">
      <c r="A1396" s="53">
        <v>24</v>
      </c>
      <c r="B1396" s="306" t="s">
        <v>2288</v>
      </c>
      <c r="C1396" s="376"/>
      <c r="D1396" s="376" t="s">
        <v>4954</v>
      </c>
      <c r="E1396" s="376" t="s">
        <v>4955</v>
      </c>
      <c r="F1396" s="398">
        <v>120</v>
      </c>
      <c r="G1396" s="238">
        <v>0.43049999999999999</v>
      </c>
      <c r="H1396" s="238"/>
      <c r="I1396" s="308">
        <f t="shared" si="238"/>
        <v>5</v>
      </c>
      <c r="J1396" s="308">
        <f t="shared" si="239"/>
        <v>4.8</v>
      </c>
      <c r="K1396" s="308">
        <f t="shared" si="240"/>
        <v>1.7</v>
      </c>
      <c r="L1396" s="308">
        <f t="shared" si="241"/>
        <v>3.1</v>
      </c>
      <c r="M1396" s="308">
        <f t="shared" si="242"/>
        <v>1.2694999999999999</v>
      </c>
      <c r="N1396" s="308">
        <f t="shared" si="242"/>
        <v>3.1</v>
      </c>
      <c r="O1396" s="308">
        <f t="shared" si="243"/>
        <v>4.3695000000000004</v>
      </c>
      <c r="P1396" s="34">
        <f t="shared" si="244"/>
        <v>0.42316666666666664</v>
      </c>
      <c r="Q1396" s="34">
        <f t="shared" si="244"/>
        <v>1.0333333333333334</v>
      </c>
      <c r="R1396" s="33"/>
      <c r="S1396" s="33"/>
      <c r="T1396" s="33">
        <f t="shared" si="245"/>
        <v>0.42316666666666664</v>
      </c>
      <c r="U1396" s="309">
        <f t="shared" si="245"/>
        <v>1.0333333333333334</v>
      </c>
      <c r="V1396" s="185"/>
      <c r="W1396" s="185">
        <f t="shared" si="246"/>
        <v>0.42316666666666664</v>
      </c>
      <c r="X1396" s="185">
        <f t="shared" si="246"/>
        <v>1.0333333333333334</v>
      </c>
      <c r="Y1396" s="185"/>
    </row>
    <row r="1397" spans="1:25" ht="18.75">
      <c r="A1397" s="53">
        <v>25</v>
      </c>
      <c r="B1397" s="306" t="s">
        <v>2288</v>
      </c>
      <c r="C1397" s="376"/>
      <c r="D1397" s="376"/>
      <c r="E1397" s="376" t="s">
        <v>4956</v>
      </c>
      <c r="F1397" s="398">
        <v>24</v>
      </c>
      <c r="G1397" s="238">
        <v>1.466</v>
      </c>
      <c r="H1397" s="238">
        <v>3.016</v>
      </c>
      <c r="I1397" s="308">
        <f t="shared" si="238"/>
        <v>1</v>
      </c>
      <c r="J1397" s="308">
        <f t="shared" si="239"/>
        <v>0.89999999999999991</v>
      </c>
      <c r="K1397" s="308">
        <f t="shared" si="240"/>
        <v>0.3</v>
      </c>
      <c r="L1397" s="308">
        <f t="shared" si="241"/>
        <v>0.6</v>
      </c>
      <c r="M1397" s="308">
        <v>0</v>
      </c>
      <c r="N1397" s="308">
        <v>0</v>
      </c>
      <c r="O1397" s="308">
        <f t="shared" si="243"/>
        <v>0</v>
      </c>
      <c r="P1397" s="34">
        <f t="shared" si="244"/>
        <v>0</v>
      </c>
      <c r="Q1397" s="34">
        <f t="shared" si="244"/>
        <v>0</v>
      </c>
      <c r="R1397" s="33"/>
      <c r="S1397" s="33"/>
      <c r="T1397" s="33">
        <f t="shared" si="245"/>
        <v>0</v>
      </c>
      <c r="U1397" s="309">
        <f t="shared" si="245"/>
        <v>0</v>
      </c>
      <c r="V1397" s="185"/>
      <c r="W1397" s="185">
        <f t="shared" si="246"/>
        <v>0</v>
      </c>
      <c r="X1397" s="185">
        <f t="shared" si="246"/>
        <v>0</v>
      </c>
      <c r="Y1397" s="185"/>
    </row>
    <row r="1398" spans="1:25" ht="18.75">
      <c r="A1398" s="53">
        <v>26</v>
      </c>
      <c r="B1398" s="306" t="s">
        <v>2288</v>
      </c>
      <c r="C1398" s="376"/>
      <c r="D1398" s="376" t="s">
        <v>4957</v>
      </c>
      <c r="E1398" s="376" t="s">
        <v>4958</v>
      </c>
      <c r="F1398" s="398">
        <v>87</v>
      </c>
      <c r="G1398" s="238">
        <v>0.22050000000000003</v>
      </c>
      <c r="H1398" s="238"/>
      <c r="I1398" s="308">
        <f t="shared" si="238"/>
        <v>3.6</v>
      </c>
      <c r="J1398" s="308">
        <f t="shared" si="239"/>
        <v>3.4000000000000004</v>
      </c>
      <c r="K1398" s="308">
        <f t="shared" si="240"/>
        <v>1.2</v>
      </c>
      <c r="L1398" s="308">
        <f t="shared" si="241"/>
        <v>2.2000000000000002</v>
      </c>
      <c r="M1398" s="308">
        <f t="shared" si="242"/>
        <v>0.97949999999999993</v>
      </c>
      <c r="N1398" s="308">
        <f t="shared" si="242"/>
        <v>2.2000000000000002</v>
      </c>
      <c r="O1398" s="308">
        <f t="shared" si="243"/>
        <v>3.1795</v>
      </c>
      <c r="P1398" s="34">
        <f t="shared" si="244"/>
        <v>0.32649999999999996</v>
      </c>
      <c r="Q1398" s="34">
        <f t="shared" si="244"/>
        <v>0.73333333333333339</v>
      </c>
      <c r="R1398" s="33"/>
      <c r="S1398" s="33"/>
      <c r="T1398" s="33">
        <f t="shared" si="245"/>
        <v>0.32649999999999996</v>
      </c>
      <c r="U1398" s="309">
        <f t="shared" si="245"/>
        <v>0.73333333333333339</v>
      </c>
      <c r="V1398" s="185"/>
      <c r="W1398" s="185">
        <f t="shared" si="246"/>
        <v>0.32649999999999996</v>
      </c>
      <c r="X1398" s="185">
        <f t="shared" si="246"/>
        <v>0.73333333333333339</v>
      </c>
      <c r="Y1398" s="185"/>
    </row>
    <row r="1399" spans="1:25" ht="18.75">
      <c r="A1399" s="53">
        <v>27</v>
      </c>
      <c r="B1399" s="306" t="s">
        <v>2288</v>
      </c>
      <c r="C1399" s="376"/>
      <c r="D1399" s="376" t="s">
        <v>2383</v>
      </c>
      <c r="E1399" s="376" t="s">
        <v>4959</v>
      </c>
      <c r="F1399" s="398">
        <v>27</v>
      </c>
      <c r="G1399" s="238"/>
      <c r="H1399" s="238"/>
      <c r="I1399" s="308">
        <f t="shared" si="238"/>
        <v>1.1000000000000001</v>
      </c>
      <c r="J1399" s="308">
        <f t="shared" si="239"/>
        <v>1.1000000000000001</v>
      </c>
      <c r="K1399" s="308">
        <f t="shared" si="240"/>
        <v>0.4</v>
      </c>
      <c r="L1399" s="308">
        <f t="shared" si="241"/>
        <v>0.7</v>
      </c>
      <c r="M1399" s="308">
        <f t="shared" si="242"/>
        <v>0.4</v>
      </c>
      <c r="N1399" s="308">
        <f t="shared" si="242"/>
        <v>0.7</v>
      </c>
      <c r="O1399" s="308">
        <f t="shared" si="243"/>
        <v>1.1000000000000001</v>
      </c>
      <c r="P1399" s="34">
        <f t="shared" si="244"/>
        <v>0.13333333333333333</v>
      </c>
      <c r="Q1399" s="34">
        <f t="shared" si="244"/>
        <v>0.23333333333333331</v>
      </c>
      <c r="R1399" s="33"/>
      <c r="S1399" s="33"/>
      <c r="T1399" s="33">
        <f t="shared" si="245"/>
        <v>0.13333333333333333</v>
      </c>
      <c r="U1399" s="309">
        <f t="shared" si="245"/>
        <v>0.23333333333333331</v>
      </c>
      <c r="V1399" s="185"/>
      <c r="W1399" s="185">
        <f t="shared" si="246"/>
        <v>0.13333333333333333</v>
      </c>
      <c r="X1399" s="185">
        <f t="shared" si="246"/>
        <v>0.23333333333333331</v>
      </c>
      <c r="Y1399" s="185"/>
    </row>
    <row r="1400" spans="1:25" ht="18.75">
      <c r="A1400" s="53">
        <v>28</v>
      </c>
      <c r="B1400" s="306" t="s">
        <v>2288</v>
      </c>
      <c r="C1400" s="376"/>
      <c r="D1400" s="376" t="s">
        <v>2381</v>
      </c>
      <c r="E1400" s="376" t="s">
        <v>4960</v>
      </c>
      <c r="F1400" s="398">
        <v>104</v>
      </c>
      <c r="G1400" s="238">
        <v>0.70400000000000007</v>
      </c>
      <c r="H1400" s="238">
        <v>0.91249999999999998</v>
      </c>
      <c r="I1400" s="308">
        <f t="shared" si="238"/>
        <v>4.3</v>
      </c>
      <c r="J1400" s="308">
        <f t="shared" si="239"/>
        <v>4</v>
      </c>
      <c r="K1400" s="308">
        <f t="shared" si="240"/>
        <v>1.4</v>
      </c>
      <c r="L1400" s="308">
        <f t="shared" si="241"/>
        <v>2.6</v>
      </c>
      <c r="M1400" s="308">
        <f t="shared" si="242"/>
        <v>0.69599999999999984</v>
      </c>
      <c r="N1400" s="308">
        <f t="shared" si="242"/>
        <v>1.6875</v>
      </c>
      <c r="O1400" s="308">
        <f t="shared" si="243"/>
        <v>2.3834999999999997</v>
      </c>
      <c r="P1400" s="34">
        <f t="shared" si="244"/>
        <v>0.23199999999999996</v>
      </c>
      <c r="Q1400" s="34">
        <f t="shared" si="244"/>
        <v>0.5625</v>
      </c>
      <c r="R1400" s="33"/>
      <c r="S1400" s="33"/>
      <c r="T1400" s="33">
        <f t="shared" si="245"/>
        <v>0.23199999999999996</v>
      </c>
      <c r="U1400" s="309">
        <f t="shared" si="245"/>
        <v>0.5625</v>
      </c>
      <c r="V1400" s="185"/>
      <c r="W1400" s="185">
        <f t="shared" si="246"/>
        <v>0.23199999999999996</v>
      </c>
      <c r="X1400" s="185">
        <f t="shared" si="246"/>
        <v>0.5625</v>
      </c>
      <c r="Y1400" s="185"/>
    </row>
    <row r="1401" spans="1:25" ht="18.75">
      <c r="A1401" s="53">
        <v>29</v>
      </c>
      <c r="B1401" s="306" t="s">
        <v>2288</v>
      </c>
      <c r="C1401" s="376"/>
      <c r="D1401" s="376" t="s">
        <v>2430</v>
      </c>
      <c r="E1401" s="376" t="s">
        <v>4961</v>
      </c>
      <c r="F1401" s="398">
        <v>289</v>
      </c>
      <c r="G1401" s="238"/>
      <c r="H1401" s="238">
        <v>0.67759999999999987</v>
      </c>
      <c r="I1401" s="308">
        <f t="shared" si="238"/>
        <v>11.9</v>
      </c>
      <c r="J1401" s="308">
        <f t="shared" si="239"/>
        <v>11.3</v>
      </c>
      <c r="K1401" s="308">
        <f t="shared" si="240"/>
        <v>4</v>
      </c>
      <c r="L1401" s="308">
        <f t="shared" si="241"/>
        <v>7.3</v>
      </c>
      <c r="M1401" s="308">
        <f t="shared" si="242"/>
        <v>4</v>
      </c>
      <c r="N1401" s="308">
        <f t="shared" si="242"/>
        <v>6.6223999999999998</v>
      </c>
      <c r="O1401" s="308">
        <f t="shared" si="243"/>
        <v>10.622399999999999</v>
      </c>
      <c r="P1401" s="34">
        <f t="shared" si="244"/>
        <v>1.3333333333333333</v>
      </c>
      <c r="Q1401" s="34">
        <f t="shared" si="244"/>
        <v>2.2074666666666665</v>
      </c>
      <c r="R1401" s="33"/>
      <c r="S1401" s="33"/>
      <c r="T1401" s="33">
        <f t="shared" si="245"/>
        <v>1.3333333333333333</v>
      </c>
      <c r="U1401" s="309">
        <f t="shared" si="245"/>
        <v>2.2074666666666665</v>
      </c>
      <c r="V1401" s="185"/>
      <c r="W1401" s="185">
        <f t="shared" si="246"/>
        <v>1.3333333333333333</v>
      </c>
      <c r="X1401" s="185">
        <f t="shared" si="246"/>
        <v>2.2074666666666665</v>
      </c>
      <c r="Y1401" s="185"/>
    </row>
    <row r="1402" spans="1:25" ht="18.75">
      <c r="A1402" s="53">
        <v>30</v>
      </c>
      <c r="B1402" s="306" t="s">
        <v>2288</v>
      </c>
      <c r="C1402" s="376"/>
      <c r="D1402" s="376" t="s">
        <v>2434</v>
      </c>
      <c r="E1402" s="376" t="s">
        <v>4962</v>
      </c>
      <c r="F1402" s="398">
        <v>165</v>
      </c>
      <c r="G1402" s="238"/>
      <c r="H1402" s="238"/>
      <c r="I1402" s="308">
        <f t="shared" si="238"/>
        <v>6.8</v>
      </c>
      <c r="J1402" s="308">
        <f t="shared" si="239"/>
        <v>6.5</v>
      </c>
      <c r="K1402" s="308">
        <f t="shared" si="240"/>
        <v>2.2999999999999998</v>
      </c>
      <c r="L1402" s="308">
        <f t="shared" si="241"/>
        <v>4.2</v>
      </c>
      <c r="M1402" s="308">
        <f t="shared" si="242"/>
        <v>2.2999999999999998</v>
      </c>
      <c r="N1402" s="308">
        <f t="shared" si="242"/>
        <v>4.2</v>
      </c>
      <c r="O1402" s="308">
        <f t="shared" si="243"/>
        <v>6.5</v>
      </c>
      <c r="P1402" s="34">
        <f t="shared" si="244"/>
        <v>0.76666666666666661</v>
      </c>
      <c r="Q1402" s="34">
        <f t="shared" si="244"/>
        <v>1.4000000000000001</v>
      </c>
      <c r="R1402" s="33"/>
      <c r="S1402" s="33"/>
      <c r="T1402" s="33">
        <f t="shared" si="245"/>
        <v>0.76666666666666661</v>
      </c>
      <c r="U1402" s="309">
        <f t="shared" si="245"/>
        <v>1.4000000000000001</v>
      </c>
      <c r="V1402" s="185"/>
      <c r="W1402" s="185">
        <f t="shared" si="246"/>
        <v>0.76666666666666661</v>
      </c>
      <c r="X1402" s="185">
        <f t="shared" si="246"/>
        <v>1.4000000000000001</v>
      </c>
      <c r="Y1402" s="185"/>
    </row>
    <row r="1403" spans="1:25" ht="18.75">
      <c r="A1403" s="53">
        <v>31</v>
      </c>
      <c r="B1403" s="306" t="s">
        <v>2288</v>
      </c>
      <c r="C1403" s="376"/>
      <c r="D1403" s="376" t="s">
        <v>2438</v>
      </c>
      <c r="E1403" s="376" t="s">
        <v>4963</v>
      </c>
      <c r="F1403" s="398">
        <v>220</v>
      </c>
      <c r="G1403" s="238"/>
      <c r="H1403" s="238"/>
      <c r="I1403" s="308">
        <f t="shared" si="238"/>
        <v>9.1</v>
      </c>
      <c r="J1403" s="308">
        <f t="shared" si="239"/>
        <v>8.6</v>
      </c>
      <c r="K1403" s="308">
        <f t="shared" si="240"/>
        <v>3</v>
      </c>
      <c r="L1403" s="308">
        <f t="shared" si="241"/>
        <v>5.6</v>
      </c>
      <c r="M1403" s="308">
        <f t="shared" si="242"/>
        <v>3</v>
      </c>
      <c r="N1403" s="308">
        <f t="shared" si="242"/>
        <v>5.6</v>
      </c>
      <c r="O1403" s="308">
        <f t="shared" si="243"/>
        <v>8.6</v>
      </c>
      <c r="P1403" s="34">
        <f t="shared" si="244"/>
        <v>1</v>
      </c>
      <c r="Q1403" s="34">
        <f t="shared" si="244"/>
        <v>1.8666666666666665</v>
      </c>
      <c r="R1403" s="33"/>
      <c r="S1403" s="33"/>
      <c r="T1403" s="33">
        <f t="shared" si="245"/>
        <v>1</v>
      </c>
      <c r="U1403" s="309">
        <f t="shared" si="245"/>
        <v>1.8666666666666665</v>
      </c>
      <c r="V1403" s="185"/>
      <c r="W1403" s="185">
        <f t="shared" si="246"/>
        <v>1</v>
      </c>
      <c r="X1403" s="185">
        <f t="shared" si="246"/>
        <v>1.8666666666666665</v>
      </c>
      <c r="Y1403" s="185"/>
    </row>
    <row r="1404" spans="1:25" ht="18.75">
      <c r="A1404" s="53">
        <v>32</v>
      </c>
      <c r="B1404" s="306" t="s">
        <v>2288</v>
      </c>
      <c r="C1404" s="376"/>
      <c r="D1404" s="376" t="s">
        <v>4964</v>
      </c>
      <c r="E1404" s="376" t="s">
        <v>4965</v>
      </c>
      <c r="F1404" s="398">
        <v>105</v>
      </c>
      <c r="G1404" s="238">
        <v>0.77650000000000008</v>
      </c>
      <c r="H1404" s="238"/>
      <c r="I1404" s="308">
        <f t="shared" si="238"/>
        <v>4.3</v>
      </c>
      <c r="J1404" s="308">
        <f t="shared" si="239"/>
        <v>4</v>
      </c>
      <c r="K1404" s="308">
        <f t="shared" si="240"/>
        <v>1.4</v>
      </c>
      <c r="L1404" s="308">
        <f t="shared" si="241"/>
        <v>2.6</v>
      </c>
      <c r="M1404" s="308">
        <f t="shared" si="242"/>
        <v>0.62349999999999983</v>
      </c>
      <c r="N1404" s="308">
        <f t="shared" si="242"/>
        <v>2.6</v>
      </c>
      <c r="O1404" s="308">
        <f t="shared" si="243"/>
        <v>3.2235</v>
      </c>
      <c r="P1404" s="34">
        <f t="shared" si="244"/>
        <v>0.20783333333333329</v>
      </c>
      <c r="Q1404" s="34">
        <f t="shared" si="244"/>
        <v>0.8666666666666667</v>
      </c>
      <c r="R1404" s="33"/>
      <c r="S1404" s="33"/>
      <c r="T1404" s="33">
        <f t="shared" si="245"/>
        <v>0.20783333333333329</v>
      </c>
      <c r="U1404" s="309">
        <f t="shared" si="245"/>
        <v>0.8666666666666667</v>
      </c>
      <c r="V1404" s="185"/>
      <c r="W1404" s="185">
        <f t="shared" si="246"/>
        <v>0.20783333333333329</v>
      </c>
      <c r="X1404" s="185">
        <f t="shared" si="246"/>
        <v>0.8666666666666667</v>
      </c>
      <c r="Y1404" s="185"/>
    </row>
    <row r="1405" spans="1:25" ht="18.75">
      <c r="A1405" s="53">
        <v>33</v>
      </c>
      <c r="B1405" s="306" t="s">
        <v>2288</v>
      </c>
      <c r="C1405" s="376"/>
      <c r="D1405" s="376" t="s">
        <v>2335</v>
      </c>
      <c r="E1405" s="376" t="s">
        <v>4966</v>
      </c>
      <c r="F1405" s="398">
        <v>159</v>
      </c>
      <c r="G1405" s="238">
        <v>0.34970000000000001</v>
      </c>
      <c r="H1405" s="238">
        <v>1.6117000000000001</v>
      </c>
      <c r="I1405" s="308">
        <f t="shared" si="238"/>
        <v>6.6</v>
      </c>
      <c r="J1405" s="308">
        <f t="shared" si="239"/>
        <v>6.3</v>
      </c>
      <c r="K1405" s="308">
        <f t="shared" si="240"/>
        <v>2.2000000000000002</v>
      </c>
      <c r="L1405" s="308">
        <f t="shared" si="241"/>
        <v>4.0999999999999996</v>
      </c>
      <c r="M1405" s="308">
        <f t="shared" si="242"/>
        <v>1.8503000000000003</v>
      </c>
      <c r="N1405" s="308">
        <f t="shared" si="242"/>
        <v>2.4882999999999997</v>
      </c>
      <c r="O1405" s="308">
        <f t="shared" si="243"/>
        <v>4.3385999999999996</v>
      </c>
      <c r="P1405" s="34">
        <f t="shared" si="244"/>
        <v>0.6167666666666668</v>
      </c>
      <c r="Q1405" s="34">
        <f t="shared" si="244"/>
        <v>0.82943333333333324</v>
      </c>
      <c r="R1405" s="33"/>
      <c r="S1405" s="33"/>
      <c r="T1405" s="33">
        <f t="shared" si="245"/>
        <v>0.6167666666666668</v>
      </c>
      <c r="U1405" s="309">
        <f t="shared" si="245"/>
        <v>0.82943333333333324</v>
      </c>
      <c r="V1405" s="185"/>
      <c r="W1405" s="185">
        <f t="shared" si="246"/>
        <v>0.6167666666666668</v>
      </c>
      <c r="X1405" s="185">
        <f t="shared" si="246"/>
        <v>0.82943333333333324</v>
      </c>
      <c r="Y1405" s="185"/>
    </row>
    <row r="1406" spans="1:25" ht="18.75">
      <c r="A1406" s="53">
        <v>34</v>
      </c>
      <c r="B1406" s="306" t="s">
        <v>2288</v>
      </c>
      <c r="C1406" s="376"/>
      <c r="D1406" s="376" t="s">
        <v>2307</v>
      </c>
      <c r="E1406" s="376" t="s">
        <v>4967</v>
      </c>
      <c r="F1406" s="398">
        <v>57</v>
      </c>
      <c r="G1406" s="238"/>
      <c r="H1406" s="238"/>
      <c r="I1406" s="308">
        <f t="shared" si="238"/>
        <v>2.4</v>
      </c>
      <c r="J1406" s="308">
        <f t="shared" si="239"/>
        <v>2.2999999999999998</v>
      </c>
      <c r="K1406" s="308">
        <f t="shared" si="240"/>
        <v>0.8</v>
      </c>
      <c r="L1406" s="308">
        <f t="shared" si="241"/>
        <v>1.5</v>
      </c>
      <c r="M1406" s="308">
        <f t="shared" si="242"/>
        <v>0.8</v>
      </c>
      <c r="N1406" s="308">
        <f t="shared" si="242"/>
        <v>1.5</v>
      </c>
      <c r="O1406" s="308">
        <f t="shared" si="243"/>
        <v>2.2999999999999998</v>
      </c>
      <c r="P1406" s="34">
        <f t="shared" si="244"/>
        <v>0.26666666666666666</v>
      </c>
      <c r="Q1406" s="34">
        <f t="shared" si="244"/>
        <v>0.5</v>
      </c>
      <c r="R1406" s="33"/>
      <c r="S1406" s="33"/>
      <c r="T1406" s="33">
        <f t="shared" si="245"/>
        <v>0.26666666666666666</v>
      </c>
      <c r="U1406" s="309">
        <f t="shared" si="245"/>
        <v>0.5</v>
      </c>
      <c r="V1406" s="185"/>
      <c r="W1406" s="185">
        <f t="shared" si="246"/>
        <v>0.26666666666666666</v>
      </c>
      <c r="X1406" s="185">
        <f t="shared" si="246"/>
        <v>0.5</v>
      </c>
      <c r="Y1406" s="185"/>
    </row>
    <row r="1407" spans="1:25" ht="18.75">
      <c r="A1407" s="53">
        <v>35</v>
      </c>
      <c r="B1407" s="306" t="s">
        <v>2288</v>
      </c>
      <c r="C1407" s="376"/>
      <c r="D1407" s="376" t="s">
        <v>2311</v>
      </c>
      <c r="E1407" s="376" t="s">
        <v>4968</v>
      </c>
      <c r="F1407" s="398">
        <v>74</v>
      </c>
      <c r="G1407" s="238">
        <v>0.26400000000000007</v>
      </c>
      <c r="H1407" s="238">
        <v>0.8234999999999999</v>
      </c>
      <c r="I1407" s="308">
        <f t="shared" si="238"/>
        <v>3.1</v>
      </c>
      <c r="J1407" s="308">
        <f t="shared" si="239"/>
        <v>2.9</v>
      </c>
      <c r="K1407" s="308">
        <f t="shared" si="240"/>
        <v>1</v>
      </c>
      <c r="L1407" s="308">
        <f t="shared" si="241"/>
        <v>1.9</v>
      </c>
      <c r="M1407" s="308">
        <f t="shared" si="242"/>
        <v>0.73599999999999999</v>
      </c>
      <c r="N1407" s="308">
        <f t="shared" si="242"/>
        <v>1.0765</v>
      </c>
      <c r="O1407" s="308">
        <f t="shared" si="243"/>
        <v>1.8125</v>
      </c>
      <c r="P1407" s="34">
        <f t="shared" si="244"/>
        <v>0.24533333333333332</v>
      </c>
      <c r="Q1407" s="34">
        <f t="shared" si="244"/>
        <v>0.35883333333333334</v>
      </c>
      <c r="R1407" s="33"/>
      <c r="S1407" s="33"/>
      <c r="T1407" s="33">
        <f t="shared" si="245"/>
        <v>0.24533333333333332</v>
      </c>
      <c r="U1407" s="309">
        <f t="shared" si="245"/>
        <v>0.35883333333333334</v>
      </c>
      <c r="V1407" s="185"/>
      <c r="W1407" s="185">
        <f t="shared" si="246"/>
        <v>0.24533333333333332</v>
      </c>
      <c r="X1407" s="185">
        <f t="shared" si="246"/>
        <v>0.35883333333333334</v>
      </c>
      <c r="Y1407" s="185"/>
    </row>
    <row r="1408" spans="1:25" ht="18.75">
      <c r="A1408" s="53">
        <v>36</v>
      </c>
      <c r="B1408" s="306" t="s">
        <v>2288</v>
      </c>
      <c r="C1408" s="376"/>
      <c r="D1408" s="376" t="s">
        <v>728</v>
      </c>
      <c r="E1408" s="376" t="s">
        <v>3747</v>
      </c>
      <c r="F1408" s="398">
        <v>150</v>
      </c>
      <c r="G1408" s="238"/>
      <c r="H1408" s="238"/>
      <c r="I1408" s="308">
        <f t="shared" si="238"/>
        <v>6.2</v>
      </c>
      <c r="J1408" s="308">
        <f t="shared" si="239"/>
        <v>5.9</v>
      </c>
      <c r="K1408" s="308">
        <f t="shared" si="240"/>
        <v>2.1</v>
      </c>
      <c r="L1408" s="308">
        <f t="shared" si="241"/>
        <v>3.8</v>
      </c>
      <c r="M1408" s="308">
        <f t="shared" si="242"/>
        <v>2.1</v>
      </c>
      <c r="N1408" s="308">
        <f t="shared" si="242"/>
        <v>3.8</v>
      </c>
      <c r="O1408" s="308">
        <f t="shared" si="243"/>
        <v>5.9</v>
      </c>
      <c r="P1408" s="34">
        <f t="shared" si="244"/>
        <v>0.70000000000000007</v>
      </c>
      <c r="Q1408" s="34">
        <f t="shared" si="244"/>
        <v>1.2666666666666666</v>
      </c>
      <c r="R1408" s="33"/>
      <c r="S1408" s="33"/>
      <c r="T1408" s="33">
        <f t="shared" si="245"/>
        <v>0.70000000000000007</v>
      </c>
      <c r="U1408" s="309">
        <f t="shared" si="245"/>
        <v>1.2666666666666666</v>
      </c>
      <c r="V1408" s="185"/>
      <c r="W1408" s="185">
        <f t="shared" si="246"/>
        <v>0.70000000000000007</v>
      </c>
      <c r="X1408" s="185">
        <f t="shared" si="246"/>
        <v>1.2666666666666666</v>
      </c>
      <c r="Y1408" s="185"/>
    </row>
    <row r="1409" spans="1:25" ht="18.75">
      <c r="A1409" s="53">
        <v>37</v>
      </c>
      <c r="B1409" s="306" t="s">
        <v>2288</v>
      </c>
      <c r="C1409" s="376"/>
      <c r="D1409" s="376" t="s">
        <v>3607</v>
      </c>
      <c r="E1409" s="376" t="s">
        <v>4969</v>
      </c>
      <c r="F1409" s="398">
        <v>176</v>
      </c>
      <c r="G1409" s="238">
        <v>1.8410000000000002</v>
      </c>
      <c r="H1409" s="238"/>
      <c r="I1409" s="308">
        <f t="shared" si="238"/>
        <v>7.3</v>
      </c>
      <c r="J1409" s="308">
        <f t="shared" si="239"/>
        <v>6.9</v>
      </c>
      <c r="K1409" s="308">
        <f t="shared" si="240"/>
        <v>2.4</v>
      </c>
      <c r="L1409" s="308">
        <f t="shared" si="241"/>
        <v>4.5</v>
      </c>
      <c r="M1409" s="308">
        <f t="shared" si="242"/>
        <v>0.55899999999999972</v>
      </c>
      <c r="N1409" s="308">
        <f t="shared" si="242"/>
        <v>4.5</v>
      </c>
      <c r="O1409" s="308">
        <f t="shared" si="243"/>
        <v>5.0589999999999993</v>
      </c>
      <c r="P1409" s="34">
        <f t="shared" si="244"/>
        <v>0.18633333333333324</v>
      </c>
      <c r="Q1409" s="34">
        <f t="shared" si="244"/>
        <v>1.5</v>
      </c>
      <c r="R1409" s="33"/>
      <c r="S1409" s="33"/>
      <c r="T1409" s="33">
        <f t="shared" si="245"/>
        <v>0.18633333333333324</v>
      </c>
      <c r="U1409" s="309">
        <f t="shared" si="245"/>
        <v>1.5</v>
      </c>
      <c r="V1409" s="185"/>
      <c r="W1409" s="185">
        <f t="shared" si="246"/>
        <v>0.18633333333333324</v>
      </c>
      <c r="X1409" s="185">
        <f t="shared" si="246"/>
        <v>1.5</v>
      </c>
      <c r="Y1409" s="185"/>
    </row>
    <row r="1410" spans="1:25" ht="18.75">
      <c r="A1410" s="53">
        <v>38</v>
      </c>
      <c r="B1410" s="306" t="s">
        <v>2288</v>
      </c>
      <c r="C1410" s="376"/>
      <c r="D1410" s="376"/>
      <c r="E1410" s="376" t="s">
        <v>4970</v>
      </c>
      <c r="F1410" s="398">
        <v>148</v>
      </c>
      <c r="G1410" s="238"/>
      <c r="H1410" s="238"/>
      <c r="I1410" s="308">
        <f t="shared" si="238"/>
        <v>6.1</v>
      </c>
      <c r="J1410" s="308">
        <f t="shared" si="239"/>
        <v>5.8</v>
      </c>
      <c r="K1410" s="308">
        <f t="shared" si="240"/>
        <v>2</v>
      </c>
      <c r="L1410" s="308">
        <f t="shared" si="241"/>
        <v>3.8</v>
      </c>
      <c r="M1410" s="308">
        <f t="shared" si="242"/>
        <v>2</v>
      </c>
      <c r="N1410" s="308">
        <f t="shared" si="242"/>
        <v>3.8</v>
      </c>
      <c r="O1410" s="308">
        <f t="shared" si="243"/>
        <v>5.8</v>
      </c>
      <c r="P1410" s="34">
        <f t="shared" si="244"/>
        <v>0.66666666666666663</v>
      </c>
      <c r="Q1410" s="34">
        <f t="shared" si="244"/>
        <v>1.2666666666666666</v>
      </c>
      <c r="R1410" s="33"/>
      <c r="S1410" s="33"/>
      <c r="T1410" s="33">
        <f t="shared" si="245"/>
        <v>0.66666666666666663</v>
      </c>
      <c r="U1410" s="309">
        <f t="shared" si="245"/>
        <v>1.2666666666666666</v>
      </c>
      <c r="V1410" s="185"/>
      <c r="W1410" s="185">
        <f t="shared" si="246"/>
        <v>0.66666666666666663</v>
      </c>
      <c r="X1410" s="185">
        <f t="shared" si="246"/>
        <v>1.2666666666666666</v>
      </c>
      <c r="Y1410" s="185"/>
    </row>
    <row r="1411" spans="1:25" ht="18.75">
      <c r="A1411" s="53">
        <v>39</v>
      </c>
      <c r="B1411" s="306" t="s">
        <v>2288</v>
      </c>
      <c r="C1411" s="376"/>
      <c r="D1411" s="376" t="s">
        <v>2343</v>
      </c>
      <c r="E1411" s="376" t="s">
        <v>4971</v>
      </c>
      <c r="F1411" s="398">
        <v>42</v>
      </c>
      <c r="G1411" s="238"/>
      <c r="H1411" s="238"/>
      <c r="I1411" s="308">
        <f t="shared" si="238"/>
        <v>1.7</v>
      </c>
      <c r="J1411" s="308">
        <f t="shared" si="239"/>
        <v>1.67</v>
      </c>
      <c r="K1411" s="308">
        <f t="shared" si="240"/>
        <v>0.6</v>
      </c>
      <c r="L1411" s="308">
        <v>1.07</v>
      </c>
      <c r="M1411" s="308">
        <f t="shared" si="242"/>
        <v>0.6</v>
      </c>
      <c r="N1411" s="308">
        <f t="shared" si="242"/>
        <v>1.07</v>
      </c>
      <c r="O1411" s="308">
        <f t="shared" si="243"/>
        <v>1.67</v>
      </c>
      <c r="P1411" s="34">
        <f t="shared" si="244"/>
        <v>0.19999999999999998</v>
      </c>
      <c r="Q1411" s="34">
        <f t="shared" si="244"/>
        <v>0.35666666666666669</v>
      </c>
      <c r="R1411" s="33"/>
      <c r="S1411" s="33"/>
      <c r="T1411" s="33">
        <f t="shared" si="245"/>
        <v>0.19999999999999998</v>
      </c>
      <c r="U1411" s="309">
        <f t="shared" si="245"/>
        <v>0.35666666666666669</v>
      </c>
      <c r="V1411" s="185"/>
      <c r="W1411" s="185">
        <f t="shared" si="246"/>
        <v>0.19999999999999998</v>
      </c>
      <c r="X1411" s="185">
        <f t="shared" si="246"/>
        <v>0.35666666666666669</v>
      </c>
      <c r="Y1411" s="185"/>
    </row>
    <row r="1412" spans="1:25" ht="18.75">
      <c r="A1412" s="53">
        <v>40</v>
      </c>
      <c r="B1412" s="306" t="s">
        <v>2288</v>
      </c>
      <c r="C1412" s="376"/>
      <c r="D1412" s="376" t="s">
        <v>2328</v>
      </c>
      <c r="E1412" s="376" t="s">
        <v>4972</v>
      </c>
      <c r="F1412" s="398">
        <v>57</v>
      </c>
      <c r="G1412" s="238">
        <v>0.105</v>
      </c>
      <c r="H1412" s="238"/>
      <c r="I1412" s="308">
        <f t="shared" si="238"/>
        <v>2.4</v>
      </c>
      <c r="J1412" s="308">
        <f t="shared" si="239"/>
        <v>2.2999999999999998</v>
      </c>
      <c r="K1412" s="308">
        <f t="shared" si="240"/>
        <v>0.8</v>
      </c>
      <c r="L1412" s="308">
        <f t="shared" si="241"/>
        <v>1.5</v>
      </c>
      <c r="M1412" s="308">
        <f t="shared" si="242"/>
        <v>0.69500000000000006</v>
      </c>
      <c r="N1412" s="308">
        <f t="shared" si="242"/>
        <v>1.5</v>
      </c>
      <c r="O1412" s="308">
        <f t="shared" si="243"/>
        <v>2.1950000000000003</v>
      </c>
      <c r="P1412" s="34">
        <f t="shared" si="244"/>
        <v>0.23166666666666669</v>
      </c>
      <c r="Q1412" s="34">
        <f t="shared" si="244"/>
        <v>0.5</v>
      </c>
      <c r="R1412" s="33"/>
      <c r="S1412" s="33"/>
      <c r="T1412" s="33">
        <f t="shared" si="245"/>
        <v>0.23166666666666669</v>
      </c>
      <c r="U1412" s="309">
        <f t="shared" si="245"/>
        <v>0.5</v>
      </c>
      <c r="V1412" s="185"/>
      <c r="W1412" s="185">
        <f t="shared" si="246"/>
        <v>0.23166666666666669</v>
      </c>
      <c r="X1412" s="185">
        <f t="shared" si="246"/>
        <v>0.5</v>
      </c>
      <c r="Y1412" s="185"/>
    </row>
    <row r="1413" spans="1:25" ht="18.75">
      <c r="A1413" s="53">
        <v>41</v>
      </c>
      <c r="B1413" s="306" t="s">
        <v>2288</v>
      </c>
      <c r="C1413" s="376"/>
      <c r="D1413" s="376" t="s">
        <v>4973</v>
      </c>
      <c r="E1413" s="376" t="s">
        <v>4974</v>
      </c>
      <c r="F1413" s="398">
        <v>46</v>
      </c>
      <c r="G1413" s="238"/>
      <c r="H1413" s="238"/>
      <c r="I1413" s="308">
        <f t="shared" si="238"/>
        <v>1.9</v>
      </c>
      <c r="J1413" s="308">
        <f t="shared" si="239"/>
        <v>1.7999999999999998</v>
      </c>
      <c r="K1413" s="308">
        <f t="shared" si="240"/>
        <v>0.6</v>
      </c>
      <c r="L1413" s="308">
        <f t="shared" si="241"/>
        <v>1.2</v>
      </c>
      <c r="M1413" s="308">
        <f t="shared" si="242"/>
        <v>0.6</v>
      </c>
      <c r="N1413" s="308">
        <f t="shared" si="242"/>
        <v>1.2</v>
      </c>
      <c r="O1413" s="308">
        <f t="shared" si="243"/>
        <v>1.7999999999999998</v>
      </c>
      <c r="P1413" s="34">
        <f t="shared" si="244"/>
        <v>0.19999999999999998</v>
      </c>
      <c r="Q1413" s="34">
        <f t="shared" si="244"/>
        <v>0.39999999999999997</v>
      </c>
      <c r="R1413" s="33"/>
      <c r="S1413" s="33"/>
      <c r="T1413" s="33">
        <f t="shared" si="245"/>
        <v>0.19999999999999998</v>
      </c>
      <c r="U1413" s="309">
        <f t="shared" si="245"/>
        <v>0.39999999999999997</v>
      </c>
      <c r="V1413" s="185"/>
      <c r="W1413" s="185">
        <f t="shared" si="246"/>
        <v>0.19999999999999998</v>
      </c>
      <c r="X1413" s="185">
        <f t="shared" si="246"/>
        <v>0.39999999999999997</v>
      </c>
      <c r="Y1413" s="185"/>
    </row>
    <row r="1414" spans="1:25" ht="18.75">
      <c r="A1414" s="53">
        <v>42</v>
      </c>
      <c r="B1414" s="306" t="s">
        <v>2288</v>
      </c>
      <c r="C1414" s="376"/>
      <c r="D1414" s="376" t="s">
        <v>2318</v>
      </c>
      <c r="E1414" s="376" t="s">
        <v>4975</v>
      </c>
      <c r="F1414" s="398">
        <v>80</v>
      </c>
      <c r="G1414" s="238"/>
      <c r="H1414" s="238">
        <v>0.63500000000000012</v>
      </c>
      <c r="I1414" s="308">
        <f t="shared" si="238"/>
        <v>3.3</v>
      </c>
      <c r="J1414" s="308">
        <f t="shared" si="239"/>
        <v>3.1</v>
      </c>
      <c r="K1414" s="308">
        <f t="shared" si="240"/>
        <v>1.1000000000000001</v>
      </c>
      <c r="L1414" s="308">
        <f t="shared" si="241"/>
        <v>2</v>
      </c>
      <c r="M1414" s="308">
        <f t="shared" si="242"/>
        <v>1.1000000000000001</v>
      </c>
      <c r="N1414" s="308">
        <f t="shared" si="242"/>
        <v>1.3649999999999998</v>
      </c>
      <c r="O1414" s="308">
        <f t="shared" si="243"/>
        <v>2.4649999999999999</v>
      </c>
      <c r="P1414" s="34">
        <f t="shared" si="244"/>
        <v>0.3666666666666667</v>
      </c>
      <c r="Q1414" s="34">
        <f t="shared" si="244"/>
        <v>0.4549999999999999</v>
      </c>
      <c r="R1414" s="33"/>
      <c r="S1414" s="33"/>
      <c r="T1414" s="33">
        <f t="shared" si="245"/>
        <v>0.3666666666666667</v>
      </c>
      <c r="U1414" s="309">
        <f t="shared" si="245"/>
        <v>0.4549999999999999</v>
      </c>
      <c r="V1414" s="185"/>
      <c r="W1414" s="185">
        <f t="shared" si="246"/>
        <v>0.3666666666666667</v>
      </c>
      <c r="X1414" s="185">
        <f t="shared" si="246"/>
        <v>0.4549999999999999</v>
      </c>
      <c r="Y1414" s="185"/>
    </row>
    <row r="1415" spans="1:25" ht="18.75">
      <c r="A1415" s="53">
        <v>43</v>
      </c>
      <c r="B1415" s="306" t="s">
        <v>2288</v>
      </c>
      <c r="C1415" s="376"/>
      <c r="D1415" s="376" t="s">
        <v>2345</v>
      </c>
      <c r="E1415" s="376" t="s">
        <v>4976</v>
      </c>
      <c r="F1415" s="398">
        <v>75</v>
      </c>
      <c r="G1415" s="238"/>
      <c r="H1415" s="238"/>
      <c r="I1415" s="308">
        <f t="shared" si="238"/>
        <v>3.1</v>
      </c>
      <c r="J1415" s="308">
        <f t="shared" si="239"/>
        <v>2.9</v>
      </c>
      <c r="K1415" s="308">
        <f t="shared" si="240"/>
        <v>1</v>
      </c>
      <c r="L1415" s="308">
        <f t="shared" si="241"/>
        <v>1.9</v>
      </c>
      <c r="M1415" s="308">
        <f t="shared" si="242"/>
        <v>1</v>
      </c>
      <c r="N1415" s="308">
        <f t="shared" si="242"/>
        <v>1.9</v>
      </c>
      <c r="O1415" s="308">
        <f t="shared" si="243"/>
        <v>2.9</v>
      </c>
      <c r="P1415" s="34">
        <f t="shared" si="244"/>
        <v>0.33333333333333331</v>
      </c>
      <c r="Q1415" s="34">
        <f t="shared" si="244"/>
        <v>0.6333333333333333</v>
      </c>
      <c r="R1415" s="33"/>
      <c r="S1415" s="33"/>
      <c r="T1415" s="33">
        <f t="shared" si="245"/>
        <v>0.33333333333333331</v>
      </c>
      <c r="U1415" s="309">
        <f t="shared" si="245"/>
        <v>0.6333333333333333</v>
      </c>
      <c r="V1415" s="185"/>
      <c r="W1415" s="185">
        <f t="shared" si="246"/>
        <v>0.33333333333333331</v>
      </c>
      <c r="X1415" s="185">
        <f t="shared" si="246"/>
        <v>0.6333333333333333</v>
      </c>
      <c r="Y1415" s="185"/>
    </row>
    <row r="1416" spans="1:25" ht="18.75">
      <c r="A1416" s="53">
        <v>44</v>
      </c>
      <c r="B1416" s="306" t="s">
        <v>2288</v>
      </c>
      <c r="C1416" s="376"/>
      <c r="D1416" s="376" t="s">
        <v>4977</v>
      </c>
      <c r="E1416" s="376" t="s">
        <v>4978</v>
      </c>
      <c r="F1416" s="398">
        <v>112</v>
      </c>
      <c r="G1416" s="238">
        <v>0.76300000000000012</v>
      </c>
      <c r="H1416" s="238"/>
      <c r="I1416" s="308">
        <f t="shared" si="238"/>
        <v>4.5999999999999996</v>
      </c>
      <c r="J1416" s="308">
        <f t="shared" si="239"/>
        <v>4.3</v>
      </c>
      <c r="K1416" s="308">
        <f t="shared" si="240"/>
        <v>1.5</v>
      </c>
      <c r="L1416" s="308">
        <f t="shared" si="241"/>
        <v>2.8</v>
      </c>
      <c r="M1416" s="308">
        <f t="shared" si="242"/>
        <v>0.73699999999999988</v>
      </c>
      <c r="N1416" s="308">
        <f t="shared" si="242"/>
        <v>2.8</v>
      </c>
      <c r="O1416" s="308">
        <f t="shared" si="243"/>
        <v>3.5369999999999999</v>
      </c>
      <c r="P1416" s="34">
        <f t="shared" si="244"/>
        <v>0.24566666666666662</v>
      </c>
      <c r="Q1416" s="34">
        <f t="shared" si="244"/>
        <v>0.93333333333333324</v>
      </c>
      <c r="R1416" s="33"/>
      <c r="S1416" s="33"/>
      <c r="T1416" s="33">
        <f t="shared" si="245"/>
        <v>0.24566666666666662</v>
      </c>
      <c r="U1416" s="309">
        <f t="shared" si="245"/>
        <v>0.93333333333333324</v>
      </c>
      <c r="V1416" s="185"/>
      <c r="W1416" s="185">
        <f t="shared" si="246"/>
        <v>0.24566666666666662</v>
      </c>
      <c r="X1416" s="185">
        <f t="shared" si="246"/>
        <v>0.93333333333333324</v>
      </c>
      <c r="Y1416" s="185"/>
    </row>
    <row r="1417" spans="1:25" ht="18.75">
      <c r="A1417" s="53">
        <v>45</v>
      </c>
      <c r="B1417" s="306" t="s">
        <v>2288</v>
      </c>
      <c r="C1417" s="376"/>
      <c r="D1417" s="376" t="s">
        <v>2333</v>
      </c>
      <c r="E1417" s="376" t="s">
        <v>4979</v>
      </c>
      <c r="F1417" s="398">
        <v>31</v>
      </c>
      <c r="G1417" s="238"/>
      <c r="H1417" s="238"/>
      <c r="I1417" s="308">
        <f t="shared" si="238"/>
        <v>1.3</v>
      </c>
      <c r="J1417" s="308">
        <f t="shared" si="239"/>
        <v>1.2000000000000002</v>
      </c>
      <c r="K1417" s="308">
        <f t="shared" si="240"/>
        <v>0.4</v>
      </c>
      <c r="L1417" s="308">
        <f t="shared" si="241"/>
        <v>0.8</v>
      </c>
      <c r="M1417" s="308">
        <f t="shared" si="242"/>
        <v>0.4</v>
      </c>
      <c r="N1417" s="308">
        <f t="shared" si="242"/>
        <v>0.8</v>
      </c>
      <c r="O1417" s="308">
        <f t="shared" si="243"/>
        <v>1.2000000000000002</v>
      </c>
      <c r="P1417" s="34">
        <f t="shared" si="244"/>
        <v>0.13333333333333333</v>
      </c>
      <c r="Q1417" s="34">
        <f t="shared" si="244"/>
        <v>0.26666666666666666</v>
      </c>
      <c r="R1417" s="33"/>
      <c r="S1417" s="33"/>
      <c r="T1417" s="33">
        <f t="shared" si="245"/>
        <v>0.13333333333333333</v>
      </c>
      <c r="U1417" s="309">
        <f t="shared" si="245"/>
        <v>0.26666666666666666</v>
      </c>
      <c r="V1417" s="185"/>
      <c r="W1417" s="185">
        <f t="shared" si="246"/>
        <v>0.13333333333333333</v>
      </c>
      <c r="X1417" s="185">
        <f t="shared" si="246"/>
        <v>0.26666666666666666</v>
      </c>
      <c r="Y1417" s="185"/>
    </row>
    <row r="1418" spans="1:25" ht="18.75">
      <c r="A1418" s="53">
        <v>46</v>
      </c>
      <c r="B1418" s="306" t="s">
        <v>2288</v>
      </c>
      <c r="C1418" s="376"/>
      <c r="D1418" s="376" t="s">
        <v>2289</v>
      </c>
      <c r="E1418" s="376" t="s">
        <v>4980</v>
      </c>
      <c r="F1418" s="398">
        <v>86</v>
      </c>
      <c r="G1418" s="238"/>
      <c r="H1418" s="238"/>
      <c r="I1418" s="308">
        <f t="shared" si="238"/>
        <v>3.5</v>
      </c>
      <c r="J1418" s="308">
        <f t="shared" si="239"/>
        <v>3.4000000000000004</v>
      </c>
      <c r="K1418" s="308">
        <f t="shared" si="240"/>
        <v>1.2</v>
      </c>
      <c r="L1418" s="308">
        <f t="shared" si="241"/>
        <v>2.2000000000000002</v>
      </c>
      <c r="M1418" s="308">
        <f t="shared" si="242"/>
        <v>1.2</v>
      </c>
      <c r="N1418" s="308">
        <f t="shared" si="242"/>
        <v>2.2000000000000002</v>
      </c>
      <c r="O1418" s="308">
        <f t="shared" si="243"/>
        <v>3.4000000000000004</v>
      </c>
      <c r="P1418" s="34">
        <f t="shared" si="244"/>
        <v>0.39999999999999997</v>
      </c>
      <c r="Q1418" s="34">
        <f t="shared" si="244"/>
        <v>0.73333333333333339</v>
      </c>
      <c r="R1418" s="33"/>
      <c r="S1418" s="33"/>
      <c r="T1418" s="33">
        <f t="shared" si="245"/>
        <v>0.39999999999999997</v>
      </c>
      <c r="U1418" s="309">
        <f t="shared" si="245"/>
        <v>0.73333333333333339</v>
      </c>
      <c r="V1418" s="185"/>
      <c r="W1418" s="185">
        <f t="shared" si="246"/>
        <v>0.39999999999999997</v>
      </c>
      <c r="X1418" s="185">
        <f t="shared" si="246"/>
        <v>0.73333333333333339</v>
      </c>
      <c r="Y1418" s="185"/>
    </row>
    <row r="1419" spans="1:25" ht="18.75">
      <c r="A1419" s="53">
        <v>47</v>
      </c>
      <c r="B1419" s="306" t="s">
        <v>2288</v>
      </c>
      <c r="C1419" s="376"/>
      <c r="D1419" s="376" t="s">
        <v>2301</v>
      </c>
      <c r="E1419" s="376" t="s">
        <v>4981</v>
      </c>
      <c r="F1419" s="398">
        <v>48</v>
      </c>
      <c r="G1419" s="238">
        <v>0.79949999999999999</v>
      </c>
      <c r="H1419" s="238"/>
      <c r="I1419" s="308">
        <f t="shared" si="238"/>
        <v>2</v>
      </c>
      <c r="J1419" s="308">
        <f t="shared" si="239"/>
        <v>1.9</v>
      </c>
      <c r="K1419" s="308">
        <f t="shared" si="240"/>
        <v>0.7</v>
      </c>
      <c r="L1419" s="308">
        <f t="shared" si="241"/>
        <v>1.2</v>
      </c>
      <c r="M1419" s="308">
        <v>0</v>
      </c>
      <c r="N1419" s="308">
        <f t="shared" si="242"/>
        <v>1.2</v>
      </c>
      <c r="O1419" s="308">
        <f t="shared" si="243"/>
        <v>1.2</v>
      </c>
      <c r="P1419" s="34">
        <f t="shared" si="244"/>
        <v>0</v>
      </c>
      <c r="Q1419" s="34">
        <f t="shared" si="244"/>
        <v>0.39999999999999997</v>
      </c>
      <c r="R1419" s="33"/>
      <c r="S1419" s="33"/>
      <c r="T1419" s="33">
        <f t="shared" si="245"/>
        <v>0</v>
      </c>
      <c r="U1419" s="309">
        <f t="shared" si="245"/>
        <v>0.39999999999999997</v>
      </c>
      <c r="V1419" s="185"/>
      <c r="W1419" s="185">
        <f t="shared" si="246"/>
        <v>0</v>
      </c>
      <c r="X1419" s="185">
        <f t="shared" si="246"/>
        <v>0.39999999999999997</v>
      </c>
      <c r="Y1419" s="185"/>
    </row>
    <row r="1420" spans="1:25" ht="37.5">
      <c r="A1420" s="53">
        <v>48</v>
      </c>
      <c r="B1420" s="306" t="s">
        <v>2288</v>
      </c>
      <c r="C1420" s="376"/>
      <c r="D1420" s="376"/>
      <c r="E1420" s="310" t="s">
        <v>4982</v>
      </c>
      <c r="F1420" s="181">
        <v>288</v>
      </c>
      <c r="G1420" s="238">
        <v>1.704</v>
      </c>
      <c r="H1420" s="238"/>
      <c r="I1420" s="308">
        <f t="shared" si="238"/>
        <v>11.9</v>
      </c>
      <c r="J1420" s="308">
        <f t="shared" si="239"/>
        <v>11.3</v>
      </c>
      <c r="K1420" s="308">
        <f t="shared" si="240"/>
        <v>4</v>
      </c>
      <c r="L1420" s="308">
        <f t="shared" si="241"/>
        <v>7.3</v>
      </c>
      <c r="M1420" s="308">
        <f t="shared" si="242"/>
        <v>2.2960000000000003</v>
      </c>
      <c r="N1420" s="308">
        <f t="shared" si="242"/>
        <v>7.3</v>
      </c>
      <c r="O1420" s="308">
        <f t="shared" si="243"/>
        <v>9.5960000000000001</v>
      </c>
      <c r="P1420" s="34">
        <f t="shared" si="244"/>
        <v>0.76533333333333342</v>
      </c>
      <c r="Q1420" s="34">
        <f t="shared" si="244"/>
        <v>2.4333333333333331</v>
      </c>
      <c r="R1420" s="33"/>
      <c r="S1420" s="33"/>
      <c r="T1420" s="33">
        <f t="shared" si="245"/>
        <v>0.76533333333333342</v>
      </c>
      <c r="U1420" s="309">
        <f t="shared" si="245"/>
        <v>2.4333333333333331</v>
      </c>
      <c r="V1420" s="185"/>
      <c r="W1420" s="185">
        <f t="shared" si="246"/>
        <v>0.76533333333333342</v>
      </c>
      <c r="X1420" s="185">
        <f t="shared" si="246"/>
        <v>2.4333333333333331</v>
      </c>
      <c r="Y1420" s="185"/>
    </row>
    <row r="1421" spans="1:25" ht="18.75">
      <c r="A1421" s="53">
        <v>49</v>
      </c>
      <c r="B1421" s="306" t="s">
        <v>2288</v>
      </c>
      <c r="C1421" s="376"/>
      <c r="D1421" s="376"/>
      <c r="E1421" s="310" t="s">
        <v>4983</v>
      </c>
      <c r="F1421" s="181">
        <v>233</v>
      </c>
      <c r="G1421" s="238"/>
      <c r="H1421" s="238"/>
      <c r="I1421" s="308">
        <f t="shared" si="238"/>
        <v>9.6</v>
      </c>
      <c r="J1421" s="308">
        <f t="shared" si="239"/>
        <v>9.1000000000000014</v>
      </c>
      <c r="K1421" s="308">
        <f t="shared" si="240"/>
        <v>3.2</v>
      </c>
      <c r="L1421" s="308">
        <f t="shared" si="241"/>
        <v>5.9</v>
      </c>
      <c r="M1421" s="308">
        <f t="shared" si="242"/>
        <v>3.2</v>
      </c>
      <c r="N1421" s="308">
        <f t="shared" si="242"/>
        <v>5.9</v>
      </c>
      <c r="O1421" s="308">
        <f t="shared" si="243"/>
        <v>9.1000000000000014</v>
      </c>
      <c r="P1421" s="34">
        <f t="shared" si="244"/>
        <v>1.0666666666666667</v>
      </c>
      <c r="Q1421" s="34">
        <f t="shared" si="244"/>
        <v>1.9666666666666668</v>
      </c>
      <c r="R1421" s="33"/>
      <c r="S1421" s="33"/>
      <c r="T1421" s="33">
        <f t="shared" si="245"/>
        <v>1.0666666666666667</v>
      </c>
      <c r="U1421" s="309">
        <f t="shared" si="245"/>
        <v>1.9666666666666668</v>
      </c>
      <c r="V1421" s="185"/>
      <c r="W1421" s="185">
        <f t="shared" si="246"/>
        <v>1.0666666666666667</v>
      </c>
      <c r="X1421" s="185">
        <f t="shared" si="246"/>
        <v>1.9666666666666668</v>
      </c>
      <c r="Y1421" s="185"/>
    </row>
    <row r="1422" spans="1:25" ht="18.75">
      <c r="A1422" s="53">
        <v>50</v>
      </c>
      <c r="B1422" s="306" t="s">
        <v>2288</v>
      </c>
      <c r="C1422" s="376"/>
      <c r="D1422" s="376" t="s">
        <v>2303</v>
      </c>
      <c r="E1422" s="310" t="s">
        <v>4984</v>
      </c>
      <c r="F1422" s="181">
        <v>62</v>
      </c>
      <c r="G1422" s="238"/>
      <c r="H1422" s="238"/>
      <c r="I1422" s="308">
        <f t="shared" si="238"/>
        <v>2.6</v>
      </c>
      <c r="J1422" s="308">
        <f t="shared" si="239"/>
        <v>2.5</v>
      </c>
      <c r="K1422" s="308">
        <f t="shared" si="240"/>
        <v>0.9</v>
      </c>
      <c r="L1422" s="308">
        <f t="shared" si="241"/>
        <v>1.6</v>
      </c>
      <c r="M1422" s="308">
        <f t="shared" si="242"/>
        <v>0.9</v>
      </c>
      <c r="N1422" s="308">
        <f t="shared" si="242"/>
        <v>1.6</v>
      </c>
      <c r="O1422" s="308">
        <f t="shared" si="243"/>
        <v>2.5</v>
      </c>
      <c r="P1422" s="34">
        <f t="shared" si="244"/>
        <v>0.3</v>
      </c>
      <c r="Q1422" s="34">
        <f t="shared" si="244"/>
        <v>0.53333333333333333</v>
      </c>
      <c r="R1422" s="33"/>
      <c r="S1422" s="33"/>
      <c r="T1422" s="33">
        <f t="shared" si="245"/>
        <v>0.3</v>
      </c>
      <c r="U1422" s="309">
        <f t="shared" si="245"/>
        <v>0.53333333333333333</v>
      </c>
      <c r="V1422" s="185"/>
      <c r="W1422" s="185">
        <f t="shared" si="246"/>
        <v>0.3</v>
      </c>
      <c r="X1422" s="185">
        <f t="shared" si="246"/>
        <v>0.53333333333333333</v>
      </c>
      <c r="Y1422" s="185"/>
    </row>
    <row r="1423" spans="1:25" ht="20.25">
      <c r="A1423" s="317"/>
      <c r="B1423" s="318"/>
      <c r="C1423" s="318"/>
      <c r="D1423" s="319"/>
      <c r="E1423" s="320" t="s">
        <v>225</v>
      </c>
      <c r="F1423" s="321"/>
      <c r="G1423" s="322"/>
      <c r="H1423" s="322"/>
      <c r="I1423" s="322">
        <f t="shared" ref="I1423:Q1423" si="247">SUM(I1373:I1422)</f>
        <v>228</v>
      </c>
      <c r="J1423" s="322"/>
      <c r="K1423" s="322">
        <f t="shared" si="247"/>
        <v>75.800000000000011</v>
      </c>
      <c r="L1423" s="322">
        <f t="shared" si="247"/>
        <v>140.37</v>
      </c>
      <c r="M1423" s="322">
        <f t="shared" si="247"/>
        <v>57.047199999999997</v>
      </c>
      <c r="N1423" s="322">
        <f t="shared" si="247"/>
        <v>124.3614</v>
      </c>
      <c r="O1423" s="308">
        <f t="shared" si="243"/>
        <v>181.40860000000001</v>
      </c>
      <c r="P1423" s="324">
        <f t="shared" si="247"/>
        <v>19.015733333333326</v>
      </c>
      <c r="Q1423" s="324">
        <f t="shared" si="247"/>
        <v>41.453799999999987</v>
      </c>
      <c r="R1423" s="322"/>
      <c r="S1423" s="322"/>
      <c r="T1423" s="322">
        <f>SUM(T1373:T1422)</f>
        <v>19.015733333333326</v>
      </c>
      <c r="U1423" s="322">
        <f>SUM(U1373:U1422)</f>
        <v>41.453799999999987</v>
      </c>
      <c r="V1423" s="322"/>
      <c r="W1423" s="322">
        <f>SUM(W1373:W1422)</f>
        <v>19.015733333333326</v>
      </c>
      <c r="X1423" s="322">
        <f>SUM(X1373:X1422)</f>
        <v>41.453799999999987</v>
      </c>
      <c r="Y1423" s="322"/>
    </row>
    <row r="1424" spans="1:25" ht="20.25">
      <c r="A1424" s="335"/>
      <c r="B1424" s="336"/>
      <c r="C1424" s="336"/>
      <c r="D1424" s="337"/>
      <c r="E1424" s="338"/>
      <c r="F1424" s="339"/>
      <c r="G1424" s="271"/>
      <c r="H1424" s="271"/>
      <c r="I1424" s="271"/>
      <c r="J1424" s="271"/>
      <c r="K1424" s="271"/>
      <c r="L1424" s="271"/>
      <c r="M1424" s="271"/>
      <c r="N1424" s="271"/>
      <c r="O1424" s="87"/>
      <c r="P1424" s="271"/>
      <c r="Q1424" s="271"/>
      <c r="R1424" s="271"/>
      <c r="S1424" s="271"/>
      <c r="T1424" s="271"/>
      <c r="U1424" s="271"/>
      <c r="V1424" s="271"/>
      <c r="W1424" s="271"/>
      <c r="X1424" s="271"/>
      <c r="Y1424" s="271"/>
    </row>
    <row r="1425" spans="1:25" ht="20.25">
      <c r="A1425" s="335"/>
      <c r="B1425" s="336"/>
      <c r="C1425" s="336"/>
      <c r="D1425" s="337"/>
      <c r="E1425" s="338"/>
      <c r="F1425" s="339"/>
      <c r="G1425" s="271"/>
      <c r="H1425" s="271"/>
      <c r="I1425" s="271"/>
      <c r="J1425" s="271"/>
      <c r="K1425" s="271"/>
      <c r="L1425" s="271"/>
      <c r="M1425" s="271"/>
      <c r="N1425" s="271"/>
      <c r="O1425" s="87"/>
      <c r="P1425" s="271"/>
      <c r="Q1425" s="271"/>
      <c r="R1425" s="271"/>
      <c r="S1425" s="271"/>
      <c r="T1425" s="271"/>
      <c r="U1425" s="271"/>
      <c r="V1425" s="271"/>
      <c r="W1425" s="271"/>
      <c r="X1425" s="271"/>
      <c r="Y1425" s="271"/>
    </row>
    <row r="1426" spans="1:25" ht="20.25">
      <c r="A1426" s="335"/>
      <c r="B1426" s="336"/>
      <c r="C1426" s="336"/>
      <c r="D1426" s="337"/>
      <c r="E1426" s="338"/>
      <c r="F1426" s="339"/>
      <c r="G1426" s="271"/>
      <c r="H1426" s="271"/>
      <c r="I1426" s="271"/>
      <c r="J1426" s="271"/>
      <c r="K1426" s="271"/>
      <c r="L1426" s="271"/>
      <c r="M1426" s="271"/>
      <c r="N1426" s="271"/>
      <c r="O1426" s="87"/>
      <c r="P1426" s="271"/>
      <c r="Q1426" s="271"/>
      <c r="R1426" s="271"/>
      <c r="S1426" s="271"/>
      <c r="T1426" s="271"/>
      <c r="U1426" s="271"/>
      <c r="V1426" s="271"/>
      <c r="W1426" s="271"/>
      <c r="X1426" s="271"/>
      <c r="Y1426" s="271"/>
    </row>
    <row r="1427" spans="1:25" ht="20.25">
      <c r="A1427" s="335"/>
      <c r="B1427" s="336"/>
      <c r="C1427" s="336"/>
      <c r="D1427" s="337"/>
      <c r="E1427" s="338"/>
      <c r="F1427" s="339"/>
      <c r="G1427" s="271"/>
      <c r="H1427" s="271"/>
      <c r="I1427" s="271"/>
      <c r="J1427" s="271"/>
      <c r="K1427" s="271"/>
      <c r="L1427" s="271"/>
      <c r="M1427" s="271"/>
      <c r="N1427" s="271"/>
      <c r="O1427" s="87"/>
      <c r="P1427" s="271"/>
      <c r="Q1427" s="271"/>
      <c r="R1427" s="271"/>
      <c r="S1427" s="271"/>
      <c r="T1427" s="271"/>
      <c r="U1427" s="271"/>
      <c r="V1427" s="271"/>
      <c r="W1427" s="271"/>
      <c r="X1427" s="271"/>
      <c r="Y1427" s="271"/>
    </row>
    <row r="1428" spans="1:25" ht="20.25">
      <c r="A1428" s="335"/>
      <c r="B1428" s="336"/>
      <c r="C1428" s="336"/>
      <c r="D1428" s="337"/>
      <c r="E1428" s="338"/>
      <c r="F1428" s="339"/>
      <c r="G1428" s="271"/>
      <c r="H1428" s="271"/>
      <c r="I1428" s="271"/>
      <c r="J1428" s="271"/>
      <c r="K1428" s="271"/>
      <c r="L1428" s="271"/>
      <c r="M1428" s="271"/>
      <c r="N1428" s="271"/>
      <c r="O1428" s="87"/>
      <c r="P1428" s="271"/>
      <c r="Q1428" s="271"/>
      <c r="R1428" s="271"/>
      <c r="S1428" s="271"/>
      <c r="T1428" s="271"/>
      <c r="U1428" s="271"/>
      <c r="V1428" s="271"/>
      <c r="W1428" s="271"/>
      <c r="X1428" s="271"/>
      <c r="Y1428" s="271"/>
    </row>
    <row r="1429" spans="1:25" ht="20.25">
      <c r="A1429" s="335"/>
      <c r="B1429" s="336"/>
      <c r="C1429" s="336"/>
      <c r="D1429" s="337"/>
      <c r="E1429" s="338"/>
      <c r="F1429" s="339"/>
      <c r="G1429" s="271"/>
      <c r="H1429" s="271"/>
      <c r="I1429" s="271"/>
      <c r="J1429" s="271"/>
      <c r="K1429" s="271"/>
      <c r="L1429" s="271"/>
      <c r="M1429" s="271"/>
      <c r="N1429" s="271"/>
      <c r="O1429" s="87"/>
      <c r="P1429" s="271"/>
      <c r="Q1429" s="271"/>
      <c r="R1429" s="271"/>
      <c r="S1429" s="271"/>
      <c r="T1429" s="271"/>
      <c r="U1429" s="271"/>
      <c r="V1429" s="271"/>
      <c r="W1429" s="271"/>
      <c r="X1429" s="271"/>
      <c r="Y1429" s="271"/>
    </row>
    <row r="1430" spans="1:25" ht="20.25">
      <c r="A1430" s="335"/>
      <c r="B1430" s="336"/>
      <c r="C1430" s="336"/>
      <c r="D1430" s="337"/>
      <c r="E1430" s="338"/>
      <c r="F1430" s="339"/>
      <c r="G1430" s="271"/>
      <c r="H1430" s="271"/>
      <c r="I1430" s="271"/>
      <c r="J1430" s="271"/>
      <c r="K1430" s="271"/>
      <c r="L1430" s="271"/>
      <c r="M1430" s="271"/>
      <c r="N1430" s="271"/>
      <c r="O1430" s="87"/>
      <c r="P1430" s="271"/>
      <c r="Q1430" s="271"/>
      <c r="R1430" s="271"/>
      <c r="S1430" s="271"/>
      <c r="T1430" s="271"/>
      <c r="U1430" s="271"/>
      <c r="V1430" s="271"/>
      <c r="W1430" s="271"/>
      <c r="X1430" s="271"/>
      <c r="Y1430" s="271"/>
    </row>
    <row r="1431" spans="1:25" ht="20.25">
      <c r="A1431" s="335"/>
      <c r="B1431" s="336"/>
      <c r="C1431" s="336"/>
      <c r="D1431" s="337"/>
      <c r="E1431" s="338"/>
      <c r="F1431" s="339"/>
      <c r="G1431" s="271"/>
      <c r="H1431" s="271"/>
      <c r="I1431" s="271"/>
      <c r="J1431" s="271"/>
      <c r="K1431" s="271"/>
      <c r="L1431" s="271"/>
      <c r="M1431" s="271"/>
      <c r="N1431" s="271"/>
      <c r="O1431" s="87"/>
      <c r="P1431" s="271"/>
      <c r="Q1431" s="271"/>
      <c r="R1431" s="271"/>
      <c r="S1431" s="271"/>
      <c r="T1431" s="271"/>
      <c r="U1431" s="271"/>
      <c r="V1431" s="271"/>
      <c r="W1431" s="271"/>
      <c r="X1431" s="271"/>
      <c r="Y1431" s="271"/>
    </row>
    <row r="1432" spans="1:25" ht="18.75">
      <c r="A1432" s="181">
        <v>1</v>
      </c>
      <c r="B1432" s="306" t="s">
        <v>1794</v>
      </c>
      <c r="C1432" s="314"/>
      <c r="D1432" s="314" t="s">
        <v>3402</v>
      </c>
      <c r="E1432" s="314" t="s">
        <v>4985</v>
      </c>
      <c r="F1432" s="181">
        <v>383</v>
      </c>
      <c r="G1432" s="238">
        <v>0.41199999999999992</v>
      </c>
      <c r="H1432" s="238">
        <v>4.8015000000000017</v>
      </c>
      <c r="I1432" s="308">
        <f t="shared" ref="I1432:I1495" si="248">ROUND(F1432*55/100*50*0.0015,1)</f>
        <v>15.8</v>
      </c>
      <c r="J1432" s="308">
        <f t="shared" ref="J1432:J1495" si="249">K1432+L1432</f>
        <v>15.1</v>
      </c>
      <c r="K1432" s="308">
        <f>ROUND(I1432*1/2.9,1)</f>
        <v>5.4</v>
      </c>
      <c r="L1432" s="308">
        <f t="shared" ref="L1432:L1495" si="250">ROUND(I1432*2/3.25,1)</f>
        <v>9.6999999999999993</v>
      </c>
      <c r="M1432" s="308">
        <f t="shared" ref="M1432:N1495" si="251">K1432-G1432</f>
        <v>4.9880000000000004</v>
      </c>
      <c r="N1432" s="308">
        <f t="shared" si="251"/>
        <v>4.8984999999999976</v>
      </c>
      <c r="O1432" s="308">
        <f t="shared" ref="O1432:O1495" si="252">M1432+N1432</f>
        <v>9.8864999999999981</v>
      </c>
      <c r="P1432" s="34">
        <f t="shared" ref="P1432:Q1495" si="253">M1432*1/3</f>
        <v>1.6626666666666667</v>
      </c>
      <c r="Q1432" s="34">
        <f t="shared" si="253"/>
        <v>1.6328333333333325</v>
      </c>
      <c r="R1432" s="33"/>
      <c r="S1432" s="33"/>
      <c r="T1432" s="33">
        <f t="shared" ref="T1432:U1495" si="254">M1432*1/3</f>
        <v>1.6626666666666667</v>
      </c>
      <c r="U1432" s="309">
        <f t="shared" si="254"/>
        <v>1.6328333333333325</v>
      </c>
      <c r="V1432" s="185"/>
      <c r="W1432" s="185">
        <f t="shared" ref="W1432:X1495" si="255">M1432*1/3</f>
        <v>1.6626666666666667</v>
      </c>
      <c r="X1432" s="185">
        <f t="shared" si="255"/>
        <v>1.6328333333333325</v>
      </c>
      <c r="Y1432" s="185"/>
    </row>
    <row r="1433" spans="1:25" ht="18.75">
      <c r="A1433" s="181">
        <v>2</v>
      </c>
      <c r="B1433" s="306" t="s">
        <v>1794</v>
      </c>
      <c r="C1433" s="314"/>
      <c r="D1433" s="314" t="s">
        <v>4986</v>
      </c>
      <c r="E1433" s="314" t="s">
        <v>4987</v>
      </c>
      <c r="F1433" s="181">
        <v>65</v>
      </c>
      <c r="G1433" s="238"/>
      <c r="H1433" s="238"/>
      <c r="I1433" s="308">
        <f t="shared" si="248"/>
        <v>2.7</v>
      </c>
      <c r="J1433" s="308">
        <f t="shared" si="249"/>
        <v>2.6</v>
      </c>
      <c r="K1433" s="308">
        <f t="shared" ref="K1433:K1444" si="256">ROUND(I1433*1/2.9,1)</f>
        <v>0.9</v>
      </c>
      <c r="L1433" s="308">
        <f t="shared" si="250"/>
        <v>1.7</v>
      </c>
      <c r="M1433" s="308">
        <f t="shared" si="251"/>
        <v>0.9</v>
      </c>
      <c r="N1433" s="308">
        <f t="shared" si="251"/>
        <v>1.7</v>
      </c>
      <c r="O1433" s="308">
        <f t="shared" si="252"/>
        <v>2.6</v>
      </c>
      <c r="P1433" s="34">
        <f t="shared" si="253"/>
        <v>0.3</v>
      </c>
      <c r="Q1433" s="34">
        <f t="shared" si="253"/>
        <v>0.56666666666666665</v>
      </c>
      <c r="R1433" s="33"/>
      <c r="S1433" s="33"/>
      <c r="T1433" s="33">
        <f t="shared" si="254"/>
        <v>0.3</v>
      </c>
      <c r="U1433" s="309">
        <f t="shared" si="254"/>
        <v>0.56666666666666665</v>
      </c>
      <c r="V1433" s="185"/>
      <c r="W1433" s="185">
        <f t="shared" si="255"/>
        <v>0.3</v>
      </c>
      <c r="X1433" s="185">
        <f t="shared" si="255"/>
        <v>0.56666666666666665</v>
      </c>
      <c r="Y1433" s="185"/>
    </row>
    <row r="1434" spans="1:25" ht="18.75">
      <c r="A1434" s="181">
        <v>3</v>
      </c>
      <c r="B1434" s="306" t="s">
        <v>1794</v>
      </c>
      <c r="C1434" s="307"/>
      <c r="D1434" s="307" t="s">
        <v>3361</v>
      </c>
      <c r="E1434" s="307" t="s">
        <v>4988</v>
      </c>
      <c r="F1434" s="181">
        <v>111</v>
      </c>
      <c r="G1434" s="238"/>
      <c r="H1434" s="238"/>
      <c r="I1434" s="308">
        <f t="shared" si="248"/>
        <v>4.5999999999999996</v>
      </c>
      <c r="J1434" s="308">
        <f t="shared" si="249"/>
        <v>4.4000000000000004</v>
      </c>
      <c r="K1434" s="308">
        <f t="shared" si="256"/>
        <v>1.6</v>
      </c>
      <c r="L1434" s="308">
        <f t="shared" si="250"/>
        <v>2.8</v>
      </c>
      <c r="M1434" s="308">
        <f t="shared" si="251"/>
        <v>1.6</v>
      </c>
      <c r="N1434" s="308">
        <f t="shared" si="251"/>
        <v>2.8</v>
      </c>
      <c r="O1434" s="308">
        <f t="shared" si="252"/>
        <v>4.4000000000000004</v>
      </c>
      <c r="P1434" s="34">
        <f t="shared" si="253"/>
        <v>0.53333333333333333</v>
      </c>
      <c r="Q1434" s="34">
        <f t="shared" si="253"/>
        <v>0.93333333333333324</v>
      </c>
      <c r="R1434" s="33"/>
      <c r="S1434" s="33"/>
      <c r="T1434" s="33">
        <f t="shared" si="254"/>
        <v>0.53333333333333333</v>
      </c>
      <c r="U1434" s="309">
        <f t="shared" si="254"/>
        <v>0.93333333333333324</v>
      </c>
      <c r="V1434" s="185"/>
      <c r="W1434" s="185">
        <f t="shared" si="255"/>
        <v>0.53333333333333333</v>
      </c>
      <c r="X1434" s="185">
        <f t="shared" si="255"/>
        <v>0.93333333333333324</v>
      </c>
      <c r="Y1434" s="185"/>
    </row>
    <row r="1435" spans="1:25" ht="18.75">
      <c r="A1435" s="181">
        <v>4</v>
      </c>
      <c r="B1435" s="306" t="s">
        <v>1794</v>
      </c>
      <c r="C1435" s="307"/>
      <c r="D1435" s="307" t="s">
        <v>3412</v>
      </c>
      <c r="E1435" s="307" t="s">
        <v>4989</v>
      </c>
      <c r="F1435" s="181">
        <v>257</v>
      </c>
      <c r="G1435" s="238">
        <v>0.52200000000000024</v>
      </c>
      <c r="H1435" s="238">
        <v>1.3734999999999991</v>
      </c>
      <c r="I1435" s="308">
        <f t="shared" si="248"/>
        <v>10.6</v>
      </c>
      <c r="J1435" s="308">
        <f t="shared" si="249"/>
        <v>10.199999999999999</v>
      </c>
      <c r="K1435" s="308">
        <f t="shared" si="256"/>
        <v>3.7</v>
      </c>
      <c r="L1435" s="308">
        <f t="shared" si="250"/>
        <v>6.5</v>
      </c>
      <c r="M1435" s="308">
        <f t="shared" si="251"/>
        <v>3.1779999999999999</v>
      </c>
      <c r="N1435" s="308">
        <f t="shared" si="251"/>
        <v>5.1265000000000009</v>
      </c>
      <c r="O1435" s="308">
        <f t="shared" si="252"/>
        <v>8.3045000000000009</v>
      </c>
      <c r="P1435" s="34">
        <f t="shared" si="253"/>
        <v>1.0593333333333332</v>
      </c>
      <c r="Q1435" s="34">
        <f t="shared" si="253"/>
        <v>1.7088333333333336</v>
      </c>
      <c r="R1435" s="33"/>
      <c r="S1435" s="33"/>
      <c r="T1435" s="33">
        <f t="shared" si="254"/>
        <v>1.0593333333333332</v>
      </c>
      <c r="U1435" s="309">
        <f t="shared" si="254"/>
        <v>1.7088333333333336</v>
      </c>
      <c r="V1435" s="185"/>
      <c r="W1435" s="185">
        <f t="shared" si="255"/>
        <v>1.0593333333333332</v>
      </c>
      <c r="X1435" s="185">
        <f t="shared" si="255"/>
        <v>1.7088333333333336</v>
      </c>
      <c r="Y1435" s="185"/>
    </row>
    <row r="1436" spans="1:25" ht="18.75">
      <c r="A1436" s="181">
        <v>5</v>
      </c>
      <c r="B1436" s="306" t="s">
        <v>1794</v>
      </c>
      <c r="C1436" s="307"/>
      <c r="D1436" s="307" t="s">
        <v>3388</v>
      </c>
      <c r="E1436" s="307" t="s">
        <v>4990</v>
      </c>
      <c r="F1436" s="181">
        <v>82</v>
      </c>
      <c r="G1436" s="238">
        <v>0.47699999999999942</v>
      </c>
      <c r="H1436" s="238"/>
      <c r="I1436" s="308">
        <f t="shared" si="248"/>
        <v>3.4</v>
      </c>
      <c r="J1436" s="308">
        <f t="shared" si="249"/>
        <v>3.3</v>
      </c>
      <c r="K1436" s="308">
        <f t="shared" si="256"/>
        <v>1.2</v>
      </c>
      <c r="L1436" s="308">
        <f t="shared" si="250"/>
        <v>2.1</v>
      </c>
      <c r="M1436" s="308">
        <f t="shared" si="251"/>
        <v>0.72300000000000053</v>
      </c>
      <c r="N1436" s="308">
        <f t="shared" si="251"/>
        <v>2.1</v>
      </c>
      <c r="O1436" s="308">
        <f t="shared" si="252"/>
        <v>2.8230000000000004</v>
      </c>
      <c r="P1436" s="34">
        <f t="shared" si="253"/>
        <v>0.24100000000000019</v>
      </c>
      <c r="Q1436" s="34">
        <f t="shared" si="253"/>
        <v>0.70000000000000007</v>
      </c>
      <c r="R1436" s="33"/>
      <c r="S1436" s="33"/>
      <c r="T1436" s="33">
        <f t="shared" si="254"/>
        <v>0.24100000000000019</v>
      </c>
      <c r="U1436" s="309">
        <f t="shared" si="254"/>
        <v>0.70000000000000007</v>
      </c>
      <c r="V1436" s="185"/>
      <c r="W1436" s="185">
        <f t="shared" si="255"/>
        <v>0.24100000000000019</v>
      </c>
      <c r="X1436" s="185">
        <f t="shared" si="255"/>
        <v>0.70000000000000007</v>
      </c>
      <c r="Y1436" s="185"/>
    </row>
    <row r="1437" spans="1:25" ht="18.75">
      <c r="A1437" s="181">
        <v>6</v>
      </c>
      <c r="B1437" s="306" t="s">
        <v>1794</v>
      </c>
      <c r="C1437" s="307"/>
      <c r="D1437" s="307" t="s">
        <v>3516</v>
      </c>
      <c r="E1437" s="307" t="s">
        <v>4991</v>
      </c>
      <c r="F1437" s="181">
        <v>199</v>
      </c>
      <c r="G1437" s="238">
        <v>1.0070000000000006</v>
      </c>
      <c r="H1437" s="238">
        <v>5.2570000000000032</v>
      </c>
      <c r="I1437" s="308">
        <f t="shared" si="248"/>
        <v>8.1999999999999993</v>
      </c>
      <c r="J1437" s="308">
        <f t="shared" si="249"/>
        <v>7.8</v>
      </c>
      <c r="K1437" s="308">
        <f t="shared" si="256"/>
        <v>2.8</v>
      </c>
      <c r="L1437" s="308">
        <f t="shared" si="250"/>
        <v>5</v>
      </c>
      <c r="M1437" s="308">
        <f t="shared" si="251"/>
        <v>1.7929999999999993</v>
      </c>
      <c r="N1437" s="308">
        <v>0</v>
      </c>
      <c r="O1437" s="308">
        <f t="shared" si="252"/>
        <v>1.7929999999999993</v>
      </c>
      <c r="P1437" s="34">
        <f t="shared" si="253"/>
        <v>0.59766666666666646</v>
      </c>
      <c r="Q1437" s="34">
        <f t="shared" si="253"/>
        <v>0</v>
      </c>
      <c r="R1437" s="33"/>
      <c r="S1437" s="33"/>
      <c r="T1437" s="33">
        <f t="shared" si="254"/>
        <v>0.59766666666666646</v>
      </c>
      <c r="U1437" s="309">
        <f t="shared" si="254"/>
        <v>0</v>
      </c>
      <c r="V1437" s="185"/>
      <c r="W1437" s="185">
        <f t="shared" si="255"/>
        <v>0.59766666666666646</v>
      </c>
      <c r="X1437" s="185">
        <f t="shared" si="255"/>
        <v>0</v>
      </c>
      <c r="Y1437" s="185"/>
    </row>
    <row r="1438" spans="1:25" ht="18.75">
      <c r="A1438" s="181">
        <v>7</v>
      </c>
      <c r="B1438" s="306" t="s">
        <v>1794</v>
      </c>
      <c r="C1438" s="307"/>
      <c r="D1438" s="307" t="s">
        <v>4992</v>
      </c>
      <c r="E1438" s="307" t="s">
        <v>4993</v>
      </c>
      <c r="F1438" s="181">
        <v>47</v>
      </c>
      <c r="G1438" s="238"/>
      <c r="H1438" s="238"/>
      <c r="I1438" s="308">
        <f t="shared" si="248"/>
        <v>1.9</v>
      </c>
      <c r="J1438" s="308">
        <f t="shared" si="249"/>
        <v>1.9</v>
      </c>
      <c r="K1438" s="308">
        <f t="shared" si="256"/>
        <v>0.7</v>
      </c>
      <c r="L1438" s="308">
        <f t="shared" si="250"/>
        <v>1.2</v>
      </c>
      <c r="M1438" s="308">
        <f t="shared" si="251"/>
        <v>0.7</v>
      </c>
      <c r="N1438" s="308">
        <f t="shared" si="251"/>
        <v>1.2</v>
      </c>
      <c r="O1438" s="308">
        <f t="shared" si="252"/>
        <v>1.9</v>
      </c>
      <c r="P1438" s="34">
        <f t="shared" si="253"/>
        <v>0.23333333333333331</v>
      </c>
      <c r="Q1438" s="34">
        <f t="shared" si="253"/>
        <v>0.39999999999999997</v>
      </c>
      <c r="R1438" s="33"/>
      <c r="S1438" s="33"/>
      <c r="T1438" s="33">
        <f t="shared" si="254"/>
        <v>0.23333333333333331</v>
      </c>
      <c r="U1438" s="309">
        <f t="shared" si="254"/>
        <v>0.39999999999999997</v>
      </c>
      <c r="V1438" s="185"/>
      <c r="W1438" s="185">
        <f t="shared" si="255"/>
        <v>0.23333333333333331</v>
      </c>
      <c r="X1438" s="185">
        <f t="shared" si="255"/>
        <v>0.39999999999999997</v>
      </c>
      <c r="Y1438" s="185"/>
    </row>
    <row r="1439" spans="1:25" ht="18.75">
      <c r="A1439" s="181">
        <v>8</v>
      </c>
      <c r="B1439" s="306" t="s">
        <v>1794</v>
      </c>
      <c r="C1439" s="307"/>
      <c r="D1439" s="307" t="s">
        <v>3395</v>
      </c>
      <c r="E1439" s="307" t="s">
        <v>4994</v>
      </c>
      <c r="F1439" s="181">
        <v>57</v>
      </c>
      <c r="G1439" s="238"/>
      <c r="H1439" s="238"/>
      <c r="I1439" s="308">
        <f t="shared" si="248"/>
        <v>2.4</v>
      </c>
      <c r="J1439" s="308">
        <f t="shared" si="249"/>
        <v>2.2999999999999998</v>
      </c>
      <c r="K1439" s="308">
        <f t="shared" si="256"/>
        <v>0.8</v>
      </c>
      <c r="L1439" s="308">
        <f t="shared" si="250"/>
        <v>1.5</v>
      </c>
      <c r="M1439" s="308">
        <f t="shared" si="251"/>
        <v>0.8</v>
      </c>
      <c r="N1439" s="308">
        <f t="shared" si="251"/>
        <v>1.5</v>
      </c>
      <c r="O1439" s="308">
        <f t="shared" si="252"/>
        <v>2.2999999999999998</v>
      </c>
      <c r="P1439" s="34">
        <f t="shared" si="253"/>
        <v>0.26666666666666666</v>
      </c>
      <c r="Q1439" s="34">
        <f t="shared" si="253"/>
        <v>0.5</v>
      </c>
      <c r="R1439" s="33"/>
      <c r="S1439" s="33"/>
      <c r="T1439" s="33">
        <f t="shared" si="254"/>
        <v>0.26666666666666666</v>
      </c>
      <c r="U1439" s="309">
        <f t="shared" si="254"/>
        <v>0.5</v>
      </c>
      <c r="V1439" s="185"/>
      <c r="W1439" s="185">
        <f t="shared" si="255"/>
        <v>0.26666666666666666</v>
      </c>
      <c r="X1439" s="185">
        <f t="shared" si="255"/>
        <v>0.5</v>
      </c>
      <c r="Y1439" s="185"/>
    </row>
    <row r="1440" spans="1:25" ht="18.75">
      <c r="A1440" s="181">
        <v>9</v>
      </c>
      <c r="B1440" s="306" t="s">
        <v>1794</v>
      </c>
      <c r="C1440" s="307"/>
      <c r="D1440" s="307" t="s">
        <v>4995</v>
      </c>
      <c r="E1440" s="307" t="s">
        <v>4996</v>
      </c>
      <c r="F1440" s="181">
        <v>51</v>
      </c>
      <c r="G1440" s="238"/>
      <c r="H1440" s="238"/>
      <c r="I1440" s="308">
        <f t="shared" si="248"/>
        <v>2.1</v>
      </c>
      <c r="J1440" s="308">
        <f t="shared" si="249"/>
        <v>2</v>
      </c>
      <c r="K1440" s="308">
        <f t="shared" si="256"/>
        <v>0.7</v>
      </c>
      <c r="L1440" s="308">
        <f t="shared" si="250"/>
        <v>1.3</v>
      </c>
      <c r="M1440" s="308">
        <f t="shared" si="251"/>
        <v>0.7</v>
      </c>
      <c r="N1440" s="308">
        <f t="shared" si="251"/>
        <v>1.3</v>
      </c>
      <c r="O1440" s="308">
        <f t="shared" si="252"/>
        <v>2</v>
      </c>
      <c r="P1440" s="34">
        <f t="shared" si="253"/>
        <v>0.23333333333333331</v>
      </c>
      <c r="Q1440" s="34">
        <f t="shared" si="253"/>
        <v>0.43333333333333335</v>
      </c>
      <c r="R1440" s="33"/>
      <c r="S1440" s="33"/>
      <c r="T1440" s="33">
        <f t="shared" si="254"/>
        <v>0.23333333333333331</v>
      </c>
      <c r="U1440" s="309">
        <f t="shared" si="254"/>
        <v>0.43333333333333335</v>
      </c>
      <c r="V1440" s="185"/>
      <c r="W1440" s="185">
        <f t="shared" si="255"/>
        <v>0.23333333333333331</v>
      </c>
      <c r="X1440" s="185">
        <f t="shared" si="255"/>
        <v>0.43333333333333335</v>
      </c>
      <c r="Y1440" s="185"/>
    </row>
    <row r="1441" spans="1:25" ht="18.75">
      <c r="A1441" s="181">
        <v>10</v>
      </c>
      <c r="B1441" s="306" t="s">
        <v>1794</v>
      </c>
      <c r="C1441" s="307"/>
      <c r="D1441" s="307" t="s">
        <v>3384</v>
      </c>
      <c r="E1441" s="307" t="s">
        <v>4997</v>
      </c>
      <c r="F1441" s="181">
        <v>61</v>
      </c>
      <c r="G1441" s="238">
        <v>0.21250000000000024</v>
      </c>
      <c r="H1441" s="238"/>
      <c r="I1441" s="308">
        <f t="shared" si="248"/>
        <v>2.5</v>
      </c>
      <c r="J1441" s="308">
        <f t="shared" si="249"/>
        <v>2.4</v>
      </c>
      <c r="K1441" s="308">
        <f t="shared" si="256"/>
        <v>0.9</v>
      </c>
      <c r="L1441" s="308">
        <f t="shared" si="250"/>
        <v>1.5</v>
      </c>
      <c r="M1441" s="308">
        <f t="shared" si="251"/>
        <v>0.68749999999999978</v>
      </c>
      <c r="N1441" s="308">
        <f t="shared" si="251"/>
        <v>1.5</v>
      </c>
      <c r="O1441" s="308">
        <f t="shared" si="252"/>
        <v>2.1875</v>
      </c>
      <c r="P1441" s="34">
        <f t="shared" si="253"/>
        <v>0.2291666666666666</v>
      </c>
      <c r="Q1441" s="34">
        <f t="shared" si="253"/>
        <v>0.5</v>
      </c>
      <c r="R1441" s="33"/>
      <c r="S1441" s="33"/>
      <c r="T1441" s="33">
        <f t="shared" si="254"/>
        <v>0.2291666666666666</v>
      </c>
      <c r="U1441" s="309">
        <f t="shared" si="254"/>
        <v>0.5</v>
      </c>
      <c r="V1441" s="185"/>
      <c r="W1441" s="185">
        <f t="shared" si="255"/>
        <v>0.2291666666666666</v>
      </c>
      <c r="X1441" s="185">
        <f t="shared" si="255"/>
        <v>0.5</v>
      </c>
      <c r="Y1441" s="185"/>
    </row>
    <row r="1442" spans="1:25" ht="18.75">
      <c r="A1442" s="181">
        <v>11</v>
      </c>
      <c r="B1442" s="306" t="s">
        <v>1794</v>
      </c>
      <c r="C1442" s="307"/>
      <c r="D1442" s="307" t="s">
        <v>4998</v>
      </c>
      <c r="E1442" s="307" t="s">
        <v>4999</v>
      </c>
      <c r="F1442" s="181">
        <v>46</v>
      </c>
      <c r="G1442" s="238">
        <v>0.26899999999999996</v>
      </c>
      <c r="H1442" s="238">
        <v>0.2165000000000003</v>
      </c>
      <c r="I1442" s="308">
        <f t="shared" si="248"/>
        <v>1.9</v>
      </c>
      <c r="J1442" s="308">
        <f t="shared" si="249"/>
        <v>1.9</v>
      </c>
      <c r="K1442" s="308">
        <f t="shared" si="256"/>
        <v>0.7</v>
      </c>
      <c r="L1442" s="308">
        <f t="shared" si="250"/>
        <v>1.2</v>
      </c>
      <c r="M1442" s="308">
        <f t="shared" si="251"/>
        <v>0.43099999999999999</v>
      </c>
      <c r="N1442" s="308">
        <f t="shared" si="251"/>
        <v>0.9834999999999996</v>
      </c>
      <c r="O1442" s="308">
        <f t="shared" si="252"/>
        <v>1.4144999999999996</v>
      </c>
      <c r="P1442" s="34">
        <f t="shared" si="253"/>
        <v>0.14366666666666666</v>
      </c>
      <c r="Q1442" s="34">
        <f t="shared" si="253"/>
        <v>0.3278333333333332</v>
      </c>
      <c r="R1442" s="33"/>
      <c r="S1442" s="33"/>
      <c r="T1442" s="33">
        <f t="shared" si="254"/>
        <v>0.14366666666666666</v>
      </c>
      <c r="U1442" s="309">
        <f t="shared" si="254"/>
        <v>0.3278333333333332</v>
      </c>
      <c r="V1442" s="185"/>
      <c r="W1442" s="185">
        <f t="shared" si="255"/>
        <v>0.14366666666666666</v>
      </c>
      <c r="X1442" s="185">
        <f t="shared" si="255"/>
        <v>0.3278333333333332</v>
      </c>
      <c r="Y1442" s="185"/>
    </row>
    <row r="1443" spans="1:25" ht="18.75">
      <c r="A1443" s="181">
        <v>12</v>
      </c>
      <c r="B1443" s="306" t="s">
        <v>1794</v>
      </c>
      <c r="C1443" s="307"/>
      <c r="D1443" s="307" t="s">
        <v>3416</v>
      </c>
      <c r="E1443" s="307" t="s">
        <v>5000</v>
      </c>
      <c r="F1443" s="181">
        <v>120</v>
      </c>
      <c r="G1443" s="238"/>
      <c r="H1443" s="238"/>
      <c r="I1443" s="308">
        <f t="shared" si="248"/>
        <v>5</v>
      </c>
      <c r="J1443" s="308">
        <f t="shared" si="249"/>
        <v>4.8</v>
      </c>
      <c r="K1443" s="308">
        <f t="shared" si="256"/>
        <v>1.7</v>
      </c>
      <c r="L1443" s="308">
        <f t="shared" si="250"/>
        <v>3.1</v>
      </c>
      <c r="M1443" s="308">
        <f t="shared" si="251"/>
        <v>1.7</v>
      </c>
      <c r="N1443" s="308">
        <f t="shared" si="251"/>
        <v>3.1</v>
      </c>
      <c r="O1443" s="308">
        <f t="shared" si="252"/>
        <v>4.8</v>
      </c>
      <c r="P1443" s="34">
        <f t="shared" si="253"/>
        <v>0.56666666666666665</v>
      </c>
      <c r="Q1443" s="34">
        <f t="shared" si="253"/>
        <v>1.0333333333333334</v>
      </c>
      <c r="R1443" s="33"/>
      <c r="S1443" s="33"/>
      <c r="T1443" s="33">
        <f t="shared" si="254"/>
        <v>0.56666666666666665</v>
      </c>
      <c r="U1443" s="309">
        <f t="shared" si="254"/>
        <v>1.0333333333333334</v>
      </c>
      <c r="V1443" s="185"/>
      <c r="W1443" s="185">
        <f t="shared" si="255"/>
        <v>0.56666666666666665</v>
      </c>
      <c r="X1443" s="185">
        <f t="shared" si="255"/>
        <v>1.0333333333333334</v>
      </c>
      <c r="Y1443" s="185"/>
    </row>
    <row r="1444" spans="1:25" ht="18.75">
      <c r="A1444" s="181">
        <v>13</v>
      </c>
      <c r="B1444" s="306" t="s">
        <v>1794</v>
      </c>
      <c r="C1444" s="307"/>
      <c r="D1444" s="307" t="s">
        <v>2246</v>
      </c>
      <c r="E1444" s="307" t="s">
        <v>5001</v>
      </c>
      <c r="F1444" s="181">
        <v>196</v>
      </c>
      <c r="G1444" s="238">
        <v>3.6410000000000009</v>
      </c>
      <c r="H1444" s="238">
        <v>5.4259999999999993</v>
      </c>
      <c r="I1444" s="308">
        <f t="shared" si="248"/>
        <v>8.1</v>
      </c>
      <c r="J1444" s="308">
        <f t="shared" si="249"/>
        <v>7.8</v>
      </c>
      <c r="K1444" s="308">
        <f t="shared" si="256"/>
        <v>2.8</v>
      </c>
      <c r="L1444" s="308">
        <f t="shared" si="250"/>
        <v>5</v>
      </c>
      <c r="M1444" s="308">
        <v>0</v>
      </c>
      <c r="N1444" s="308">
        <v>0</v>
      </c>
      <c r="O1444" s="308">
        <f t="shared" si="252"/>
        <v>0</v>
      </c>
      <c r="P1444" s="34">
        <f t="shared" si="253"/>
        <v>0</v>
      </c>
      <c r="Q1444" s="34">
        <f t="shared" si="253"/>
        <v>0</v>
      </c>
      <c r="R1444" s="33"/>
      <c r="S1444" s="33"/>
      <c r="T1444" s="33">
        <f t="shared" si="254"/>
        <v>0</v>
      </c>
      <c r="U1444" s="309">
        <f t="shared" si="254"/>
        <v>0</v>
      </c>
      <c r="V1444" s="185"/>
      <c r="W1444" s="185">
        <f t="shared" si="255"/>
        <v>0</v>
      </c>
      <c r="X1444" s="185">
        <f t="shared" si="255"/>
        <v>0</v>
      </c>
      <c r="Y1444" s="185"/>
    </row>
    <row r="1445" spans="1:25" ht="18.75">
      <c r="A1445" s="181">
        <v>14</v>
      </c>
      <c r="B1445" s="306" t="s">
        <v>1794</v>
      </c>
      <c r="C1445" s="307"/>
      <c r="D1445" s="307" t="s">
        <v>5002</v>
      </c>
      <c r="E1445" s="307" t="s">
        <v>5003</v>
      </c>
      <c r="F1445" s="181">
        <v>57</v>
      </c>
      <c r="G1445" s="238">
        <v>1.4655000000000007</v>
      </c>
      <c r="H1445" s="238">
        <v>0.58100000000000018</v>
      </c>
      <c r="I1445" s="308">
        <f t="shared" si="248"/>
        <v>2.4</v>
      </c>
      <c r="J1445" s="308">
        <f t="shared" si="249"/>
        <v>2.2999999999999998</v>
      </c>
      <c r="K1445" s="308">
        <f t="shared" ref="K1445:K1496" si="257">ROUND(I1445*1/3,1)</f>
        <v>0.8</v>
      </c>
      <c r="L1445" s="308">
        <f t="shared" si="250"/>
        <v>1.5</v>
      </c>
      <c r="M1445" s="308">
        <v>0</v>
      </c>
      <c r="N1445" s="308">
        <f t="shared" si="251"/>
        <v>0.91899999999999982</v>
      </c>
      <c r="O1445" s="308">
        <f t="shared" si="252"/>
        <v>0.91899999999999982</v>
      </c>
      <c r="P1445" s="34">
        <f t="shared" si="253"/>
        <v>0</v>
      </c>
      <c r="Q1445" s="34">
        <f t="shared" si="253"/>
        <v>0.30633333333333329</v>
      </c>
      <c r="R1445" s="33"/>
      <c r="S1445" s="33"/>
      <c r="T1445" s="33">
        <f t="shared" si="254"/>
        <v>0</v>
      </c>
      <c r="U1445" s="309">
        <f t="shared" si="254"/>
        <v>0.30633333333333329</v>
      </c>
      <c r="V1445" s="185"/>
      <c r="W1445" s="185">
        <f t="shared" si="255"/>
        <v>0</v>
      </c>
      <c r="X1445" s="185">
        <f t="shared" si="255"/>
        <v>0.30633333333333329</v>
      </c>
      <c r="Y1445" s="185"/>
    </row>
    <row r="1446" spans="1:25" ht="18.75">
      <c r="A1446" s="181">
        <v>15</v>
      </c>
      <c r="B1446" s="306" t="s">
        <v>1794</v>
      </c>
      <c r="C1446" s="314"/>
      <c r="D1446" s="314" t="s">
        <v>5004</v>
      </c>
      <c r="E1446" s="314" t="s">
        <v>5005</v>
      </c>
      <c r="F1446" s="181">
        <v>192</v>
      </c>
      <c r="G1446" s="238"/>
      <c r="H1446" s="238">
        <v>2.9209999999999985</v>
      </c>
      <c r="I1446" s="308">
        <f t="shared" si="248"/>
        <v>7.9</v>
      </c>
      <c r="J1446" s="308">
        <f t="shared" si="249"/>
        <v>7.5</v>
      </c>
      <c r="K1446" s="308">
        <f t="shared" si="257"/>
        <v>2.6</v>
      </c>
      <c r="L1446" s="308">
        <f t="shared" si="250"/>
        <v>4.9000000000000004</v>
      </c>
      <c r="M1446" s="308">
        <f t="shared" si="251"/>
        <v>2.6</v>
      </c>
      <c r="N1446" s="308">
        <f t="shared" si="251"/>
        <v>1.9790000000000019</v>
      </c>
      <c r="O1446" s="308">
        <f t="shared" si="252"/>
        <v>4.5790000000000024</v>
      </c>
      <c r="P1446" s="34">
        <f t="shared" si="253"/>
        <v>0.8666666666666667</v>
      </c>
      <c r="Q1446" s="34">
        <f t="shared" si="253"/>
        <v>0.65966666666666729</v>
      </c>
      <c r="R1446" s="33"/>
      <c r="S1446" s="33"/>
      <c r="T1446" s="33">
        <f t="shared" si="254"/>
        <v>0.8666666666666667</v>
      </c>
      <c r="U1446" s="309">
        <f t="shared" si="254"/>
        <v>0.65966666666666729</v>
      </c>
      <c r="V1446" s="185"/>
      <c r="W1446" s="185">
        <f t="shared" si="255"/>
        <v>0.8666666666666667</v>
      </c>
      <c r="X1446" s="185">
        <f t="shared" si="255"/>
        <v>0.65966666666666729</v>
      </c>
      <c r="Y1446" s="185"/>
    </row>
    <row r="1447" spans="1:25" ht="18.75">
      <c r="A1447" s="181">
        <v>16</v>
      </c>
      <c r="B1447" s="306" t="s">
        <v>1794</v>
      </c>
      <c r="C1447" s="314"/>
      <c r="D1447" s="314" t="s">
        <v>3452</v>
      </c>
      <c r="E1447" s="314" t="s">
        <v>5006</v>
      </c>
      <c r="F1447" s="181">
        <v>32</v>
      </c>
      <c r="G1447" s="238">
        <v>7.2500000000000286E-2</v>
      </c>
      <c r="H1447" s="238">
        <v>0.31249999999999944</v>
      </c>
      <c r="I1447" s="308">
        <f t="shared" si="248"/>
        <v>1.3</v>
      </c>
      <c r="J1447" s="308">
        <f t="shared" si="249"/>
        <v>1.2000000000000002</v>
      </c>
      <c r="K1447" s="308">
        <f t="shared" si="257"/>
        <v>0.4</v>
      </c>
      <c r="L1447" s="308">
        <f t="shared" si="250"/>
        <v>0.8</v>
      </c>
      <c r="M1447" s="308">
        <f t="shared" si="251"/>
        <v>0.32749999999999974</v>
      </c>
      <c r="N1447" s="308">
        <f t="shared" si="251"/>
        <v>0.4875000000000006</v>
      </c>
      <c r="O1447" s="308">
        <f t="shared" si="252"/>
        <v>0.81500000000000039</v>
      </c>
      <c r="P1447" s="34">
        <f t="shared" si="253"/>
        <v>0.10916666666666658</v>
      </c>
      <c r="Q1447" s="34">
        <f t="shared" si="253"/>
        <v>0.1625000000000002</v>
      </c>
      <c r="R1447" s="33"/>
      <c r="S1447" s="33"/>
      <c r="T1447" s="33">
        <f t="shared" si="254"/>
        <v>0.10916666666666658</v>
      </c>
      <c r="U1447" s="309">
        <f t="shared" si="254"/>
        <v>0.1625000000000002</v>
      </c>
      <c r="V1447" s="185"/>
      <c r="W1447" s="185">
        <f t="shared" si="255"/>
        <v>0.10916666666666658</v>
      </c>
      <c r="X1447" s="185">
        <f t="shared" si="255"/>
        <v>0.1625000000000002</v>
      </c>
      <c r="Y1447" s="185"/>
    </row>
    <row r="1448" spans="1:25" ht="18.75">
      <c r="A1448" s="181">
        <v>17</v>
      </c>
      <c r="B1448" s="306" t="s">
        <v>1794</v>
      </c>
      <c r="C1448" s="314"/>
      <c r="D1448" s="314" t="s">
        <v>5007</v>
      </c>
      <c r="E1448" s="314" t="s">
        <v>5008</v>
      </c>
      <c r="F1448" s="181">
        <v>92</v>
      </c>
      <c r="G1448" s="238">
        <v>4.0000000000011138E-3</v>
      </c>
      <c r="H1448" s="238"/>
      <c r="I1448" s="308">
        <f t="shared" si="248"/>
        <v>3.8</v>
      </c>
      <c r="J1448" s="308">
        <f t="shared" si="249"/>
        <v>3.5999999999999996</v>
      </c>
      <c r="K1448" s="308">
        <f t="shared" si="257"/>
        <v>1.3</v>
      </c>
      <c r="L1448" s="308">
        <f t="shared" si="250"/>
        <v>2.2999999999999998</v>
      </c>
      <c r="M1448" s="308">
        <f t="shared" si="251"/>
        <v>1.2959999999999989</v>
      </c>
      <c r="N1448" s="308">
        <f t="shared" si="251"/>
        <v>2.2999999999999998</v>
      </c>
      <c r="O1448" s="308">
        <f t="shared" si="252"/>
        <v>3.5959999999999988</v>
      </c>
      <c r="P1448" s="34">
        <f t="shared" si="253"/>
        <v>0.43199999999999966</v>
      </c>
      <c r="Q1448" s="34">
        <f t="shared" si="253"/>
        <v>0.76666666666666661</v>
      </c>
      <c r="R1448" s="33"/>
      <c r="S1448" s="33"/>
      <c r="T1448" s="33">
        <f t="shared" si="254"/>
        <v>0.43199999999999966</v>
      </c>
      <c r="U1448" s="309">
        <f t="shared" si="254"/>
        <v>0.76666666666666661</v>
      </c>
      <c r="V1448" s="185"/>
      <c r="W1448" s="185">
        <f t="shared" si="255"/>
        <v>0.43199999999999966</v>
      </c>
      <c r="X1448" s="185">
        <f t="shared" si="255"/>
        <v>0.76666666666666661</v>
      </c>
      <c r="Y1448" s="185"/>
    </row>
    <row r="1449" spans="1:25" ht="18.75">
      <c r="A1449" s="181">
        <v>18</v>
      </c>
      <c r="B1449" s="306" t="s">
        <v>1794</v>
      </c>
      <c r="C1449" s="330"/>
      <c r="D1449" s="330" t="s">
        <v>3437</v>
      </c>
      <c r="E1449" s="307" t="s">
        <v>5009</v>
      </c>
      <c r="F1449" s="181">
        <v>113</v>
      </c>
      <c r="G1449" s="238"/>
      <c r="H1449" s="238">
        <v>0.4844999999999986</v>
      </c>
      <c r="I1449" s="308">
        <f t="shared" si="248"/>
        <v>4.7</v>
      </c>
      <c r="J1449" s="308">
        <f t="shared" si="249"/>
        <v>4.5</v>
      </c>
      <c r="K1449" s="308">
        <f t="shared" si="257"/>
        <v>1.6</v>
      </c>
      <c r="L1449" s="308">
        <f t="shared" si="250"/>
        <v>2.9</v>
      </c>
      <c r="M1449" s="308">
        <f t="shared" si="251"/>
        <v>1.6</v>
      </c>
      <c r="N1449" s="308">
        <f t="shared" si="251"/>
        <v>2.4155000000000015</v>
      </c>
      <c r="O1449" s="308">
        <f t="shared" si="252"/>
        <v>4.0155000000000012</v>
      </c>
      <c r="P1449" s="34">
        <f t="shared" si="253"/>
        <v>0.53333333333333333</v>
      </c>
      <c r="Q1449" s="34">
        <f t="shared" si="253"/>
        <v>0.80516666666666714</v>
      </c>
      <c r="R1449" s="33"/>
      <c r="S1449" s="33"/>
      <c r="T1449" s="33">
        <f t="shared" si="254"/>
        <v>0.53333333333333333</v>
      </c>
      <c r="U1449" s="309">
        <f t="shared" si="254"/>
        <v>0.80516666666666714</v>
      </c>
      <c r="V1449" s="185"/>
      <c r="W1449" s="185">
        <f t="shared" si="255"/>
        <v>0.53333333333333333</v>
      </c>
      <c r="X1449" s="185">
        <f t="shared" si="255"/>
        <v>0.80516666666666714</v>
      </c>
      <c r="Y1449" s="185"/>
    </row>
    <row r="1450" spans="1:25" ht="18.75">
      <c r="A1450" s="181">
        <v>19</v>
      </c>
      <c r="B1450" s="306" t="s">
        <v>1794</v>
      </c>
      <c r="C1450" s="330"/>
      <c r="D1450" s="330"/>
      <c r="E1450" s="307" t="s">
        <v>5010</v>
      </c>
      <c r="F1450" s="181">
        <v>64</v>
      </c>
      <c r="G1450" s="238">
        <v>0.76750000000000007</v>
      </c>
      <c r="H1450" s="238">
        <v>1.0930000000000017</v>
      </c>
      <c r="I1450" s="308">
        <f t="shared" si="248"/>
        <v>2.6</v>
      </c>
      <c r="J1450" s="308">
        <f t="shared" si="249"/>
        <v>2.5</v>
      </c>
      <c r="K1450" s="308">
        <f t="shared" si="257"/>
        <v>0.9</v>
      </c>
      <c r="L1450" s="308">
        <f t="shared" si="250"/>
        <v>1.6</v>
      </c>
      <c r="M1450" s="308">
        <f t="shared" si="251"/>
        <v>0.13249999999999995</v>
      </c>
      <c r="N1450" s="308">
        <f t="shared" si="251"/>
        <v>0.50699999999999834</v>
      </c>
      <c r="O1450" s="308">
        <f t="shared" si="252"/>
        <v>0.63949999999999829</v>
      </c>
      <c r="P1450" s="34">
        <f t="shared" si="253"/>
        <v>4.4166666666666653E-2</v>
      </c>
      <c r="Q1450" s="34">
        <f t="shared" si="253"/>
        <v>0.16899999999999946</v>
      </c>
      <c r="R1450" s="33"/>
      <c r="S1450" s="33"/>
      <c r="T1450" s="33">
        <f t="shared" si="254"/>
        <v>4.4166666666666653E-2</v>
      </c>
      <c r="U1450" s="309">
        <f t="shared" si="254"/>
        <v>0.16899999999999946</v>
      </c>
      <c r="V1450" s="185"/>
      <c r="W1450" s="185">
        <f t="shared" si="255"/>
        <v>4.4166666666666653E-2</v>
      </c>
      <c r="X1450" s="185">
        <f t="shared" si="255"/>
        <v>0.16899999999999946</v>
      </c>
      <c r="Y1450" s="185"/>
    </row>
    <row r="1451" spans="1:25" ht="18.75">
      <c r="A1451" s="181">
        <v>20</v>
      </c>
      <c r="B1451" s="306" t="s">
        <v>1794</v>
      </c>
      <c r="C1451" s="307"/>
      <c r="D1451" s="307" t="s">
        <v>3443</v>
      </c>
      <c r="E1451" s="307" t="s">
        <v>5011</v>
      </c>
      <c r="F1451" s="181">
        <v>31</v>
      </c>
      <c r="G1451" s="238">
        <v>0.75299999999999967</v>
      </c>
      <c r="H1451" s="238">
        <v>0.22200000000000017</v>
      </c>
      <c r="I1451" s="308">
        <f t="shared" si="248"/>
        <v>1.3</v>
      </c>
      <c r="J1451" s="308">
        <f t="shared" si="249"/>
        <v>1.2000000000000002</v>
      </c>
      <c r="K1451" s="308">
        <f t="shared" si="257"/>
        <v>0.4</v>
      </c>
      <c r="L1451" s="308">
        <f t="shared" si="250"/>
        <v>0.8</v>
      </c>
      <c r="M1451" s="308">
        <v>0</v>
      </c>
      <c r="N1451" s="308">
        <f t="shared" si="251"/>
        <v>0.57799999999999985</v>
      </c>
      <c r="O1451" s="308">
        <f t="shared" si="252"/>
        <v>0.57799999999999985</v>
      </c>
      <c r="P1451" s="34">
        <f t="shared" si="253"/>
        <v>0</v>
      </c>
      <c r="Q1451" s="34">
        <f t="shared" si="253"/>
        <v>0.19266666666666662</v>
      </c>
      <c r="R1451" s="33"/>
      <c r="S1451" s="33"/>
      <c r="T1451" s="33">
        <f t="shared" si="254"/>
        <v>0</v>
      </c>
      <c r="U1451" s="309">
        <f t="shared" si="254"/>
        <v>0.19266666666666662</v>
      </c>
      <c r="V1451" s="185"/>
      <c r="W1451" s="185">
        <f t="shared" si="255"/>
        <v>0</v>
      </c>
      <c r="X1451" s="185">
        <f t="shared" si="255"/>
        <v>0.19266666666666662</v>
      </c>
      <c r="Y1451" s="185"/>
    </row>
    <row r="1452" spans="1:25" ht="18.75">
      <c r="A1452" s="181">
        <v>21</v>
      </c>
      <c r="B1452" s="306" t="s">
        <v>1794</v>
      </c>
      <c r="C1452" s="307"/>
      <c r="D1452" s="307" t="s">
        <v>3455</v>
      </c>
      <c r="E1452" s="307" t="s">
        <v>5012</v>
      </c>
      <c r="F1452" s="181">
        <v>42</v>
      </c>
      <c r="G1452" s="238">
        <v>2.1615000000000006</v>
      </c>
      <c r="H1452" s="238"/>
      <c r="I1452" s="308">
        <f t="shared" si="248"/>
        <v>1.7</v>
      </c>
      <c r="J1452" s="308">
        <f t="shared" si="249"/>
        <v>1.6</v>
      </c>
      <c r="K1452" s="308">
        <f t="shared" si="257"/>
        <v>0.6</v>
      </c>
      <c r="L1452" s="308">
        <f t="shared" si="250"/>
        <v>1</v>
      </c>
      <c r="M1452" s="308">
        <v>0</v>
      </c>
      <c r="N1452" s="308">
        <f t="shared" si="251"/>
        <v>1</v>
      </c>
      <c r="O1452" s="308">
        <f t="shared" si="252"/>
        <v>1</v>
      </c>
      <c r="P1452" s="34">
        <f t="shared" si="253"/>
        <v>0</v>
      </c>
      <c r="Q1452" s="34">
        <f t="shared" si="253"/>
        <v>0.33333333333333331</v>
      </c>
      <c r="R1452" s="33"/>
      <c r="S1452" s="33"/>
      <c r="T1452" s="33">
        <f t="shared" si="254"/>
        <v>0</v>
      </c>
      <c r="U1452" s="309">
        <f t="shared" si="254"/>
        <v>0.33333333333333331</v>
      </c>
      <c r="V1452" s="185"/>
      <c r="W1452" s="185">
        <f t="shared" si="255"/>
        <v>0</v>
      </c>
      <c r="X1452" s="185">
        <f t="shared" si="255"/>
        <v>0.33333333333333331</v>
      </c>
      <c r="Y1452" s="185"/>
    </row>
    <row r="1453" spans="1:25" ht="18.75">
      <c r="A1453" s="181">
        <v>22</v>
      </c>
      <c r="B1453" s="306" t="s">
        <v>1794</v>
      </c>
      <c r="C1453" s="307"/>
      <c r="D1453" s="307"/>
      <c r="E1453" s="307" t="s">
        <v>5013</v>
      </c>
      <c r="F1453" s="181">
        <v>149</v>
      </c>
      <c r="G1453" s="238"/>
      <c r="H1453" s="238"/>
      <c r="I1453" s="308">
        <f t="shared" si="248"/>
        <v>6.1</v>
      </c>
      <c r="J1453" s="308">
        <f t="shared" si="249"/>
        <v>5.8</v>
      </c>
      <c r="K1453" s="308">
        <f t="shared" si="257"/>
        <v>2</v>
      </c>
      <c r="L1453" s="308">
        <f t="shared" si="250"/>
        <v>3.8</v>
      </c>
      <c r="M1453" s="308">
        <f t="shared" si="251"/>
        <v>2</v>
      </c>
      <c r="N1453" s="308">
        <f t="shared" si="251"/>
        <v>3.8</v>
      </c>
      <c r="O1453" s="308">
        <f t="shared" si="252"/>
        <v>5.8</v>
      </c>
      <c r="P1453" s="34">
        <f t="shared" si="253"/>
        <v>0.66666666666666663</v>
      </c>
      <c r="Q1453" s="34">
        <f t="shared" si="253"/>
        <v>1.2666666666666666</v>
      </c>
      <c r="R1453" s="33"/>
      <c r="S1453" s="33"/>
      <c r="T1453" s="33">
        <f t="shared" si="254"/>
        <v>0.66666666666666663</v>
      </c>
      <c r="U1453" s="309">
        <f t="shared" si="254"/>
        <v>1.2666666666666666</v>
      </c>
      <c r="V1453" s="185"/>
      <c r="W1453" s="185">
        <f t="shared" si="255"/>
        <v>0.66666666666666663</v>
      </c>
      <c r="X1453" s="185">
        <f t="shared" si="255"/>
        <v>1.2666666666666666</v>
      </c>
      <c r="Y1453" s="185"/>
    </row>
    <row r="1454" spans="1:25" ht="18.75">
      <c r="A1454" s="181">
        <v>23</v>
      </c>
      <c r="B1454" s="306" t="s">
        <v>1794</v>
      </c>
      <c r="C1454" s="307"/>
      <c r="D1454" s="307" t="s">
        <v>3391</v>
      </c>
      <c r="E1454" s="307" t="s">
        <v>5014</v>
      </c>
      <c r="F1454" s="181">
        <v>184</v>
      </c>
      <c r="G1454" s="238">
        <v>1.3855000000000002</v>
      </c>
      <c r="H1454" s="238">
        <v>2.9184999999999999</v>
      </c>
      <c r="I1454" s="308">
        <f t="shared" si="248"/>
        <v>7.6</v>
      </c>
      <c r="J1454" s="308">
        <f t="shared" si="249"/>
        <v>7.4</v>
      </c>
      <c r="K1454" s="308">
        <f t="shared" si="257"/>
        <v>2.5</v>
      </c>
      <c r="L1454" s="308">
        <v>4.9000000000000004</v>
      </c>
      <c r="M1454" s="308">
        <f t="shared" si="251"/>
        <v>1.1144999999999998</v>
      </c>
      <c r="N1454" s="308">
        <f t="shared" si="251"/>
        <v>1.9815000000000005</v>
      </c>
      <c r="O1454" s="308">
        <f t="shared" si="252"/>
        <v>3.0960000000000001</v>
      </c>
      <c r="P1454" s="34">
        <f t="shared" si="253"/>
        <v>0.37149999999999994</v>
      </c>
      <c r="Q1454" s="34">
        <f t="shared" si="253"/>
        <v>0.6605000000000002</v>
      </c>
      <c r="R1454" s="33"/>
      <c r="S1454" s="33"/>
      <c r="T1454" s="33">
        <f t="shared" si="254"/>
        <v>0.37149999999999994</v>
      </c>
      <c r="U1454" s="309">
        <f t="shared" si="254"/>
        <v>0.6605000000000002</v>
      </c>
      <c r="V1454" s="185"/>
      <c r="W1454" s="185">
        <f t="shared" si="255"/>
        <v>0.37149999999999994</v>
      </c>
      <c r="X1454" s="185">
        <f t="shared" si="255"/>
        <v>0.6605000000000002</v>
      </c>
      <c r="Y1454" s="185"/>
    </row>
    <row r="1455" spans="1:25" ht="18.75">
      <c r="A1455" s="181">
        <v>24</v>
      </c>
      <c r="B1455" s="306" t="s">
        <v>1794</v>
      </c>
      <c r="C1455" s="314"/>
      <c r="D1455" s="314" t="s">
        <v>3465</v>
      </c>
      <c r="E1455" s="314" t="s">
        <v>5015</v>
      </c>
      <c r="F1455" s="181">
        <v>114</v>
      </c>
      <c r="G1455" s="238">
        <v>3.5254999999999996</v>
      </c>
      <c r="H1455" s="238">
        <v>4.3774999999999986</v>
      </c>
      <c r="I1455" s="308">
        <f t="shared" si="248"/>
        <v>4.7</v>
      </c>
      <c r="J1455" s="308">
        <f t="shared" si="249"/>
        <v>4.5</v>
      </c>
      <c r="K1455" s="308">
        <f t="shared" si="257"/>
        <v>1.6</v>
      </c>
      <c r="L1455" s="308">
        <f t="shared" si="250"/>
        <v>2.9</v>
      </c>
      <c r="M1455" s="308">
        <v>0</v>
      </c>
      <c r="N1455" s="308">
        <v>0</v>
      </c>
      <c r="O1455" s="308">
        <f t="shared" si="252"/>
        <v>0</v>
      </c>
      <c r="P1455" s="34">
        <f t="shared" si="253"/>
        <v>0</v>
      </c>
      <c r="Q1455" s="34">
        <f t="shared" si="253"/>
        <v>0</v>
      </c>
      <c r="R1455" s="33"/>
      <c r="S1455" s="33"/>
      <c r="T1455" s="33">
        <f t="shared" si="254"/>
        <v>0</v>
      </c>
      <c r="U1455" s="309">
        <f t="shared" si="254"/>
        <v>0</v>
      </c>
      <c r="V1455" s="185"/>
      <c r="W1455" s="185">
        <f t="shared" si="255"/>
        <v>0</v>
      </c>
      <c r="X1455" s="185">
        <f t="shared" si="255"/>
        <v>0</v>
      </c>
      <c r="Y1455" s="185"/>
    </row>
    <row r="1456" spans="1:25" ht="18.75">
      <c r="A1456" s="181">
        <v>25</v>
      </c>
      <c r="B1456" s="306" t="s">
        <v>1794</v>
      </c>
      <c r="C1456" s="314"/>
      <c r="D1456" s="314" t="s">
        <v>3462</v>
      </c>
      <c r="E1456" s="314" t="s">
        <v>5016</v>
      </c>
      <c r="F1456" s="181">
        <v>134</v>
      </c>
      <c r="G1456" s="238">
        <v>2.3704999999999998</v>
      </c>
      <c r="H1456" s="238">
        <v>4.242</v>
      </c>
      <c r="I1456" s="308">
        <f t="shared" si="248"/>
        <v>5.5</v>
      </c>
      <c r="J1456" s="308">
        <f t="shared" si="249"/>
        <v>5.2</v>
      </c>
      <c r="K1456" s="308">
        <f t="shared" si="257"/>
        <v>1.8</v>
      </c>
      <c r="L1456" s="308">
        <f t="shared" si="250"/>
        <v>3.4</v>
      </c>
      <c r="M1456" s="308">
        <v>0</v>
      </c>
      <c r="N1456" s="308">
        <v>0</v>
      </c>
      <c r="O1456" s="308">
        <f t="shared" si="252"/>
        <v>0</v>
      </c>
      <c r="P1456" s="34">
        <f t="shared" si="253"/>
        <v>0</v>
      </c>
      <c r="Q1456" s="34">
        <f t="shared" si="253"/>
        <v>0</v>
      </c>
      <c r="R1456" s="33"/>
      <c r="S1456" s="33"/>
      <c r="T1456" s="33">
        <f t="shared" si="254"/>
        <v>0</v>
      </c>
      <c r="U1456" s="309">
        <f t="shared" si="254"/>
        <v>0</v>
      </c>
      <c r="V1456" s="185"/>
      <c r="W1456" s="185">
        <f t="shared" si="255"/>
        <v>0</v>
      </c>
      <c r="X1456" s="185">
        <f t="shared" si="255"/>
        <v>0</v>
      </c>
      <c r="Y1456" s="185"/>
    </row>
    <row r="1457" spans="1:25" ht="18.75">
      <c r="A1457" s="181">
        <v>26</v>
      </c>
      <c r="B1457" s="306" t="s">
        <v>1794</v>
      </c>
      <c r="C1457" s="307"/>
      <c r="D1457" s="307" t="s">
        <v>5017</v>
      </c>
      <c r="E1457" s="307" t="s">
        <v>5018</v>
      </c>
      <c r="F1457" s="181">
        <v>115</v>
      </c>
      <c r="G1457" s="238">
        <v>2.0600000000000005</v>
      </c>
      <c r="H1457" s="238">
        <v>2.1704999999999997</v>
      </c>
      <c r="I1457" s="308">
        <f t="shared" si="248"/>
        <v>4.7</v>
      </c>
      <c r="J1457" s="308">
        <f t="shared" si="249"/>
        <v>4.5</v>
      </c>
      <c r="K1457" s="308">
        <f t="shared" si="257"/>
        <v>1.6</v>
      </c>
      <c r="L1457" s="308">
        <f t="shared" si="250"/>
        <v>2.9</v>
      </c>
      <c r="M1457" s="308">
        <v>0</v>
      </c>
      <c r="N1457" s="308">
        <f t="shared" si="251"/>
        <v>0.72950000000000026</v>
      </c>
      <c r="O1457" s="308">
        <f t="shared" si="252"/>
        <v>0.72950000000000026</v>
      </c>
      <c r="P1457" s="34">
        <f t="shared" si="253"/>
        <v>0</v>
      </c>
      <c r="Q1457" s="34">
        <f t="shared" si="253"/>
        <v>0.24316666666666675</v>
      </c>
      <c r="R1457" s="33"/>
      <c r="S1457" s="33"/>
      <c r="T1457" s="33">
        <f t="shared" si="254"/>
        <v>0</v>
      </c>
      <c r="U1457" s="309">
        <f t="shared" si="254"/>
        <v>0.24316666666666675</v>
      </c>
      <c r="V1457" s="185"/>
      <c r="W1457" s="185">
        <f t="shared" si="255"/>
        <v>0</v>
      </c>
      <c r="X1457" s="185">
        <f t="shared" si="255"/>
        <v>0.24316666666666675</v>
      </c>
      <c r="Y1457" s="185"/>
    </row>
    <row r="1458" spans="1:25" ht="18.75">
      <c r="A1458" s="181">
        <v>27</v>
      </c>
      <c r="B1458" s="306" t="s">
        <v>1794</v>
      </c>
      <c r="C1458" s="314"/>
      <c r="D1458" s="314" t="s">
        <v>3495</v>
      </c>
      <c r="E1458" s="314" t="s">
        <v>5019</v>
      </c>
      <c r="F1458" s="181">
        <v>26</v>
      </c>
      <c r="G1458" s="238">
        <v>0.8640000000000001</v>
      </c>
      <c r="H1458" s="238">
        <v>1.9435000000000007</v>
      </c>
      <c r="I1458" s="308">
        <f t="shared" si="248"/>
        <v>1.1000000000000001</v>
      </c>
      <c r="J1458" s="308">
        <f t="shared" si="249"/>
        <v>1.1000000000000001</v>
      </c>
      <c r="K1458" s="308">
        <f t="shared" si="257"/>
        <v>0.4</v>
      </c>
      <c r="L1458" s="308">
        <f t="shared" si="250"/>
        <v>0.7</v>
      </c>
      <c r="M1458" s="308">
        <v>0</v>
      </c>
      <c r="N1458" s="308">
        <v>0</v>
      </c>
      <c r="O1458" s="308">
        <f t="shared" si="252"/>
        <v>0</v>
      </c>
      <c r="P1458" s="34">
        <f t="shared" si="253"/>
        <v>0</v>
      </c>
      <c r="Q1458" s="34">
        <f t="shared" si="253"/>
        <v>0</v>
      </c>
      <c r="R1458" s="33"/>
      <c r="S1458" s="33"/>
      <c r="T1458" s="33">
        <f t="shared" si="254"/>
        <v>0</v>
      </c>
      <c r="U1458" s="309">
        <f t="shared" si="254"/>
        <v>0</v>
      </c>
      <c r="V1458" s="185"/>
      <c r="W1458" s="185">
        <f t="shared" si="255"/>
        <v>0</v>
      </c>
      <c r="X1458" s="185">
        <f t="shared" si="255"/>
        <v>0</v>
      </c>
      <c r="Y1458" s="185"/>
    </row>
    <row r="1459" spans="1:25" ht="18.75">
      <c r="A1459" s="181">
        <v>28</v>
      </c>
      <c r="B1459" s="306" t="s">
        <v>1794</v>
      </c>
      <c r="C1459" s="314"/>
      <c r="D1459" s="314"/>
      <c r="E1459" s="314" t="s">
        <v>5020</v>
      </c>
      <c r="F1459" s="181">
        <v>109</v>
      </c>
      <c r="G1459" s="238"/>
      <c r="H1459" s="238"/>
      <c r="I1459" s="308">
        <f t="shared" si="248"/>
        <v>4.5</v>
      </c>
      <c r="J1459" s="308">
        <f t="shared" si="249"/>
        <v>4.3</v>
      </c>
      <c r="K1459" s="308">
        <f t="shared" si="257"/>
        <v>1.5</v>
      </c>
      <c r="L1459" s="308">
        <f t="shared" si="250"/>
        <v>2.8</v>
      </c>
      <c r="M1459" s="308">
        <f t="shared" si="251"/>
        <v>1.5</v>
      </c>
      <c r="N1459" s="308">
        <f t="shared" si="251"/>
        <v>2.8</v>
      </c>
      <c r="O1459" s="308">
        <f t="shared" si="252"/>
        <v>4.3</v>
      </c>
      <c r="P1459" s="34">
        <f t="shared" si="253"/>
        <v>0.5</v>
      </c>
      <c r="Q1459" s="34">
        <f t="shared" si="253"/>
        <v>0.93333333333333324</v>
      </c>
      <c r="R1459" s="33"/>
      <c r="S1459" s="33"/>
      <c r="T1459" s="33">
        <f t="shared" si="254"/>
        <v>0.5</v>
      </c>
      <c r="U1459" s="309">
        <f t="shared" si="254"/>
        <v>0.93333333333333324</v>
      </c>
      <c r="V1459" s="185"/>
      <c r="W1459" s="185">
        <f t="shared" si="255"/>
        <v>0.5</v>
      </c>
      <c r="X1459" s="185">
        <f t="shared" si="255"/>
        <v>0.93333333333333324</v>
      </c>
      <c r="Y1459" s="185"/>
    </row>
    <row r="1460" spans="1:25" ht="18.75">
      <c r="A1460" s="181">
        <v>29</v>
      </c>
      <c r="B1460" s="306" t="s">
        <v>1794</v>
      </c>
      <c r="C1460" s="307"/>
      <c r="D1460" s="307"/>
      <c r="E1460" s="307" t="s">
        <v>5021</v>
      </c>
      <c r="F1460" s="181">
        <v>107</v>
      </c>
      <c r="G1460" s="238"/>
      <c r="H1460" s="238"/>
      <c r="I1460" s="308">
        <f t="shared" si="248"/>
        <v>4.4000000000000004</v>
      </c>
      <c r="J1460" s="308">
        <f t="shared" si="249"/>
        <v>4.2</v>
      </c>
      <c r="K1460" s="308">
        <f t="shared" si="257"/>
        <v>1.5</v>
      </c>
      <c r="L1460" s="308">
        <f t="shared" si="250"/>
        <v>2.7</v>
      </c>
      <c r="M1460" s="308">
        <f t="shared" si="251"/>
        <v>1.5</v>
      </c>
      <c r="N1460" s="308">
        <f t="shared" si="251"/>
        <v>2.7</v>
      </c>
      <c r="O1460" s="308">
        <f t="shared" si="252"/>
        <v>4.2</v>
      </c>
      <c r="P1460" s="34">
        <f t="shared" si="253"/>
        <v>0.5</v>
      </c>
      <c r="Q1460" s="34">
        <f t="shared" si="253"/>
        <v>0.9</v>
      </c>
      <c r="R1460" s="33"/>
      <c r="S1460" s="33"/>
      <c r="T1460" s="33">
        <f t="shared" si="254"/>
        <v>0.5</v>
      </c>
      <c r="U1460" s="309">
        <f t="shared" si="254"/>
        <v>0.9</v>
      </c>
      <c r="V1460" s="185"/>
      <c r="W1460" s="185">
        <f t="shared" si="255"/>
        <v>0.5</v>
      </c>
      <c r="X1460" s="185">
        <f t="shared" si="255"/>
        <v>0.9</v>
      </c>
      <c r="Y1460" s="185"/>
    </row>
    <row r="1461" spans="1:25" ht="18.75">
      <c r="A1461" s="181">
        <v>30</v>
      </c>
      <c r="B1461" s="306" t="s">
        <v>1794</v>
      </c>
      <c r="C1461" s="307"/>
      <c r="D1461" s="307" t="s">
        <v>3502</v>
      </c>
      <c r="E1461" s="307" t="s">
        <v>5022</v>
      </c>
      <c r="F1461" s="181">
        <v>116</v>
      </c>
      <c r="G1461" s="238">
        <v>2.2720000000000002</v>
      </c>
      <c r="H1461" s="238">
        <v>0.20700000000000007</v>
      </c>
      <c r="I1461" s="308">
        <f t="shared" si="248"/>
        <v>4.8</v>
      </c>
      <c r="J1461" s="308">
        <f t="shared" si="249"/>
        <v>4.5999999999999996</v>
      </c>
      <c r="K1461" s="308">
        <f t="shared" si="257"/>
        <v>1.6</v>
      </c>
      <c r="L1461" s="308">
        <f t="shared" si="250"/>
        <v>3</v>
      </c>
      <c r="M1461" s="308">
        <v>0</v>
      </c>
      <c r="N1461" s="308">
        <f t="shared" si="251"/>
        <v>2.7930000000000001</v>
      </c>
      <c r="O1461" s="308">
        <f t="shared" si="252"/>
        <v>2.7930000000000001</v>
      </c>
      <c r="P1461" s="34">
        <f t="shared" si="253"/>
        <v>0</v>
      </c>
      <c r="Q1461" s="34">
        <f t="shared" si="253"/>
        <v>0.93100000000000005</v>
      </c>
      <c r="R1461" s="33"/>
      <c r="S1461" s="33"/>
      <c r="T1461" s="33">
        <f t="shared" si="254"/>
        <v>0</v>
      </c>
      <c r="U1461" s="309">
        <f t="shared" si="254"/>
        <v>0.93100000000000005</v>
      </c>
      <c r="V1461" s="185"/>
      <c r="W1461" s="185">
        <f t="shared" si="255"/>
        <v>0</v>
      </c>
      <c r="X1461" s="185">
        <f t="shared" si="255"/>
        <v>0.93100000000000005</v>
      </c>
      <c r="Y1461" s="185"/>
    </row>
    <row r="1462" spans="1:25" ht="18.75">
      <c r="A1462" s="181">
        <v>31</v>
      </c>
      <c r="B1462" s="306" t="s">
        <v>1794</v>
      </c>
      <c r="C1462" s="307"/>
      <c r="D1462" s="307" t="s">
        <v>3499</v>
      </c>
      <c r="E1462" s="307" t="s">
        <v>5023</v>
      </c>
      <c r="F1462" s="181">
        <v>41</v>
      </c>
      <c r="G1462" s="238">
        <v>0.25199999999999989</v>
      </c>
      <c r="H1462" s="238">
        <v>0.31399999999999972</v>
      </c>
      <c r="I1462" s="308">
        <f t="shared" si="248"/>
        <v>1.7</v>
      </c>
      <c r="J1462" s="308">
        <f t="shared" si="249"/>
        <v>1.6</v>
      </c>
      <c r="K1462" s="308">
        <f t="shared" si="257"/>
        <v>0.6</v>
      </c>
      <c r="L1462" s="308">
        <f t="shared" si="250"/>
        <v>1</v>
      </c>
      <c r="M1462" s="308">
        <f t="shared" si="251"/>
        <v>0.34800000000000009</v>
      </c>
      <c r="N1462" s="308">
        <f t="shared" si="251"/>
        <v>0.68600000000000028</v>
      </c>
      <c r="O1462" s="308">
        <f t="shared" si="252"/>
        <v>1.0340000000000003</v>
      </c>
      <c r="P1462" s="34">
        <f t="shared" si="253"/>
        <v>0.11600000000000003</v>
      </c>
      <c r="Q1462" s="34">
        <f t="shared" si="253"/>
        <v>0.22866666666666677</v>
      </c>
      <c r="R1462" s="33"/>
      <c r="S1462" s="33"/>
      <c r="T1462" s="33">
        <f t="shared" si="254"/>
        <v>0.11600000000000003</v>
      </c>
      <c r="U1462" s="309">
        <f t="shared" si="254"/>
        <v>0.22866666666666677</v>
      </c>
      <c r="V1462" s="185"/>
      <c r="W1462" s="185">
        <f t="shared" si="255"/>
        <v>0.11600000000000003</v>
      </c>
      <c r="X1462" s="185">
        <f t="shared" si="255"/>
        <v>0.22866666666666677</v>
      </c>
      <c r="Y1462" s="185"/>
    </row>
    <row r="1463" spans="1:25" ht="18.75">
      <c r="A1463" s="181">
        <v>32</v>
      </c>
      <c r="B1463" s="306" t="s">
        <v>1794</v>
      </c>
      <c r="C1463" s="314"/>
      <c r="D1463" s="314" t="s">
        <v>3489</v>
      </c>
      <c r="E1463" s="314" t="s">
        <v>5024</v>
      </c>
      <c r="F1463" s="181">
        <v>171</v>
      </c>
      <c r="G1463" s="238">
        <v>0.16450000000000053</v>
      </c>
      <c r="H1463" s="238"/>
      <c r="I1463" s="308">
        <f t="shared" si="248"/>
        <v>7.1</v>
      </c>
      <c r="J1463" s="308">
        <f t="shared" si="249"/>
        <v>6.8000000000000007</v>
      </c>
      <c r="K1463" s="308">
        <f t="shared" si="257"/>
        <v>2.4</v>
      </c>
      <c r="L1463" s="308">
        <f t="shared" si="250"/>
        <v>4.4000000000000004</v>
      </c>
      <c r="M1463" s="308">
        <f t="shared" si="251"/>
        <v>2.2354999999999992</v>
      </c>
      <c r="N1463" s="308">
        <f t="shared" si="251"/>
        <v>4.4000000000000004</v>
      </c>
      <c r="O1463" s="308">
        <f t="shared" si="252"/>
        <v>6.6354999999999995</v>
      </c>
      <c r="P1463" s="34">
        <f t="shared" si="253"/>
        <v>0.74516666666666642</v>
      </c>
      <c r="Q1463" s="34">
        <f t="shared" si="253"/>
        <v>1.4666666666666668</v>
      </c>
      <c r="R1463" s="33"/>
      <c r="S1463" s="33"/>
      <c r="T1463" s="33">
        <f t="shared" si="254"/>
        <v>0.74516666666666642</v>
      </c>
      <c r="U1463" s="309">
        <f t="shared" si="254"/>
        <v>1.4666666666666668</v>
      </c>
      <c r="V1463" s="185"/>
      <c r="W1463" s="185">
        <f t="shared" si="255"/>
        <v>0.74516666666666642</v>
      </c>
      <c r="X1463" s="185">
        <f t="shared" si="255"/>
        <v>1.4666666666666668</v>
      </c>
      <c r="Y1463" s="185"/>
    </row>
    <row r="1464" spans="1:25" ht="18.75">
      <c r="A1464" s="181">
        <v>33</v>
      </c>
      <c r="B1464" s="306" t="s">
        <v>1794</v>
      </c>
      <c r="C1464" s="314"/>
      <c r="D1464" s="314" t="s">
        <v>3481</v>
      </c>
      <c r="E1464" s="314" t="s">
        <v>5025</v>
      </c>
      <c r="F1464" s="181">
        <v>100</v>
      </c>
      <c r="G1464" s="238"/>
      <c r="H1464" s="238"/>
      <c r="I1464" s="308">
        <f t="shared" si="248"/>
        <v>4.0999999999999996</v>
      </c>
      <c r="J1464" s="308">
        <f t="shared" si="249"/>
        <v>3.9</v>
      </c>
      <c r="K1464" s="308">
        <f t="shared" si="257"/>
        <v>1.4</v>
      </c>
      <c r="L1464" s="308">
        <f t="shared" si="250"/>
        <v>2.5</v>
      </c>
      <c r="M1464" s="308">
        <f t="shared" si="251"/>
        <v>1.4</v>
      </c>
      <c r="N1464" s="308">
        <f t="shared" si="251"/>
        <v>2.5</v>
      </c>
      <c r="O1464" s="308">
        <f t="shared" si="252"/>
        <v>3.9</v>
      </c>
      <c r="P1464" s="34">
        <f t="shared" si="253"/>
        <v>0.46666666666666662</v>
      </c>
      <c r="Q1464" s="34">
        <f t="shared" si="253"/>
        <v>0.83333333333333337</v>
      </c>
      <c r="R1464" s="33"/>
      <c r="S1464" s="33"/>
      <c r="T1464" s="33">
        <f t="shared" si="254"/>
        <v>0.46666666666666662</v>
      </c>
      <c r="U1464" s="309">
        <f t="shared" si="254"/>
        <v>0.83333333333333337</v>
      </c>
      <c r="V1464" s="185"/>
      <c r="W1464" s="185">
        <f t="shared" si="255"/>
        <v>0.46666666666666662</v>
      </c>
      <c r="X1464" s="185">
        <f t="shared" si="255"/>
        <v>0.83333333333333337</v>
      </c>
      <c r="Y1464" s="185"/>
    </row>
    <row r="1465" spans="1:25" ht="18.75">
      <c r="A1465" s="181">
        <v>34</v>
      </c>
      <c r="B1465" s="306" t="s">
        <v>1794</v>
      </c>
      <c r="C1465" s="307"/>
      <c r="D1465" s="307" t="s">
        <v>3487</v>
      </c>
      <c r="E1465" s="307" t="s">
        <v>5026</v>
      </c>
      <c r="F1465" s="181">
        <v>40</v>
      </c>
      <c r="G1465" s="238">
        <v>1.2094999999999996</v>
      </c>
      <c r="H1465" s="238">
        <v>1.0580000000000003</v>
      </c>
      <c r="I1465" s="308">
        <f t="shared" si="248"/>
        <v>1.7</v>
      </c>
      <c r="J1465" s="308">
        <f t="shared" si="249"/>
        <v>1.6</v>
      </c>
      <c r="K1465" s="308">
        <f t="shared" si="257"/>
        <v>0.6</v>
      </c>
      <c r="L1465" s="308">
        <f t="shared" si="250"/>
        <v>1</v>
      </c>
      <c r="M1465" s="308">
        <v>0</v>
      </c>
      <c r="N1465" s="308">
        <v>0</v>
      </c>
      <c r="O1465" s="308">
        <f t="shared" si="252"/>
        <v>0</v>
      </c>
      <c r="P1465" s="34">
        <f t="shared" si="253"/>
        <v>0</v>
      </c>
      <c r="Q1465" s="34">
        <f t="shared" si="253"/>
        <v>0</v>
      </c>
      <c r="R1465" s="33"/>
      <c r="S1465" s="33"/>
      <c r="T1465" s="33">
        <f t="shared" si="254"/>
        <v>0</v>
      </c>
      <c r="U1465" s="309">
        <f t="shared" si="254"/>
        <v>0</v>
      </c>
      <c r="V1465" s="185"/>
      <c r="W1465" s="185">
        <f t="shared" si="255"/>
        <v>0</v>
      </c>
      <c r="X1465" s="185">
        <f t="shared" si="255"/>
        <v>0</v>
      </c>
      <c r="Y1465" s="185"/>
    </row>
    <row r="1466" spans="1:25" ht="18.75">
      <c r="A1466" s="181">
        <v>35</v>
      </c>
      <c r="B1466" s="306" t="s">
        <v>1794</v>
      </c>
      <c r="C1466" s="307"/>
      <c r="D1466" s="307" t="s">
        <v>3485</v>
      </c>
      <c r="E1466" s="307" t="s">
        <v>5027</v>
      </c>
      <c r="F1466" s="181">
        <v>62</v>
      </c>
      <c r="G1466" s="238"/>
      <c r="H1466" s="238"/>
      <c r="I1466" s="308">
        <f t="shared" si="248"/>
        <v>2.6</v>
      </c>
      <c r="J1466" s="308">
        <f t="shared" si="249"/>
        <v>2.5</v>
      </c>
      <c r="K1466" s="308">
        <f t="shared" si="257"/>
        <v>0.9</v>
      </c>
      <c r="L1466" s="308">
        <f t="shared" si="250"/>
        <v>1.6</v>
      </c>
      <c r="M1466" s="308">
        <f t="shared" si="251"/>
        <v>0.9</v>
      </c>
      <c r="N1466" s="308">
        <f t="shared" si="251"/>
        <v>1.6</v>
      </c>
      <c r="O1466" s="308">
        <f t="shared" si="252"/>
        <v>2.5</v>
      </c>
      <c r="P1466" s="34">
        <f t="shared" si="253"/>
        <v>0.3</v>
      </c>
      <c r="Q1466" s="34">
        <f t="shared" si="253"/>
        <v>0.53333333333333333</v>
      </c>
      <c r="R1466" s="33"/>
      <c r="S1466" s="33"/>
      <c r="T1466" s="33">
        <f t="shared" si="254"/>
        <v>0.3</v>
      </c>
      <c r="U1466" s="309">
        <f t="shared" si="254"/>
        <v>0.53333333333333333</v>
      </c>
      <c r="V1466" s="185"/>
      <c r="W1466" s="185">
        <f t="shared" si="255"/>
        <v>0.3</v>
      </c>
      <c r="X1466" s="185">
        <f t="shared" si="255"/>
        <v>0.53333333333333333</v>
      </c>
      <c r="Y1466" s="185"/>
    </row>
    <row r="1467" spans="1:25" ht="18.75">
      <c r="A1467" s="181">
        <v>36</v>
      </c>
      <c r="B1467" s="306" t="s">
        <v>1794</v>
      </c>
      <c r="C1467" s="314"/>
      <c r="D1467" s="314" t="s">
        <v>3419</v>
      </c>
      <c r="E1467" s="314" t="s">
        <v>5028</v>
      </c>
      <c r="F1467" s="181">
        <v>75</v>
      </c>
      <c r="G1467" s="238">
        <v>2.1865000000000019</v>
      </c>
      <c r="H1467" s="238">
        <v>2.1114999999999999</v>
      </c>
      <c r="I1467" s="308">
        <f t="shared" si="248"/>
        <v>3.1</v>
      </c>
      <c r="J1467" s="308">
        <f t="shared" si="249"/>
        <v>2.9</v>
      </c>
      <c r="K1467" s="308">
        <f t="shared" si="257"/>
        <v>1</v>
      </c>
      <c r="L1467" s="308">
        <f t="shared" si="250"/>
        <v>1.9</v>
      </c>
      <c r="M1467" s="308">
        <v>0</v>
      </c>
      <c r="N1467" s="308">
        <v>0</v>
      </c>
      <c r="O1467" s="308">
        <f t="shared" si="252"/>
        <v>0</v>
      </c>
      <c r="P1467" s="34">
        <f t="shared" si="253"/>
        <v>0</v>
      </c>
      <c r="Q1467" s="34">
        <f t="shared" si="253"/>
        <v>0</v>
      </c>
      <c r="R1467" s="33"/>
      <c r="S1467" s="33"/>
      <c r="T1467" s="33">
        <f t="shared" si="254"/>
        <v>0</v>
      </c>
      <c r="U1467" s="309">
        <f t="shared" si="254"/>
        <v>0</v>
      </c>
      <c r="V1467" s="185"/>
      <c r="W1467" s="185">
        <f t="shared" si="255"/>
        <v>0</v>
      </c>
      <c r="X1467" s="185">
        <f t="shared" si="255"/>
        <v>0</v>
      </c>
      <c r="Y1467" s="185"/>
    </row>
    <row r="1468" spans="1:25" ht="18.75">
      <c r="A1468" s="181">
        <v>37</v>
      </c>
      <c r="B1468" s="306" t="s">
        <v>1794</v>
      </c>
      <c r="C1468" s="314"/>
      <c r="D1468" s="314" t="s">
        <v>5029</v>
      </c>
      <c r="E1468" s="314" t="s">
        <v>5030</v>
      </c>
      <c r="F1468" s="181">
        <v>113</v>
      </c>
      <c r="G1468" s="238"/>
      <c r="H1468" s="238">
        <v>0.2280000000000002</v>
      </c>
      <c r="I1468" s="308">
        <f t="shared" si="248"/>
        <v>4.7</v>
      </c>
      <c r="J1468" s="308">
        <f t="shared" si="249"/>
        <v>4.5</v>
      </c>
      <c r="K1468" s="308">
        <f t="shared" si="257"/>
        <v>1.6</v>
      </c>
      <c r="L1468" s="308">
        <f t="shared" si="250"/>
        <v>2.9</v>
      </c>
      <c r="M1468" s="308">
        <f t="shared" si="251"/>
        <v>1.6</v>
      </c>
      <c r="N1468" s="308">
        <f t="shared" si="251"/>
        <v>2.6719999999999997</v>
      </c>
      <c r="O1468" s="308">
        <f t="shared" si="252"/>
        <v>4.2720000000000002</v>
      </c>
      <c r="P1468" s="34">
        <f t="shared" si="253"/>
        <v>0.53333333333333333</v>
      </c>
      <c r="Q1468" s="34">
        <f t="shared" si="253"/>
        <v>0.89066666666666661</v>
      </c>
      <c r="R1468" s="33"/>
      <c r="S1468" s="33"/>
      <c r="T1468" s="33">
        <f t="shared" si="254"/>
        <v>0.53333333333333333</v>
      </c>
      <c r="U1468" s="309">
        <f t="shared" si="254"/>
        <v>0.89066666666666661</v>
      </c>
      <c r="V1468" s="185"/>
      <c r="W1468" s="185">
        <f t="shared" si="255"/>
        <v>0.53333333333333333</v>
      </c>
      <c r="X1468" s="185">
        <f t="shared" si="255"/>
        <v>0.89066666666666661</v>
      </c>
      <c r="Y1468" s="185"/>
    </row>
    <row r="1469" spans="1:25" ht="18.75">
      <c r="A1469" s="181">
        <v>38</v>
      </c>
      <c r="B1469" s="306" t="s">
        <v>1794</v>
      </c>
      <c r="C1469" s="314"/>
      <c r="D1469" s="314" t="s">
        <v>5029</v>
      </c>
      <c r="E1469" s="314" t="s">
        <v>5031</v>
      </c>
      <c r="F1469" s="181">
        <v>251</v>
      </c>
      <c r="G1469" s="238">
        <v>2.8110000000000008</v>
      </c>
      <c r="H1469" s="238">
        <v>1.7084999999999955</v>
      </c>
      <c r="I1469" s="308">
        <f t="shared" si="248"/>
        <v>10.4</v>
      </c>
      <c r="J1469" s="308">
        <f t="shared" si="249"/>
        <v>9.9</v>
      </c>
      <c r="K1469" s="308">
        <f t="shared" si="257"/>
        <v>3.5</v>
      </c>
      <c r="L1469" s="308">
        <f t="shared" si="250"/>
        <v>6.4</v>
      </c>
      <c r="M1469" s="308">
        <f t="shared" si="251"/>
        <v>0.68899999999999917</v>
      </c>
      <c r="N1469" s="308">
        <f t="shared" si="251"/>
        <v>4.6915000000000049</v>
      </c>
      <c r="O1469" s="308">
        <f t="shared" si="252"/>
        <v>5.3805000000000041</v>
      </c>
      <c r="P1469" s="34">
        <f t="shared" si="253"/>
        <v>0.22966666666666638</v>
      </c>
      <c r="Q1469" s="34">
        <f t="shared" si="253"/>
        <v>1.563833333333335</v>
      </c>
      <c r="R1469" s="33"/>
      <c r="S1469" s="33"/>
      <c r="T1469" s="33">
        <f t="shared" si="254"/>
        <v>0.22966666666666638</v>
      </c>
      <c r="U1469" s="309">
        <f t="shared" si="254"/>
        <v>1.563833333333335</v>
      </c>
      <c r="V1469" s="185"/>
      <c r="W1469" s="185">
        <f t="shared" si="255"/>
        <v>0.22966666666666638</v>
      </c>
      <c r="X1469" s="185">
        <f t="shared" si="255"/>
        <v>1.563833333333335</v>
      </c>
      <c r="Y1469" s="185"/>
    </row>
    <row r="1470" spans="1:25" ht="18.75">
      <c r="A1470" s="181">
        <v>39</v>
      </c>
      <c r="B1470" s="306" t="s">
        <v>1794</v>
      </c>
      <c r="C1470" s="307"/>
      <c r="D1470" s="307" t="s">
        <v>3427</v>
      </c>
      <c r="E1470" s="307" t="s">
        <v>5032</v>
      </c>
      <c r="F1470" s="181">
        <v>222</v>
      </c>
      <c r="G1470" s="238">
        <v>4.0964999999999989</v>
      </c>
      <c r="H1470" s="238">
        <v>7.1139999999999946</v>
      </c>
      <c r="I1470" s="308">
        <f t="shared" si="248"/>
        <v>9.1999999999999993</v>
      </c>
      <c r="J1470" s="308">
        <f t="shared" si="249"/>
        <v>8.8000000000000007</v>
      </c>
      <c r="K1470" s="308">
        <f t="shared" si="257"/>
        <v>3.1</v>
      </c>
      <c r="L1470" s="308">
        <f t="shared" si="250"/>
        <v>5.7</v>
      </c>
      <c r="M1470" s="308">
        <v>0</v>
      </c>
      <c r="N1470" s="308">
        <v>0</v>
      </c>
      <c r="O1470" s="308">
        <f t="shared" si="252"/>
        <v>0</v>
      </c>
      <c r="P1470" s="34">
        <f t="shared" si="253"/>
        <v>0</v>
      </c>
      <c r="Q1470" s="34">
        <f t="shared" si="253"/>
        <v>0</v>
      </c>
      <c r="R1470" s="33"/>
      <c r="S1470" s="33"/>
      <c r="T1470" s="33">
        <f t="shared" si="254"/>
        <v>0</v>
      </c>
      <c r="U1470" s="309">
        <f t="shared" si="254"/>
        <v>0</v>
      </c>
      <c r="V1470" s="185"/>
      <c r="W1470" s="185">
        <f t="shared" si="255"/>
        <v>0</v>
      </c>
      <c r="X1470" s="185">
        <f t="shared" si="255"/>
        <v>0</v>
      </c>
      <c r="Y1470" s="185"/>
    </row>
    <row r="1471" spans="1:25" ht="18.75">
      <c r="A1471" s="181">
        <v>40</v>
      </c>
      <c r="B1471" s="306" t="s">
        <v>1794</v>
      </c>
      <c r="C1471" s="307"/>
      <c r="D1471" s="307" t="s">
        <v>5033</v>
      </c>
      <c r="E1471" s="307" t="s">
        <v>5034</v>
      </c>
      <c r="F1471" s="181">
        <v>68</v>
      </c>
      <c r="G1471" s="238"/>
      <c r="H1471" s="238"/>
      <c r="I1471" s="308">
        <f t="shared" si="248"/>
        <v>2.8</v>
      </c>
      <c r="J1471" s="308">
        <f t="shared" si="249"/>
        <v>2.6</v>
      </c>
      <c r="K1471" s="308">
        <f t="shared" si="257"/>
        <v>0.9</v>
      </c>
      <c r="L1471" s="308">
        <f t="shared" si="250"/>
        <v>1.7</v>
      </c>
      <c r="M1471" s="308">
        <f t="shared" si="251"/>
        <v>0.9</v>
      </c>
      <c r="N1471" s="308">
        <f t="shared" si="251"/>
        <v>1.7</v>
      </c>
      <c r="O1471" s="308">
        <f t="shared" si="252"/>
        <v>2.6</v>
      </c>
      <c r="P1471" s="34">
        <f t="shared" si="253"/>
        <v>0.3</v>
      </c>
      <c r="Q1471" s="34">
        <f t="shared" si="253"/>
        <v>0.56666666666666665</v>
      </c>
      <c r="R1471" s="33"/>
      <c r="S1471" s="33"/>
      <c r="T1471" s="33">
        <f t="shared" si="254"/>
        <v>0.3</v>
      </c>
      <c r="U1471" s="309">
        <f t="shared" si="254"/>
        <v>0.56666666666666665</v>
      </c>
      <c r="V1471" s="185"/>
      <c r="W1471" s="185">
        <f t="shared" si="255"/>
        <v>0.3</v>
      </c>
      <c r="X1471" s="185">
        <f t="shared" si="255"/>
        <v>0.56666666666666665</v>
      </c>
      <c r="Y1471" s="185"/>
    </row>
    <row r="1472" spans="1:25" ht="18.75">
      <c r="A1472" s="181">
        <v>41</v>
      </c>
      <c r="B1472" s="306" t="s">
        <v>1794</v>
      </c>
      <c r="C1472" s="314"/>
      <c r="D1472" s="314" t="s">
        <v>5035</v>
      </c>
      <c r="E1472" s="314" t="s">
        <v>5036</v>
      </c>
      <c r="F1472" s="181">
        <v>164</v>
      </c>
      <c r="G1472" s="238">
        <v>1.444500000000001</v>
      </c>
      <c r="H1472" s="238">
        <v>3.666500000000001</v>
      </c>
      <c r="I1472" s="308">
        <f t="shared" si="248"/>
        <v>6.8</v>
      </c>
      <c r="J1472" s="308">
        <f t="shared" si="249"/>
        <v>6.5</v>
      </c>
      <c r="K1472" s="308">
        <f t="shared" si="257"/>
        <v>2.2999999999999998</v>
      </c>
      <c r="L1472" s="308">
        <f t="shared" si="250"/>
        <v>4.2</v>
      </c>
      <c r="M1472" s="308">
        <f t="shared" si="251"/>
        <v>0.85549999999999882</v>
      </c>
      <c r="N1472" s="308">
        <f t="shared" si="251"/>
        <v>0.5334999999999992</v>
      </c>
      <c r="O1472" s="308">
        <f t="shared" si="252"/>
        <v>1.388999999999998</v>
      </c>
      <c r="P1472" s="34">
        <f t="shared" si="253"/>
        <v>0.28516666666666629</v>
      </c>
      <c r="Q1472" s="34">
        <f t="shared" si="253"/>
        <v>0.17783333333333307</v>
      </c>
      <c r="R1472" s="33"/>
      <c r="S1472" s="33"/>
      <c r="T1472" s="33">
        <f t="shared" si="254"/>
        <v>0.28516666666666629</v>
      </c>
      <c r="U1472" s="309">
        <f t="shared" si="254"/>
        <v>0.17783333333333307</v>
      </c>
      <c r="V1472" s="185"/>
      <c r="W1472" s="185">
        <f t="shared" si="255"/>
        <v>0.28516666666666629</v>
      </c>
      <c r="X1472" s="185">
        <f t="shared" si="255"/>
        <v>0.17783333333333307</v>
      </c>
      <c r="Y1472" s="185"/>
    </row>
    <row r="1473" spans="1:25" ht="18.75">
      <c r="A1473" s="181">
        <v>42</v>
      </c>
      <c r="B1473" s="306" t="s">
        <v>1794</v>
      </c>
      <c r="C1473" s="314"/>
      <c r="D1473" s="314" t="s">
        <v>5037</v>
      </c>
      <c r="E1473" s="314" t="s">
        <v>5038</v>
      </c>
      <c r="F1473" s="181">
        <v>44</v>
      </c>
      <c r="G1473" s="238"/>
      <c r="H1473" s="238">
        <v>0.16000000000000009</v>
      </c>
      <c r="I1473" s="308">
        <f t="shared" si="248"/>
        <v>1.8</v>
      </c>
      <c r="J1473" s="308">
        <f t="shared" si="249"/>
        <v>1.7000000000000002</v>
      </c>
      <c r="K1473" s="308">
        <f t="shared" si="257"/>
        <v>0.6</v>
      </c>
      <c r="L1473" s="308">
        <f t="shared" si="250"/>
        <v>1.1000000000000001</v>
      </c>
      <c r="M1473" s="308">
        <f t="shared" si="251"/>
        <v>0.6</v>
      </c>
      <c r="N1473" s="308">
        <f t="shared" si="251"/>
        <v>0.94</v>
      </c>
      <c r="O1473" s="308">
        <f t="shared" si="252"/>
        <v>1.54</v>
      </c>
      <c r="P1473" s="34">
        <f t="shared" si="253"/>
        <v>0.19999999999999998</v>
      </c>
      <c r="Q1473" s="34">
        <f t="shared" si="253"/>
        <v>0.3133333333333333</v>
      </c>
      <c r="R1473" s="33"/>
      <c r="S1473" s="33"/>
      <c r="T1473" s="33">
        <f t="shared" si="254"/>
        <v>0.19999999999999998</v>
      </c>
      <c r="U1473" s="309">
        <f t="shared" si="254"/>
        <v>0.3133333333333333</v>
      </c>
      <c r="V1473" s="185"/>
      <c r="W1473" s="185">
        <f t="shared" si="255"/>
        <v>0.19999999999999998</v>
      </c>
      <c r="X1473" s="185">
        <f t="shared" si="255"/>
        <v>0.3133333333333333</v>
      </c>
      <c r="Y1473" s="185"/>
    </row>
    <row r="1474" spans="1:25" ht="18.75">
      <c r="A1474" s="181">
        <v>43</v>
      </c>
      <c r="B1474" s="306" t="s">
        <v>1794</v>
      </c>
      <c r="C1474" s="314"/>
      <c r="D1474" s="314" t="s">
        <v>2623</v>
      </c>
      <c r="E1474" s="314" t="s">
        <v>4198</v>
      </c>
      <c r="F1474" s="181">
        <v>107</v>
      </c>
      <c r="G1474" s="238">
        <v>0.48999999999999988</v>
      </c>
      <c r="H1474" s="238">
        <v>-0.52300000000000102</v>
      </c>
      <c r="I1474" s="308">
        <f t="shared" si="248"/>
        <v>4.4000000000000004</v>
      </c>
      <c r="J1474" s="308">
        <f t="shared" si="249"/>
        <v>4.2</v>
      </c>
      <c r="K1474" s="308">
        <f t="shared" si="257"/>
        <v>1.5</v>
      </c>
      <c r="L1474" s="308">
        <f t="shared" si="250"/>
        <v>2.7</v>
      </c>
      <c r="M1474" s="308">
        <f t="shared" si="251"/>
        <v>1.0100000000000002</v>
      </c>
      <c r="N1474" s="308">
        <f t="shared" si="251"/>
        <v>3.2230000000000012</v>
      </c>
      <c r="O1474" s="308">
        <f t="shared" si="252"/>
        <v>4.2330000000000014</v>
      </c>
      <c r="P1474" s="34">
        <f t="shared" si="253"/>
        <v>0.33666666666666673</v>
      </c>
      <c r="Q1474" s="34">
        <f t="shared" si="253"/>
        <v>1.0743333333333338</v>
      </c>
      <c r="R1474" s="33"/>
      <c r="S1474" s="33"/>
      <c r="T1474" s="33">
        <f t="shared" si="254"/>
        <v>0.33666666666666673</v>
      </c>
      <c r="U1474" s="309">
        <f t="shared" si="254"/>
        <v>1.0743333333333338</v>
      </c>
      <c r="V1474" s="185"/>
      <c r="W1474" s="185">
        <f t="shared" si="255"/>
        <v>0.33666666666666673</v>
      </c>
      <c r="X1474" s="185">
        <f t="shared" si="255"/>
        <v>1.0743333333333338</v>
      </c>
      <c r="Y1474" s="185"/>
    </row>
    <row r="1475" spans="1:25" ht="18.75">
      <c r="A1475" s="181">
        <v>44</v>
      </c>
      <c r="B1475" s="306" t="s">
        <v>1794</v>
      </c>
      <c r="C1475" s="376"/>
      <c r="D1475" s="376" t="s">
        <v>5039</v>
      </c>
      <c r="E1475" s="399" t="s">
        <v>5040</v>
      </c>
      <c r="F1475" s="181">
        <v>212</v>
      </c>
      <c r="G1475" s="238">
        <v>1.9515000000000007</v>
      </c>
      <c r="H1475" s="238">
        <v>3.9164999999999996</v>
      </c>
      <c r="I1475" s="308">
        <f t="shared" si="248"/>
        <v>8.6999999999999993</v>
      </c>
      <c r="J1475" s="308">
        <f t="shared" si="249"/>
        <v>8.3000000000000007</v>
      </c>
      <c r="K1475" s="308">
        <f t="shared" si="257"/>
        <v>2.9</v>
      </c>
      <c r="L1475" s="308">
        <f t="shared" si="250"/>
        <v>5.4</v>
      </c>
      <c r="M1475" s="308">
        <f t="shared" si="251"/>
        <v>0.94849999999999923</v>
      </c>
      <c r="N1475" s="308">
        <f t="shared" si="251"/>
        <v>1.4835000000000007</v>
      </c>
      <c r="O1475" s="308">
        <f t="shared" si="252"/>
        <v>2.4319999999999999</v>
      </c>
      <c r="P1475" s="34">
        <f t="shared" si="253"/>
        <v>0.31616666666666643</v>
      </c>
      <c r="Q1475" s="34">
        <f t="shared" si="253"/>
        <v>0.49450000000000022</v>
      </c>
      <c r="R1475" s="33"/>
      <c r="S1475" s="33"/>
      <c r="T1475" s="33">
        <f t="shared" si="254"/>
        <v>0.31616666666666643</v>
      </c>
      <c r="U1475" s="309">
        <f t="shared" si="254"/>
        <v>0.49450000000000022</v>
      </c>
      <c r="V1475" s="185"/>
      <c r="W1475" s="185">
        <f t="shared" si="255"/>
        <v>0.31616666666666643</v>
      </c>
      <c r="X1475" s="185">
        <f t="shared" si="255"/>
        <v>0.49450000000000022</v>
      </c>
      <c r="Y1475" s="185"/>
    </row>
    <row r="1476" spans="1:25" ht="18.75">
      <c r="A1476" s="181">
        <v>45</v>
      </c>
      <c r="B1476" s="306" t="s">
        <v>1794</v>
      </c>
      <c r="C1476" s="376"/>
      <c r="D1476" s="376" t="s">
        <v>3473</v>
      </c>
      <c r="E1476" s="376" t="s">
        <v>5041</v>
      </c>
      <c r="F1476" s="181">
        <v>73</v>
      </c>
      <c r="G1476" s="238">
        <v>3.1230000000000002</v>
      </c>
      <c r="H1476" s="238">
        <v>1.2000000000000899E-2</v>
      </c>
      <c r="I1476" s="308">
        <f t="shared" si="248"/>
        <v>3</v>
      </c>
      <c r="J1476" s="308">
        <f t="shared" si="249"/>
        <v>2.8</v>
      </c>
      <c r="K1476" s="308">
        <f t="shared" si="257"/>
        <v>1</v>
      </c>
      <c r="L1476" s="308">
        <f t="shared" si="250"/>
        <v>1.8</v>
      </c>
      <c r="M1476" s="308">
        <v>0</v>
      </c>
      <c r="N1476" s="308">
        <f t="shared" si="251"/>
        <v>1.7879999999999991</v>
      </c>
      <c r="O1476" s="308">
        <f t="shared" si="252"/>
        <v>1.7879999999999991</v>
      </c>
      <c r="P1476" s="34">
        <f t="shared" si="253"/>
        <v>0</v>
      </c>
      <c r="Q1476" s="34">
        <f t="shared" si="253"/>
        <v>0.59599999999999975</v>
      </c>
      <c r="R1476" s="33"/>
      <c r="S1476" s="33"/>
      <c r="T1476" s="33">
        <f t="shared" si="254"/>
        <v>0</v>
      </c>
      <c r="U1476" s="309">
        <f t="shared" si="254"/>
        <v>0.59599999999999975</v>
      </c>
      <c r="V1476" s="185"/>
      <c r="W1476" s="185">
        <f t="shared" si="255"/>
        <v>0</v>
      </c>
      <c r="X1476" s="185">
        <f t="shared" si="255"/>
        <v>0.59599999999999975</v>
      </c>
      <c r="Y1476" s="185"/>
    </row>
    <row r="1477" spans="1:25" ht="18.75">
      <c r="A1477" s="181">
        <v>46</v>
      </c>
      <c r="B1477" s="306" t="s">
        <v>1794</v>
      </c>
      <c r="C1477" s="376"/>
      <c r="D1477" s="376" t="s">
        <v>5042</v>
      </c>
      <c r="E1477" s="376" t="s">
        <v>5043</v>
      </c>
      <c r="F1477" s="181">
        <v>146</v>
      </c>
      <c r="G1477" s="238">
        <v>1.9579999999999984</v>
      </c>
      <c r="H1477" s="238">
        <v>-2.6779999999999999</v>
      </c>
      <c r="I1477" s="308">
        <f t="shared" si="248"/>
        <v>6</v>
      </c>
      <c r="J1477" s="308">
        <f t="shared" si="249"/>
        <v>5.7</v>
      </c>
      <c r="K1477" s="308">
        <f t="shared" si="257"/>
        <v>2</v>
      </c>
      <c r="L1477" s="308">
        <f t="shared" si="250"/>
        <v>3.7</v>
      </c>
      <c r="M1477" s="308">
        <f t="shared" si="251"/>
        <v>4.2000000000001592E-2</v>
      </c>
      <c r="N1477" s="308">
        <f t="shared" si="251"/>
        <v>6.3780000000000001</v>
      </c>
      <c r="O1477" s="308">
        <f t="shared" si="252"/>
        <v>6.4200000000000017</v>
      </c>
      <c r="P1477" s="34">
        <f t="shared" si="253"/>
        <v>1.4000000000000531E-2</v>
      </c>
      <c r="Q1477" s="34">
        <f t="shared" si="253"/>
        <v>2.1259999999999999</v>
      </c>
      <c r="R1477" s="33"/>
      <c r="S1477" s="33"/>
      <c r="T1477" s="33">
        <f t="shared" si="254"/>
        <v>1.4000000000000531E-2</v>
      </c>
      <c r="U1477" s="309">
        <f t="shared" si="254"/>
        <v>2.1259999999999999</v>
      </c>
      <c r="V1477" s="185"/>
      <c r="W1477" s="185">
        <f t="shared" si="255"/>
        <v>1.4000000000000531E-2</v>
      </c>
      <c r="X1477" s="185">
        <f t="shared" si="255"/>
        <v>2.1259999999999999</v>
      </c>
      <c r="Y1477" s="185"/>
    </row>
    <row r="1478" spans="1:25" ht="18.75">
      <c r="A1478" s="181">
        <v>47</v>
      </c>
      <c r="B1478" s="306" t="s">
        <v>1794</v>
      </c>
      <c r="C1478" s="373"/>
      <c r="D1478" s="373" t="s">
        <v>3440</v>
      </c>
      <c r="E1478" s="312" t="s">
        <v>5044</v>
      </c>
      <c r="F1478" s="395">
        <v>179</v>
      </c>
      <c r="G1478" s="238">
        <v>2.9620000000000002</v>
      </c>
      <c r="H1478" s="238">
        <v>6.4579999999999993</v>
      </c>
      <c r="I1478" s="308">
        <f t="shared" si="248"/>
        <v>7.4</v>
      </c>
      <c r="J1478" s="308">
        <f t="shared" si="249"/>
        <v>7.1</v>
      </c>
      <c r="K1478" s="308">
        <f t="shared" si="257"/>
        <v>2.5</v>
      </c>
      <c r="L1478" s="308">
        <f t="shared" si="250"/>
        <v>4.5999999999999996</v>
      </c>
      <c r="M1478" s="308">
        <v>0</v>
      </c>
      <c r="N1478" s="308">
        <v>0</v>
      </c>
      <c r="O1478" s="308">
        <f t="shared" si="252"/>
        <v>0</v>
      </c>
      <c r="P1478" s="34">
        <f t="shared" si="253"/>
        <v>0</v>
      </c>
      <c r="Q1478" s="34">
        <f t="shared" si="253"/>
        <v>0</v>
      </c>
      <c r="R1478" s="33"/>
      <c r="S1478" s="33"/>
      <c r="T1478" s="33">
        <f t="shared" si="254"/>
        <v>0</v>
      </c>
      <c r="U1478" s="309">
        <f t="shared" si="254"/>
        <v>0</v>
      </c>
      <c r="V1478" s="185"/>
      <c r="W1478" s="185">
        <f t="shared" si="255"/>
        <v>0</v>
      </c>
      <c r="X1478" s="185">
        <f t="shared" si="255"/>
        <v>0</v>
      </c>
      <c r="Y1478" s="185"/>
    </row>
    <row r="1479" spans="1:25" ht="18.75">
      <c r="A1479" s="181">
        <v>48</v>
      </c>
      <c r="B1479" s="306" t="s">
        <v>1794</v>
      </c>
      <c r="C1479" s="373"/>
      <c r="D1479" s="373" t="s">
        <v>5045</v>
      </c>
      <c r="E1479" s="312" t="s">
        <v>5046</v>
      </c>
      <c r="F1479" s="313">
        <v>199</v>
      </c>
      <c r="G1479" s="238"/>
      <c r="H1479" s="238"/>
      <c r="I1479" s="308">
        <f t="shared" si="248"/>
        <v>8.1999999999999993</v>
      </c>
      <c r="J1479" s="308">
        <f t="shared" si="249"/>
        <v>7.7</v>
      </c>
      <c r="K1479" s="308">
        <f t="shared" si="257"/>
        <v>2.7</v>
      </c>
      <c r="L1479" s="308">
        <f t="shared" si="250"/>
        <v>5</v>
      </c>
      <c r="M1479" s="308">
        <f t="shared" si="251"/>
        <v>2.7</v>
      </c>
      <c r="N1479" s="308">
        <f t="shared" si="251"/>
        <v>5</v>
      </c>
      <c r="O1479" s="308">
        <f t="shared" si="252"/>
        <v>7.7</v>
      </c>
      <c r="P1479" s="34">
        <f t="shared" si="253"/>
        <v>0.9</v>
      </c>
      <c r="Q1479" s="34">
        <f t="shared" si="253"/>
        <v>1.6666666666666667</v>
      </c>
      <c r="R1479" s="33"/>
      <c r="S1479" s="33"/>
      <c r="T1479" s="33">
        <f t="shared" si="254"/>
        <v>0.9</v>
      </c>
      <c r="U1479" s="309">
        <f t="shared" si="254"/>
        <v>1.6666666666666667</v>
      </c>
      <c r="V1479" s="185"/>
      <c r="W1479" s="185">
        <f t="shared" si="255"/>
        <v>0.9</v>
      </c>
      <c r="X1479" s="185">
        <f t="shared" si="255"/>
        <v>1.6666666666666667</v>
      </c>
      <c r="Y1479" s="185"/>
    </row>
    <row r="1480" spans="1:25" ht="18.75">
      <c r="A1480" s="181">
        <v>49</v>
      </c>
      <c r="B1480" s="306" t="s">
        <v>1794</v>
      </c>
      <c r="C1480" s="373"/>
      <c r="D1480" s="373" t="s">
        <v>5047</v>
      </c>
      <c r="E1480" s="312" t="s">
        <v>5048</v>
      </c>
      <c r="F1480" s="313">
        <v>162</v>
      </c>
      <c r="G1480" s="238"/>
      <c r="H1480" s="238"/>
      <c r="I1480" s="308">
        <f t="shared" si="248"/>
        <v>6.7</v>
      </c>
      <c r="J1480" s="308">
        <f t="shared" si="249"/>
        <v>6.3</v>
      </c>
      <c r="K1480" s="308">
        <f t="shared" si="257"/>
        <v>2.2000000000000002</v>
      </c>
      <c r="L1480" s="308">
        <f t="shared" si="250"/>
        <v>4.0999999999999996</v>
      </c>
      <c r="M1480" s="308">
        <f t="shared" si="251"/>
        <v>2.2000000000000002</v>
      </c>
      <c r="N1480" s="308">
        <f t="shared" si="251"/>
        <v>4.0999999999999996</v>
      </c>
      <c r="O1480" s="308">
        <f t="shared" si="252"/>
        <v>6.3</v>
      </c>
      <c r="P1480" s="34">
        <f t="shared" si="253"/>
        <v>0.73333333333333339</v>
      </c>
      <c r="Q1480" s="34">
        <f t="shared" si="253"/>
        <v>1.3666666666666665</v>
      </c>
      <c r="R1480" s="33"/>
      <c r="S1480" s="33"/>
      <c r="T1480" s="33">
        <f t="shared" si="254"/>
        <v>0.73333333333333339</v>
      </c>
      <c r="U1480" s="309">
        <f t="shared" si="254"/>
        <v>1.3666666666666665</v>
      </c>
      <c r="V1480" s="185"/>
      <c r="W1480" s="185">
        <f t="shared" si="255"/>
        <v>0.73333333333333339</v>
      </c>
      <c r="X1480" s="185">
        <f t="shared" si="255"/>
        <v>1.3666666666666665</v>
      </c>
      <c r="Y1480" s="185"/>
    </row>
    <row r="1481" spans="1:25" ht="18.75">
      <c r="A1481" s="181">
        <v>50</v>
      </c>
      <c r="B1481" s="306" t="s">
        <v>1794</v>
      </c>
      <c r="C1481" s="373"/>
      <c r="D1481" s="373" t="s">
        <v>3492</v>
      </c>
      <c r="E1481" s="312" t="s">
        <v>5049</v>
      </c>
      <c r="F1481" s="313">
        <v>216</v>
      </c>
      <c r="G1481" s="238"/>
      <c r="H1481" s="238"/>
      <c r="I1481" s="308">
        <f t="shared" si="248"/>
        <v>8.9</v>
      </c>
      <c r="J1481" s="308">
        <f t="shared" si="249"/>
        <v>8.5</v>
      </c>
      <c r="K1481" s="308">
        <f t="shared" si="257"/>
        <v>3</v>
      </c>
      <c r="L1481" s="308">
        <f t="shared" si="250"/>
        <v>5.5</v>
      </c>
      <c r="M1481" s="308">
        <f t="shared" si="251"/>
        <v>3</v>
      </c>
      <c r="N1481" s="308">
        <f t="shared" si="251"/>
        <v>5.5</v>
      </c>
      <c r="O1481" s="308">
        <f t="shared" si="252"/>
        <v>8.5</v>
      </c>
      <c r="P1481" s="34">
        <f t="shared" si="253"/>
        <v>1</v>
      </c>
      <c r="Q1481" s="34">
        <f t="shared" si="253"/>
        <v>1.8333333333333333</v>
      </c>
      <c r="R1481" s="33"/>
      <c r="S1481" s="33"/>
      <c r="T1481" s="33">
        <f t="shared" si="254"/>
        <v>1</v>
      </c>
      <c r="U1481" s="309">
        <f t="shared" si="254"/>
        <v>1.8333333333333333</v>
      </c>
      <c r="V1481" s="185"/>
      <c r="W1481" s="185">
        <f t="shared" si="255"/>
        <v>1</v>
      </c>
      <c r="X1481" s="185">
        <f t="shared" si="255"/>
        <v>1.8333333333333333</v>
      </c>
      <c r="Y1481" s="185"/>
    </row>
    <row r="1482" spans="1:25" ht="18.75">
      <c r="A1482" s="181">
        <v>51</v>
      </c>
      <c r="B1482" s="306" t="s">
        <v>1794</v>
      </c>
      <c r="C1482" s="373"/>
      <c r="D1482" s="373" t="s">
        <v>5047</v>
      </c>
      <c r="E1482" s="312" t="s">
        <v>5050</v>
      </c>
      <c r="F1482" s="313">
        <v>178</v>
      </c>
      <c r="G1482" s="238"/>
      <c r="H1482" s="238"/>
      <c r="I1482" s="308">
        <f t="shared" si="248"/>
        <v>7.3</v>
      </c>
      <c r="J1482" s="308">
        <f t="shared" si="249"/>
        <v>6.9</v>
      </c>
      <c r="K1482" s="308">
        <f t="shared" si="257"/>
        <v>2.4</v>
      </c>
      <c r="L1482" s="308">
        <f t="shared" si="250"/>
        <v>4.5</v>
      </c>
      <c r="M1482" s="308">
        <f t="shared" si="251"/>
        <v>2.4</v>
      </c>
      <c r="N1482" s="308">
        <f t="shared" si="251"/>
        <v>4.5</v>
      </c>
      <c r="O1482" s="308">
        <f t="shared" si="252"/>
        <v>6.9</v>
      </c>
      <c r="P1482" s="34">
        <f t="shared" si="253"/>
        <v>0.79999999999999993</v>
      </c>
      <c r="Q1482" s="34">
        <f t="shared" si="253"/>
        <v>1.5</v>
      </c>
      <c r="R1482" s="33"/>
      <c r="S1482" s="33"/>
      <c r="T1482" s="33">
        <f t="shared" si="254"/>
        <v>0.79999999999999993</v>
      </c>
      <c r="U1482" s="309">
        <f t="shared" si="254"/>
        <v>1.5</v>
      </c>
      <c r="V1482" s="185"/>
      <c r="W1482" s="185">
        <f t="shared" si="255"/>
        <v>0.79999999999999993</v>
      </c>
      <c r="X1482" s="185">
        <f t="shared" si="255"/>
        <v>1.5</v>
      </c>
      <c r="Y1482" s="185"/>
    </row>
    <row r="1483" spans="1:25" ht="18.75">
      <c r="A1483" s="181">
        <v>52</v>
      </c>
      <c r="B1483" s="306" t="s">
        <v>1794</v>
      </c>
      <c r="C1483" s="373"/>
      <c r="D1483" s="373" t="s">
        <v>1794</v>
      </c>
      <c r="E1483" s="312" t="s">
        <v>5051</v>
      </c>
      <c r="F1483" s="313">
        <v>38</v>
      </c>
      <c r="G1483" s="238"/>
      <c r="H1483" s="238"/>
      <c r="I1483" s="308">
        <f t="shared" si="248"/>
        <v>1.6</v>
      </c>
      <c r="J1483" s="308">
        <f t="shared" si="249"/>
        <v>1.5</v>
      </c>
      <c r="K1483" s="308">
        <f t="shared" si="257"/>
        <v>0.5</v>
      </c>
      <c r="L1483" s="308">
        <f t="shared" si="250"/>
        <v>1</v>
      </c>
      <c r="M1483" s="308">
        <f t="shared" si="251"/>
        <v>0.5</v>
      </c>
      <c r="N1483" s="308">
        <f t="shared" si="251"/>
        <v>1</v>
      </c>
      <c r="O1483" s="308">
        <f t="shared" si="252"/>
        <v>1.5</v>
      </c>
      <c r="P1483" s="34">
        <f t="shared" si="253"/>
        <v>0.16666666666666666</v>
      </c>
      <c r="Q1483" s="34">
        <f t="shared" si="253"/>
        <v>0.33333333333333331</v>
      </c>
      <c r="R1483" s="33"/>
      <c r="S1483" s="33"/>
      <c r="T1483" s="33">
        <f t="shared" si="254"/>
        <v>0.16666666666666666</v>
      </c>
      <c r="U1483" s="309">
        <f t="shared" si="254"/>
        <v>0.33333333333333331</v>
      </c>
      <c r="V1483" s="185"/>
      <c r="W1483" s="185">
        <f t="shared" si="255"/>
        <v>0.16666666666666666</v>
      </c>
      <c r="X1483" s="185">
        <f t="shared" si="255"/>
        <v>0.33333333333333331</v>
      </c>
      <c r="Y1483" s="185"/>
    </row>
    <row r="1484" spans="1:25" ht="18.75">
      <c r="A1484" s="181">
        <v>53</v>
      </c>
      <c r="B1484" s="306" t="s">
        <v>1794</v>
      </c>
      <c r="C1484" s="373"/>
      <c r="D1484" s="373" t="s">
        <v>3422</v>
      </c>
      <c r="E1484" s="312" t="s">
        <v>5052</v>
      </c>
      <c r="F1484" s="313">
        <v>95</v>
      </c>
      <c r="G1484" s="238">
        <v>2.1999999999999797E-2</v>
      </c>
      <c r="H1484" s="238">
        <v>1.3115000000000003</v>
      </c>
      <c r="I1484" s="308">
        <f t="shared" si="248"/>
        <v>3.9</v>
      </c>
      <c r="J1484" s="308">
        <f t="shared" si="249"/>
        <v>3.7</v>
      </c>
      <c r="K1484" s="308">
        <f t="shared" si="257"/>
        <v>1.3</v>
      </c>
      <c r="L1484" s="308">
        <f t="shared" si="250"/>
        <v>2.4</v>
      </c>
      <c r="M1484" s="308">
        <f t="shared" si="251"/>
        <v>1.2780000000000002</v>
      </c>
      <c r="N1484" s="308">
        <f t="shared" si="251"/>
        <v>1.0884999999999996</v>
      </c>
      <c r="O1484" s="308">
        <f t="shared" si="252"/>
        <v>2.3664999999999998</v>
      </c>
      <c r="P1484" s="34">
        <f t="shared" si="253"/>
        <v>0.4260000000000001</v>
      </c>
      <c r="Q1484" s="34">
        <f t="shared" si="253"/>
        <v>0.36283333333333317</v>
      </c>
      <c r="R1484" s="33"/>
      <c r="S1484" s="33"/>
      <c r="T1484" s="33">
        <f t="shared" si="254"/>
        <v>0.4260000000000001</v>
      </c>
      <c r="U1484" s="309">
        <f t="shared" si="254"/>
        <v>0.36283333333333317</v>
      </c>
      <c r="V1484" s="185"/>
      <c r="W1484" s="185">
        <f t="shared" si="255"/>
        <v>0.4260000000000001</v>
      </c>
      <c r="X1484" s="185">
        <f t="shared" si="255"/>
        <v>0.36283333333333317</v>
      </c>
      <c r="Y1484" s="185"/>
    </row>
    <row r="1485" spans="1:25" ht="18.75">
      <c r="A1485" s="181">
        <v>54</v>
      </c>
      <c r="B1485" s="306" t="s">
        <v>1794</v>
      </c>
      <c r="C1485" s="373"/>
      <c r="D1485" s="373" t="s">
        <v>3372</v>
      </c>
      <c r="E1485" s="312" t="s">
        <v>5053</v>
      </c>
      <c r="F1485" s="313">
        <v>88</v>
      </c>
      <c r="G1485" s="238"/>
      <c r="H1485" s="238"/>
      <c r="I1485" s="308">
        <f t="shared" si="248"/>
        <v>3.6</v>
      </c>
      <c r="J1485" s="308">
        <f t="shared" si="249"/>
        <v>3.4000000000000004</v>
      </c>
      <c r="K1485" s="308">
        <f t="shared" si="257"/>
        <v>1.2</v>
      </c>
      <c r="L1485" s="308">
        <f t="shared" si="250"/>
        <v>2.2000000000000002</v>
      </c>
      <c r="M1485" s="308">
        <f t="shared" si="251"/>
        <v>1.2</v>
      </c>
      <c r="N1485" s="308">
        <f t="shared" si="251"/>
        <v>2.2000000000000002</v>
      </c>
      <c r="O1485" s="308">
        <f t="shared" si="252"/>
        <v>3.4000000000000004</v>
      </c>
      <c r="P1485" s="34">
        <f t="shared" si="253"/>
        <v>0.39999999999999997</v>
      </c>
      <c r="Q1485" s="34">
        <f t="shared" si="253"/>
        <v>0.73333333333333339</v>
      </c>
      <c r="R1485" s="33"/>
      <c r="S1485" s="33"/>
      <c r="T1485" s="33">
        <f t="shared" si="254"/>
        <v>0.39999999999999997</v>
      </c>
      <c r="U1485" s="309">
        <f t="shared" si="254"/>
        <v>0.73333333333333339</v>
      </c>
      <c r="V1485" s="185"/>
      <c r="W1485" s="185">
        <f t="shared" si="255"/>
        <v>0.39999999999999997</v>
      </c>
      <c r="X1485" s="185">
        <f t="shared" si="255"/>
        <v>0.73333333333333339</v>
      </c>
      <c r="Y1485" s="185"/>
    </row>
    <row r="1486" spans="1:25" ht="18.75">
      <c r="A1486" s="181">
        <v>55</v>
      </c>
      <c r="B1486" s="306" t="s">
        <v>1794</v>
      </c>
      <c r="C1486" s="373"/>
      <c r="D1486" s="373" t="s">
        <v>3440</v>
      </c>
      <c r="E1486" s="312" t="s">
        <v>5054</v>
      </c>
      <c r="F1486" s="313">
        <v>59</v>
      </c>
      <c r="G1486" s="238">
        <v>1.6335000000000004</v>
      </c>
      <c r="H1486" s="238">
        <v>1.9605000000000001</v>
      </c>
      <c r="I1486" s="308">
        <f t="shared" si="248"/>
        <v>2.4</v>
      </c>
      <c r="J1486" s="308">
        <f t="shared" si="249"/>
        <v>2.2999999999999998</v>
      </c>
      <c r="K1486" s="308">
        <f t="shared" si="257"/>
        <v>0.8</v>
      </c>
      <c r="L1486" s="308">
        <f t="shared" si="250"/>
        <v>1.5</v>
      </c>
      <c r="M1486" s="308">
        <v>0</v>
      </c>
      <c r="N1486" s="308">
        <v>0</v>
      </c>
      <c r="O1486" s="308">
        <f t="shared" si="252"/>
        <v>0</v>
      </c>
      <c r="P1486" s="34">
        <f t="shared" si="253"/>
        <v>0</v>
      </c>
      <c r="Q1486" s="34">
        <f t="shared" si="253"/>
        <v>0</v>
      </c>
      <c r="R1486" s="33"/>
      <c r="S1486" s="33"/>
      <c r="T1486" s="33">
        <f t="shared" si="254"/>
        <v>0</v>
      </c>
      <c r="U1486" s="309">
        <f t="shared" si="254"/>
        <v>0</v>
      </c>
      <c r="V1486" s="185"/>
      <c r="W1486" s="185">
        <f t="shared" si="255"/>
        <v>0</v>
      </c>
      <c r="X1486" s="185">
        <f t="shared" si="255"/>
        <v>0</v>
      </c>
      <c r="Y1486" s="185"/>
    </row>
    <row r="1487" spans="1:25" ht="18.75">
      <c r="A1487" s="181">
        <v>56</v>
      </c>
      <c r="B1487" s="306" t="s">
        <v>1794</v>
      </c>
      <c r="C1487" s="373"/>
      <c r="D1487" s="373" t="s">
        <v>3430</v>
      </c>
      <c r="E1487" s="312" t="s">
        <v>5055</v>
      </c>
      <c r="F1487" s="313">
        <v>63</v>
      </c>
      <c r="G1487" s="238">
        <v>2.0289999999999995</v>
      </c>
      <c r="H1487" s="238">
        <v>2.8544999999999989</v>
      </c>
      <c r="I1487" s="308">
        <f t="shared" si="248"/>
        <v>2.6</v>
      </c>
      <c r="J1487" s="308">
        <f t="shared" si="249"/>
        <v>2.5</v>
      </c>
      <c r="K1487" s="308">
        <f t="shared" si="257"/>
        <v>0.9</v>
      </c>
      <c r="L1487" s="308">
        <f t="shared" si="250"/>
        <v>1.6</v>
      </c>
      <c r="M1487" s="308">
        <v>0</v>
      </c>
      <c r="N1487" s="308">
        <v>0</v>
      </c>
      <c r="O1487" s="308">
        <f t="shared" si="252"/>
        <v>0</v>
      </c>
      <c r="P1487" s="34">
        <f t="shared" si="253"/>
        <v>0</v>
      </c>
      <c r="Q1487" s="34">
        <f t="shared" si="253"/>
        <v>0</v>
      </c>
      <c r="R1487" s="33"/>
      <c r="S1487" s="33"/>
      <c r="T1487" s="33">
        <f t="shared" si="254"/>
        <v>0</v>
      </c>
      <c r="U1487" s="309">
        <f t="shared" si="254"/>
        <v>0</v>
      </c>
      <c r="V1487" s="185"/>
      <c r="W1487" s="185">
        <f t="shared" si="255"/>
        <v>0</v>
      </c>
      <c r="X1487" s="185">
        <f t="shared" si="255"/>
        <v>0</v>
      </c>
      <c r="Y1487" s="185"/>
    </row>
    <row r="1488" spans="1:25" ht="18.75">
      <c r="A1488" s="181">
        <v>57</v>
      </c>
      <c r="B1488" s="306" t="s">
        <v>1794</v>
      </c>
      <c r="C1488" s="373"/>
      <c r="D1488" s="373" t="s">
        <v>1221</v>
      </c>
      <c r="E1488" s="312" t="s">
        <v>5056</v>
      </c>
      <c r="F1488" s="313">
        <v>72</v>
      </c>
      <c r="G1488" s="238">
        <v>0.28899999999999981</v>
      </c>
      <c r="H1488" s="238"/>
      <c r="I1488" s="308">
        <f t="shared" si="248"/>
        <v>3</v>
      </c>
      <c r="J1488" s="308">
        <f t="shared" si="249"/>
        <v>2.8</v>
      </c>
      <c r="K1488" s="308">
        <f t="shared" si="257"/>
        <v>1</v>
      </c>
      <c r="L1488" s="308">
        <f t="shared" si="250"/>
        <v>1.8</v>
      </c>
      <c r="M1488" s="308">
        <f t="shared" si="251"/>
        <v>0.71100000000000019</v>
      </c>
      <c r="N1488" s="308">
        <f t="shared" si="251"/>
        <v>1.8</v>
      </c>
      <c r="O1488" s="308">
        <f t="shared" si="252"/>
        <v>2.5110000000000001</v>
      </c>
      <c r="P1488" s="34">
        <f t="shared" si="253"/>
        <v>0.23700000000000007</v>
      </c>
      <c r="Q1488" s="34">
        <f t="shared" si="253"/>
        <v>0.6</v>
      </c>
      <c r="R1488" s="33"/>
      <c r="S1488" s="33"/>
      <c r="T1488" s="33">
        <f t="shared" si="254"/>
        <v>0.23700000000000007</v>
      </c>
      <c r="U1488" s="309">
        <f t="shared" si="254"/>
        <v>0.6</v>
      </c>
      <c r="V1488" s="185"/>
      <c r="W1488" s="185">
        <f t="shared" si="255"/>
        <v>0.23700000000000007</v>
      </c>
      <c r="X1488" s="185">
        <f t="shared" si="255"/>
        <v>0.6</v>
      </c>
      <c r="Y1488" s="185"/>
    </row>
    <row r="1489" spans="1:25" ht="18.75">
      <c r="A1489" s="181">
        <v>58</v>
      </c>
      <c r="B1489" s="306" t="s">
        <v>1794</v>
      </c>
      <c r="C1489" s="373"/>
      <c r="D1489" s="373" t="s">
        <v>3509</v>
      </c>
      <c r="E1489" s="312" t="s">
        <v>5057</v>
      </c>
      <c r="F1489" s="313">
        <v>31</v>
      </c>
      <c r="G1489" s="238">
        <v>0.34999999999999976</v>
      </c>
      <c r="H1489" s="238">
        <v>0.89699999999999969</v>
      </c>
      <c r="I1489" s="308">
        <f t="shared" si="248"/>
        <v>1.3</v>
      </c>
      <c r="J1489" s="308">
        <f t="shared" si="249"/>
        <v>1.2000000000000002</v>
      </c>
      <c r="K1489" s="308">
        <f t="shared" si="257"/>
        <v>0.4</v>
      </c>
      <c r="L1489" s="308">
        <f t="shared" si="250"/>
        <v>0.8</v>
      </c>
      <c r="M1489" s="308">
        <f t="shared" si="251"/>
        <v>5.0000000000000266E-2</v>
      </c>
      <c r="N1489" s="308">
        <v>0</v>
      </c>
      <c r="O1489" s="308">
        <f t="shared" si="252"/>
        <v>5.0000000000000266E-2</v>
      </c>
      <c r="P1489" s="34">
        <f t="shared" si="253"/>
        <v>1.6666666666666757E-2</v>
      </c>
      <c r="Q1489" s="34">
        <f t="shared" si="253"/>
        <v>0</v>
      </c>
      <c r="R1489" s="33"/>
      <c r="S1489" s="33"/>
      <c r="T1489" s="33">
        <f t="shared" si="254"/>
        <v>1.6666666666666757E-2</v>
      </c>
      <c r="U1489" s="309">
        <f t="shared" si="254"/>
        <v>0</v>
      </c>
      <c r="V1489" s="185"/>
      <c r="W1489" s="185">
        <f t="shared" si="255"/>
        <v>1.6666666666666757E-2</v>
      </c>
      <c r="X1489" s="185">
        <f t="shared" si="255"/>
        <v>0</v>
      </c>
      <c r="Y1489" s="185"/>
    </row>
    <row r="1490" spans="1:25" ht="18.75">
      <c r="A1490" s="181">
        <v>59</v>
      </c>
      <c r="B1490" s="306" t="s">
        <v>1794</v>
      </c>
      <c r="C1490" s="373"/>
      <c r="D1490" s="373" t="s">
        <v>3475</v>
      </c>
      <c r="E1490" s="312" t="s">
        <v>5058</v>
      </c>
      <c r="F1490" s="313">
        <v>37</v>
      </c>
      <c r="G1490" s="238"/>
      <c r="H1490" s="238"/>
      <c r="I1490" s="308">
        <f t="shared" si="248"/>
        <v>1.5</v>
      </c>
      <c r="J1490" s="308">
        <f t="shared" si="249"/>
        <v>1.4</v>
      </c>
      <c r="K1490" s="308">
        <f t="shared" si="257"/>
        <v>0.5</v>
      </c>
      <c r="L1490" s="308">
        <f t="shared" si="250"/>
        <v>0.9</v>
      </c>
      <c r="M1490" s="308">
        <f t="shared" si="251"/>
        <v>0.5</v>
      </c>
      <c r="N1490" s="308">
        <f t="shared" si="251"/>
        <v>0.9</v>
      </c>
      <c r="O1490" s="308">
        <f t="shared" si="252"/>
        <v>1.4</v>
      </c>
      <c r="P1490" s="34">
        <f t="shared" si="253"/>
        <v>0.16666666666666666</v>
      </c>
      <c r="Q1490" s="34">
        <f t="shared" si="253"/>
        <v>0.3</v>
      </c>
      <c r="R1490" s="33"/>
      <c r="S1490" s="33"/>
      <c r="T1490" s="33">
        <f t="shared" si="254"/>
        <v>0.16666666666666666</v>
      </c>
      <c r="U1490" s="309">
        <f t="shared" si="254"/>
        <v>0.3</v>
      </c>
      <c r="V1490" s="185"/>
      <c r="W1490" s="185">
        <f t="shared" si="255"/>
        <v>0.16666666666666666</v>
      </c>
      <c r="X1490" s="185">
        <f t="shared" si="255"/>
        <v>0.3</v>
      </c>
      <c r="Y1490" s="185"/>
    </row>
    <row r="1491" spans="1:25" ht="18.75">
      <c r="A1491" s="181">
        <v>60</v>
      </c>
      <c r="B1491" s="306" t="s">
        <v>1794</v>
      </c>
      <c r="C1491" s="373"/>
      <c r="D1491" s="373" t="s">
        <v>3492</v>
      </c>
      <c r="E1491" s="312" t="s">
        <v>5059</v>
      </c>
      <c r="F1491" s="313">
        <v>29</v>
      </c>
      <c r="G1491" s="238"/>
      <c r="H1491" s="238"/>
      <c r="I1491" s="308">
        <f t="shared" si="248"/>
        <v>1.2</v>
      </c>
      <c r="J1491" s="308">
        <f t="shared" si="249"/>
        <v>1.1000000000000001</v>
      </c>
      <c r="K1491" s="308">
        <f t="shared" si="257"/>
        <v>0.4</v>
      </c>
      <c r="L1491" s="308">
        <f t="shared" si="250"/>
        <v>0.7</v>
      </c>
      <c r="M1491" s="308">
        <f t="shared" si="251"/>
        <v>0.4</v>
      </c>
      <c r="N1491" s="308">
        <f t="shared" si="251"/>
        <v>0.7</v>
      </c>
      <c r="O1491" s="308">
        <f t="shared" si="252"/>
        <v>1.1000000000000001</v>
      </c>
      <c r="P1491" s="34">
        <f t="shared" si="253"/>
        <v>0.13333333333333333</v>
      </c>
      <c r="Q1491" s="34">
        <f t="shared" si="253"/>
        <v>0.23333333333333331</v>
      </c>
      <c r="R1491" s="33"/>
      <c r="S1491" s="33"/>
      <c r="T1491" s="33">
        <f t="shared" si="254"/>
        <v>0.13333333333333333</v>
      </c>
      <c r="U1491" s="309">
        <f t="shared" si="254"/>
        <v>0.23333333333333331</v>
      </c>
      <c r="V1491" s="185"/>
      <c r="W1491" s="185">
        <f t="shared" si="255"/>
        <v>0.13333333333333333</v>
      </c>
      <c r="X1491" s="185">
        <f t="shared" si="255"/>
        <v>0.23333333333333331</v>
      </c>
      <c r="Y1491" s="185"/>
    </row>
    <row r="1492" spans="1:25" ht="31.5">
      <c r="A1492" s="181">
        <v>61</v>
      </c>
      <c r="B1492" s="306" t="s">
        <v>1794</v>
      </c>
      <c r="C1492" s="373"/>
      <c r="D1492" s="373"/>
      <c r="E1492" s="312" t="s">
        <v>5060</v>
      </c>
      <c r="F1492" s="313">
        <v>0</v>
      </c>
      <c r="G1492" s="238">
        <v>0.74550000000000005</v>
      </c>
      <c r="H1492" s="238">
        <v>2.2530000000000001</v>
      </c>
      <c r="I1492" s="308">
        <f t="shared" si="248"/>
        <v>0</v>
      </c>
      <c r="J1492" s="308">
        <f t="shared" si="249"/>
        <v>0</v>
      </c>
      <c r="K1492" s="308">
        <f t="shared" si="257"/>
        <v>0</v>
      </c>
      <c r="L1492" s="308">
        <f t="shared" si="250"/>
        <v>0</v>
      </c>
      <c r="M1492" s="308">
        <v>0</v>
      </c>
      <c r="N1492" s="308">
        <v>0</v>
      </c>
      <c r="O1492" s="308">
        <f t="shared" si="252"/>
        <v>0</v>
      </c>
      <c r="P1492" s="34">
        <f t="shared" si="253"/>
        <v>0</v>
      </c>
      <c r="Q1492" s="34">
        <f t="shared" si="253"/>
        <v>0</v>
      </c>
      <c r="R1492" s="33"/>
      <c r="S1492" s="33"/>
      <c r="T1492" s="33">
        <f t="shared" si="254"/>
        <v>0</v>
      </c>
      <c r="U1492" s="309">
        <f t="shared" si="254"/>
        <v>0</v>
      </c>
      <c r="V1492" s="185"/>
      <c r="W1492" s="185">
        <f t="shared" si="255"/>
        <v>0</v>
      </c>
      <c r="X1492" s="185">
        <f t="shared" si="255"/>
        <v>0</v>
      </c>
      <c r="Y1492" s="185"/>
    </row>
    <row r="1493" spans="1:25" ht="18.75">
      <c r="A1493" s="181">
        <v>62</v>
      </c>
      <c r="B1493" s="306" t="s">
        <v>1794</v>
      </c>
      <c r="C1493" s="373"/>
      <c r="D1493" s="373"/>
      <c r="E1493" s="312" t="s">
        <v>5061</v>
      </c>
      <c r="F1493" s="313">
        <v>160</v>
      </c>
      <c r="G1493" s="238"/>
      <c r="H1493" s="238"/>
      <c r="I1493" s="308">
        <f t="shared" si="248"/>
        <v>6.6</v>
      </c>
      <c r="J1493" s="308">
        <f t="shared" si="249"/>
        <v>6.3</v>
      </c>
      <c r="K1493" s="308">
        <f t="shared" si="257"/>
        <v>2.2000000000000002</v>
      </c>
      <c r="L1493" s="308">
        <f t="shared" si="250"/>
        <v>4.0999999999999996</v>
      </c>
      <c r="M1493" s="308">
        <f t="shared" si="251"/>
        <v>2.2000000000000002</v>
      </c>
      <c r="N1493" s="308">
        <f t="shared" si="251"/>
        <v>4.0999999999999996</v>
      </c>
      <c r="O1493" s="308">
        <f t="shared" si="252"/>
        <v>6.3</v>
      </c>
      <c r="P1493" s="34">
        <f t="shared" si="253"/>
        <v>0.73333333333333339</v>
      </c>
      <c r="Q1493" s="34">
        <f t="shared" si="253"/>
        <v>1.3666666666666665</v>
      </c>
      <c r="R1493" s="33"/>
      <c r="S1493" s="33"/>
      <c r="T1493" s="33">
        <f t="shared" si="254"/>
        <v>0.73333333333333339</v>
      </c>
      <c r="U1493" s="309">
        <f t="shared" si="254"/>
        <v>1.3666666666666665</v>
      </c>
      <c r="V1493" s="185"/>
      <c r="W1493" s="185">
        <f t="shared" si="255"/>
        <v>0.73333333333333339</v>
      </c>
      <c r="X1493" s="185">
        <f t="shared" si="255"/>
        <v>1.3666666666666665</v>
      </c>
      <c r="Y1493" s="185"/>
    </row>
    <row r="1494" spans="1:25" ht="18.75">
      <c r="A1494" s="181">
        <v>63</v>
      </c>
      <c r="B1494" s="306" t="s">
        <v>1794</v>
      </c>
      <c r="C1494" s="373"/>
      <c r="D1494" s="373"/>
      <c r="E1494" s="312" t="s">
        <v>5062</v>
      </c>
      <c r="F1494" s="313">
        <v>140</v>
      </c>
      <c r="G1494" s="238"/>
      <c r="H1494" s="238"/>
      <c r="I1494" s="308">
        <f t="shared" si="248"/>
        <v>5.8</v>
      </c>
      <c r="J1494" s="308">
        <f t="shared" si="249"/>
        <v>5.5</v>
      </c>
      <c r="K1494" s="308">
        <f t="shared" si="257"/>
        <v>1.9</v>
      </c>
      <c r="L1494" s="308">
        <f t="shared" si="250"/>
        <v>3.6</v>
      </c>
      <c r="M1494" s="308">
        <f t="shared" si="251"/>
        <v>1.9</v>
      </c>
      <c r="N1494" s="308">
        <f t="shared" si="251"/>
        <v>3.6</v>
      </c>
      <c r="O1494" s="308">
        <f t="shared" si="252"/>
        <v>5.5</v>
      </c>
      <c r="P1494" s="34">
        <f t="shared" si="253"/>
        <v>0.6333333333333333</v>
      </c>
      <c r="Q1494" s="34">
        <f t="shared" si="253"/>
        <v>1.2</v>
      </c>
      <c r="R1494" s="33"/>
      <c r="S1494" s="33"/>
      <c r="T1494" s="33">
        <f t="shared" si="254"/>
        <v>0.6333333333333333</v>
      </c>
      <c r="U1494" s="309">
        <f t="shared" si="254"/>
        <v>1.2</v>
      </c>
      <c r="V1494" s="185"/>
      <c r="W1494" s="185">
        <f t="shared" si="255"/>
        <v>0.6333333333333333</v>
      </c>
      <c r="X1494" s="185">
        <f t="shared" si="255"/>
        <v>1.2</v>
      </c>
      <c r="Y1494" s="185"/>
    </row>
    <row r="1495" spans="1:25" ht="18.75">
      <c r="A1495" s="181">
        <v>64</v>
      </c>
      <c r="B1495" s="306" t="s">
        <v>1794</v>
      </c>
      <c r="C1495" s="373"/>
      <c r="D1495" s="373"/>
      <c r="E1495" s="310" t="s">
        <v>5063</v>
      </c>
      <c r="F1495" s="181">
        <v>190</v>
      </c>
      <c r="G1495" s="238">
        <v>0.66099999999999892</v>
      </c>
      <c r="H1495" s="238">
        <v>2.4939999999999989</v>
      </c>
      <c r="I1495" s="308">
        <f t="shared" si="248"/>
        <v>7.8</v>
      </c>
      <c r="J1495" s="308">
        <f t="shared" si="249"/>
        <v>7.4</v>
      </c>
      <c r="K1495" s="308">
        <f t="shared" si="257"/>
        <v>2.6</v>
      </c>
      <c r="L1495" s="308">
        <f t="shared" si="250"/>
        <v>4.8</v>
      </c>
      <c r="M1495" s="308">
        <f t="shared" si="251"/>
        <v>1.9390000000000012</v>
      </c>
      <c r="N1495" s="308">
        <f t="shared" si="251"/>
        <v>2.3060000000000009</v>
      </c>
      <c r="O1495" s="308">
        <f t="shared" si="252"/>
        <v>4.2450000000000019</v>
      </c>
      <c r="P1495" s="34">
        <f t="shared" si="253"/>
        <v>0.64633333333333376</v>
      </c>
      <c r="Q1495" s="34">
        <f t="shared" si="253"/>
        <v>0.76866666666666694</v>
      </c>
      <c r="R1495" s="33"/>
      <c r="S1495" s="33"/>
      <c r="T1495" s="33">
        <f t="shared" si="254"/>
        <v>0.64633333333333376</v>
      </c>
      <c r="U1495" s="309">
        <f t="shared" si="254"/>
        <v>0.76866666666666694</v>
      </c>
      <c r="V1495" s="185"/>
      <c r="W1495" s="185">
        <f t="shared" si="255"/>
        <v>0.64633333333333376</v>
      </c>
      <c r="X1495" s="185">
        <f t="shared" si="255"/>
        <v>0.76866666666666694</v>
      </c>
      <c r="Y1495" s="185"/>
    </row>
    <row r="1496" spans="1:25" ht="18.75">
      <c r="A1496" s="181">
        <v>65</v>
      </c>
      <c r="B1496" s="306" t="s">
        <v>1794</v>
      </c>
      <c r="C1496" s="373"/>
      <c r="D1496" s="373" t="s">
        <v>3386</v>
      </c>
      <c r="E1496" s="310" t="s">
        <v>5064</v>
      </c>
      <c r="F1496" s="181">
        <v>40</v>
      </c>
      <c r="G1496" s="238">
        <v>6.1099999999999766E-2</v>
      </c>
      <c r="H1496" s="238">
        <v>0.50339999999999996</v>
      </c>
      <c r="I1496" s="308">
        <f t="shared" ref="I1496" si="258">ROUND(F1496*55/100*50*0.0015,1)</f>
        <v>1.7</v>
      </c>
      <c r="J1496" s="308">
        <f t="shared" ref="J1496" si="259">K1496+L1496</f>
        <v>1.6</v>
      </c>
      <c r="K1496" s="308">
        <f t="shared" si="257"/>
        <v>0.6</v>
      </c>
      <c r="L1496" s="308">
        <f t="shared" ref="L1496" si="260">ROUND(I1496*2/3.25,1)</f>
        <v>1</v>
      </c>
      <c r="M1496" s="308">
        <f t="shared" ref="M1496:N1496" si="261">K1496-G1496</f>
        <v>0.53890000000000016</v>
      </c>
      <c r="N1496" s="308">
        <f t="shared" si="261"/>
        <v>0.49660000000000004</v>
      </c>
      <c r="O1496" s="308">
        <f t="shared" ref="O1496:O1497" si="262">M1496+N1496</f>
        <v>1.0355000000000003</v>
      </c>
      <c r="P1496" s="34">
        <f>M1496*1/3</f>
        <v>0.17963333333333339</v>
      </c>
      <c r="Q1496" s="34">
        <f>N1496*1/3</f>
        <v>0.16553333333333334</v>
      </c>
      <c r="R1496" s="33"/>
      <c r="S1496" s="33"/>
      <c r="T1496" s="33">
        <f>M1496*1/3</f>
        <v>0.17963333333333339</v>
      </c>
      <c r="U1496" s="309">
        <f>N1496*1/3</f>
        <v>0.16553333333333334</v>
      </c>
      <c r="V1496" s="185"/>
      <c r="W1496" s="185">
        <f>M1496*1/3</f>
        <v>0.17963333333333339</v>
      </c>
      <c r="X1496" s="185">
        <f>N1496*1/3</f>
        <v>0.16553333333333334</v>
      </c>
      <c r="Y1496" s="185"/>
    </row>
    <row r="1497" spans="1:25" ht="20.25">
      <c r="A1497" s="317"/>
      <c r="B1497" s="318"/>
      <c r="C1497" s="318"/>
      <c r="D1497" s="319"/>
      <c r="E1497" s="320" t="s">
        <v>225</v>
      </c>
      <c r="F1497" s="321"/>
      <c r="G1497" s="322"/>
      <c r="H1497" s="322"/>
      <c r="I1497" s="322">
        <f t="shared" ref="I1497:Q1497" si="263">SUM(I1432:I1496)</f>
        <v>297.89999999999998</v>
      </c>
      <c r="J1497" s="322"/>
      <c r="K1497" s="322">
        <f t="shared" si="263"/>
        <v>100.40000000000002</v>
      </c>
      <c r="L1497" s="322">
        <f t="shared" si="263"/>
        <v>183.60000000000002</v>
      </c>
      <c r="M1497" s="322">
        <f t="shared" si="263"/>
        <v>63.316399999999994</v>
      </c>
      <c r="N1497" s="322">
        <f t="shared" si="263"/>
        <v>121.0851</v>
      </c>
      <c r="O1497" s="308">
        <f t="shared" si="262"/>
        <v>184.4015</v>
      </c>
      <c r="P1497" s="324">
        <f t="shared" si="263"/>
        <v>21.105466666666668</v>
      </c>
      <c r="Q1497" s="324">
        <f t="shared" si="263"/>
        <v>40.361700000000013</v>
      </c>
      <c r="R1497" s="322"/>
      <c r="S1497" s="322"/>
      <c r="T1497" s="322">
        <f>SUM(T1432:T1496)</f>
        <v>21.105466666666668</v>
      </c>
      <c r="U1497" s="322">
        <f>SUM(U1432:U1496)</f>
        <v>40.361700000000013</v>
      </c>
      <c r="V1497" s="322"/>
      <c r="W1497" s="322">
        <f>SUM(W1432:W1496)</f>
        <v>21.105466666666668</v>
      </c>
      <c r="X1497" s="322">
        <f>SUM(X1432:X1496)</f>
        <v>40.361700000000013</v>
      </c>
      <c r="Y1497" s="322"/>
    </row>
    <row r="1498" spans="1:25">
      <c r="A1498" s="44"/>
      <c r="B1498" s="243"/>
      <c r="C1498" s="243"/>
      <c r="D1498" s="243"/>
      <c r="E1498" s="243"/>
      <c r="F1498" s="44"/>
      <c r="G1498" s="243"/>
      <c r="H1498" s="243"/>
      <c r="I1498" s="243"/>
      <c r="J1498" s="243"/>
      <c r="K1498" s="243"/>
      <c r="L1498" s="243"/>
      <c r="M1498" s="243"/>
      <c r="N1498" s="243"/>
      <c r="O1498" s="243"/>
      <c r="P1498" s="243"/>
      <c r="Q1498" s="243"/>
      <c r="R1498" s="243"/>
      <c r="S1498" s="243"/>
      <c r="T1498" s="243"/>
      <c r="U1498" s="243"/>
      <c r="V1498" s="243"/>
      <c r="W1498" s="243"/>
      <c r="X1498" s="243"/>
      <c r="Y1498" s="243"/>
    </row>
    <row r="1499" spans="1:25">
      <c r="A1499" s="44"/>
      <c r="B1499" s="243"/>
      <c r="C1499" s="243"/>
      <c r="D1499" s="243"/>
      <c r="E1499" s="243"/>
      <c r="F1499" s="44"/>
      <c r="G1499" s="243"/>
      <c r="H1499" s="243"/>
      <c r="I1499" s="243"/>
      <c r="J1499" s="243"/>
      <c r="K1499" s="243"/>
      <c r="L1499" s="243"/>
      <c r="M1499" s="243"/>
      <c r="N1499" s="243"/>
      <c r="O1499" s="243"/>
      <c r="P1499" s="243"/>
      <c r="Q1499" s="243"/>
      <c r="R1499" s="243"/>
      <c r="S1499" s="243"/>
      <c r="T1499" s="243"/>
      <c r="U1499" s="243"/>
      <c r="V1499" s="243"/>
      <c r="W1499" s="243"/>
      <c r="X1499" s="243"/>
      <c r="Y1499" s="243"/>
    </row>
    <row r="1500" spans="1:25">
      <c r="A1500" s="44"/>
      <c r="B1500" s="243"/>
      <c r="C1500" s="243"/>
      <c r="D1500" s="243"/>
      <c r="E1500" s="243"/>
      <c r="F1500" s="44"/>
      <c r="G1500" s="243"/>
      <c r="H1500" s="243"/>
      <c r="I1500" s="243"/>
      <c r="J1500" s="243"/>
      <c r="K1500" s="243"/>
      <c r="L1500" s="243"/>
      <c r="M1500" s="243"/>
      <c r="N1500" s="243"/>
      <c r="O1500" s="243"/>
      <c r="P1500" s="243"/>
      <c r="Q1500" s="243"/>
      <c r="R1500" s="243"/>
      <c r="S1500" s="243"/>
      <c r="T1500" s="243"/>
      <c r="U1500" s="243"/>
      <c r="V1500" s="243"/>
      <c r="W1500" s="243"/>
      <c r="X1500" s="243"/>
      <c r="Y1500" s="243"/>
    </row>
    <row r="1501" spans="1:25">
      <c r="A1501" s="44"/>
      <c r="B1501" s="243"/>
      <c r="C1501" s="243"/>
      <c r="D1501" s="243"/>
      <c r="E1501" s="243"/>
      <c r="F1501" s="44"/>
      <c r="G1501" s="243"/>
      <c r="H1501" s="243"/>
      <c r="I1501" s="243"/>
      <c r="J1501" s="243"/>
      <c r="K1501" s="243"/>
      <c r="L1501" s="243"/>
      <c r="M1501" s="243"/>
      <c r="N1501" s="243"/>
      <c r="O1501" s="243"/>
      <c r="P1501" s="243"/>
      <c r="Q1501" s="243"/>
      <c r="R1501" s="243"/>
      <c r="S1501" s="243"/>
      <c r="T1501" s="243"/>
      <c r="U1501" s="243"/>
      <c r="V1501" s="243"/>
      <c r="W1501" s="243"/>
      <c r="X1501" s="243"/>
      <c r="Y1501" s="243"/>
    </row>
    <row r="1502" spans="1:25">
      <c r="A1502" s="44"/>
      <c r="B1502" s="243"/>
      <c r="C1502" s="243"/>
      <c r="D1502" s="243"/>
      <c r="E1502" s="243"/>
      <c r="F1502" s="44"/>
      <c r="G1502" s="243"/>
      <c r="H1502" s="243"/>
      <c r="I1502" s="243"/>
      <c r="J1502" s="243"/>
      <c r="K1502" s="243"/>
      <c r="L1502" s="243"/>
      <c r="M1502" s="243"/>
      <c r="N1502" s="243"/>
      <c r="O1502" s="243"/>
      <c r="P1502" s="243"/>
      <c r="Q1502" s="243"/>
      <c r="R1502" s="243"/>
      <c r="S1502" s="243"/>
      <c r="T1502" s="243"/>
      <c r="U1502" s="243"/>
      <c r="V1502" s="243"/>
      <c r="W1502" s="243"/>
      <c r="X1502" s="243"/>
      <c r="Y1502" s="243"/>
    </row>
    <row r="1503" spans="1:25">
      <c r="A1503" s="44"/>
      <c r="B1503" s="243"/>
      <c r="C1503" s="243"/>
      <c r="D1503" s="243"/>
      <c r="E1503" s="243"/>
      <c r="F1503" s="44"/>
      <c r="G1503" s="243"/>
      <c r="H1503" s="243"/>
      <c r="I1503" s="243"/>
      <c r="J1503" s="243"/>
      <c r="K1503" s="243"/>
      <c r="L1503" s="243"/>
      <c r="M1503" s="243"/>
      <c r="N1503" s="243"/>
      <c r="O1503" s="243"/>
      <c r="P1503" s="243"/>
      <c r="Q1503" s="243"/>
      <c r="R1503" s="243"/>
      <c r="S1503" s="243"/>
      <c r="T1503" s="243"/>
      <c r="U1503" s="243"/>
      <c r="V1503" s="243"/>
      <c r="W1503" s="243"/>
      <c r="X1503" s="243"/>
      <c r="Y1503" s="243"/>
    </row>
    <row r="1504" spans="1:25">
      <c r="A1504" s="44"/>
      <c r="B1504" s="243"/>
      <c r="C1504" s="243"/>
      <c r="D1504" s="243"/>
      <c r="E1504" s="243"/>
      <c r="F1504" s="44"/>
      <c r="G1504" s="243"/>
      <c r="H1504" s="243"/>
      <c r="I1504" s="243"/>
      <c r="J1504" s="243"/>
      <c r="K1504" s="243"/>
      <c r="L1504" s="243"/>
      <c r="M1504" s="243"/>
      <c r="N1504" s="243"/>
      <c r="O1504" s="243"/>
      <c r="P1504" s="243"/>
      <c r="Q1504" s="243"/>
      <c r="R1504" s="243"/>
      <c r="S1504" s="243"/>
      <c r="T1504" s="243"/>
      <c r="U1504" s="243"/>
      <c r="V1504" s="243"/>
      <c r="W1504" s="243"/>
      <c r="X1504" s="243"/>
      <c r="Y1504" s="243"/>
    </row>
    <row r="1505" spans="1:25">
      <c r="A1505" s="44"/>
      <c r="B1505" s="243"/>
      <c r="C1505" s="243"/>
      <c r="D1505" s="243"/>
      <c r="E1505" s="243"/>
      <c r="F1505" s="44"/>
      <c r="G1505" s="243"/>
      <c r="H1505" s="243"/>
      <c r="I1505" s="243"/>
      <c r="J1505" s="243"/>
      <c r="K1505" s="243"/>
      <c r="L1505" s="243"/>
      <c r="M1505" s="243"/>
      <c r="N1505" s="243"/>
      <c r="O1505" s="243"/>
      <c r="P1505" s="243"/>
      <c r="Q1505" s="243"/>
      <c r="R1505" s="243"/>
      <c r="S1505" s="243"/>
      <c r="T1505" s="243"/>
      <c r="U1505" s="243"/>
      <c r="V1505" s="243"/>
      <c r="W1505" s="243"/>
      <c r="X1505" s="243"/>
      <c r="Y1505" s="243"/>
    </row>
    <row r="1506" spans="1:25">
      <c r="A1506" s="44"/>
      <c r="B1506" s="243"/>
      <c r="C1506" s="243"/>
      <c r="D1506" s="243"/>
      <c r="E1506" s="243"/>
      <c r="F1506" s="44"/>
      <c r="G1506" s="243"/>
      <c r="H1506" s="243"/>
      <c r="I1506" s="243"/>
      <c r="J1506" s="243"/>
      <c r="K1506" s="243"/>
      <c r="L1506" s="243"/>
      <c r="M1506" s="243"/>
      <c r="N1506" s="243"/>
      <c r="O1506" s="243"/>
      <c r="P1506" s="243"/>
      <c r="Q1506" s="243"/>
      <c r="R1506" s="243"/>
      <c r="S1506" s="243"/>
      <c r="T1506" s="243"/>
      <c r="U1506" s="243"/>
      <c r="V1506" s="243"/>
      <c r="W1506" s="243"/>
      <c r="X1506" s="243"/>
      <c r="Y1506" s="243"/>
    </row>
    <row r="1507" spans="1:25">
      <c r="A1507" s="44"/>
      <c r="B1507" s="243"/>
      <c r="C1507" s="243"/>
      <c r="D1507" s="243"/>
      <c r="E1507" s="243"/>
      <c r="F1507" s="44"/>
      <c r="G1507" s="243"/>
      <c r="H1507" s="243"/>
      <c r="I1507" s="243"/>
      <c r="J1507" s="243"/>
      <c r="K1507" s="243"/>
      <c r="L1507" s="243"/>
      <c r="M1507" s="243"/>
      <c r="N1507" s="243"/>
      <c r="O1507" s="243"/>
      <c r="P1507" s="243"/>
      <c r="Q1507" s="243"/>
      <c r="R1507" s="243"/>
      <c r="S1507" s="243"/>
      <c r="T1507" s="243"/>
      <c r="U1507" s="243"/>
      <c r="V1507" s="243"/>
      <c r="W1507" s="243"/>
      <c r="X1507" s="243"/>
      <c r="Y1507" s="243"/>
    </row>
    <row r="1508" spans="1:25">
      <c r="A1508" s="44"/>
      <c r="B1508" s="243"/>
      <c r="C1508" s="243"/>
      <c r="D1508" s="243"/>
      <c r="E1508" s="243"/>
      <c r="F1508" s="44"/>
      <c r="G1508" s="243"/>
      <c r="H1508" s="243"/>
      <c r="I1508" s="243"/>
      <c r="J1508" s="243"/>
      <c r="K1508" s="243"/>
      <c r="L1508" s="243"/>
      <c r="M1508" s="243"/>
      <c r="N1508" s="243"/>
      <c r="O1508" s="243"/>
      <c r="P1508" s="243"/>
      <c r="Q1508" s="243"/>
      <c r="R1508" s="243"/>
      <c r="S1508" s="243"/>
      <c r="T1508" s="243"/>
      <c r="U1508" s="243"/>
      <c r="V1508" s="243"/>
      <c r="W1508" s="243"/>
      <c r="X1508" s="243"/>
      <c r="Y1508" s="243"/>
    </row>
    <row r="1509" spans="1:25">
      <c r="A1509" s="44"/>
      <c r="B1509" s="243"/>
      <c r="C1509" s="243"/>
      <c r="D1509" s="243"/>
      <c r="E1509" s="243"/>
      <c r="F1509" s="44"/>
      <c r="G1509" s="243"/>
      <c r="H1509" s="243"/>
      <c r="I1509" s="243"/>
      <c r="J1509" s="243"/>
      <c r="K1509" s="243"/>
      <c r="L1509" s="243"/>
      <c r="M1509" s="243"/>
      <c r="N1509" s="243"/>
      <c r="O1509" s="243"/>
      <c r="P1509" s="243"/>
      <c r="Q1509" s="243"/>
      <c r="R1509" s="243"/>
      <c r="S1509" s="243"/>
      <c r="T1509" s="243"/>
      <c r="U1509" s="243"/>
      <c r="V1509" s="243"/>
      <c r="W1509" s="243"/>
      <c r="X1509" s="243"/>
      <c r="Y1509" s="243"/>
    </row>
    <row r="1510" spans="1:25">
      <c r="A1510" s="44"/>
      <c r="B1510" s="243"/>
      <c r="C1510" s="243"/>
      <c r="D1510" s="243"/>
      <c r="E1510" s="243"/>
      <c r="F1510" s="44"/>
      <c r="G1510" s="243"/>
      <c r="H1510" s="243"/>
      <c r="I1510" s="243"/>
      <c r="J1510" s="243"/>
      <c r="K1510" s="243"/>
      <c r="L1510" s="243"/>
      <c r="M1510" s="243"/>
      <c r="N1510" s="243"/>
      <c r="O1510" s="243"/>
      <c r="P1510" s="243"/>
      <c r="Q1510" s="243"/>
      <c r="R1510" s="243"/>
      <c r="S1510" s="243"/>
      <c r="T1510" s="243"/>
      <c r="U1510" s="243"/>
      <c r="V1510" s="243"/>
      <c r="W1510" s="243"/>
      <c r="X1510" s="243"/>
      <c r="Y1510" s="243"/>
    </row>
    <row r="1511" spans="1:25">
      <c r="A1511" s="44"/>
      <c r="B1511" s="243"/>
      <c r="C1511" s="243"/>
      <c r="D1511" s="243"/>
      <c r="E1511" s="243"/>
      <c r="F1511" s="44"/>
      <c r="G1511" s="243"/>
      <c r="H1511" s="243"/>
      <c r="I1511" s="243"/>
      <c r="J1511" s="243"/>
      <c r="K1511" s="243"/>
      <c r="L1511" s="243"/>
      <c r="M1511" s="243"/>
      <c r="N1511" s="243"/>
      <c r="O1511" s="243"/>
      <c r="P1511" s="243"/>
      <c r="Q1511" s="243"/>
      <c r="R1511" s="243"/>
      <c r="S1511" s="243"/>
      <c r="T1511" s="243"/>
      <c r="U1511" s="243"/>
      <c r="V1511" s="243"/>
      <c r="W1511" s="243"/>
      <c r="X1511" s="243"/>
      <c r="Y1511" s="243"/>
    </row>
    <row r="1512" spans="1:25">
      <c r="A1512" s="44"/>
      <c r="B1512" s="243"/>
      <c r="C1512" s="243"/>
      <c r="D1512" s="243"/>
      <c r="E1512" s="243"/>
      <c r="F1512" s="44"/>
      <c r="G1512" s="243"/>
      <c r="H1512" s="243"/>
      <c r="I1512" s="243"/>
      <c r="J1512" s="243"/>
      <c r="K1512" s="243"/>
      <c r="L1512" s="243"/>
      <c r="M1512" s="243"/>
      <c r="N1512" s="243"/>
      <c r="O1512" s="243"/>
      <c r="P1512" s="243"/>
      <c r="Q1512" s="243"/>
      <c r="R1512" s="243"/>
      <c r="S1512" s="243"/>
      <c r="T1512" s="243"/>
      <c r="U1512" s="243"/>
      <c r="V1512" s="243"/>
      <c r="W1512" s="243"/>
      <c r="X1512" s="243"/>
      <c r="Y1512" s="243"/>
    </row>
    <row r="1513" spans="1:25">
      <c r="A1513" s="44"/>
      <c r="B1513" s="243"/>
      <c r="C1513" s="243"/>
      <c r="D1513" s="243"/>
      <c r="E1513" s="243"/>
      <c r="F1513" s="44"/>
      <c r="G1513" s="243"/>
      <c r="H1513" s="243"/>
      <c r="I1513" s="243"/>
      <c r="J1513" s="243"/>
      <c r="K1513" s="243"/>
      <c r="L1513" s="243"/>
      <c r="M1513" s="243"/>
      <c r="N1513" s="243"/>
      <c r="O1513" s="243"/>
      <c r="P1513" s="243"/>
      <c r="Q1513" s="243"/>
      <c r="R1513" s="243"/>
      <c r="S1513" s="243"/>
      <c r="T1513" s="243"/>
      <c r="U1513" s="243"/>
      <c r="V1513" s="243"/>
      <c r="W1513" s="243"/>
      <c r="X1513" s="243"/>
      <c r="Y1513" s="243"/>
    </row>
    <row r="1514" spans="1:25">
      <c r="A1514" s="44"/>
      <c r="B1514" s="243"/>
      <c r="C1514" s="243"/>
      <c r="D1514" s="243"/>
      <c r="E1514" s="243"/>
      <c r="F1514" s="44"/>
      <c r="G1514" s="243"/>
      <c r="H1514" s="243"/>
      <c r="I1514" s="243"/>
      <c r="J1514" s="243"/>
      <c r="K1514" s="243"/>
      <c r="L1514" s="243"/>
      <c r="M1514" s="243"/>
      <c r="N1514" s="243"/>
      <c r="O1514" s="243"/>
      <c r="P1514" s="243"/>
      <c r="Q1514" s="243"/>
      <c r="R1514" s="243"/>
      <c r="S1514" s="243"/>
      <c r="T1514" s="243"/>
      <c r="U1514" s="243"/>
      <c r="V1514" s="243"/>
      <c r="W1514" s="243"/>
      <c r="X1514" s="243"/>
      <c r="Y1514" s="243"/>
    </row>
    <row r="1515" spans="1:25" ht="18.75">
      <c r="A1515" s="181">
        <v>1</v>
      </c>
      <c r="B1515" s="306" t="s">
        <v>108</v>
      </c>
      <c r="C1515" s="307"/>
      <c r="D1515" s="307" t="s">
        <v>3353</v>
      </c>
      <c r="E1515" s="307" t="s">
        <v>5065</v>
      </c>
      <c r="F1515" s="181">
        <v>303</v>
      </c>
      <c r="G1515" s="238"/>
      <c r="H1515" s="238"/>
      <c r="I1515" s="308">
        <f t="shared" ref="I1515:I1557" si="264">ROUND(F1515*55/100*50*0.0015,1)</f>
        <v>12.5</v>
      </c>
      <c r="J1515" s="308">
        <f t="shared" ref="J1515:J1557" si="265">K1515+L1515</f>
        <v>11.9</v>
      </c>
      <c r="K1515" s="308">
        <f t="shared" ref="K1515:K1557" si="266">ROUND(I1515*1/3,1)</f>
        <v>4.2</v>
      </c>
      <c r="L1515" s="308">
        <f t="shared" ref="L1515:L1557" si="267">ROUND(I1515*2/3.25,1)</f>
        <v>7.7</v>
      </c>
      <c r="M1515" s="308">
        <f t="shared" ref="M1515:N1557" si="268">K1515-G1515</f>
        <v>4.2</v>
      </c>
      <c r="N1515" s="308">
        <f t="shared" si="268"/>
        <v>7.7</v>
      </c>
      <c r="O1515" s="308">
        <f t="shared" ref="O1515:O1558" si="269">M1515+N1515</f>
        <v>11.9</v>
      </c>
      <c r="P1515" s="34">
        <f t="shared" ref="P1515:Q1557" si="270">M1515*1/3</f>
        <v>1.4000000000000001</v>
      </c>
      <c r="Q1515" s="34">
        <f t="shared" si="270"/>
        <v>2.5666666666666669</v>
      </c>
      <c r="R1515" s="33"/>
      <c r="S1515" s="33"/>
      <c r="T1515" s="33">
        <f t="shared" ref="T1515:U1557" si="271">M1515*1/3</f>
        <v>1.4000000000000001</v>
      </c>
      <c r="U1515" s="309">
        <f t="shared" si="271"/>
        <v>2.5666666666666669</v>
      </c>
      <c r="V1515" s="185"/>
      <c r="W1515" s="185">
        <f t="shared" ref="W1515:X1557" si="272">M1515*1/3</f>
        <v>1.4000000000000001</v>
      </c>
      <c r="X1515" s="185">
        <f t="shared" si="272"/>
        <v>2.5666666666666669</v>
      </c>
      <c r="Y1515" s="185"/>
    </row>
    <row r="1516" spans="1:25" ht="18.75">
      <c r="A1516" s="181">
        <v>2</v>
      </c>
      <c r="B1516" s="306" t="s">
        <v>108</v>
      </c>
      <c r="C1516" s="307"/>
      <c r="D1516" s="307" t="s">
        <v>3348</v>
      </c>
      <c r="E1516" s="307" t="s">
        <v>5066</v>
      </c>
      <c r="F1516" s="181">
        <v>105</v>
      </c>
      <c r="G1516" s="238"/>
      <c r="H1516" s="238"/>
      <c r="I1516" s="308">
        <f t="shared" si="264"/>
        <v>4.3</v>
      </c>
      <c r="J1516" s="308">
        <f t="shared" si="265"/>
        <v>4</v>
      </c>
      <c r="K1516" s="308">
        <f t="shared" si="266"/>
        <v>1.4</v>
      </c>
      <c r="L1516" s="308">
        <f t="shared" si="267"/>
        <v>2.6</v>
      </c>
      <c r="M1516" s="308">
        <f t="shared" si="268"/>
        <v>1.4</v>
      </c>
      <c r="N1516" s="308">
        <f t="shared" si="268"/>
        <v>2.6</v>
      </c>
      <c r="O1516" s="308">
        <f t="shared" si="269"/>
        <v>4</v>
      </c>
      <c r="P1516" s="34">
        <f t="shared" si="270"/>
        <v>0.46666666666666662</v>
      </c>
      <c r="Q1516" s="34">
        <f t="shared" si="270"/>
        <v>0.8666666666666667</v>
      </c>
      <c r="R1516" s="33"/>
      <c r="S1516" s="33"/>
      <c r="T1516" s="33">
        <f t="shared" si="271"/>
        <v>0.46666666666666662</v>
      </c>
      <c r="U1516" s="309">
        <f t="shared" si="271"/>
        <v>0.8666666666666667</v>
      </c>
      <c r="V1516" s="185"/>
      <c r="W1516" s="185">
        <f t="shared" si="272"/>
        <v>0.46666666666666662</v>
      </c>
      <c r="X1516" s="185">
        <f t="shared" si="272"/>
        <v>0.8666666666666667</v>
      </c>
      <c r="Y1516" s="185"/>
    </row>
    <row r="1517" spans="1:25" ht="18.75">
      <c r="A1517" s="181">
        <v>3</v>
      </c>
      <c r="B1517" s="306" t="s">
        <v>108</v>
      </c>
      <c r="C1517" s="307"/>
      <c r="D1517" s="307" t="s">
        <v>3232</v>
      </c>
      <c r="E1517" s="307" t="s">
        <v>5067</v>
      </c>
      <c r="F1517" s="181">
        <v>165</v>
      </c>
      <c r="G1517" s="238"/>
      <c r="H1517" s="238"/>
      <c r="I1517" s="308">
        <f t="shared" si="264"/>
        <v>6.8</v>
      </c>
      <c r="J1517" s="308">
        <f t="shared" si="265"/>
        <v>6.8000000000000007</v>
      </c>
      <c r="K1517" s="308">
        <v>2.4</v>
      </c>
      <c r="L1517" s="308">
        <v>4.4000000000000004</v>
      </c>
      <c r="M1517" s="308">
        <f t="shared" si="268"/>
        <v>2.4</v>
      </c>
      <c r="N1517" s="308">
        <f t="shared" si="268"/>
        <v>4.4000000000000004</v>
      </c>
      <c r="O1517" s="308">
        <f t="shared" si="269"/>
        <v>6.8000000000000007</v>
      </c>
      <c r="P1517" s="34">
        <f t="shared" si="270"/>
        <v>0.79999999999999993</v>
      </c>
      <c r="Q1517" s="34">
        <f t="shared" si="270"/>
        <v>1.4666666666666668</v>
      </c>
      <c r="R1517" s="33"/>
      <c r="S1517" s="33"/>
      <c r="T1517" s="33">
        <f t="shared" si="271"/>
        <v>0.79999999999999993</v>
      </c>
      <c r="U1517" s="309">
        <f t="shared" si="271"/>
        <v>1.4666666666666668</v>
      </c>
      <c r="V1517" s="185"/>
      <c r="W1517" s="185">
        <f t="shared" si="272"/>
        <v>0.79999999999999993</v>
      </c>
      <c r="X1517" s="185">
        <f t="shared" si="272"/>
        <v>1.4666666666666668</v>
      </c>
      <c r="Y1517" s="185"/>
    </row>
    <row r="1518" spans="1:25" ht="18.75">
      <c r="A1518" s="181">
        <v>4</v>
      </c>
      <c r="B1518" s="306" t="s">
        <v>108</v>
      </c>
      <c r="C1518" s="307"/>
      <c r="D1518" s="307"/>
      <c r="E1518" s="307" t="s">
        <v>5068</v>
      </c>
      <c r="F1518" s="181">
        <v>56</v>
      </c>
      <c r="G1518" s="238"/>
      <c r="H1518" s="238"/>
      <c r="I1518" s="308">
        <f t="shared" si="264"/>
        <v>2.2999999999999998</v>
      </c>
      <c r="J1518" s="308">
        <f t="shared" si="265"/>
        <v>2.2000000000000002</v>
      </c>
      <c r="K1518" s="308">
        <f t="shared" si="266"/>
        <v>0.8</v>
      </c>
      <c r="L1518" s="308">
        <f t="shared" si="267"/>
        <v>1.4</v>
      </c>
      <c r="M1518" s="308">
        <f t="shared" si="268"/>
        <v>0.8</v>
      </c>
      <c r="N1518" s="308">
        <f t="shared" si="268"/>
        <v>1.4</v>
      </c>
      <c r="O1518" s="308">
        <f t="shared" si="269"/>
        <v>2.2000000000000002</v>
      </c>
      <c r="P1518" s="34">
        <f t="shared" si="270"/>
        <v>0.26666666666666666</v>
      </c>
      <c r="Q1518" s="34">
        <f t="shared" si="270"/>
        <v>0.46666666666666662</v>
      </c>
      <c r="R1518" s="33"/>
      <c r="S1518" s="33"/>
      <c r="T1518" s="33">
        <f t="shared" si="271"/>
        <v>0.26666666666666666</v>
      </c>
      <c r="U1518" s="309">
        <f t="shared" si="271"/>
        <v>0.46666666666666662</v>
      </c>
      <c r="V1518" s="185"/>
      <c r="W1518" s="185">
        <f t="shared" si="272"/>
        <v>0.26666666666666666</v>
      </c>
      <c r="X1518" s="185">
        <f t="shared" si="272"/>
        <v>0.46666666666666662</v>
      </c>
      <c r="Y1518" s="185"/>
    </row>
    <row r="1519" spans="1:25" ht="18.75">
      <c r="A1519" s="181">
        <v>5</v>
      </c>
      <c r="B1519" s="306" t="s">
        <v>108</v>
      </c>
      <c r="C1519" s="307"/>
      <c r="D1519" s="307" t="s">
        <v>3224</v>
      </c>
      <c r="E1519" s="307" t="s">
        <v>5069</v>
      </c>
      <c r="F1519" s="181">
        <v>170</v>
      </c>
      <c r="G1519" s="238"/>
      <c r="H1519" s="238"/>
      <c r="I1519" s="308">
        <f t="shared" si="264"/>
        <v>7</v>
      </c>
      <c r="J1519" s="308">
        <f t="shared" si="265"/>
        <v>6.6</v>
      </c>
      <c r="K1519" s="308">
        <f t="shared" si="266"/>
        <v>2.2999999999999998</v>
      </c>
      <c r="L1519" s="308">
        <f t="shared" si="267"/>
        <v>4.3</v>
      </c>
      <c r="M1519" s="308">
        <f t="shared" si="268"/>
        <v>2.2999999999999998</v>
      </c>
      <c r="N1519" s="308">
        <f t="shared" si="268"/>
        <v>4.3</v>
      </c>
      <c r="O1519" s="308">
        <f t="shared" si="269"/>
        <v>6.6</v>
      </c>
      <c r="P1519" s="34">
        <f t="shared" si="270"/>
        <v>0.76666666666666661</v>
      </c>
      <c r="Q1519" s="34">
        <f t="shared" si="270"/>
        <v>1.4333333333333333</v>
      </c>
      <c r="R1519" s="33"/>
      <c r="S1519" s="33"/>
      <c r="T1519" s="33">
        <f t="shared" si="271"/>
        <v>0.76666666666666661</v>
      </c>
      <c r="U1519" s="309">
        <f t="shared" si="271"/>
        <v>1.4333333333333333</v>
      </c>
      <c r="V1519" s="185"/>
      <c r="W1519" s="185">
        <f t="shared" si="272"/>
        <v>0.76666666666666661</v>
      </c>
      <c r="X1519" s="185">
        <f t="shared" si="272"/>
        <v>1.4333333333333333</v>
      </c>
      <c r="Y1519" s="185"/>
    </row>
    <row r="1520" spans="1:25" ht="18.75">
      <c r="A1520" s="181">
        <v>6</v>
      </c>
      <c r="B1520" s="306" t="s">
        <v>108</v>
      </c>
      <c r="C1520" s="307"/>
      <c r="D1520" s="307" t="s">
        <v>5070</v>
      </c>
      <c r="E1520" s="307" t="s">
        <v>5071</v>
      </c>
      <c r="F1520" s="181">
        <v>90</v>
      </c>
      <c r="G1520" s="238">
        <v>0.53600000000000003</v>
      </c>
      <c r="H1520" s="238"/>
      <c r="I1520" s="308">
        <f t="shared" si="264"/>
        <v>3.7</v>
      </c>
      <c r="J1520" s="308">
        <f t="shared" si="265"/>
        <v>3.5</v>
      </c>
      <c r="K1520" s="308">
        <f t="shared" si="266"/>
        <v>1.2</v>
      </c>
      <c r="L1520" s="308">
        <f t="shared" si="267"/>
        <v>2.2999999999999998</v>
      </c>
      <c r="M1520" s="308">
        <f t="shared" si="268"/>
        <v>0.66399999999999992</v>
      </c>
      <c r="N1520" s="308">
        <f t="shared" si="268"/>
        <v>2.2999999999999998</v>
      </c>
      <c r="O1520" s="308">
        <f t="shared" si="269"/>
        <v>2.9639999999999995</v>
      </c>
      <c r="P1520" s="34">
        <f t="shared" si="270"/>
        <v>0.2213333333333333</v>
      </c>
      <c r="Q1520" s="34">
        <f t="shared" si="270"/>
        <v>0.76666666666666661</v>
      </c>
      <c r="R1520" s="33"/>
      <c r="S1520" s="33"/>
      <c r="T1520" s="33">
        <f t="shared" si="271"/>
        <v>0.2213333333333333</v>
      </c>
      <c r="U1520" s="309">
        <f t="shared" si="271"/>
        <v>0.76666666666666661</v>
      </c>
      <c r="V1520" s="185"/>
      <c r="W1520" s="185">
        <f t="shared" si="272"/>
        <v>0.2213333333333333</v>
      </c>
      <c r="X1520" s="185">
        <f t="shared" si="272"/>
        <v>0.76666666666666661</v>
      </c>
      <c r="Y1520" s="185"/>
    </row>
    <row r="1521" spans="1:25" ht="18.75">
      <c r="A1521" s="181">
        <v>7</v>
      </c>
      <c r="B1521" s="306" t="s">
        <v>108</v>
      </c>
      <c r="C1521" s="307"/>
      <c r="D1521" s="307"/>
      <c r="E1521" s="307" t="s">
        <v>4775</v>
      </c>
      <c r="F1521" s="181">
        <v>75</v>
      </c>
      <c r="G1521" s="238"/>
      <c r="H1521" s="238"/>
      <c r="I1521" s="308">
        <f t="shared" si="264"/>
        <v>3.1</v>
      </c>
      <c r="J1521" s="308">
        <f t="shared" si="265"/>
        <v>2.9</v>
      </c>
      <c r="K1521" s="308">
        <f t="shared" si="266"/>
        <v>1</v>
      </c>
      <c r="L1521" s="308">
        <f t="shared" si="267"/>
        <v>1.9</v>
      </c>
      <c r="M1521" s="308">
        <f t="shared" si="268"/>
        <v>1</v>
      </c>
      <c r="N1521" s="308">
        <f t="shared" si="268"/>
        <v>1.9</v>
      </c>
      <c r="O1521" s="308">
        <f t="shared" si="269"/>
        <v>2.9</v>
      </c>
      <c r="P1521" s="34">
        <f t="shared" si="270"/>
        <v>0.33333333333333331</v>
      </c>
      <c r="Q1521" s="34">
        <f t="shared" si="270"/>
        <v>0.6333333333333333</v>
      </c>
      <c r="R1521" s="33"/>
      <c r="S1521" s="33"/>
      <c r="T1521" s="33">
        <f t="shared" si="271"/>
        <v>0.33333333333333331</v>
      </c>
      <c r="U1521" s="309">
        <f t="shared" si="271"/>
        <v>0.6333333333333333</v>
      </c>
      <c r="V1521" s="185"/>
      <c r="W1521" s="185">
        <f t="shared" si="272"/>
        <v>0.33333333333333331</v>
      </c>
      <c r="X1521" s="185">
        <f t="shared" si="272"/>
        <v>0.6333333333333333</v>
      </c>
      <c r="Y1521" s="185"/>
    </row>
    <row r="1522" spans="1:25" ht="18.75">
      <c r="A1522" s="181">
        <v>8</v>
      </c>
      <c r="B1522" s="306" t="s">
        <v>108</v>
      </c>
      <c r="C1522" s="307"/>
      <c r="D1522" s="307" t="s">
        <v>3228</v>
      </c>
      <c r="E1522" s="307" t="s">
        <v>5072</v>
      </c>
      <c r="F1522" s="181">
        <v>77</v>
      </c>
      <c r="G1522" s="238"/>
      <c r="H1522" s="238"/>
      <c r="I1522" s="308">
        <f t="shared" si="264"/>
        <v>3.2</v>
      </c>
      <c r="J1522" s="308">
        <f t="shared" si="265"/>
        <v>3.1</v>
      </c>
      <c r="K1522" s="308">
        <f t="shared" si="266"/>
        <v>1.1000000000000001</v>
      </c>
      <c r="L1522" s="308">
        <f t="shared" si="267"/>
        <v>2</v>
      </c>
      <c r="M1522" s="308">
        <f t="shared" si="268"/>
        <v>1.1000000000000001</v>
      </c>
      <c r="N1522" s="308">
        <f t="shared" si="268"/>
        <v>2</v>
      </c>
      <c r="O1522" s="308">
        <f t="shared" si="269"/>
        <v>3.1</v>
      </c>
      <c r="P1522" s="34">
        <f t="shared" si="270"/>
        <v>0.3666666666666667</v>
      </c>
      <c r="Q1522" s="34">
        <f t="shared" si="270"/>
        <v>0.66666666666666663</v>
      </c>
      <c r="R1522" s="33"/>
      <c r="S1522" s="33"/>
      <c r="T1522" s="33">
        <f t="shared" si="271"/>
        <v>0.3666666666666667</v>
      </c>
      <c r="U1522" s="309">
        <f t="shared" si="271"/>
        <v>0.66666666666666663</v>
      </c>
      <c r="V1522" s="185"/>
      <c r="W1522" s="185">
        <f t="shared" si="272"/>
        <v>0.3666666666666667</v>
      </c>
      <c r="X1522" s="185">
        <f t="shared" si="272"/>
        <v>0.66666666666666663</v>
      </c>
      <c r="Y1522" s="185"/>
    </row>
    <row r="1523" spans="1:25" ht="18.75">
      <c r="A1523" s="181">
        <v>9</v>
      </c>
      <c r="B1523" s="306" t="s">
        <v>108</v>
      </c>
      <c r="C1523" s="307"/>
      <c r="D1523" s="307" t="s">
        <v>5073</v>
      </c>
      <c r="E1523" s="307" t="s">
        <v>5074</v>
      </c>
      <c r="F1523" s="181">
        <v>60</v>
      </c>
      <c r="G1523" s="238">
        <v>0.73400000000000021</v>
      </c>
      <c r="H1523" s="238"/>
      <c r="I1523" s="308">
        <f t="shared" si="264"/>
        <v>2.5</v>
      </c>
      <c r="J1523" s="308">
        <f t="shared" si="265"/>
        <v>2.2999999999999998</v>
      </c>
      <c r="K1523" s="308">
        <f t="shared" si="266"/>
        <v>0.8</v>
      </c>
      <c r="L1523" s="308">
        <f t="shared" si="267"/>
        <v>1.5</v>
      </c>
      <c r="M1523" s="308">
        <f t="shared" si="268"/>
        <v>6.5999999999999837E-2</v>
      </c>
      <c r="N1523" s="308">
        <f t="shared" si="268"/>
        <v>1.5</v>
      </c>
      <c r="O1523" s="308">
        <f t="shared" si="269"/>
        <v>1.5659999999999998</v>
      </c>
      <c r="P1523" s="34">
        <f t="shared" si="270"/>
        <v>2.1999999999999947E-2</v>
      </c>
      <c r="Q1523" s="34">
        <f t="shared" si="270"/>
        <v>0.5</v>
      </c>
      <c r="R1523" s="33"/>
      <c r="S1523" s="33"/>
      <c r="T1523" s="33">
        <f t="shared" si="271"/>
        <v>2.1999999999999947E-2</v>
      </c>
      <c r="U1523" s="309">
        <f t="shared" si="271"/>
        <v>0.5</v>
      </c>
      <c r="V1523" s="185"/>
      <c r="W1523" s="185">
        <f t="shared" si="272"/>
        <v>2.1999999999999947E-2</v>
      </c>
      <c r="X1523" s="185">
        <f t="shared" si="272"/>
        <v>0.5</v>
      </c>
      <c r="Y1523" s="185"/>
    </row>
    <row r="1524" spans="1:25" ht="18.75">
      <c r="A1524" s="181">
        <v>10</v>
      </c>
      <c r="B1524" s="306" t="s">
        <v>108</v>
      </c>
      <c r="C1524" s="307"/>
      <c r="D1524" s="307" t="s">
        <v>509</v>
      </c>
      <c r="E1524" s="307" t="s">
        <v>5075</v>
      </c>
      <c r="F1524" s="181">
        <v>11</v>
      </c>
      <c r="G1524" s="238">
        <v>0.68050000000000022</v>
      </c>
      <c r="H1524" s="238"/>
      <c r="I1524" s="308">
        <f t="shared" si="264"/>
        <v>0.5</v>
      </c>
      <c r="J1524" s="308">
        <f t="shared" si="265"/>
        <v>0.5</v>
      </c>
      <c r="K1524" s="308">
        <f t="shared" si="266"/>
        <v>0.2</v>
      </c>
      <c r="L1524" s="308">
        <f t="shared" si="267"/>
        <v>0.3</v>
      </c>
      <c r="M1524" s="308">
        <v>0</v>
      </c>
      <c r="N1524" s="308">
        <f t="shared" si="268"/>
        <v>0.3</v>
      </c>
      <c r="O1524" s="308">
        <f t="shared" si="269"/>
        <v>0.3</v>
      </c>
      <c r="P1524" s="34">
        <f t="shared" si="270"/>
        <v>0</v>
      </c>
      <c r="Q1524" s="34">
        <f t="shared" si="270"/>
        <v>9.9999999999999992E-2</v>
      </c>
      <c r="R1524" s="33"/>
      <c r="S1524" s="33"/>
      <c r="T1524" s="33">
        <f t="shared" si="271"/>
        <v>0</v>
      </c>
      <c r="U1524" s="309">
        <f t="shared" si="271"/>
        <v>9.9999999999999992E-2</v>
      </c>
      <c r="V1524" s="185"/>
      <c r="W1524" s="185">
        <f t="shared" si="272"/>
        <v>0</v>
      </c>
      <c r="X1524" s="185">
        <f t="shared" si="272"/>
        <v>9.9999999999999992E-2</v>
      </c>
      <c r="Y1524" s="185"/>
    </row>
    <row r="1525" spans="1:25" ht="18.75">
      <c r="A1525" s="181">
        <v>11</v>
      </c>
      <c r="B1525" s="306" t="s">
        <v>108</v>
      </c>
      <c r="C1525" s="307"/>
      <c r="D1525" s="307" t="s">
        <v>2676</v>
      </c>
      <c r="E1525" s="307" t="s">
        <v>4272</v>
      </c>
      <c r="F1525" s="181">
        <v>152</v>
      </c>
      <c r="G1525" s="238"/>
      <c r="H1525" s="238"/>
      <c r="I1525" s="308">
        <f t="shared" si="264"/>
        <v>6.3</v>
      </c>
      <c r="J1525" s="308">
        <f t="shared" si="265"/>
        <v>6</v>
      </c>
      <c r="K1525" s="308">
        <f t="shared" si="266"/>
        <v>2.1</v>
      </c>
      <c r="L1525" s="308">
        <f t="shared" si="267"/>
        <v>3.9</v>
      </c>
      <c r="M1525" s="308">
        <f t="shared" si="268"/>
        <v>2.1</v>
      </c>
      <c r="N1525" s="308">
        <f t="shared" si="268"/>
        <v>3.9</v>
      </c>
      <c r="O1525" s="308">
        <f t="shared" si="269"/>
        <v>6</v>
      </c>
      <c r="P1525" s="34">
        <f t="shared" si="270"/>
        <v>0.70000000000000007</v>
      </c>
      <c r="Q1525" s="34">
        <f t="shared" si="270"/>
        <v>1.3</v>
      </c>
      <c r="R1525" s="33"/>
      <c r="S1525" s="33"/>
      <c r="T1525" s="33">
        <f t="shared" si="271"/>
        <v>0.70000000000000007</v>
      </c>
      <c r="U1525" s="309">
        <f t="shared" si="271"/>
        <v>1.3</v>
      </c>
      <c r="V1525" s="185"/>
      <c r="W1525" s="185">
        <f t="shared" si="272"/>
        <v>0.70000000000000007</v>
      </c>
      <c r="X1525" s="185">
        <f t="shared" si="272"/>
        <v>1.3</v>
      </c>
      <c r="Y1525" s="185"/>
    </row>
    <row r="1526" spans="1:25" ht="18.75">
      <c r="A1526" s="181">
        <v>12</v>
      </c>
      <c r="B1526" s="306" t="s">
        <v>108</v>
      </c>
      <c r="C1526" s="307"/>
      <c r="D1526" s="307" t="s">
        <v>39</v>
      </c>
      <c r="E1526" s="307" t="s">
        <v>4269</v>
      </c>
      <c r="F1526" s="181">
        <v>38</v>
      </c>
      <c r="G1526" s="238"/>
      <c r="H1526" s="238"/>
      <c r="I1526" s="308">
        <f t="shared" si="264"/>
        <v>1.6</v>
      </c>
      <c r="J1526" s="308">
        <f t="shared" si="265"/>
        <v>1.5</v>
      </c>
      <c r="K1526" s="308">
        <f t="shared" si="266"/>
        <v>0.5</v>
      </c>
      <c r="L1526" s="308">
        <f t="shared" si="267"/>
        <v>1</v>
      </c>
      <c r="M1526" s="308">
        <f t="shared" si="268"/>
        <v>0.5</v>
      </c>
      <c r="N1526" s="308">
        <f t="shared" si="268"/>
        <v>1</v>
      </c>
      <c r="O1526" s="308">
        <f t="shared" si="269"/>
        <v>1.5</v>
      </c>
      <c r="P1526" s="34">
        <f t="shared" si="270"/>
        <v>0.16666666666666666</v>
      </c>
      <c r="Q1526" s="34">
        <f t="shared" si="270"/>
        <v>0.33333333333333331</v>
      </c>
      <c r="R1526" s="33"/>
      <c r="S1526" s="33"/>
      <c r="T1526" s="33">
        <f t="shared" si="271"/>
        <v>0.16666666666666666</v>
      </c>
      <c r="U1526" s="309">
        <f t="shared" si="271"/>
        <v>0.33333333333333331</v>
      </c>
      <c r="V1526" s="185"/>
      <c r="W1526" s="185">
        <f t="shared" si="272"/>
        <v>0.16666666666666666</v>
      </c>
      <c r="X1526" s="185">
        <f t="shared" si="272"/>
        <v>0.33333333333333331</v>
      </c>
      <c r="Y1526" s="185"/>
    </row>
    <row r="1527" spans="1:25" ht="18.75">
      <c r="A1527" s="181">
        <v>13</v>
      </c>
      <c r="B1527" s="306" t="s">
        <v>108</v>
      </c>
      <c r="C1527" s="307"/>
      <c r="D1527" s="307" t="s">
        <v>5076</v>
      </c>
      <c r="E1527" s="307" t="s">
        <v>5077</v>
      </c>
      <c r="F1527" s="181">
        <v>38</v>
      </c>
      <c r="G1527" s="238">
        <v>0.18400000000000005</v>
      </c>
      <c r="H1527" s="238">
        <v>9.1000000000000011E-2</v>
      </c>
      <c r="I1527" s="308">
        <f t="shared" si="264"/>
        <v>1.6</v>
      </c>
      <c r="J1527" s="308">
        <f t="shared" si="265"/>
        <v>1.5</v>
      </c>
      <c r="K1527" s="308">
        <f t="shared" si="266"/>
        <v>0.5</v>
      </c>
      <c r="L1527" s="308">
        <f t="shared" si="267"/>
        <v>1</v>
      </c>
      <c r="M1527" s="308">
        <f t="shared" si="268"/>
        <v>0.31599999999999995</v>
      </c>
      <c r="N1527" s="308">
        <f t="shared" si="268"/>
        <v>0.90900000000000003</v>
      </c>
      <c r="O1527" s="308">
        <f t="shared" si="269"/>
        <v>1.2250000000000001</v>
      </c>
      <c r="P1527" s="34">
        <f t="shared" si="270"/>
        <v>0.10533333333333332</v>
      </c>
      <c r="Q1527" s="34">
        <f t="shared" si="270"/>
        <v>0.30299999999999999</v>
      </c>
      <c r="R1527" s="33"/>
      <c r="S1527" s="33"/>
      <c r="T1527" s="33">
        <f t="shared" si="271"/>
        <v>0.10533333333333332</v>
      </c>
      <c r="U1527" s="309">
        <f t="shared" si="271"/>
        <v>0.30299999999999999</v>
      </c>
      <c r="V1527" s="185"/>
      <c r="W1527" s="185">
        <f t="shared" si="272"/>
        <v>0.10533333333333332</v>
      </c>
      <c r="X1527" s="185">
        <f t="shared" si="272"/>
        <v>0.30299999999999999</v>
      </c>
      <c r="Y1527" s="185"/>
    </row>
    <row r="1528" spans="1:25" ht="18.75">
      <c r="A1528" s="181">
        <v>14</v>
      </c>
      <c r="B1528" s="306" t="s">
        <v>108</v>
      </c>
      <c r="C1528" s="307"/>
      <c r="D1528" s="307" t="s">
        <v>3282</v>
      </c>
      <c r="E1528" s="307" t="s">
        <v>5078</v>
      </c>
      <c r="F1528" s="181">
        <v>46</v>
      </c>
      <c r="G1528" s="238">
        <v>0.26400000000000007</v>
      </c>
      <c r="H1528" s="238"/>
      <c r="I1528" s="308">
        <f t="shared" si="264"/>
        <v>1.9</v>
      </c>
      <c r="J1528" s="308">
        <f t="shared" si="265"/>
        <v>1.7999999999999998</v>
      </c>
      <c r="K1528" s="308">
        <f t="shared" si="266"/>
        <v>0.6</v>
      </c>
      <c r="L1528" s="308">
        <f t="shared" si="267"/>
        <v>1.2</v>
      </c>
      <c r="M1528" s="308">
        <f t="shared" si="268"/>
        <v>0.33599999999999991</v>
      </c>
      <c r="N1528" s="308">
        <f t="shared" si="268"/>
        <v>1.2</v>
      </c>
      <c r="O1528" s="308">
        <f t="shared" si="269"/>
        <v>1.5359999999999998</v>
      </c>
      <c r="P1528" s="34">
        <f t="shared" si="270"/>
        <v>0.11199999999999997</v>
      </c>
      <c r="Q1528" s="34">
        <f t="shared" si="270"/>
        <v>0.39999999999999997</v>
      </c>
      <c r="R1528" s="33"/>
      <c r="S1528" s="33"/>
      <c r="T1528" s="33">
        <f t="shared" si="271"/>
        <v>0.11199999999999997</v>
      </c>
      <c r="U1528" s="309">
        <f t="shared" si="271"/>
        <v>0.39999999999999997</v>
      </c>
      <c r="V1528" s="185"/>
      <c r="W1528" s="185">
        <f t="shared" si="272"/>
        <v>0.11199999999999997</v>
      </c>
      <c r="X1528" s="185">
        <f t="shared" si="272"/>
        <v>0.39999999999999997</v>
      </c>
      <c r="Y1528" s="185"/>
    </row>
    <row r="1529" spans="1:25" ht="18.75">
      <c r="A1529" s="181">
        <v>15</v>
      </c>
      <c r="B1529" s="306" t="s">
        <v>108</v>
      </c>
      <c r="C1529" s="307"/>
      <c r="D1529" s="307" t="s">
        <v>3286</v>
      </c>
      <c r="E1529" s="307" t="s">
        <v>5079</v>
      </c>
      <c r="F1529" s="181">
        <v>227</v>
      </c>
      <c r="G1529" s="238">
        <v>0.35400000000000004</v>
      </c>
      <c r="H1529" s="238"/>
      <c r="I1529" s="308">
        <f t="shared" si="264"/>
        <v>9.4</v>
      </c>
      <c r="J1529" s="308">
        <f t="shared" si="265"/>
        <v>8.9</v>
      </c>
      <c r="K1529" s="308">
        <f t="shared" si="266"/>
        <v>3.1</v>
      </c>
      <c r="L1529" s="308">
        <f t="shared" si="267"/>
        <v>5.8</v>
      </c>
      <c r="M1529" s="308">
        <f t="shared" si="268"/>
        <v>2.746</v>
      </c>
      <c r="N1529" s="308">
        <f t="shared" si="268"/>
        <v>5.8</v>
      </c>
      <c r="O1529" s="308">
        <f t="shared" si="269"/>
        <v>8.5459999999999994</v>
      </c>
      <c r="P1529" s="34">
        <f t="shared" si="270"/>
        <v>0.91533333333333333</v>
      </c>
      <c r="Q1529" s="34">
        <f t="shared" si="270"/>
        <v>1.9333333333333333</v>
      </c>
      <c r="R1529" s="33"/>
      <c r="S1529" s="33"/>
      <c r="T1529" s="33">
        <f t="shared" si="271"/>
        <v>0.91533333333333333</v>
      </c>
      <c r="U1529" s="309">
        <f t="shared" si="271"/>
        <v>1.9333333333333333</v>
      </c>
      <c r="V1529" s="185"/>
      <c r="W1529" s="185">
        <f t="shared" si="272"/>
        <v>0.91533333333333333</v>
      </c>
      <c r="X1529" s="185">
        <f t="shared" si="272"/>
        <v>1.9333333333333333</v>
      </c>
      <c r="Y1529" s="185"/>
    </row>
    <row r="1530" spans="1:25" ht="18.75">
      <c r="A1530" s="181">
        <v>16</v>
      </c>
      <c r="B1530" s="306" t="s">
        <v>108</v>
      </c>
      <c r="C1530" s="307"/>
      <c r="D1530" s="307" t="s">
        <v>5080</v>
      </c>
      <c r="E1530" s="307" t="s">
        <v>5081</v>
      </c>
      <c r="F1530" s="181">
        <v>54</v>
      </c>
      <c r="G1530" s="238"/>
      <c r="H1530" s="238"/>
      <c r="I1530" s="308">
        <f t="shared" si="264"/>
        <v>2.2000000000000002</v>
      </c>
      <c r="J1530" s="308">
        <f t="shared" si="265"/>
        <v>2.0999999999999996</v>
      </c>
      <c r="K1530" s="308">
        <f t="shared" si="266"/>
        <v>0.7</v>
      </c>
      <c r="L1530" s="308">
        <f t="shared" si="267"/>
        <v>1.4</v>
      </c>
      <c r="M1530" s="308">
        <f t="shared" si="268"/>
        <v>0.7</v>
      </c>
      <c r="N1530" s="308">
        <f t="shared" si="268"/>
        <v>1.4</v>
      </c>
      <c r="O1530" s="308">
        <f t="shared" si="269"/>
        <v>2.0999999999999996</v>
      </c>
      <c r="P1530" s="34">
        <f t="shared" si="270"/>
        <v>0.23333333333333331</v>
      </c>
      <c r="Q1530" s="34">
        <f t="shared" si="270"/>
        <v>0.46666666666666662</v>
      </c>
      <c r="R1530" s="33"/>
      <c r="S1530" s="33"/>
      <c r="T1530" s="33">
        <f t="shared" si="271"/>
        <v>0.23333333333333331</v>
      </c>
      <c r="U1530" s="309">
        <f t="shared" si="271"/>
        <v>0.46666666666666662</v>
      </c>
      <c r="V1530" s="185"/>
      <c r="W1530" s="185">
        <f t="shared" si="272"/>
        <v>0.23333333333333331</v>
      </c>
      <c r="X1530" s="185">
        <f t="shared" si="272"/>
        <v>0.46666666666666662</v>
      </c>
      <c r="Y1530" s="185"/>
    </row>
    <row r="1531" spans="1:25" ht="18.75">
      <c r="A1531" s="181">
        <v>17</v>
      </c>
      <c r="B1531" s="306" t="s">
        <v>108</v>
      </c>
      <c r="C1531" s="329"/>
      <c r="D1531" s="329" t="s">
        <v>5082</v>
      </c>
      <c r="E1531" s="307" t="s">
        <v>5083</v>
      </c>
      <c r="F1531" s="181">
        <v>108</v>
      </c>
      <c r="G1531" s="238"/>
      <c r="H1531" s="238"/>
      <c r="I1531" s="308">
        <f t="shared" si="264"/>
        <v>4.5</v>
      </c>
      <c r="J1531" s="308">
        <f t="shared" si="265"/>
        <v>4.3</v>
      </c>
      <c r="K1531" s="308">
        <f t="shared" si="266"/>
        <v>1.5</v>
      </c>
      <c r="L1531" s="308">
        <f t="shared" si="267"/>
        <v>2.8</v>
      </c>
      <c r="M1531" s="308">
        <f t="shared" si="268"/>
        <v>1.5</v>
      </c>
      <c r="N1531" s="308">
        <f t="shared" si="268"/>
        <v>2.8</v>
      </c>
      <c r="O1531" s="308">
        <f t="shared" si="269"/>
        <v>4.3</v>
      </c>
      <c r="P1531" s="34">
        <f t="shared" si="270"/>
        <v>0.5</v>
      </c>
      <c r="Q1531" s="34">
        <f t="shared" si="270"/>
        <v>0.93333333333333324</v>
      </c>
      <c r="R1531" s="33"/>
      <c r="S1531" s="33"/>
      <c r="T1531" s="33">
        <f t="shared" si="271"/>
        <v>0.5</v>
      </c>
      <c r="U1531" s="309">
        <f t="shared" si="271"/>
        <v>0.93333333333333324</v>
      </c>
      <c r="V1531" s="185"/>
      <c r="W1531" s="185">
        <f t="shared" si="272"/>
        <v>0.5</v>
      </c>
      <c r="X1531" s="185">
        <f t="shared" si="272"/>
        <v>0.93333333333333324</v>
      </c>
      <c r="Y1531" s="185"/>
    </row>
    <row r="1532" spans="1:25" ht="18.75">
      <c r="A1532" s="181">
        <v>18</v>
      </c>
      <c r="B1532" s="306" t="s">
        <v>108</v>
      </c>
      <c r="C1532" s="307"/>
      <c r="D1532" s="307" t="s">
        <v>3294</v>
      </c>
      <c r="E1532" s="307" t="s">
        <v>5084</v>
      </c>
      <c r="F1532" s="181">
        <v>358</v>
      </c>
      <c r="G1532" s="238"/>
      <c r="H1532" s="238"/>
      <c r="I1532" s="308">
        <f t="shared" si="264"/>
        <v>14.8</v>
      </c>
      <c r="J1532" s="308">
        <f t="shared" si="265"/>
        <v>13.84</v>
      </c>
      <c r="K1532" s="308">
        <v>4.84</v>
      </c>
      <c r="L1532" s="308">
        <v>9</v>
      </c>
      <c r="M1532" s="308">
        <f t="shared" si="268"/>
        <v>4.84</v>
      </c>
      <c r="N1532" s="308">
        <f t="shared" si="268"/>
        <v>9</v>
      </c>
      <c r="O1532" s="308">
        <f t="shared" si="269"/>
        <v>13.84</v>
      </c>
      <c r="P1532" s="34">
        <f t="shared" si="270"/>
        <v>1.6133333333333333</v>
      </c>
      <c r="Q1532" s="34">
        <f t="shared" si="270"/>
        <v>3</v>
      </c>
      <c r="R1532" s="33"/>
      <c r="S1532" s="33"/>
      <c r="T1532" s="33">
        <f t="shared" si="271"/>
        <v>1.6133333333333333</v>
      </c>
      <c r="U1532" s="309">
        <f t="shared" si="271"/>
        <v>3</v>
      </c>
      <c r="V1532" s="185"/>
      <c r="W1532" s="185">
        <f t="shared" si="272"/>
        <v>1.6133333333333333</v>
      </c>
      <c r="X1532" s="185">
        <f t="shared" si="272"/>
        <v>3</v>
      </c>
      <c r="Y1532" s="185"/>
    </row>
    <row r="1533" spans="1:25" ht="18.75">
      <c r="A1533" s="181">
        <v>19</v>
      </c>
      <c r="B1533" s="306" t="s">
        <v>108</v>
      </c>
      <c r="C1533" s="307"/>
      <c r="D1533" s="307" t="s">
        <v>3316</v>
      </c>
      <c r="E1533" s="307" t="s">
        <v>5085</v>
      </c>
      <c r="F1533" s="181">
        <v>26</v>
      </c>
      <c r="G1533" s="238">
        <v>4.9999999999999828E-4</v>
      </c>
      <c r="H1533" s="238">
        <v>0.34849999999999992</v>
      </c>
      <c r="I1533" s="308">
        <f t="shared" si="264"/>
        <v>1.1000000000000001</v>
      </c>
      <c r="J1533" s="308">
        <f t="shared" si="265"/>
        <v>1.1000000000000001</v>
      </c>
      <c r="K1533" s="308">
        <f t="shared" si="266"/>
        <v>0.4</v>
      </c>
      <c r="L1533" s="308">
        <f t="shared" si="267"/>
        <v>0.7</v>
      </c>
      <c r="M1533" s="308">
        <f t="shared" si="268"/>
        <v>0.39950000000000002</v>
      </c>
      <c r="N1533" s="308">
        <f t="shared" si="268"/>
        <v>0.35150000000000003</v>
      </c>
      <c r="O1533" s="308">
        <f t="shared" si="269"/>
        <v>0.75100000000000011</v>
      </c>
      <c r="P1533" s="34">
        <f t="shared" si="270"/>
        <v>0.13316666666666668</v>
      </c>
      <c r="Q1533" s="34">
        <f t="shared" si="270"/>
        <v>0.11716666666666668</v>
      </c>
      <c r="R1533" s="33"/>
      <c r="S1533" s="33"/>
      <c r="T1533" s="33">
        <f t="shared" si="271"/>
        <v>0.13316666666666668</v>
      </c>
      <c r="U1533" s="309">
        <f t="shared" si="271"/>
        <v>0.11716666666666668</v>
      </c>
      <c r="V1533" s="185"/>
      <c r="W1533" s="185">
        <f t="shared" si="272"/>
        <v>0.13316666666666668</v>
      </c>
      <c r="X1533" s="185">
        <f t="shared" si="272"/>
        <v>0.11716666666666668</v>
      </c>
      <c r="Y1533" s="185"/>
    </row>
    <row r="1534" spans="1:25" ht="18.75">
      <c r="A1534" s="181">
        <v>20</v>
      </c>
      <c r="B1534" s="306" t="s">
        <v>108</v>
      </c>
      <c r="C1534" s="307"/>
      <c r="D1534" s="307" t="s">
        <v>5086</v>
      </c>
      <c r="E1534" s="307" t="s">
        <v>5087</v>
      </c>
      <c r="F1534" s="181">
        <v>86</v>
      </c>
      <c r="G1534" s="238"/>
      <c r="H1534" s="238">
        <v>3.806</v>
      </c>
      <c r="I1534" s="308">
        <f t="shared" si="264"/>
        <v>3.5</v>
      </c>
      <c r="J1534" s="308">
        <f t="shared" si="265"/>
        <v>3.4000000000000004</v>
      </c>
      <c r="K1534" s="308">
        <f t="shared" si="266"/>
        <v>1.2</v>
      </c>
      <c r="L1534" s="308">
        <f t="shared" si="267"/>
        <v>2.2000000000000002</v>
      </c>
      <c r="M1534" s="308">
        <f t="shared" si="268"/>
        <v>1.2</v>
      </c>
      <c r="N1534" s="308">
        <v>0</v>
      </c>
      <c r="O1534" s="308">
        <f t="shared" si="269"/>
        <v>1.2</v>
      </c>
      <c r="P1534" s="34">
        <f t="shared" si="270"/>
        <v>0.39999999999999997</v>
      </c>
      <c r="Q1534" s="34">
        <f t="shared" si="270"/>
        <v>0</v>
      </c>
      <c r="R1534" s="33"/>
      <c r="S1534" s="33"/>
      <c r="T1534" s="33">
        <f t="shared" si="271"/>
        <v>0.39999999999999997</v>
      </c>
      <c r="U1534" s="309">
        <f t="shared" si="271"/>
        <v>0</v>
      </c>
      <c r="V1534" s="185"/>
      <c r="W1534" s="185">
        <f t="shared" si="272"/>
        <v>0.39999999999999997</v>
      </c>
      <c r="X1534" s="185">
        <f t="shared" si="272"/>
        <v>0</v>
      </c>
      <c r="Y1534" s="185"/>
    </row>
    <row r="1535" spans="1:25" ht="18.75">
      <c r="A1535" s="181">
        <v>21</v>
      </c>
      <c r="B1535" s="306" t="s">
        <v>108</v>
      </c>
      <c r="C1535" s="307"/>
      <c r="D1535" s="307" t="s">
        <v>3074</v>
      </c>
      <c r="E1535" s="307" t="s">
        <v>5088</v>
      </c>
      <c r="F1535" s="181">
        <v>170</v>
      </c>
      <c r="G1535" s="238"/>
      <c r="H1535" s="238"/>
      <c r="I1535" s="308">
        <f t="shared" si="264"/>
        <v>7</v>
      </c>
      <c r="J1535" s="308">
        <f t="shared" si="265"/>
        <v>6.6</v>
      </c>
      <c r="K1535" s="308">
        <f t="shared" si="266"/>
        <v>2.2999999999999998</v>
      </c>
      <c r="L1535" s="308">
        <f t="shared" si="267"/>
        <v>4.3</v>
      </c>
      <c r="M1535" s="308">
        <f t="shared" si="268"/>
        <v>2.2999999999999998</v>
      </c>
      <c r="N1535" s="308">
        <f t="shared" si="268"/>
        <v>4.3</v>
      </c>
      <c r="O1535" s="308">
        <f t="shared" si="269"/>
        <v>6.6</v>
      </c>
      <c r="P1535" s="34">
        <f t="shared" si="270"/>
        <v>0.76666666666666661</v>
      </c>
      <c r="Q1535" s="34">
        <f t="shared" si="270"/>
        <v>1.4333333333333333</v>
      </c>
      <c r="R1535" s="33"/>
      <c r="S1535" s="33"/>
      <c r="T1535" s="33">
        <f t="shared" si="271"/>
        <v>0.76666666666666661</v>
      </c>
      <c r="U1535" s="309">
        <f t="shared" si="271"/>
        <v>1.4333333333333333</v>
      </c>
      <c r="V1535" s="185"/>
      <c r="W1535" s="185">
        <f t="shared" si="272"/>
        <v>0.76666666666666661</v>
      </c>
      <c r="X1535" s="185">
        <f t="shared" si="272"/>
        <v>1.4333333333333333</v>
      </c>
      <c r="Y1535" s="185"/>
    </row>
    <row r="1536" spans="1:25" ht="18.75">
      <c r="A1536" s="181">
        <v>22</v>
      </c>
      <c r="B1536" s="306" t="s">
        <v>108</v>
      </c>
      <c r="C1536" s="307"/>
      <c r="D1536" s="307" t="s">
        <v>3329</v>
      </c>
      <c r="E1536" s="307" t="s">
        <v>5089</v>
      </c>
      <c r="F1536" s="181">
        <v>66</v>
      </c>
      <c r="G1536" s="238"/>
      <c r="H1536" s="238"/>
      <c r="I1536" s="308">
        <f t="shared" si="264"/>
        <v>2.7</v>
      </c>
      <c r="J1536" s="308">
        <f t="shared" si="265"/>
        <v>2.6</v>
      </c>
      <c r="K1536" s="308">
        <f t="shared" si="266"/>
        <v>0.9</v>
      </c>
      <c r="L1536" s="308">
        <f t="shared" si="267"/>
        <v>1.7</v>
      </c>
      <c r="M1536" s="308">
        <f t="shared" si="268"/>
        <v>0.9</v>
      </c>
      <c r="N1536" s="308">
        <f t="shared" si="268"/>
        <v>1.7</v>
      </c>
      <c r="O1536" s="308">
        <f t="shared" si="269"/>
        <v>2.6</v>
      </c>
      <c r="P1536" s="34">
        <f t="shared" si="270"/>
        <v>0.3</v>
      </c>
      <c r="Q1536" s="34">
        <f t="shared" si="270"/>
        <v>0.56666666666666665</v>
      </c>
      <c r="R1536" s="33"/>
      <c r="S1536" s="33"/>
      <c r="T1536" s="33">
        <f t="shared" si="271"/>
        <v>0.3</v>
      </c>
      <c r="U1536" s="309">
        <f t="shared" si="271"/>
        <v>0.56666666666666665</v>
      </c>
      <c r="V1536" s="185"/>
      <c r="W1536" s="185">
        <f t="shared" si="272"/>
        <v>0.3</v>
      </c>
      <c r="X1536" s="185">
        <f t="shared" si="272"/>
        <v>0.56666666666666665</v>
      </c>
      <c r="Y1536" s="185"/>
    </row>
    <row r="1537" spans="1:25" ht="18.75">
      <c r="A1537" s="181">
        <v>23</v>
      </c>
      <c r="B1537" s="306" t="s">
        <v>108</v>
      </c>
      <c r="C1537" s="307"/>
      <c r="D1537" s="307" t="s">
        <v>3345</v>
      </c>
      <c r="E1537" s="307" t="s">
        <v>5090</v>
      </c>
      <c r="F1537" s="181">
        <v>69</v>
      </c>
      <c r="G1537" s="238"/>
      <c r="H1537" s="238"/>
      <c r="I1537" s="308">
        <f t="shared" si="264"/>
        <v>2.8</v>
      </c>
      <c r="J1537" s="308">
        <f t="shared" si="265"/>
        <v>2.6</v>
      </c>
      <c r="K1537" s="308">
        <f t="shared" si="266"/>
        <v>0.9</v>
      </c>
      <c r="L1537" s="308">
        <f t="shared" si="267"/>
        <v>1.7</v>
      </c>
      <c r="M1537" s="308">
        <f t="shared" si="268"/>
        <v>0.9</v>
      </c>
      <c r="N1537" s="308">
        <f t="shared" si="268"/>
        <v>1.7</v>
      </c>
      <c r="O1537" s="308">
        <f t="shared" si="269"/>
        <v>2.6</v>
      </c>
      <c r="P1537" s="34">
        <f t="shared" si="270"/>
        <v>0.3</v>
      </c>
      <c r="Q1537" s="34">
        <f t="shared" si="270"/>
        <v>0.56666666666666665</v>
      </c>
      <c r="R1537" s="33"/>
      <c r="S1537" s="33"/>
      <c r="T1537" s="33">
        <f t="shared" si="271"/>
        <v>0.3</v>
      </c>
      <c r="U1537" s="309">
        <f t="shared" si="271"/>
        <v>0.56666666666666665</v>
      </c>
      <c r="V1537" s="185"/>
      <c r="W1537" s="185">
        <f t="shared" si="272"/>
        <v>0.3</v>
      </c>
      <c r="X1537" s="185">
        <f t="shared" si="272"/>
        <v>0.56666666666666665</v>
      </c>
      <c r="Y1537" s="185"/>
    </row>
    <row r="1538" spans="1:25" ht="18.75">
      <c r="A1538" s="181">
        <v>24</v>
      </c>
      <c r="B1538" s="306" t="s">
        <v>108</v>
      </c>
      <c r="C1538" s="307"/>
      <c r="D1538" s="307" t="s">
        <v>5091</v>
      </c>
      <c r="E1538" s="307" t="s">
        <v>5092</v>
      </c>
      <c r="F1538" s="181">
        <v>136</v>
      </c>
      <c r="G1538" s="238"/>
      <c r="H1538" s="238"/>
      <c r="I1538" s="308">
        <f t="shared" si="264"/>
        <v>5.6</v>
      </c>
      <c r="J1538" s="308">
        <f t="shared" si="265"/>
        <v>5.3</v>
      </c>
      <c r="K1538" s="308">
        <f t="shared" si="266"/>
        <v>1.9</v>
      </c>
      <c r="L1538" s="308">
        <f t="shared" si="267"/>
        <v>3.4</v>
      </c>
      <c r="M1538" s="308">
        <f t="shared" si="268"/>
        <v>1.9</v>
      </c>
      <c r="N1538" s="308">
        <f t="shared" si="268"/>
        <v>3.4</v>
      </c>
      <c r="O1538" s="308">
        <f t="shared" si="269"/>
        <v>5.3</v>
      </c>
      <c r="P1538" s="34">
        <f t="shared" si="270"/>
        <v>0.6333333333333333</v>
      </c>
      <c r="Q1538" s="34">
        <f t="shared" si="270"/>
        <v>1.1333333333333333</v>
      </c>
      <c r="R1538" s="33"/>
      <c r="S1538" s="33"/>
      <c r="T1538" s="33">
        <f t="shared" si="271"/>
        <v>0.6333333333333333</v>
      </c>
      <c r="U1538" s="309">
        <f t="shared" si="271"/>
        <v>1.1333333333333333</v>
      </c>
      <c r="V1538" s="185"/>
      <c r="W1538" s="185">
        <f t="shared" si="272"/>
        <v>0.6333333333333333</v>
      </c>
      <c r="X1538" s="185">
        <f t="shared" si="272"/>
        <v>1.1333333333333333</v>
      </c>
      <c r="Y1538" s="185"/>
    </row>
    <row r="1539" spans="1:25" ht="18.75">
      <c r="A1539" s="181">
        <v>25</v>
      </c>
      <c r="B1539" s="306" t="s">
        <v>108</v>
      </c>
      <c r="C1539" s="307"/>
      <c r="D1539" s="307" t="s">
        <v>3342</v>
      </c>
      <c r="E1539" s="307" t="s">
        <v>5093</v>
      </c>
      <c r="F1539" s="181">
        <v>20</v>
      </c>
      <c r="G1539" s="238"/>
      <c r="H1539" s="238"/>
      <c r="I1539" s="308">
        <f t="shared" si="264"/>
        <v>0.8</v>
      </c>
      <c r="J1539" s="308">
        <f t="shared" si="265"/>
        <v>0.8</v>
      </c>
      <c r="K1539" s="308">
        <f t="shared" si="266"/>
        <v>0.3</v>
      </c>
      <c r="L1539" s="308">
        <f t="shared" si="267"/>
        <v>0.5</v>
      </c>
      <c r="M1539" s="308">
        <f t="shared" si="268"/>
        <v>0.3</v>
      </c>
      <c r="N1539" s="308">
        <f t="shared" si="268"/>
        <v>0.5</v>
      </c>
      <c r="O1539" s="308">
        <f t="shared" si="269"/>
        <v>0.8</v>
      </c>
      <c r="P1539" s="34">
        <f t="shared" si="270"/>
        <v>9.9999999999999992E-2</v>
      </c>
      <c r="Q1539" s="34">
        <f t="shared" si="270"/>
        <v>0.16666666666666666</v>
      </c>
      <c r="R1539" s="33"/>
      <c r="S1539" s="33"/>
      <c r="T1539" s="33">
        <f t="shared" si="271"/>
        <v>9.9999999999999992E-2</v>
      </c>
      <c r="U1539" s="309">
        <f t="shared" si="271"/>
        <v>0.16666666666666666</v>
      </c>
      <c r="V1539" s="185"/>
      <c r="W1539" s="185">
        <f t="shared" si="272"/>
        <v>9.9999999999999992E-2</v>
      </c>
      <c r="X1539" s="185">
        <f t="shared" si="272"/>
        <v>0.16666666666666666</v>
      </c>
      <c r="Y1539" s="185"/>
    </row>
    <row r="1540" spans="1:25" ht="18.75">
      <c r="A1540" s="181">
        <v>26</v>
      </c>
      <c r="B1540" s="306" t="s">
        <v>108</v>
      </c>
      <c r="C1540" s="307"/>
      <c r="D1540" s="307" t="s">
        <v>3334</v>
      </c>
      <c r="E1540" s="307" t="s">
        <v>5094</v>
      </c>
      <c r="F1540" s="181">
        <v>69</v>
      </c>
      <c r="G1540" s="238"/>
      <c r="H1540" s="238"/>
      <c r="I1540" s="308">
        <f t="shared" si="264"/>
        <v>2.8</v>
      </c>
      <c r="J1540" s="308">
        <f t="shared" si="265"/>
        <v>2.6</v>
      </c>
      <c r="K1540" s="308">
        <f t="shared" si="266"/>
        <v>0.9</v>
      </c>
      <c r="L1540" s="308">
        <f t="shared" si="267"/>
        <v>1.7</v>
      </c>
      <c r="M1540" s="308">
        <f t="shared" si="268"/>
        <v>0.9</v>
      </c>
      <c r="N1540" s="308">
        <f t="shared" si="268"/>
        <v>1.7</v>
      </c>
      <c r="O1540" s="308">
        <f t="shared" si="269"/>
        <v>2.6</v>
      </c>
      <c r="P1540" s="34">
        <f t="shared" si="270"/>
        <v>0.3</v>
      </c>
      <c r="Q1540" s="34">
        <f t="shared" si="270"/>
        <v>0.56666666666666665</v>
      </c>
      <c r="R1540" s="33"/>
      <c r="S1540" s="33"/>
      <c r="T1540" s="33">
        <f t="shared" si="271"/>
        <v>0.3</v>
      </c>
      <c r="U1540" s="309">
        <f t="shared" si="271"/>
        <v>0.56666666666666665</v>
      </c>
      <c r="V1540" s="185"/>
      <c r="W1540" s="185">
        <f t="shared" si="272"/>
        <v>0.3</v>
      </c>
      <c r="X1540" s="185">
        <f t="shared" si="272"/>
        <v>0.56666666666666665</v>
      </c>
      <c r="Y1540" s="185"/>
    </row>
    <row r="1541" spans="1:25" ht="18.75">
      <c r="A1541" s="181">
        <v>27</v>
      </c>
      <c r="B1541" s="306" t="s">
        <v>108</v>
      </c>
      <c r="C1541" s="307"/>
      <c r="D1541" s="307" t="s">
        <v>5095</v>
      </c>
      <c r="E1541" s="307" t="s">
        <v>5096</v>
      </c>
      <c r="F1541" s="181">
        <v>27</v>
      </c>
      <c r="G1541" s="238"/>
      <c r="H1541" s="238">
        <v>0.1189999999999997</v>
      </c>
      <c r="I1541" s="308">
        <f t="shared" si="264"/>
        <v>1.1000000000000001</v>
      </c>
      <c r="J1541" s="308">
        <f t="shared" si="265"/>
        <v>1.1000000000000001</v>
      </c>
      <c r="K1541" s="308">
        <f t="shared" si="266"/>
        <v>0.4</v>
      </c>
      <c r="L1541" s="308">
        <f t="shared" si="267"/>
        <v>0.7</v>
      </c>
      <c r="M1541" s="308">
        <f t="shared" si="268"/>
        <v>0.4</v>
      </c>
      <c r="N1541" s="308">
        <f t="shared" si="268"/>
        <v>0.58100000000000029</v>
      </c>
      <c r="O1541" s="308">
        <f t="shared" si="269"/>
        <v>0.98100000000000032</v>
      </c>
      <c r="P1541" s="34">
        <f t="shared" si="270"/>
        <v>0.13333333333333333</v>
      </c>
      <c r="Q1541" s="34">
        <f t="shared" si="270"/>
        <v>0.19366666666666676</v>
      </c>
      <c r="R1541" s="33"/>
      <c r="S1541" s="33"/>
      <c r="T1541" s="33">
        <f t="shared" si="271"/>
        <v>0.13333333333333333</v>
      </c>
      <c r="U1541" s="309">
        <f t="shared" si="271"/>
        <v>0.19366666666666676</v>
      </c>
      <c r="V1541" s="185"/>
      <c r="W1541" s="185">
        <f t="shared" si="272"/>
        <v>0.13333333333333333</v>
      </c>
      <c r="X1541" s="185">
        <f t="shared" si="272"/>
        <v>0.19366666666666676</v>
      </c>
      <c r="Y1541" s="185"/>
    </row>
    <row r="1542" spans="1:25" ht="18.75">
      <c r="A1542" s="181">
        <v>28</v>
      </c>
      <c r="B1542" s="306" t="s">
        <v>108</v>
      </c>
      <c r="C1542" s="307"/>
      <c r="D1542" s="307" t="s">
        <v>3271</v>
      </c>
      <c r="E1542" s="307" t="s">
        <v>5097</v>
      </c>
      <c r="F1542" s="181">
        <v>203</v>
      </c>
      <c r="G1542" s="238"/>
      <c r="H1542" s="238"/>
      <c r="I1542" s="308">
        <f t="shared" si="264"/>
        <v>8.4</v>
      </c>
      <c r="J1542" s="308">
        <f t="shared" si="265"/>
        <v>8</v>
      </c>
      <c r="K1542" s="308">
        <f t="shared" si="266"/>
        <v>2.8</v>
      </c>
      <c r="L1542" s="308">
        <f t="shared" si="267"/>
        <v>5.2</v>
      </c>
      <c r="M1542" s="308">
        <f t="shared" si="268"/>
        <v>2.8</v>
      </c>
      <c r="N1542" s="308">
        <f t="shared" si="268"/>
        <v>5.2</v>
      </c>
      <c r="O1542" s="308">
        <f t="shared" si="269"/>
        <v>8</v>
      </c>
      <c r="P1542" s="34">
        <f t="shared" si="270"/>
        <v>0.93333333333333324</v>
      </c>
      <c r="Q1542" s="34">
        <f t="shared" si="270"/>
        <v>1.7333333333333334</v>
      </c>
      <c r="R1542" s="33"/>
      <c r="S1542" s="33"/>
      <c r="T1542" s="33">
        <f t="shared" si="271"/>
        <v>0.93333333333333324</v>
      </c>
      <c r="U1542" s="309">
        <f t="shared" si="271"/>
        <v>1.7333333333333334</v>
      </c>
      <c r="V1542" s="185"/>
      <c r="W1542" s="185">
        <f t="shared" si="272"/>
        <v>0.93333333333333324</v>
      </c>
      <c r="X1542" s="185">
        <f t="shared" si="272"/>
        <v>1.7333333333333334</v>
      </c>
      <c r="Y1542" s="185"/>
    </row>
    <row r="1543" spans="1:25" ht="18.75">
      <c r="A1543" s="181">
        <v>29</v>
      </c>
      <c r="B1543" s="306" t="s">
        <v>108</v>
      </c>
      <c r="C1543" s="307"/>
      <c r="D1543" s="307" t="s">
        <v>3268</v>
      </c>
      <c r="E1543" s="307" t="s">
        <v>5098</v>
      </c>
      <c r="F1543" s="181">
        <v>89</v>
      </c>
      <c r="G1543" s="238"/>
      <c r="H1543" s="238"/>
      <c r="I1543" s="308">
        <f t="shared" si="264"/>
        <v>3.7</v>
      </c>
      <c r="J1543" s="308">
        <f t="shared" si="265"/>
        <v>3.5</v>
      </c>
      <c r="K1543" s="308">
        <f t="shared" si="266"/>
        <v>1.2</v>
      </c>
      <c r="L1543" s="308">
        <f t="shared" si="267"/>
        <v>2.2999999999999998</v>
      </c>
      <c r="M1543" s="308">
        <f t="shared" si="268"/>
        <v>1.2</v>
      </c>
      <c r="N1543" s="308">
        <f t="shared" si="268"/>
        <v>2.2999999999999998</v>
      </c>
      <c r="O1543" s="308">
        <f t="shared" si="269"/>
        <v>3.5</v>
      </c>
      <c r="P1543" s="34">
        <f t="shared" si="270"/>
        <v>0.39999999999999997</v>
      </c>
      <c r="Q1543" s="34">
        <f t="shared" si="270"/>
        <v>0.76666666666666661</v>
      </c>
      <c r="R1543" s="33"/>
      <c r="S1543" s="33"/>
      <c r="T1543" s="33">
        <f t="shared" si="271"/>
        <v>0.39999999999999997</v>
      </c>
      <c r="U1543" s="309">
        <f t="shared" si="271"/>
        <v>0.76666666666666661</v>
      </c>
      <c r="V1543" s="185"/>
      <c r="W1543" s="185">
        <f t="shared" si="272"/>
        <v>0.39999999999999997</v>
      </c>
      <c r="X1543" s="185">
        <f t="shared" si="272"/>
        <v>0.76666666666666661</v>
      </c>
      <c r="Y1543" s="185"/>
    </row>
    <row r="1544" spans="1:25" ht="18.75">
      <c r="A1544" s="181">
        <v>30</v>
      </c>
      <c r="B1544" s="306" t="s">
        <v>108</v>
      </c>
      <c r="C1544" s="307"/>
      <c r="D1544" s="307" t="s">
        <v>3357</v>
      </c>
      <c r="E1544" s="307" t="s">
        <v>5099</v>
      </c>
      <c r="F1544" s="181">
        <v>15</v>
      </c>
      <c r="G1544" s="238"/>
      <c r="H1544" s="238"/>
      <c r="I1544" s="308">
        <f t="shared" si="264"/>
        <v>0.6</v>
      </c>
      <c r="J1544" s="308">
        <f t="shared" si="265"/>
        <v>0.60000000000000009</v>
      </c>
      <c r="K1544" s="308">
        <f t="shared" si="266"/>
        <v>0.2</v>
      </c>
      <c r="L1544" s="308">
        <f t="shared" si="267"/>
        <v>0.4</v>
      </c>
      <c r="M1544" s="308">
        <f t="shared" si="268"/>
        <v>0.2</v>
      </c>
      <c r="N1544" s="308">
        <f t="shared" si="268"/>
        <v>0.4</v>
      </c>
      <c r="O1544" s="308">
        <f t="shared" si="269"/>
        <v>0.60000000000000009</v>
      </c>
      <c r="P1544" s="34">
        <f t="shared" si="270"/>
        <v>6.6666666666666666E-2</v>
      </c>
      <c r="Q1544" s="34">
        <f t="shared" si="270"/>
        <v>0.13333333333333333</v>
      </c>
      <c r="R1544" s="33"/>
      <c r="S1544" s="33"/>
      <c r="T1544" s="33">
        <f t="shared" si="271"/>
        <v>6.6666666666666666E-2</v>
      </c>
      <c r="U1544" s="309">
        <f t="shared" si="271"/>
        <v>0.13333333333333333</v>
      </c>
      <c r="V1544" s="185"/>
      <c r="W1544" s="185">
        <f t="shared" si="272"/>
        <v>6.6666666666666666E-2</v>
      </c>
      <c r="X1544" s="185">
        <f t="shared" si="272"/>
        <v>0.13333333333333333</v>
      </c>
      <c r="Y1544" s="185"/>
    </row>
    <row r="1545" spans="1:25" ht="18.75">
      <c r="A1545" s="181">
        <v>31</v>
      </c>
      <c r="B1545" s="306" t="s">
        <v>108</v>
      </c>
      <c r="C1545" s="307"/>
      <c r="D1545" s="307" t="s">
        <v>3250</v>
      </c>
      <c r="E1545" s="307" t="s">
        <v>4557</v>
      </c>
      <c r="F1545" s="181">
        <v>125</v>
      </c>
      <c r="G1545" s="238">
        <v>1.2160000000000002</v>
      </c>
      <c r="H1545" s="238">
        <v>1.6630000000000007</v>
      </c>
      <c r="I1545" s="308">
        <f t="shared" si="264"/>
        <v>5.2</v>
      </c>
      <c r="J1545" s="308">
        <f t="shared" si="265"/>
        <v>4.9000000000000004</v>
      </c>
      <c r="K1545" s="308">
        <f t="shared" si="266"/>
        <v>1.7</v>
      </c>
      <c r="L1545" s="308">
        <f t="shared" si="267"/>
        <v>3.2</v>
      </c>
      <c r="M1545" s="308">
        <f t="shared" si="268"/>
        <v>0.48399999999999976</v>
      </c>
      <c r="N1545" s="308">
        <f t="shared" si="268"/>
        <v>1.5369999999999995</v>
      </c>
      <c r="O1545" s="308">
        <f t="shared" si="269"/>
        <v>2.020999999999999</v>
      </c>
      <c r="P1545" s="34">
        <f t="shared" si="270"/>
        <v>0.16133333333333325</v>
      </c>
      <c r="Q1545" s="34">
        <f t="shared" si="270"/>
        <v>0.5123333333333332</v>
      </c>
      <c r="R1545" s="33"/>
      <c r="S1545" s="33"/>
      <c r="T1545" s="33">
        <f t="shared" si="271"/>
        <v>0.16133333333333325</v>
      </c>
      <c r="U1545" s="309">
        <f t="shared" si="271"/>
        <v>0.5123333333333332</v>
      </c>
      <c r="V1545" s="185"/>
      <c r="W1545" s="185">
        <f t="shared" si="272"/>
        <v>0.16133333333333325</v>
      </c>
      <c r="X1545" s="185">
        <f t="shared" si="272"/>
        <v>0.5123333333333332</v>
      </c>
      <c r="Y1545" s="185"/>
    </row>
    <row r="1546" spans="1:25" ht="18.75">
      <c r="A1546" s="181">
        <v>32</v>
      </c>
      <c r="B1546" s="306" t="s">
        <v>108</v>
      </c>
      <c r="C1546" s="307"/>
      <c r="D1546" s="307" t="s">
        <v>5100</v>
      </c>
      <c r="E1546" s="307" t="s">
        <v>5101</v>
      </c>
      <c r="F1546" s="181">
        <v>125</v>
      </c>
      <c r="G1546" s="238"/>
      <c r="H1546" s="238"/>
      <c r="I1546" s="308">
        <f t="shared" si="264"/>
        <v>5.2</v>
      </c>
      <c r="J1546" s="308">
        <f t="shared" si="265"/>
        <v>4.9000000000000004</v>
      </c>
      <c r="K1546" s="308">
        <f t="shared" si="266"/>
        <v>1.7</v>
      </c>
      <c r="L1546" s="308">
        <f t="shared" si="267"/>
        <v>3.2</v>
      </c>
      <c r="M1546" s="308">
        <f t="shared" si="268"/>
        <v>1.7</v>
      </c>
      <c r="N1546" s="308">
        <f t="shared" si="268"/>
        <v>3.2</v>
      </c>
      <c r="O1546" s="308">
        <f t="shared" si="269"/>
        <v>4.9000000000000004</v>
      </c>
      <c r="P1546" s="34">
        <f t="shared" si="270"/>
        <v>0.56666666666666665</v>
      </c>
      <c r="Q1546" s="34">
        <f t="shared" si="270"/>
        <v>1.0666666666666667</v>
      </c>
      <c r="R1546" s="33"/>
      <c r="S1546" s="33"/>
      <c r="T1546" s="33">
        <f t="shared" si="271"/>
        <v>0.56666666666666665</v>
      </c>
      <c r="U1546" s="309">
        <f t="shared" si="271"/>
        <v>1.0666666666666667</v>
      </c>
      <c r="V1546" s="185"/>
      <c r="W1546" s="185">
        <f t="shared" si="272"/>
        <v>0.56666666666666665</v>
      </c>
      <c r="X1546" s="185">
        <f t="shared" si="272"/>
        <v>1.0666666666666667</v>
      </c>
      <c r="Y1546" s="185"/>
    </row>
    <row r="1547" spans="1:25" ht="18.75">
      <c r="A1547" s="181">
        <v>33</v>
      </c>
      <c r="B1547" s="306" t="s">
        <v>108</v>
      </c>
      <c r="C1547" s="307"/>
      <c r="D1547" s="307" t="s">
        <v>3254</v>
      </c>
      <c r="E1547" s="307" t="s">
        <v>5102</v>
      </c>
      <c r="F1547" s="181">
        <v>67</v>
      </c>
      <c r="G1547" s="238"/>
      <c r="H1547" s="238"/>
      <c r="I1547" s="308">
        <f t="shared" si="264"/>
        <v>2.8</v>
      </c>
      <c r="J1547" s="308">
        <f t="shared" si="265"/>
        <v>2.6</v>
      </c>
      <c r="K1547" s="308">
        <f t="shared" si="266"/>
        <v>0.9</v>
      </c>
      <c r="L1547" s="308">
        <f t="shared" si="267"/>
        <v>1.7</v>
      </c>
      <c r="M1547" s="308">
        <f t="shared" si="268"/>
        <v>0.9</v>
      </c>
      <c r="N1547" s="308">
        <f t="shared" si="268"/>
        <v>1.7</v>
      </c>
      <c r="O1547" s="308">
        <f t="shared" si="269"/>
        <v>2.6</v>
      </c>
      <c r="P1547" s="34">
        <f t="shared" si="270"/>
        <v>0.3</v>
      </c>
      <c r="Q1547" s="34">
        <f t="shared" si="270"/>
        <v>0.56666666666666665</v>
      </c>
      <c r="R1547" s="33"/>
      <c r="S1547" s="33"/>
      <c r="T1547" s="33">
        <f t="shared" si="271"/>
        <v>0.3</v>
      </c>
      <c r="U1547" s="309">
        <f t="shared" si="271"/>
        <v>0.56666666666666665</v>
      </c>
      <c r="V1547" s="185"/>
      <c r="W1547" s="185">
        <f t="shared" si="272"/>
        <v>0.3</v>
      </c>
      <c r="X1547" s="185">
        <f t="shared" si="272"/>
        <v>0.56666666666666665</v>
      </c>
      <c r="Y1547" s="185"/>
    </row>
    <row r="1548" spans="1:25" ht="18.75">
      <c r="A1548" s="181">
        <v>34</v>
      </c>
      <c r="B1548" s="306" t="s">
        <v>108</v>
      </c>
      <c r="C1548" s="307"/>
      <c r="D1548" s="307" t="s">
        <v>2960</v>
      </c>
      <c r="E1548" s="307" t="s">
        <v>4350</v>
      </c>
      <c r="F1548" s="181">
        <v>68</v>
      </c>
      <c r="G1548" s="238"/>
      <c r="H1548" s="238">
        <v>0.46800000000000053</v>
      </c>
      <c r="I1548" s="308">
        <f t="shared" si="264"/>
        <v>2.8</v>
      </c>
      <c r="J1548" s="308">
        <f t="shared" si="265"/>
        <v>2.6</v>
      </c>
      <c r="K1548" s="308">
        <f t="shared" si="266"/>
        <v>0.9</v>
      </c>
      <c r="L1548" s="308">
        <f t="shared" si="267"/>
        <v>1.7</v>
      </c>
      <c r="M1548" s="308">
        <f t="shared" si="268"/>
        <v>0.9</v>
      </c>
      <c r="N1548" s="308">
        <f t="shared" si="268"/>
        <v>1.2319999999999993</v>
      </c>
      <c r="O1548" s="308">
        <f t="shared" si="269"/>
        <v>2.1319999999999992</v>
      </c>
      <c r="P1548" s="34">
        <f t="shared" si="270"/>
        <v>0.3</v>
      </c>
      <c r="Q1548" s="34">
        <f t="shared" si="270"/>
        <v>0.41066666666666646</v>
      </c>
      <c r="R1548" s="33"/>
      <c r="S1548" s="33"/>
      <c r="T1548" s="33">
        <f t="shared" si="271"/>
        <v>0.3</v>
      </c>
      <c r="U1548" s="309">
        <f t="shared" si="271"/>
        <v>0.41066666666666646</v>
      </c>
      <c r="V1548" s="185"/>
      <c r="W1548" s="185">
        <f t="shared" si="272"/>
        <v>0.3</v>
      </c>
      <c r="X1548" s="185">
        <f t="shared" si="272"/>
        <v>0.41066666666666646</v>
      </c>
      <c r="Y1548" s="185"/>
    </row>
    <row r="1549" spans="1:25" ht="18.75">
      <c r="A1549" s="181">
        <v>35</v>
      </c>
      <c r="B1549" s="306" t="s">
        <v>108</v>
      </c>
      <c r="C1549" s="326"/>
      <c r="D1549" s="326" t="s">
        <v>3240</v>
      </c>
      <c r="E1549" s="326" t="s">
        <v>5103</v>
      </c>
      <c r="F1549" s="375">
        <v>200</v>
      </c>
      <c r="G1549" s="238"/>
      <c r="H1549" s="238"/>
      <c r="I1549" s="308">
        <f t="shared" si="264"/>
        <v>8.3000000000000007</v>
      </c>
      <c r="J1549" s="308">
        <f t="shared" si="265"/>
        <v>7.8999999999999995</v>
      </c>
      <c r="K1549" s="308">
        <f t="shared" si="266"/>
        <v>2.8</v>
      </c>
      <c r="L1549" s="308">
        <f t="shared" si="267"/>
        <v>5.0999999999999996</v>
      </c>
      <c r="M1549" s="308">
        <f t="shared" si="268"/>
        <v>2.8</v>
      </c>
      <c r="N1549" s="308">
        <f t="shared" si="268"/>
        <v>5.0999999999999996</v>
      </c>
      <c r="O1549" s="308">
        <f t="shared" si="269"/>
        <v>7.8999999999999995</v>
      </c>
      <c r="P1549" s="34">
        <f t="shared" si="270"/>
        <v>0.93333333333333324</v>
      </c>
      <c r="Q1549" s="34">
        <f t="shared" si="270"/>
        <v>1.7</v>
      </c>
      <c r="R1549" s="33"/>
      <c r="S1549" s="33"/>
      <c r="T1549" s="33">
        <f t="shared" si="271"/>
        <v>0.93333333333333324</v>
      </c>
      <c r="U1549" s="309">
        <f t="shared" si="271"/>
        <v>1.7</v>
      </c>
      <c r="V1549" s="185"/>
      <c r="W1549" s="185">
        <f t="shared" si="272"/>
        <v>0.93333333333333324</v>
      </c>
      <c r="X1549" s="185">
        <f t="shared" si="272"/>
        <v>1.7</v>
      </c>
      <c r="Y1549" s="185"/>
    </row>
    <row r="1550" spans="1:25" ht="37.5">
      <c r="A1550" s="181">
        <v>36</v>
      </c>
      <c r="B1550" s="306" t="s">
        <v>108</v>
      </c>
      <c r="C1550" s="326"/>
      <c r="D1550" s="326" t="s">
        <v>3232</v>
      </c>
      <c r="E1550" s="326" t="s">
        <v>5104</v>
      </c>
      <c r="F1550" s="375">
        <v>306</v>
      </c>
      <c r="G1550" s="238"/>
      <c r="H1550" s="238"/>
      <c r="I1550" s="308">
        <f t="shared" si="264"/>
        <v>12.6</v>
      </c>
      <c r="J1550" s="308">
        <f t="shared" si="265"/>
        <v>12</v>
      </c>
      <c r="K1550" s="308">
        <f t="shared" si="266"/>
        <v>4.2</v>
      </c>
      <c r="L1550" s="308">
        <f t="shared" si="267"/>
        <v>7.8</v>
      </c>
      <c r="M1550" s="308">
        <f t="shared" si="268"/>
        <v>4.2</v>
      </c>
      <c r="N1550" s="308">
        <f t="shared" si="268"/>
        <v>7.8</v>
      </c>
      <c r="O1550" s="308">
        <f t="shared" si="269"/>
        <v>12</v>
      </c>
      <c r="P1550" s="34">
        <f t="shared" si="270"/>
        <v>1.4000000000000001</v>
      </c>
      <c r="Q1550" s="34">
        <f t="shared" si="270"/>
        <v>2.6</v>
      </c>
      <c r="R1550" s="33"/>
      <c r="S1550" s="33"/>
      <c r="T1550" s="33">
        <f t="shared" si="271"/>
        <v>1.4000000000000001</v>
      </c>
      <c r="U1550" s="309">
        <f t="shared" si="271"/>
        <v>2.6</v>
      </c>
      <c r="V1550" s="185"/>
      <c r="W1550" s="185">
        <f t="shared" si="272"/>
        <v>1.4000000000000001</v>
      </c>
      <c r="X1550" s="185">
        <f t="shared" si="272"/>
        <v>2.6</v>
      </c>
      <c r="Y1550" s="185"/>
    </row>
    <row r="1551" spans="1:25" ht="37.5">
      <c r="A1551" s="181">
        <v>37</v>
      </c>
      <c r="B1551" s="306" t="s">
        <v>108</v>
      </c>
      <c r="C1551" s="326"/>
      <c r="D1551" s="326" t="s">
        <v>5105</v>
      </c>
      <c r="E1551" s="326" t="s">
        <v>5106</v>
      </c>
      <c r="F1551" s="375">
        <v>74</v>
      </c>
      <c r="G1551" s="238"/>
      <c r="H1551" s="238"/>
      <c r="I1551" s="308">
        <f t="shared" si="264"/>
        <v>3.1</v>
      </c>
      <c r="J1551" s="308">
        <f t="shared" si="265"/>
        <v>2.9</v>
      </c>
      <c r="K1551" s="308">
        <f t="shared" si="266"/>
        <v>1</v>
      </c>
      <c r="L1551" s="308">
        <f t="shared" si="267"/>
        <v>1.9</v>
      </c>
      <c r="M1551" s="308">
        <f t="shared" si="268"/>
        <v>1</v>
      </c>
      <c r="N1551" s="308">
        <f t="shared" si="268"/>
        <v>1.9</v>
      </c>
      <c r="O1551" s="308">
        <f t="shared" si="269"/>
        <v>2.9</v>
      </c>
      <c r="P1551" s="34">
        <f t="shared" si="270"/>
        <v>0.33333333333333331</v>
      </c>
      <c r="Q1551" s="34">
        <f t="shared" si="270"/>
        <v>0.6333333333333333</v>
      </c>
      <c r="R1551" s="33"/>
      <c r="S1551" s="33"/>
      <c r="T1551" s="33">
        <f t="shared" si="271"/>
        <v>0.33333333333333331</v>
      </c>
      <c r="U1551" s="309">
        <f t="shared" si="271"/>
        <v>0.6333333333333333</v>
      </c>
      <c r="V1551" s="185"/>
      <c r="W1551" s="185">
        <f t="shared" si="272"/>
        <v>0.33333333333333331</v>
      </c>
      <c r="X1551" s="185">
        <f t="shared" si="272"/>
        <v>0.6333333333333333</v>
      </c>
      <c r="Y1551" s="185"/>
    </row>
    <row r="1552" spans="1:25" ht="37.5">
      <c r="A1552" s="181">
        <v>38</v>
      </c>
      <c r="B1552" s="306" t="s">
        <v>108</v>
      </c>
      <c r="C1552" s="326"/>
      <c r="D1552" s="326" t="s">
        <v>3232</v>
      </c>
      <c r="E1552" s="326" t="s">
        <v>5107</v>
      </c>
      <c r="F1552" s="375">
        <v>267</v>
      </c>
      <c r="G1552" s="238"/>
      <c r="H1552" s="238"/>
      <c r="I1552" s="308">
        <f t="shared" si="264"/>
        <v>11</v>
      </c>
      <c r="J1552" s="308">
        <f t="shared" si="265"/>
        <v>10.5</v>
      </c>
      <c r="K1552" s="308">
        <f t="shared" si="266"/>
        <v>3.7</v>
      </c>
      <c r="L1552" s="308">
        <f t="shared" si="267"/>
        <v>6.8</v>
      </c>
      <c r="M1552" s="308">
        <f t="shared" si="268"/>
        <v>3.7</v>
      </c>
      <c r="N1552" s="308">
        <f t="shared" si="268"/>
        <v>6.8</v>
      </c>
      <c r="O1552" s="308">
        <f t="shared" si="269"/>
        <v>10.5</v>
      </c>
      <c r="P1552" s="34">
        <f t="shared" si="270"/>
        <v>1.2333333333333334</v>
      </c>
      <c r="Q1552" s="34">
        <f t="shared" si="270"/>
        <v>2.2666666666666666</v>
      </c>
      <c r="R1552" s="33"/>
      <c r="S1552" s="33"/>
      <c r="T1552" s="33">
        <f t="shared" si="271"/>
        <v>1.2333333333333334</v>
      </c>
      <c r="U1552" s="309">
        <f t="shared" si="271"/>
        <v>2.2666666666666666</v>
      </c>
      <c r="V1552" s="185"/>
      <c r="W1552" s="185">
        <f t="shared" si="272"/>
        <v>1.2333333333333334</v>
      </c>
      <c r="X1552" s="185">
        <f t="shared" si="272"/>
        <v>2.2666666666666666</v>
      </c>
      <c r="Y1552" s="185"/>
    </row>
    <row r="1553" spans="1:25" ht="18.75">
      <c r="A1553" s="181">
        <v>39</v>
      </c>
      <c r="B1553" s="306" t="s">
        <v>108</v>
      </c>
      <c r="C1553" s="307"/>
      <c r="D1553" s="307" t="s">
        <v>5108</v>
      </c>
      <c r="E1553" s="307" t="s">
        <v>5109</v>
      </c>
      <c r="F1553" s="181">
        <v>136</v>
      </c>
      <c r="G1553" s="238"/>
      <c r="H1553" s="238"/>
      <c r="I1553" s="308">
        <f t="shared" si="264"/>
        <v>5.6</v>
      </c>
      <c r="J1553" s="308">
        <f t="shared" si="265"/>
        <v>5.3</v>
      </c>
      <c r="K1553" s="308">
        <f t="shared" si="266"/>
        <v>1.9</v>
      </c>
      <c r="L1553" s="308">
        <f t="shared" si="267"/>
        <v>3.4</v>
      </c>
      <c r="M1553" s="308">
        <f t="shared" si="268"/>
        <v>1.9</v>
      </c>
      <c r="N1553" s="308">
        <f t="shared" si="268"/>
        <v>3.4</v>
      </c>
      <c r="O1553" s="308">
        <f t="shared" si="269"/>
        <v>5.3</v>
      </c>
      <c r="P1553" s="34">
        <f t="shared" si="270"/>
        <v>0.6333333333333333</v>
      </c>
      <c r="Q1553" s="34">
        <f t="shared" si="270"/>
        <v>1.1333333333333333</v>
      </c>
      <c r="R1553" s="33"/>
      <c r="S1553" s="33"/>
      <c r="T1553" s="33">
        <f t="shared" si="271"/>
        <v>0.6333333333333333</v>
      </c>
      <c r="U1553" s="309">
        <f t="shared" si="271"/>
        <v>1.1333333333333333</v>
      </c>
      <c r="V1553" s="185"/>
      <c r="W1553" s="185">
        <f t="shared" si="272"/>
        <v>0.6333333333333333</v>
      </c>
      <c r="X1553" s="185">
        <f t="shared" si="272"/>
        <v>1.1333333333333333</v>
      </c>
      <c r="Y1553" s="185"/>
    </row>
    <row r="1554" spans="1:25" ht="18.75">
      <c r="A1554" s="181">
        <v>40</v>
      </c>
      <c r="B1554" s="306" t="s">
        <v>108</v>
      </c>
      <c r="C1554" s="307"/>
      <c r="D1554" s="307" t="s">
        <v>5110</v>
      </c>
      <c r="E1554" s="307" t="s">
        <v>5111</v>
      </c>
      <c r="F1554" s="181">
        <v>66</v>
      </c>
      <c r="G1554" s="238"/>
      <c r="H1554" s="238"/>
      <c r="I1554" s="308">
        <f t="shared" si="264"/>
        <v>2.7</v>
      </c>
      <c r="J1554" s="308">
        <f t="shared" si="265"/>
        <v>2.6</v>
      </c>
      <c r="K1554" s="308">
        <f t="shared" si="266"/>
        <v>0.9</v>
      </c>
      <c r="L1554" s="308">
        <f t="shared" si="267"/>
        <v>1.7</v>
      </c>
      <c r="M1554" s="308">
        <f t="shared" si="268"/>
        <v>0.9</v>
      </c>
      <c r="N1554" s="308">
        <f t="shared" si="268"/>
        <v>1.7</v>
      </c>
      <c r="O1554" s="308">
        <f t="shared" si="269"/>
        <v>2.6</v>
      </c>
      <c r="P1554" s="34">
        <f t="shared" si="270"/>
        <v>0.3</v>
      </c>
      <c r="Q1554" s="34">
        <f t="shared" si="270"/>
        <v>0.56666666666666665</v>
      </c>
      <c r="R1554" s="33"/>
      <c r="S1554" s="33"/>
      <c r="T1554" s="33">
        <f t="shared" si="271"/>
        <v>0.3</v>
      </c>
      <c r="U1554" s="309">
        <f t="shared" si="271"/>
        <v>0.56666666666666665</v>
      </c>
      <c r="V1554" s="185"/>
      <c r="W1554" s="185">
        <f t="shared" si="272"/>
        <v>0.3</v>
      </c>
      <c r="X1554" s="185">
        <f t="shared" si="272"/>
        <v>0.56666666666666665</v>
      </c>
      <c r="Y1554" s="185"/>
    </row>
    <row r="1555" spans="1:25" ht="18.75">
      <c r="A1555" s="181">
        <v>41</v>
      </c>
      <c r="B1555" s="306" t="s">
        <v>108</v>
      </c>
      <c r="C1555" s="307"/>
      <c r="D1555" s="307" t="s">
        <v>3309</v>
      </c>
      <c r="E1555" s="307" t="s">
        <v>5112</v>
      </c>
      <c r="F1555" s="181">
        <v>50</v>
      </c>
      <c r="G1555" s="238"/>
      <c r="H1555" s="238"/>
      <c r="I1555" s="308">
        <f t="shared" si="264"/>
        <v>2.1</v>
      </c>
      <c r="J1555" s="308">
        <f t="shared" si="265"/>
        <v>2</v>
      </c>
      <c r="K1555" s="308">
        <f t="shared" si="266"/>
        <v>0.7</v>
      </c>
      <c r="L1555" s="308">
        <f t="shared" si="267"/>
        <v>1.3</v>
      </c>
      <c r="M1555" s="308">
        <f t="shared" si="268"/>
        <v>0.7</v>
      </c>
      <c r="N1555" s="308">
        <f t="shared" si="268"/>
        <v>1.3</v>
      </c>
      <c r="O1555" s="308">
        <f t="shared" si="269"/>
        <v>2</v>
      </c>
      <c r="P1555" s="34">
        <f t="shared" si="270"/>
        <v>0.23333333333333331</v>
      </c>
      <c r="Q1555" s="34">
        <f t="shared" si="270"/>
        <v>0.43333333333333335</v>
      </c>
      <c r="R1555" s="33"/>
      <c r="S1555" s="33"/>
      <c r="T1555" s="33">
        <f t="shared" si="271"/>
        <v>0.23333333333333331</v>
      </c>
      <c r="U1555" s="309">
        <f t="shared" si="271"/>
        <v>0.43333333333333335</v>
      </c>
      <c r="V1555" s="185"/>
      <c r="W1555" s="185">
        <f t="shared" si="272"/>
        <v>0.23333333333333331</v>
      </c>
      <c r="X1555" s="185">
        <f t="shared" si="272"/>
        <v>0.43333333333333335</v>
      </c>
      <c r="Y1555" s="185"/>
    </row>
    <row r="1556" spans="1:25" ht="18.75">
      <c r="A1556" s="181">
        <v>42</v>
      </c>
      <c r="B1556" s="306" t="s">
        <v>108</v>
      </c>
      <c r="C1556" s="307"/>
      <c r="D1556" s="307"/>
      <c r="E1556" s="310" t="s">
        <v>5113</v>
      </c>
      <c r="F1556" s="181">
        <v>153</v>
      </c>
      <c r="G1556" s="238">
        <v>8.73</v>
      </c>
      <c r="H1556" s="238">
        <v>3.1</v>
      </c>
      <c r="I1556" s="308">
        <f t="shared" si="264"/>
        <v>6.3</v>
      </c>
      <c r="J1556" s="308">
        <f t="shared" si="265"/>
        <v>6</v>
      </c>
      <c r="K1556" s="308">
        <f t="shared" si="266"/>
        <v>2.1</v>
      </c>
      <c r="L1556" s="308">
        <f t="shared" si="267"/>
        <v>3.9</v>
      </c>
      <c r="M1556" s="308">
        <v>0</v>
      </c>
      <c r="N1556" s="308">
        <f t="shared" si="268"/>
        <v>0.79999999999999982</v>
      </c>
      <c r="O1556" s="308">
        <f t="shared" si="269"/>
        <v>0.79999999999999982</v>
      </c>
      <c r="P1556" s="34">
        <f t="shared" si="270"/>
        <v>0</v>
      </c>
      <c r="Q1556" s="34">
        <f t="shared" si="270"/>
        <v>0.26666666666666661</v>
      </c>
      <c r="R1556" s="33"/>
      <c r="S1556" s="33"/>
      <c r="T1556" s="33">
        <f t="shared" si="271"/>
        <v>0</v>
      </c>
      <c r="U1556" s="309">
        <f t="shared" si="271"/>
        <v>0.26666666666666661</v>
      </c>
      <c r="V1556" s="185"/>
      <c r="W1556" s="185">
        <f t="shared" si="272"/>
        <v>0</v>
      </c>
      <c r="X1556" s="185">
        <f t="shared" si="272"/>
        <v>0.26666666666666661</v>
      </c>
      <c r="Y1556" s="185"/>
    </row>
    <row r="1557" spans="1:25" ht="18.75">
      <c r="A1557" s="181">
        <v>43</v>
      </c>
      <c r="B1557" s="306" t="s">
        <v>108</v>
      </c>
      <c r="C1557" s="307"/>
      <c r="D1557" s="307"/>
      <c r="E1557" s="310" t="s">
        <v>5114</v>
      </c>
      <c r="F1557" s="181">
        <v>425</v>
      </c>
      <c r="G1557" s="238"/>
      <c r="H1557" s="238"/>
      <c r="I1557" s="308">
        <f t="shared" si="264"/>
        <v>17.5</v>
      </c>
      <c r="J1557" s="308">
        <f t="shared" si="265"/>
        <v>16.600000000000001</v>
      </c>
      <c r="K1557" s="308">
        <f t="shared" si="266"/>
        <v>5.8</v>
      </c>
      <c r="L1557" s="308">
        <f t="shared" si="267"/>
        <v>10.8</v>
      </c>
      <c r="M1557" s="308">
        <f t="shared" si="268"/>
        <v>5.8</v>
      </c>
      <c r="N1557" s="308">
        <f t="shared" si="268"/>
        <v>10.8</v>
      </c>
      <c r="O1557" s="308">
        <f t="shared" si="269"/>
        <v>16.600000000000001</v>
      </c>
      <c r="P1557" s="34">
        <f t="shared" si="270"/>
        <v>1.9333333333333333</v>
      </c>
      <c r="Q1557" s="34">
        <f t="shared" si="270"/>
        <v>3.6</v>
      </c>
      <c r="R1557" s="33"/>
      <c r="S1557" s="33"/>
      <c r="T1557" s="33">
        <f t="shared" si="271"/>
        <v>1.9333333333333333</v>
      </c>
      <c r="U1557" s="309">
        <f t="shared" si="271"/>
        <v>3.6</v>
      </c>
      <c r="V1557" s="185"/>
      <c r="W1557" s="185">
        <f t="shared" si="272"/>
        <v>1.9333333333333333</v>
      </c>
      <c r="X1557" s="185">
        <f t="shared" si="272"/>
        <v>3.6</v>
      </c>
      <c r="Y1557" s="185"/>
    </row>
    <row r="1558" spans="1:25" ht="20.25">
      <c r="A1558" s="317"/>
      <c r="B1558" s="318"/>
      <c r="C1558" s="318"/>
      <c r="D1558" s="319"/>
      <c r="E1558" s="320" t="s">
        <v>225</v>
      </c>
      <c r="F1558" s="321"/>
      <c r="G1558" s="322">
        <v>0</v>
      </c>
      <c r="H1558" s="322">
        <v>0</v>
      </c>
      <c r="I1558" s="322">
        <f t="shared" ref="I1558:Q1558" si="273">SUM(I1515:I1557)</f>
        <v>213.5</v>
      </c>
      <c r="J1558" s="322"/>
      <c r="K1558" s="322">
        <f t="shared" si="273"/>
        <v>70.94</v>
      </c>
      <c r="L1558" s="322">
        <f t="shared" si="273"/>
        <v>131.80000000000004</v>
      </c>
      <c r="M1558" s="322">
        <f t="shared" si="273"/>
        <v>65.351500000000001</v>
      </c>
      <c r="N1558" s="322">
        <f t="shared" si="273"/>
        <v>123.81050000000002</v>
      </c>
      <c r="O1558" s="308">
        <f t="shared" si="269"/>
        <v>189.16200000000003</v>
      </c>
      <c r="P1558" s="324">
        <f t="shared" si="273"/>
        <v>21.783833333333337</v>
      </c>
      <c r="Q1558" s="324">
        <f t="shared" si="273"/>
        <v>41.270166666666668</v>
      </c>
      <c r="R1558" s="322"/>
      <c r="S1558" s="322"/>
      <c r="T1558" s="322">
        <f>SUM(T1515:T1557)</f>
        <v>21.783833333333337</v>
      </c>
      <c r="U1558" s="322">
        <f>SUM(U1515:U1557)</f>
        <v>41.270166666666668</v>
      </c>
      <c r="V1558" s="322"/>
      <c r="W1558" s="322">
        <f>SUM(W1515:W1557)</f>
        <v>21.783833333333337</v>
      </c>
      <c r="X1558" s="322">
        <f>SUM(X1515:X1557)</f>
        <v>41.270166666666668</v>
      </c>
      <c r="Y1558" s="322"/>
    </row>
    <row r="1559" spans="1:25">
      <c r="A1559" s="44"/>
      <c r="B1559" s="243"/>
      <c r="C1559" s="243"/>
      <c r="D1559" s="243"/>
      <c r="E1559" s="243"/>
      <c r="F1559" s="44"/>
      <c r="G1559" s="243"/>
      <c r="H1559" s="243"/>
      <c r="I1559" s="243"/>
      <c r="J1559" s="243"/>
      <c r="K1559" s="243"/>
      <c r="L1559" s="243"/>
      <c r="M1559" s="243"/>
      <c r="N1559" s="243"/>
      <c r="O1559" s="243"/>
      <c r="P1559" s="243"/>
      <c r="Q1559" s="243"/>
      <c r="R1559" s="243"/>
      <c r="S1559" s="243"/>
      <c r="T1559" s="243"/>
      <c r="U1559" s="243"/>
      <c r="V1559" s="243"/>
      <c r="W1559" s="243"/>
      <c r="X1559" s="243"/>
      <c r="Y1559" s="243"/>
    </row>
    <row r="1560" spans="1:25">
      <c r="A1560" s="44"/>
      <c r="B1560" s="243"/>
      <c r="C1560" s="243"/>
      <c r="D1560" s="243"/>
      <c r="E1560" s="243"/>
      <c r="F1560" s="44"/>
      <c r="G1560" s="243"/>
      <c r="H1560" s="243"/>
      <c r="I1560" s="243"/>
      <c r="J1560" s="243"/>
      <c r="K1560" s="243"/>
      <c r="L1560" s="243"/>
      <c r="M1560" s="243"/>
      <c r="N1560" s="243"/>
      <c r="O1560" s="243"/>
      <c r="P1560" s="243"/>
      <c r="Q1560" s="243"/>
      <c r="R1560" s="243"/>
      <c r="S1560" s="243"/>
      <c r="T1560" s="243"/>
      <c r="U1560" s="243"/>
      <c r="V1560" s="243"/>
      <c r="W1560" s="243"/>
      <c r="X1560" s="243"/>
      <c r="Y1560" s="243"/>
    </row>
    <row r="1561" spans="1:25">
      <c r="A1561" s="44"/>
      <c r="B1561" s="243"/>
      <c r="C1561" s="243"/>
      <c r="D1561" s="243"/>
      <c r="E1561" s="243"/>
      <c r="F1561" s="44"/>
      <c r="G1561" s="243"/>
      <c r="H1561" s="243"/>
      <c r="I1561" s="243"/>
      <c r="J1561" s="243"/>
      <c r="K1561" s="243"/>
      <c r="L1561" s="243"/>
      <c r="M1561" s="243"/>
      <c r="N1561" s="243"/>
      <c r="O1561" s="243"/>
      <c r="P1561" s="243"/>
      <c r="Q1561" s="243"/>
      <c r="R1561" s="243"/>
      <c r="S1561" s="243"/>
      <c r="T1561" s="243"/>
      <c r="U1561" s="243"/>
      <c r="V1561" s="243"/>
      <c r="W1561" s="243"/>
      <c r="X1561" s="243"/>
      <c r="Y1561" s="243"/>
    </row>
    <row r="1562" spans="1:25">
      <c r="A1562" s="44"/>
      <c r="B1562" s="243"/>
      <c r="C1562" s="243"/>
      <c r="D1562" s="243"/>
      <c r="E1562" s="243"/>
      <c r="F1562" s="44"/>
      <c r="G1562" s="243"/>
      <c r="H1562" s="243"/>
      <c r="I1562" s="243"/>
      <c r="J1562" s="243"/>
      <c r="K1562" s="243"/>
      <c r="L1562" s="243"/>
      <c r="M1562" s="243"/>
      <c r="N1562" s="243"/>
      <c r="O1562" s="243"/>
      <c r="P1562" s="243"/>
      <c r="Q1562" s="243"/>
      <c r="R1562" s="243"/>
      <c r="S1562" s="243"/>
      <c r="T1562" s="243"/>
      <c r="U1562" s="243"/>
      <c r="V1562" s="243"/>
      <c r="W1562" s="243"/>
      <c r="X1562" s="243"/>
      <c r="Y1562" s="243"/>
    </row>
    <row r="1563" spans="1:25">
      <c r="A1563" s="44"/>
      <c r="B1563" s="243"/>
      <c r="C1563" s="243"/>
      <c r="D1563" s="243"/>
      <c r="E1563" s="243"/>
      <c r="F1563" s="44"/>
      <c r="G1563" s="243"/>
      <c r="H1563" s="243"/>
      <c r="I1563" s="243"/>
      <c r="J1563" s="243"/>
      <c r="K1563" s="243"/>
      <c r="L1563" s="243"/>
      <c r="M1563" s="243"/>
      <c r="N1563" s="243"/>
      <c r="O1563" s="243"/>
      <c r="P1563" s="243"/>
      <c r="Q1563" s="243"/>
      <c r="R1563" s="243"/>
      <c r="S1563" s="243"/>
      <c r="T1563" s="243"/>
      <c r="U1563" s="243"/>
      <c r="V1563" s="243"/>
      <c r="W1563" s="243"/>
      <c r="X1563" s="243"/>
      <c r="Y1563" s="243"/>
    </row>
    <row r="1564" spans="1:25">
      <c r="A1564" s="44"/>
      <c r="B1564" s="243"/>
      <c r="C1564" s="243"/>
      <c r="D1564" s="243"/>
      <c r="E1564" s="243"/>
      <c r="F1564" s="44"/>
      <c r="G1564" s="243"/>
      <c r="H1564" s="243"/>
      <c r="I1564" s="243"/>
      <c r="J1564" s="243"/>
      <c r="K1564" s="243"/>
      <c r="L1564" s="243"/>
      <c r="M1564" s="243"/>
      <c r="N1564" s="243"/>
      <c r="O1564" s="243"/>
      <c r="P1564" s="243"/>
      <c r="Q1564" s="243"/>
      <c r="R1564" s="243"/>
      <c r="S1564" s="243"/>
      <c r="T1564" s="243"/>
      <c r="U1564" s="243"/>
      <c r="V1564" s="243"/>
      <c r="W1564" s="243"/>
      <c r="X1564" s="243"/>
      <c r="Y1564" s="243"/>
    </row>
    <row r="1565" spans="1:25">
      <c r="A1565" s="44"/>
      <c r="B1565" s="243"/>
      <c r="C1565" s="243"/>
      <c r="D1565" s="243"/>
      <c r="E1565" s="243"/>
      <c r="F1565" s="44"/>
      <c r="G1565" s="243"/>
      <c r="H1565" s="243"/>
      <c r="I1565" s="243"/>
      <c r="J1565" s="243"/>
      <c r="K1565" s="243"/>
      <c r="L1565" s="243"/>
      <c r="M1565" s="243"/>
      <c r="N1565" s="243"/>
      <c r="O1565" s="243"/>
      <c r="P1565" s="243"/>
      <c r="Q1565" s="243"/>
      <c r="R1565" s="243"/>
      <c r="S1565" s="243"/>
      <c r="T1565" s="243"/>
      <c r="U1565" s="243"/>
      <c r="V1565" s="243"/>
      <c r="W1565" s="243"/>
      <c r="X1565" s="243"/>
      <c r="Y1565" s="243"/>
    </row>
    <row r="1566" spans="1:25">
      <c r="A1566" s="44"/>
      <c r="B1566" s="243"/>
      <c r="C1566" s="243"/>
      <c r="D1566" s="243"/>
      <c r="E1566" s="243"/>
      <c r="F1566" s="44"/>
      <c r="G1566" s="243"/>
      <c r="H1566" s="243"/>
      <c r="I1566" s="243"/>
      <c r="J1566" s="243"/>
      <c r="K1566" s="243"/>
      <c r="L1566" s="243"/>
      <c r="M1566" s="243"/>
      <c r="N1566" s="243"/>
      <c r="O1566" s="243"/>
      <c r="P1566" s="243"/>
      <c r="Q1566" s="243"/>
      <c r="R1566" s="243"/>
      <c r="S1566" s="243"/>
      <c r="T1566" s="243"/>
      <c r="U1566" s="243"/>
      <c r="V1566" s="243"/>
      <c r="W1566" s="243"/>
      <c r="X1566" s="243"/>
      <c r="Y1566" s="243"/>
    </row>
    <row r="1567" spans="1:25" ht="18.75">
      <c r="A1567" s="181">
        <v>1</v>
      </c>
      <c r="B1567" s="306" t="s">
        <v>2457</v>
      </c>
      <c r="C1567" s="307"/>
      <c r="D1567" s="307" t="s">
        <v>2536</v>
      </c>
      <c r="E1567" s="307" t="s">
        <v>5115</v>
      </c>
      <c r="F1567" s="400">
        <v>131</v>
      </c>
      <c r="G1567" s="238">
        <v>11.738499999999998</v>
      </c>
      <c r="H1567" s="238"/>
      <c r="I1567" s="308">
        <f t="shared" ref="I1567:I1599" si="274">ROUND(F1567*55/100*50*0.0015,1)</f>
        <v>5.4</v>
      </c>
      <c r="J1567" s="308">
        <f t="shared" ref="J1567:J1599" si="275">K1567+L1567</f>
        <v>5.0999999999999996</v>
      </c>
      <c r="K1567" s="308">
        <f t="shared" ref="K1567:K1599" si="276">ROUND(I1567*1/3,1)</f>
        <v>1.8</v>
      </c>
      <c r="L1567" s="308">
        <f t="shared" ref="L1567:L1599" si="277">ROUND(I1567*2/3.25,1)</f>
        <v>3.3</v>
      </c>
      <c r="M1567" s="308">
        <v>0</v>
      </c>
      <c r="N1567" s="308">
        <f t="shared" ref="N1567:N1599" si="278">L1567-H1567</f>
        <v>3.3</v>
      </c>
      <c r="O1567" s="308">
        <f t="shared" ref="O1567:O1600" si="279">M1567+N1567</f>
        <v>3.3</v>
      </c>
      <c r="P1567" s="34">
        <f t="shared" ref="P1567:Q1599" si="280">M1567*1/3</f>
        <v>0</v>
      </c>
      <c r="Q1567" s="34">
        <f t="shared" si="280"/>
        <v>1.0999999999999999</v>
      </c>
      <c r="R1567" s="33"/>
      <c r="S1567" s="33"/>
      <c r="T1567" s="33">
        <f t="shared" ref="T1567:U1599" si="281">M1567*1/3</f>
        <v>0</v>
      </c>
      <c r="U1567" s="309">
        <f t="shared" si="281"/>
        <v>1.0999999999999999</v>
      </c>
      <c r="V1567" s="185"/>
      <c r="W1567" s="185">
        <f t="shared" ref="W1567:X1599" si="282">M1567*1/3</f>
        <v>0</v>
      </c>
      <c r="X1567" s="185">
        <f t="shared" si="282"/>
        <v>1.0999999999999999</v>
      </c>
      <c r="Y1567" s="185"/>
    </row>
    <row r="1568" spans="1:25" ht="18.75">
      <c r="A1568" s="181">
        <v>2</v>
      </c>
      <c r="B1568" s="306" t="s">
        <v>2457</v>
      </c>
      <c r="C1568" s="307"/>
      <c r="D1568" s="307" t="s">
        <v>5116</v>
      </c>
      <c r="E1568" s="307" t="s">
        <v>5117</v>
      </c>
      <c r="F1568" s="400">
        <v>170</v>
      </c>
      <c r="G1568" s="238"/>
      <c r="H1568" s="238"/>
      <c r="I1568" s="308">
        <f>ROUND(F1568*55/100*50*0.0015,0)</f>
        <v>7</v>
      </c>
      <c r="J1568" s="308">
        <f t="shared" si="275"/>
        <v>6.6</v>
      </c>
      <c r="K1568" s="308">
        <f t="shared" si="276"/>
        <v>2.2999999999999998</v>
      </c>
      <c r="L1568" s="308">
        <v>4.3</v>
      </c>
      <c r="M1568" s="308">
        <f t="shared" ref="M1568:M1599" si="283">K1568-G1568</f>
        <v>2.2999999999999998</v>
      </c>
      <c r="N1568" s="308">
        <f t="shared" si="278"/>
        <v>4.3</v>
      </c>
      <c r="O1568" s="308">
        <f t="shared" si="279"/>
        <v>6.6</v>
      </c>
      <c r="P1568" s="34">
        <f t="shared" si="280"/>
        <v>0.76666666666666661</v>
      </c>
      <c r="Q1568" s="34">
        <f t="shared" si="280"/>
        <v>1.4333333333333333</v>
      </c>
      <c r="R1568" s="33"/>
      <c r="S1568" s="33"/>
      <c r="T1568" s="33">
        <f t="shared" si="281"/>
        <v>0.76666666666666661</v>
      </c>
      <c r="U1568" s="309">
        <f t="shared" si="281"/>
        <v>1.4333333333333333</v>
      </c>
      <c r="V1568" s="185"/>
      <c r="W1568" s="185">
        <f t="shared" si="282"/>
        <v>0.76666666666666661</v>
      </c>
      <c r="X1568" s="185">
        <f t="shared" si="282"/>
        <v>1.4333333333333333</v>
      </c>
      <c r="Y1568" s="185"/>
    </row>
    <row r="1569" spans="1:25" ht="18.75">
      <c r="A1569" s="181">
        <v>3</v>
      </c>
      <c r="B1569" s="306" t="s">
        <v>2457</v>
      </c>
      <c r="C1569" s="307"/>
      <c r="D1569" s="307" t="s">
        <v>2517</v>
      </c>
      <c r="E1569" s="307" t="s">
        <v>5118</v>
      </c>
      <c r="F1569" s="400">
        <v>362</v>
      </c>
      <c r="G1569" s="238"/>
      <c r="H1569" s="238"/>
      <c r="I1569" s="308">
        <f>ROUND(F1569*55/100*50*0.0015,1)</f>
        <v>14.9</v>
      </c>
      <c r="J1569" s="308">
        <f t="shared" si="275"/>
        <v>14.1</v>
      </c>
      <c r="K1569" s="308">
        <f t="shared" si="276"/>
        <v>5</v>
      </c>
      <c r="L1569" s="308">
        <v>9.1</v>
      </c>
      <c r="M1569" s="308">
        <f t="shared" si="283"/>
        <v>5</v>
      </c>
      <c r="N1569" s="308">
        <f t="shared" si="278"/>
        <v>9.1</v>
      </c>
      <c r="O1569" s="308">
        <f t="shared" si="279"/>
        <v>14.1</v>
      </c>
      <c r="P1569" s="34">
        <f t="shared" si="280"/>
        <v>1.6666666666666667</v>
      </c>
      <c r="Q1569" s="34">
        <f t="shared" si="280"/>
        <v>3.0333333333333332</v>
      </c>
      <c r="R1569" s="33"/>
      <c r="S1569" s="33"/>
      <c r="T1569" s="33">
        <f t="shared" si="281"/>
        <v>1.6666666666666667</v>
      </c>
      <c r="U1569" s="309">
        <f t="shared" si="281"/>
        <v>3.0333333333333332</v>
      </c>
      <c r="V1569" s="185"/>
      <c r="W1569" s="185">
        <f t="shared" si="282"/>
        <v>1.6666666666666667</v>
      </c>
      <c r="X1569" s="185">
        <f t="shared" si="282"/>
        <v>3.0333333333333332</v>
      </c>
      <c r="Y1569" s="185"/>
    </row>
    <row r="1570" spans="1:25" ht="18.75">
      <c r="A1570" s="181">
        <v>4</v>
      </c>
      <c r="B1570" s="306" t="s">
        <v>2457</v>
      </c>
      <c r="C1570" s="307"/>
      <c r="D1570" s="307" t="s">
        <v>2539</v>
      </c>
      <c r="E1570" s="307" t="s">
        <v>5119</v>
      </c>
      <c r="F1570" s="400">
        <v>71</v>
      </c>
      <c r="G1570" s="238">
        <v>8.4500000000000075E-2</v>
      </c>
      <c r="H1570" s="238">
        <v>0.1599999999999997</v>
      </c>
      <c r="I1570" s="308">
        <f t="shared" si="274"/>
        <v>2.9</v>
      </c>
      <c r="J1570" s="308">
        <f t="shared" si="275"/>
        <v>2.8</v>
      </c>
      <c r="K1570" s="308">
        <f t="shared" si="276"/>
        <v>1</v>
      </c>
      <c r="L1570" s="308">
        <f t="shared" si="277"/>
        <v>1.8</v>
      </c>
      <c r="M1570" s="308">
        <f t="shared" si="283"/>
        <v>0.91549999999999998</v>
      </c>
      <c r="N1570" s="308">
        <f t="shared" si="278"/>
        <v>1.6400000000000003</v>
      </c>
      <c r="O1570" s="308">
        <f t="shared" si="279"/>
        <v>2.5555000000000003</v>
      </c>
      <c r="P1570" s="34">
        <f t="shared" si="280"/>
        <v>0.30516666666666664</v>
      </c>
      <c r="Q1570" s="34">
        <f t="shared" si="280"/>
        <v>0.54666666666666675</v>
      </c>
      <c r="R1570" s="33"/>
      <c r="S1570" s="33"/>
      <c r="T1570" s="33">
        <f t="shared" si="281"/>
        <v>0.30516666666666664</v>
      </c>
      <c r="U1570" s="309">
        <f t="shared" si="281"/>
        <v>0.54666666666666675</v>
      </c>
      <c r="V1570" s="185"/>
      <c r="W1570" s="185">
        <f t="shared" si="282"/>
        <v>0.30516666666666664</v>
      </c>
      <c r="X1570" s="185">
        <f t="shared" si="282"/>
        <v>0.54666666666666675</v>
      </c>
      <c r="Y1570" s="185"/>
    </row>
    <row r="1571" spans="1:25" ht="18.75">
      <c r="A1571" s="181">
        <v>5</v>
      </c>
      <c r="B1571" s="306" t="s">
        <v>2457</v>
      </c>
      <c r="C1571" s="307"/>
      <c r="D1571" s="307" t="s">
        <v>2520</v>
      </c>
      <c r="E1571" s="307" t="s">
        <v>5120</v>
      </c>
      <c r="F1571" s="400">
        <v>50</v>
      </c>
      <c r="G1571" s="238">
        <v>0.1295</v>
      </c>
      <c r="H1571" s="238"/>
      <c r="I1571" s="308">
        <f t="shared" si="274"/>
        <v>2.1</v>
      </c>
      <c r="J1571" s="308">
        <f t="shared" si="275"/>
        <v>2</v>
      </c>
      <c r="K1571" s="308">
        <f t="shared" si="276"/>
        <v>0.7</v>
      </c>
      <c r="L1571" s="308">
        <f t="shared" si="277"/>
        <v>1.3</v>
      </c>
      <c r="M1571" s="308">
        <f t="shared" si="283"/>
        <v>0.57050000000000001</v>
      </c>
      <c r="N1571" s="308">
        <f t="shared" si="278"/>
        <v>1.3</v>
      </c>
      <c r="O1571" s="308">
        <f t="shared" si="279"/>
        <v>1.8705000000000001</v>
      </c>
      <c r="P1571" s="34">
        <f t="shared" si="280"/>
        <v>0.19016666666666668</v>
      </c>
      <c r="Q1571" s="34">
        <f t="shared" si="280"/>
        <v>0.43333333333333335</v>
      </c>
      <c r="R1571" s="33"/>
      <c r="S1571" s="33"/>
      <c r="T1571" s="33">
        <f t="shared" si="281"/>
        <v>0.19016666666666668</v>
      </c>
      <c r="U1571" s="309">
        <f t="shared" si="281"/>
        <v>0.43333333333333335</v>
      </c>
      <c r="V1571" s="185"/>
      <c r="W1571" s="185">
        <f t="shared" si="282"/>
        <v>0.19016666666666668</v>
      </c>
      <c r="X1571" s="185">
        <f t="shared" si="282"/>
        <v>0.43333333333333335</v>
      </c>
      <c r="Y1571" s="185"/>
    </row>
    <row r="1572" spans="1:25" ht="18.75">
      <c r="A1572" s="181">
        <v>6</v>
      </c>
      <c r="B1572" s="306" t="s">
        <v>2457</v>
      </c>
      <c r="C1572" s="307"/>
      <c r="D1572" s="307" t="s">
        <v>2522</v>
      </c>
      <c r="E1572" s="307" t="s">
        <v>5121</v>
      </c>
      <c r="F1572" s="400">
        <v>46</v>
      </c>
      <c r="G1572" s="238"/>
      <c r="H1572" s="238"/>
      <c r="I1572" s="308">
        <f t="shared" si="274"/>
        <v>1.9</v>
      </c>
      <c r="J1572" s="308">
        <f t="shared" si="275"/>
        <v>1.7999999999999998</v>
      </c>
      <c r="K1572" s="308">
        <f t="shared" si="276"/>
        <v>0.6</v>
      </c>
      <c r="L1572" s="308">
        <f t="shared" si="277"/>
        <v>1.2</v>
      </c>
      <c r="M1572" s="308">
        <f t="shared" si="283"/>
        <v>0.6</v>
      </c>
      <c r="N1572" s="308">
        <f t="shared" si="278"/>
        <v>1.2</v>
      </c>
      <c r="O1572" s="308">
        <f t="shared" si="279"/>
        <v>1.7999999999999998</v>
      </c>
      <c r="P1572" s="34">
        <f t="shared" si="280"/>
        <v>0.19999999999999998</v>
      </c>
      <c r="Q1572" s="34">
        <f t="shared" si="280"/>
        <v>0.39999999999999997</v>
      </c>
      <c r="R1572" s="33"/>
      <c r="S1572" s="33"/>
      <c r="T1572" s="33">
        <f t="shared" si="281"/>
        <v>0.19999999999999998</v>
      </c>
      <c r="U1572" s="309">
        <f t="shared" si="281"/>
        <v>0.39999999999999997</v>
      </c>
      <c r="V1572" s="185"/>
      <c r="W1572" s="185">
        <f t="shared" si="282"/>
        <v>0.19999999999999998</v>
      </c>
      <c r="X1572" s="185">
        <f t="shared" si="282"/>
        <v>0.39999999999999997</v>
      </c>
      <c r="Y1572" s="185"/>
    </row>
    <row r="1573" spans="1:25" ht="18.75">
      <c r="A1573" s="181">
        <v>7</v>
      </c>
      <c r="B1573" s="306" t="s">
        <v>2457</v>
      </c>
      <c r="C1573" s="307"/>
      <c r="D1573" s="307" t="s">
        <v>1474</v>
      </c>
      <c r="E1573" s="307" t="s">
        <v>4724</v>
      </c>
      <c r="F1573" s="400">
        <v>150</v>
      </c>
      <c r="G1573" s="238">
        <v>12.257000000000001</v>
      </c>
      <c r="H1573" s="238"/>
      <c r="I1573" s="308">
        <f t="shared" si="274"/>
        <v>6.2</v>
      </c>
      <c r="J1573" s="308">
        <f t="shared" si="275"/>
        <v>5.9</v>
      </c>
      <c r="K1573" s="308">
        <f t="shared" si="276"/>
        <v>2.1</v>
      </c>
      <c r="L1573" s="308">
        <f t="shared" si="277"/>
        <v>3.8</v>
      </c>
      <c r="M1573" s="308">
        <v>0</v>
      </c>
      <c r="N1573" s="308">
        <f t="shared" si="278"/>
        <v>3.8</v>
      </c>
      <c r="O1573" s="308">
        <f t="shared" si="279"/>
        <v>3.8</v>
      </c>
      <c r="P1573" s="34">
        <f t="shared" si="280"/>
        <v>0</v>
      </c>
      <c r="Q1573" s="34">
        <f t="shared" si="280"/>
        <v>1.2666666666666666</v>
      </c>
      <c r="R1573" s="33"/>
      <c r="S1573" s="33"/>
      <c r="T1573" s="33">
        <f t="shared" si="281"/>
        <v>0</v>
      </c>
      <c r="U1573" s="309">
        <f t="shared" si="281"/>
        <v>1.2666666666666666</v>
      </c>
      <c r="V1573" s="185"/>
      <c r="W1573" s="185">
        <f t="shared" si="282"/>
        <v>0</v>
      </c>
      <c r="X1573" s="185">
        <f t="shared" si="282"/>
        <v>1.2666666666666666</v>
      </c>
      <c r="Y1573" s="185"/>
    </row>
    <row r="1574" spans="1:25" ht="18.75">
      <c r="A1574" s="181">
        <v>8</v>
      </c>
      <c r="B1574" s="306" t="s">
        <v>2457</v>
      </c>
      <c r="C1574" s="307"/>
      <c r="D1574" s="307" t="s">
        <v>2511</v>
      </c>
      <c r="E1574" s="307" t="s">
        <v>5122</v>
      </c>
      <c r="F1574" s="400">
        <v>112</v>
      </c>
      <c r="G1574" s="238">
        <v>2.8740000000000006</v>
      </c>
      <c r="H1574" s="238"/>
      <c r="I1574" s="308">
        <f t="shared" si="274"/>
        <v>4.5999999999999996</v>
      </c>
      <c r="J1574" s="308">
        <f t="shared" si="275"/>
        <v>4.3</v>
      </c>
      <c r="K1574" s="308">
        <f t="shared" si="276"/>
        <v>1.5</v>
      </c>
      <c r="L1574" s="308">
        <f t="shared" si="277"/>
        <v>2.8</v>
      </c>
      <c r="M1574" s="308">
        <v>0</v>
      </c>
      <c r="N1574" s="308">
        <f t="shared" si="278"/>
        <v>2.8</v>
      </c>
      <c r="O1574" s="308">
        <f t="shared" si="279"/>
        <v>2.8</v>
      </c>
      <c r="P1574" s="34">
        <f t="shared" si="280"/>
        <v>0</v>
      </c>
      <c r="Q1574" s="34">
        <f t="shared" si="280"/>
        <v>0.93333333333333324</v>
      </c>
      <c r="R1574" s="33"/>
      <c r="S1574" s="33"/>
      <c r="T1574" s="33">
        <f t="shared" si="281"/>
        <v>0</v>
      </c>
      <c r="U1574" s="309">
        <f t="shared" si="281"/>
        <v>0.93333333333333324</v>
      </c>
      <c r="V1574" s="185"/>
      <c r="W1574" s="185">
        <f t="shared" si="282"/>
        <v>0</v>
      </c>
      <c r="X1574" s="185">
        <f t="shared" si="282"/>
        <v>0.93333333333333324</v>
      </c>
      <c r="Y1574" s="185"/>
    </row>
    <row r="1575" spans="1:25" ht="18.75">
      <c r="A1575" s="181">
        <v>9</v>
      </c>
      <c r="B1575" s="306" t="s">
        <v>2457</v>
      </c>
      <c r="C1575" s="376"/>
      <c r="D1575" s="376" t="s">
        <v>2547</v>
      </c>
      <c r="E1575" s="376" t="s">
        <v>5123</v>
      </c>
      <c r="F1575" s="400">
        <v>152</v>
      </c>
      <c r="G1575" s="238"/>
      <c r="H1575" s="238"/>
      <c r="I1575" s="308">
        <f t="shared" si="274"/>
        <v>6.3</v>
      </c>
      <c r="J1575" s="308">
        <f t="shared" si="275"/>
        <v>6</v>
      </c>
      <c r="K1575" s="308">
        <f t="shared" si="276"/>
        <v>2.1</v>
      </c>
      <c r="L1575" s="308">
        <f t="shared" si="277"/>
        <v>3.9</v>
      </c>
      <c r="M1575" s="308">
        <f t="shared" si="283"/>
        <v>2.1</v>
      </c>
      <c r="N1575" s="308">
        <f t="shared" si="278"/>
        <v>3.9</v>
      </c>
      <c r="O1575" s="308">
        <f t="shared" si="279"/>
        <v>6</v>
      </c>
      <c r="P1575" s="34">
        <f t="shared" si="280"/>
        <v>0.70000000000000007</v>
      </c>
      <c r="Q1575" s="34">
        <f t="shared" si="280"/>
        <v>1.3</v>
      </c>
      <c r="R1575" s="33"/>
      <c r="S1575" s="33"/>
      <c r="T1575" s="33">
        <f t="shared" si="281"/>
        <v>0.70000000000000007</v>
      </c>
      <c r="U1575" s="309">
        <f t="shared" si="281"/>
        <v>1.3</v>
      </c>
      <c r="V1575" s="185"/>
      <c r="W1575" s="185">
        <f t="shared" si="282"/>
        <v>0.70000000000000007</v>
      </c>
      <c r="X1575" s="185">
        <f t="shared" si="282"/>
        <v>1.3</v>
      </c>
      <c r="Y1575" s="185"/>
    </row>
    <row r="1576" spans="1:25" ht="18.75">
      <c r="A1576" s="181">
        <v>10</v>
      </c>
      <c r="B1576" s="306" t="s">
        <v>2457</v>
      </c>
      <c r="C1576" s="376"/>
      <c r="D1576" s="376" t="s">
        <v>2508</v>
      </c>
      <c r="E1576" s="376" t="s">
        <v>5124</v>
      </c>
      <c r="F1576" s="400">
        <v>264</v>
      </c>
      <c r="G1576" s="238">
        <v>66.486500000000021</v>
      </c>
      <c r="H1576" s="238">
        <v>-0.2152999999999996</v>
      </c>
      <c r="I1576" s="308">
        <f t="shared" si="274"/>
        <v>10.9</v>
      </c>
      <c r="J1576" s="308">
        <f t="shared" si="275"/>
        <v>10.3</v>
      </c>
      <c r="K1576" s="308">
        <f t="shared" si="276"/>
        <v>3.6</v>
      </c>
      <c r="L1576" s="308">
        <f t="shared" si="277"/>
        <v>6.7</v>
      </c>
      <c r="M1576" s="308">
        <v>0</v>
      </c>
      <c r="N1576" s="308">
        <f t="shared" si="278"/>
        <v>6.9153000000000002</v>
      </c>
      <c r="O1576" s="308">
        <f t="shared" si="279"/>
        <v>6.9153000000000002</v>
      </c>
      <c r="P1576" s="34">
        <f t="shared" si="280"/>
        <v>0</v>
      </c>
      <c r="Q1576" s="34">
        <f t="shared" si="280"/>
        <v>2.3050999999999999</v>
      </c>
      <c r="R1576" s="33"/>
      <c r="S1576" s="33"/>
      <c r="T1576" s="33">
        <f t="shared" si="281"/>
        <v>0</v>
      </c>
      <c r="U1576" s="309">
        <f t="shared" si="281"/>
        <v>2.3050999999999999</v>
      </c>
      <c r="V1576" s="185"/>
      <c r="W1576" s="185">
        <f t="shared" si="282"/>
        <v>0</v>
      </c>
      <c r="X1576" s="185">
        <f t="shared" si="282"/>
        <v>2.3050999999999999</v>
      </c>
      <c r="Y1576" s="185"/>
    </row>
    <row r="1577" spans="1:25" ht="18.75">
      <c r="A1577" s="181">
        <v>11</v>
      </c>
      <c r="B1577" s="306" t="s">
        <v>2457</v>
      </c>
      <c r="C1577" s="310"/>
      <c r="D1577" s="310"/>
      <c r="E1577" s="310" t="s">
        <v>5125</v>
      </c>
      <c r="F1577" s="375">
        <v>130</v>
      </c>
      <c r="G1577" s="238"/>
      <c r="H1577" s="238"/>
      <c r="I1577" s="308">
        <f t="shared" si="274"/>
        <v>5.4</v>
      </c>
      <c r="J1577" s="308">
        <f t="shared" si="275"/>
        <v>5.0999999999999996</v>
      </c>
      <c r="K1577" s="308">
        <f t="shared" si="276"/>
        <v>1.8</v>
      </c>
      <c r="L1577" s="308">
        <f t="shared" si="277"/>
        <v>3.3</v>
      </c>
      <c r="M1577" s="308">
        <f t="shared" si="283"/>
        <v>1.8</v>
      </c>
      <c r="N1577" s="308">
        <f t="shared" si="278"/>
        <v>3.3</v>
      </c>
      <c r="O1577" s="308">
        <f t="shared" si="279"/>
        <v>5.0999999999999996</v>
      </c>
      <c r="P1577" s="34">
        <f t="shared" si="280"/>
        <v>0.6</v>
      </c>
      <c r="Q1577" s="34">
        <f t="shared" si="280"/>
        <v>1.0999999999999999</v>
      </c>
      <c r="R1577" s="33"/>
      <c r="S1577" s="33"/>
      <c r="T1577" s="33">
        <f t="shared" si="281"/>
        <v>0.6</v>
      </c>
      <c r="U1577" s="309">
        <f t="shared" si="281"/>
        <v>1.0999999999999999</v>
      </c>
      <c r="V1577" s="185"/>
      <c r="W1577" s="185">
        <f t="shared" si="282"/>
        <v>0.6</v>
      </c>
      <c r="X1577" s="185">
        <f t="shared" si="282"/>
        <v>1.0999999999999999</v>
      </c>
      <c r="Y1577" s="185"/>
    </row>
    <row r="1578" spans="1:25" ht="18.75">
      <c r="A1578" s="181">
        <v>12</v>
      </c>
      <c r="B1578" s="306" t="s">
        <v>2457</v>
      </c>
      <c r="C1578" s="307"/>
      <c r="D1578" s="307" t="s">
        <v>2505</v>
      </c>
      <c r="E1578" s="307" t="s">
        <v>5126</v>
      </c>
      <c r="F1578" s="400">
        <v>38</v>
      </c>
      <c r="G1578" s="238"/>
      <c r="H1578" s="238"/>
      <c r="I1578" s="308">
        <f t="shared" si="274"/>
        <v>1.6</v>
      </c>
      <c r="J1578" s="308">
        <f t="shared" si="275"/>
        <v>1.5</v>
      </c>
      <c r="K1578" s="308">
        <f t="shared" si="276"/>
        <v>0.5</v>
      </c>
      <c r="L1578" s="308">
        <f t="shared" si="277"/>
        <v>1</v>
      </c>
      <c r="M1578" s="308">
        <f t="shared" si="283"/>
        <v>0.5</v>
      </c>
      <c r="N1578" s="308">
        <f t="shared" si="278"/>
        <v>1</v>
      </c>
      <c r="O1578" s="308">
        <f t="shared" si="279"/>
        <v>1.5</v>
      </c>
      <c r="P1578" s="34">
        <f t="shared" si="280"/>
        <v>0.16666666666666666</v>
      </c>
      <c r="Q1578" s="34">
        <f t="shared" si="280"/>
        <v>0.33333333333333331</v>
      </c>
      <c r="R1578" s="33"/>
      <c r="S1578" s="33"/>
      <c r="T1578" s="33">
        <f t="shared" si="281"/>
        <v>0.16666666666666666</v>
      </c>
      <c r="U1578" s="309">
        <f t="shared" si="281"/>
        <v>0.33333333333333331</v>
      </c>
      <c r="V1578" s="185"/>
      <c r="W1578" s="185">
        <f t="shared" si="282"/>
        <v>0.16666666666666666</v>
      </c>
      <c r="X1578" s="185">
        <f t="shared" si="282"/>
        <v>0.33333333333333331</v>
      </c>
      <c r="Y1578" s="185"/>
    </row>
    <row r="1579" spans="1:25" ht="18.75">
      <c r="A1579" s="181">
        <v>13</v>
      </c>
      <c r="B1579" s="306" t="s">
        <v>2457</v>
      </c>
      <c r="C1579" s="307"/>
      <c r="D1579" s="307" t="s">
        <v>5127</v>
      </c>
      <c r="E1579" s="307" t="s">
        <v>5128</v>
      </c>
      <c r="F1579" s="400">
        <v>171</v>
      </c>
      <c r="G1579" s="238"/>
      <c r="H1579" s="238">
        <v>2.91</v>
      </c>
      <c r="I1579" s="308">
        <v>7.3</v>
      </c>
      <c r="J1579" s="308">
        <f t="shared" si="275"/>
        <v>6.9</v>
      </c>
      <c r="K1579" s="308">
        <f t="shared" si="276"/>
        <v>2.4</v>
      </c>
      <c r="L1579" s="308">
        <f t="shared" si="277"/>
        <v>4.5</v>
      </c>
      <c r="M1579" s="308">
        <f t="shared" si="283"/>
        <v>2.4</v>
      </c>
      <c r="N1579" s="308">
        <f t="shared" si="278"/>
        <v>1.5899999999999999</v>
      </c>
      <c r="O1579" s="308">
        <f t="shared" si="279"/>
        <v>3.9899999999999998</v>
      </c>
      <c r="P1579" s="34">
        <f t="shared" si="280"/>
        <v>0.79999999999999993</v>
      </c>
      <c r="Q1579" s="34">
        <f t="shared" si="280"/>
        <v>0.52999999999999992</v>
      </c>
      <c r="R1579" s="33"/>
      <c r="S1579" s="33"/>
      <c r="T1579" s="33">
        <f t="shared" si="281"/>
        <v>0.79999999999999993</v>
      </c>
      <c r="U1579" s="309">
        <f t="shared" si="281"/>
        <v>0.52999999999999992</v>
      </c>
      <c r="V1579" s="185"/>
      <c r="W1579" s="185">
        <f t="shared" si="282"/>
        <v>0.79999999999999993</v>
      </c>
      <c r="X1579" s="185">
        <f t="shared" si="282"/>
        <v>0.52999999999999992</v>
      </c>
      <c r="Y1579" s="185"/>
    </row>
    <row r="1580" spans="1:25" ht="18.75">
      <c r="A1580" s="181">
        <v>14</v>
      </c>
      <c r="B1580" s="306" t="s">
        <v>2457</v>
      </c>
      <c r="C1580" s="307"/>
      <c r="D1580" s="307" t="s">
        <v>2478</v>
      </c>
      <c r="E1580" s="307" t="s">
        <v>5129</v>
      </c>
      <c r="F1580" s="400">
        <v>74</v>
      </c>
      <c r="G1580" s="238">
        <v>3.1885000000000008</v>
      </c>
      <c r="H1580" s="238"/>
      <c r="I1580" s="308">
        <f t="shared" si="274"/>
        <v>3.1</v>
      </c>
      <c r="J1580" s="308">
        <f t="shared" si="275"/>
        <v>2.9</v>
      </c>
      <c r="K1580" s="308">
        <f t="shared" si="276"/>
        <v>1</v>
      </c>
      <c r="L1580" s="308">
        <f t="shared" si="277"/>
        <v>1.9</v>
      </c>
      <c r="M1580" s="308">
        <v>0</v>
      </c>
      <c r="N1580" s="308">
        <f t="shared" si="278"/>
        <v>1.9</v>
      </c>
      <c r="O1580" s="308">
        <f t="shared" si="279"/>
        <v>1.9</v>
      </c>
      <c r="P1580" s="34">
        <f t="shared" si="280"/>
        <v>0</v>
      </c>
      <c r="Q1580" s="34">
        <f t="shared" si="280"/>
        <v>0.6333333333333333</v>
      </c>
      <c r="R1580" s="33"/>
      <c r="S1580" s="33"/>
      <c r="T1580" s="33">
        <f t="shared" si="281"/>
        <v>0</v>
      </c>
      <c r="U1580" s="309">
        <f t="shared" si="281"/>
        <v>0.6333333333333333</v>
      </c>
      <c r="V1580" s="185"/>
      <c r="W1580" s="185">
        <f t="shared" si="282"/>
        <v>0</v>
      </c>
      <c r="X1580" s="185">
        <f t="shared" si="282"/>
        <v>0.6333333333333333</v>
      </c>
      <c r="Y1580" s="185"/>
    </row>
    <row r="1581" spans="1:25" ht="18.75">
      <c r="A1581" s="181">
        <v>15</v>
      </c>
      <c r="B1581" s="306" t="s">
        <v>2457</v>
      </c>
      <c r="C1581" s="307"/>
      <c r="D1581" s="307" t="s">
        <v>2494</v>
      </c>
      <c r="E1581" s="307" t="s">
        <v>5130</v>
      </c>
      <c r="F1581" s="400">
        <v>61</v>
      </c>
      <c r="G1581" s="238">
        <v>0.63349999999999984</v>
      </c>
      <c r="H1581" s="238">
        <v>1.1259999999999999</v>
      </c>
      <c r="I1581" s="308">
        <f t="shared" si="274"/>
        <v>2.5</v>
      </c>
      <c r="J1581" s="308">
        <f t="shared" si="275"/>
        <v>2.2999999999999998</v>
      </c>
      <c r="K1581" s="308">
        <f t="shared" si="276"/>
        <v>0.8</v>
      </c>
      <c r="L1581" s="308">
        <f t="shared" si="277"/>
        <v>1.5</v>
      </c>
      <c r="M1581" s="308">
        <f t="shared" si="283"/>
        <v>0.1665000000000002</v>
      </c>
      <c r="N1581" s="308">
        <f t="shared" si="278"/>
        <v>0.37400000000000011</v>
      </c>
      <c r="O1581" s="308">
        <f t="shared" si="279"/>
        <v>0.54050000000000031</v>
      </c>
      <c r="P1581" s="34">
        <f t="shared" si="280"/>
        <v>5.550000000000007E-2</v>
      </c>
      <c r="Q1581" s="34">
        <f t="shared" si="280"/>
        <v>0.1246666666666667</v>
      </c>
      <c r="R1581" s="33"/>
      <c r="S1581" s="33"/>
      <c r="T1581" s="33">
        <f t="shared" si="281"/>
        <v>5.550000000000007E-2</v>
      </c>
      <c r="U1581" s="309">
        <f t="shared" si="281"/>
        <v>0.1246666666666667</v>
      </c>
      <c r="V1581" s="185"/>
      <c r="W1581" s="185">
        <f t="shared" si="282"/>
        <v>5.550000000000007E-2</v>
      </c>
      <c r="X1581" s="185">
        <f t="shared" si="282"/>
        <v>0.1246666666666667</v>
      </c>
      <c r="Y1581" s="185"/>
    </row>
    <row r="1582" spans="1:25" ht="18.75">
      <c r="A1582" s="181">
        <v>16</v>
      </c>
      <c r="B1582" s="306" t="s">
        <v>2457</v>
      </c>
      <c r="C1582" s="307"/>
      <c r="D1582" s="307" t="s">
        <v>2499</v>
      </c>
      <c r="E1582" s="307" t="s">
        <v>5131</v>
      </c>
      <c r="F1582" s="400">
        <v>11</v>
      </c>
      <c r="G1582" s="238">
        <v>0.11300000000000011</v>
      </c>
      <c r="H1582" s="238"/>
      <c r="I1582" s="308">
        <f t="shared" si="274"/>
        <v>0.5</v>
      </c>
      <c r="J1582" s="308">
        <f t="shared" si="275"/>
        <v>0.5</v>
      </c>
      <c r="K1582" s="308">
        <f t="shared" si="276"/>
        <v>0.2</v>
      </c>
      <c r="L1582" s="308">
        <f t="shared" si="277"/>
        <v>0.3</v>
      </c>
      <c r="M1582" s="308">
        <f t="shared" si="283"/>
        <v>8.6999999999999897E-2</v>
      </c>
      <c r="N1582" s="308">
        <f t="shared" si="278"/>
        <v>0.3</v>
      </c>
      <c r="O1582" s="308">
        <f t="shared" si="279"/>
        <v>0.3869999999999999</v>
      </c>
      <c r="P1582" s="34">
        <f t="shared" si="280"/>
        <v>2.8999999999999967E-2</v>
      </c>
      <c r="Q1582" s="34">
        <f t="shared" si="280"/>
        <v>9.9999999999999992E-2</v>
      </c>
      <c r="R1582" s="33"/>
      <c r="S1582" s="33"/>
      <c r="T1582" s="33">
        <f t="shared" si="281"/>
        <v>2.8999999999999967E-2</v>
      </c>
      <c r="U1582" s="309">
        <f t="shared" si="281"/>
        <v>9.9999999999999992E-2</v>
      </c>
      <c r="V1582" s="185"/>
      <c r="W1582" s="185">
        <f t="shared" si="282"/>
        <v>2.8999999999999967E-2</v>
      </c>
      <c r="X1582" s="185">
        <f t="shared" si="282"/>
        <v>9.9999999999999992E-2</v>
      </c>
      <c r="Y1582" s="185"/>
    </row>
    <row r="1583" spans="1:25" ht="18.75">
      <c r="A1583" s="181">
        <v>17</v>
      </c>
      <c r="B1583" s="306" t="s">
        <v>2457</v>
      </c>
      <c r="C1583" s="376"/>
      <c r="D1583" s="376" t="s">
        <v>2461</v>
      </c>
      <c r="E1583" s="376" t="s">
        <v>5132</v>
      </c>
      <c r="F1583" s="400">
        <v>204</v>
      </c>
      <c r="G1583" s="238"/>
      <c r="H1583" s="238"/>
      <c r="I1583" s="308">
        <f t="shared" si="274"/>
        <v>8.4</v>
      </c>
      <c r="J1583" s="308">
        <f t="shared" si="275"/>
        <v>8</v>
      </c>
      <c r="K1583" s="308">
        <f t="shared" si="276"/>
        <v>2.8</v>
      </c>
      <c r="L1583" s="308">
        <f t="shared" si="277"/>
        <v>5.2</v>
      </c>
      <c r="M1583" s="308">
        <f t="shared" si="283"/>
        <v>2.8</v>
      </c>
      <c r="N1583" s="308">
        <f t="shared" si="278"/>
        <v>5.2</v>
      </c>
      <c r="O1583" s="308">
        <f t="shared" si="279"/>
        <v>8</v>
      </c>
      <c r="P1583" s="34">
        <f t="shared" si="280"/>
        <v>0.93333333333333324</v>
      </c>
      <c r="Q1583" s="34">
        <f t="shared" si="280"/>
        <v>1.7333333333333334</v>
      </c>
      <c r="R1583" s="33"/>
      <c r="S1583" s="33"/>
      <c r="T1583" s="33">
        <f t="shared" si="281"/>
        <v>0.93333333333333324</v>
      </c>
      <c r="U1583" s="309">
        <f t="shared" si="281"/>
        <v>1.7333333333333334</v>
      </c>
      <c r="V1583" s="185"/>
      <c r="W1583" s="185">
        <f t="shared" si="282"/>
        <v>0.93333333333333324</v>
      </c>
      <c r="X1583" s="185">
        <f t="shared" si="282"/>
        <v>1.7333333333333334</v>
      </c>
      <c r="Y1583" s="185"/>
    </row>
    <row r="1584" spans="1:25" ht="18.75">
      <c r="A1584" s="181">
        <v>18</v>
      </c>
      <c r="B1584" s="306" t="s">
        <v>2457</v>
      </c>
      <c r="C1584" s="401"/>
      <c r="D1584" s="401"/>
      <c r="E1584" s="401" t="s">
        <v>5133</v>
      </c>
      <c r="F1584" s="402">
        <v>61</v>
      </c>
      <c r="G1584" s="238"/>
      <c r="H1584" s="238"/>
      <c r="I1584" s="308">
        <f t="shared" si="274"/>
        <v>2.5</v>
      </c>
      <c r="J1584" s="308">
        <f t="shared" si="275"/>
        <v>2.2999999999999998</v>
      </c>
      <c r="K1584" s="308">
        <f t="shared" si="276"/>
        <v>0.8</v>
      </c>
      <c r="L1584" s="308">
        <f t="shared" si="277"/>
        <v>1.5</v>
      </c>
      <c r="M1584" s="308">
        <f t="shared" si="283"/>
        <v>0.8</v>
      </c>
      <c r="N1584" s="308">
        <f t="shared" si="278"/>
        <v>1.5</v>
      </c>
      <c r="O1584" s="308">
        <f t="shared" si="279"/>
        <v>2.2999999999999998</v>
      </c>
      <c r="P1584" s="34">
        <f t="shared" si="280"/>
        <v>0.26666666666666666</v>
      </c>
      <c r="Q1584" s="34">
        <f t="shared" si="280"/>
        <v>0.5</v>
      </c>
      <c r="R1584" s="33"/>
      <c r="S1584" s="33"/>
      <c r="T1584" s="33">
        <f t="shared" si="281"/>
        <v>0.26666666666666666</v>
      </c>
      <c r="U1584" s="309">
        <f t="shared" si="281"/>
        <v>0.5</v>
      </c>
      <c r="V1584" s="185"/>
      <c r="W1584" s="185">
        <f t="shared" si="282"/>
        <v>0.26666666666666666</v>
      </c>
      <c r="X1584" s="185">
        <f t="shared" si="282"/>
        <v>0.5</v>
      </c>
      <c r="Y1584" s="185"/>
    </row>
    <row r="1585" spans="1:25" ht="18.75">
      <c r="A1585" s="181">
        <v>19</v>
      </c>
      <c r="B1585" s="306" t="s">
        <v>2457</v>
      </c>
      <c r="C1585" s="401"/>
      <c r="D1585" s="401" t="s">
        <v>5134</v>
      </c>
      <c r="E1585" s="401" t="s">
        <v>5135</v>
      </c>
      <c r="F1585" s="402">
        <v>91</v>
      </c>
      <c r="G1585" s="238">
        <v>0.56850000000000056</v>
      </c>
      <c r="H1585" s="238"/>
      <c r="I1585" s="308">
        <f t="shared" si="274"/>
        <v>3.8</v>
      </c>
      <c r="J1585" s="308">
        <f t="shared" si="275"/>
        <v>3.5999999999999996</v>
      </c>
      <c r="K1585" s="308">
        <f t="shared" si="276"/>
        <v>1.3</v>
      </c>
      <c r="L1585" s="308">
        <f t="shared" si="277"/>
        <v>2.2999999999999998</v>
      </c>
      <c r="M1585" s="308">
        <f t="shared" si="283"/>
        <v>0.73149999999999948</v>
      </c>
      <c r="N1585" s="308">
        <f t="shared" si="278"/>
        <v>2.2999999999999998</v>
      </c>
      <c r="O1585" s="308">
        <f t="shared" si="279"/>
        <v>3.0314999999999994</v>
      </c>
      <c r="P1585" s="34">
        <f t="shared" si="280"/>
        <v>0.24383333333333315</v>
      </c>
      <c r="Q1585" s="34">
        <f t="shared" si="280"/>
        <v>0.76666666666666661</v>
      </c>
      <c r="R1585" s="33"/>
      <c r="S1585" s="33"/>
      <c r="T1585" s="33">
        <f t="shared" si="281"/>
        <v>0.24383333333333315</v>
      </c>
      <c r="U1585" s="309">
        <f t="shared" si="281"/>
        <v>0.76666666666666661</v>
      </c>
      <c r="V1585" s="185"/>
      <c r="W1585" s="185">
        <f t="shared" si="282"/>
        <v>0.24383333333333315</v>
      </c>
      <c r="X1585" s="185">
        <f t="shared" si="282"/>
        <v>0.76666666666666661</v>
      </c>
      <c r="Y1585" s="185"/>
    </row>
    <row r="1586" spans="1:25" ht="18.75">
      <c r="A1586" s="181">
        <v>20</v>
      </c>
      <c r="B1586" s="306" t="s">
        <v>2457</v>
      </c>
      <c r="C1586" s="307"/>
      <c r="D1586" s="307" t="s">
        <v>5136</v>
      </c>
      <c r="E1586" s="307" t="s">
        <v>5137</v>
      </c>
      <c r="F1586" s="400">
        <v>46</v>
      </c>
      <c r="G1586" s="238"/>
      <c r="H1586" s="238"/>
      <c r="I1586" s="308">
        <f t="shared" si="274"/>
        <v>1.9</v>
      </c>
      <c r="J1586" s="308">
        <f t="shared" si="275"/>
        <v>1.7999999999999998</v>
      </c>
      <c r="K1586" s="308">
        <f t="shared" si="276"/>
        <v>0.6</v>
      </c>
      <c r="L1586" s="308">
        <f t="shared" si="277"/>
        <v>1.2</v>
      </c>
      <c r="M1586" s="308">
        <f t="shared" si="283"/>
        <v>0.6</v>
      </c>
      <c r="N1586" s="308">
        <f t="shared" si="278"/>
        <v>1.2</v>
      </c>
      <c r="O1586" s="308">
        <f t="shared" si="279"/>
        <v>1.7999999999999998</v>
      </c>
      <c r="P1586" s="34">
        <f t="shared" si="280"/>
        <v>0.19999999999999998</v>
      </c>
      <c r="Q1586" s="34">
        <f t="shared" si="280"/>
        <v>0.39999999999999997</v>
      </c>
      <c r="R1586" s="33"/>
      <c r="S1586" s="33"/>
      <c r="T1586" s="33">
        <f t="shared" si="281"/>
        <v>0.19999999999999998</v>
      </c>
      <c r="U1586" s="309">
        <f t="shared" si="281"/>
        <v>0.39999999999999997</v>
      </c>
      <c r="V1586" s="185"/>
      <c r="W1586" s="185">
        <f t="shared" si="282"/>
        <v>0.19999999999999998</v>
      </c>
      <c r="X1586" s="185">
        <f t="shared" si="282"/>
        <v>0.39999999999999997</v>
      </c>
      <c r="Y1586" s="185"/>
    </row>
    <row r="1587" spans="1:25" ht="18.75">
      <c r="A1587" s="181">
        <v>21</v>
      </c>
      <c r="B1587" s="306" t="s">
        <v>2457</v>
      </c>
      <c r="C1587" s="307"/>
      <c r="D1587" s="307" t="s">
        <v>5138</v>
      </c>
      <c r="E1587" s="307" t="s">
        <v>5139</v>
      </c>
      <c r="F1587" s="400">
        <v>305</v>
      </c>
      <c r="G1587" s="238"/>
      <c r="H1587" s="238"/>
      <c r="I1587" s="308">
        <f t="shared" si="274"/>
        <v>12.6</v>
      </c>
      <c r="J1587" s="308">
        <f t="shared" si="275"/>
        <v>11.8</v>
      </c>
      <c r="K1587" s="308">
        <f t="shared" si="276"/>
        <v>4.2</v>
      </c>
      <c r="L1587" s="308">
        <v>7.6</v>
      </c>
      <c r="M1587" s="308">
        <f t="shared" si="283"/>
        <v>4.2</v>
      </c>
      <c r="N1587" s="308">
        <f t="shared" si="278"/>
        <v>7.6</v>
      </c>
      <c r="O1587" s="308">
        <f t="shared" si="279"/>
        <v>11.8</v>
      </c>
      <c r="P1587" s="34">
        <f t="shared" si="280"/>
        <v>1.4000000000000001</v>
      </c>
      <c r="Q1587" s="34">
        <f t="shared" si="280"/>
        <v>2.5333333333333332</v>
      </c>
      <c r="R1587" s="33"/>
      <c r="S1587" s="33"/>
      <c r="T1587" s="33">
        <f t="shared" si="281"/>
        <v>1.4000000000000001</v>
      </c>
      <c r="U1587" s="309">
        <f t="shared" si="281"/>
        <v>2.5333333333333332</v>
      </c>
      <c r="V1587" s="185"/>
      <c r="W1587" s="185">
        <f t="shared" si="282"/>
        <v>1.4000000000000001</v>
      </c>
      <c r="X1587" s="185">
        <f t="shared" si="282"/>
        <v>2.5333333333333332</v>
      </c>
      <c r="Y1587" s="185"/>
    </row>
    <row r="1588" spans="1:25" ht="18.75">
      <c r="A1588" s="181">
        <v>22</v>
      </c>
      <c r="B1588" s="306" t="s">
        <v>2457</v>
      </c>
      <c r="C1588" s="307"/>
      <c r="D1588" s="307" t="s">
        <v>5140</v>
      </c>
      <c r="E1588" s="307" t="s">
        <v>5141</v>
      </c>
      <c r="F1588" s="400">
        <v>35</v>
      </c>
      <c r="G1588" s="238"/>
      <c r="H1588" s="238"/>
      <c r="I1588" s="308">
        <f t="shared" si="274"/>
        <v>1.4</v>
      </c>
      <c r="J1588" s="308">
        <f t="shared" si="275"/>
        <v>1.4</v>
      </c>
      <c r="K1588" s="308">
        <f t="shared" si="276"/>
        <v>0.5</v>
      </c>
      <c r="L1588" s="308">
        <f t="shared" si="277"/>
        <v>0.9</v>
      </c>
      <c r="M1588" s="308">
        <f t="shared" si="283"/>
        <v>0.5</v>
      </c>
      <c r="N1588" s="308">
        <f t="shared" si="278"/>
        <v>0.9</v>
      </c>
      <c r="O1588" s="308">
        <f t="shared" si="279"/>
        <v>1.4</v>
      </c>
      <c r="P1588" s="34">
        <f t="shared" si="280"/>
        <v>0.16666666666666666</v>
      </c>
      <c r="Q1588" s="34">
        <f t="shared" si="280"/>
        <v>0.3</v>
      </c>
      <c r="R1588" s="33"/>
      <c r="S1588" s="33"/>
      <c r="T1588" s="33">
        <f t="shared" si="281"/>
        <v>0.16666666666666666</v>
      </c>
      <c r="U1588" s="309">
        <f t="shared" si="281"/>
        <v>0.3</v>
      </c>
      <c r="V1588" s="185"/>
      <c r="W1588" s="185">
        <f t="shared" si="282"/>
        <v>0.16666666666666666</v>
      </c>
      <c r="X1588" s="185">
        <f t="shared" si="282"/>
        <v>0.3</v>
      </c>
      <c r="Y1588" s="185"/>
    </row>
    <row r="1589" spans="1:25" ht="18.75">
      <c r="A1589" s="181">
        <v>23</v>
      </c>
      <c r="B1589" s="306" t="s">
        <v>2457</v>
      </c>
      <c r="C1589" s="307"/>
      <c r="D1589" s="307" t="s">
        <v>2470</v>
      </c>
      <c r="E1589" s="307" t="s">
        <v>4781</v>
      </c>
      <c r="F1589" s="400">
        <v>23</v>
      </c>
      <c r="G1589" s="238"/>
      <c r="H1589" s="238"/>
      <c r="I1589" s="308">
        <f t="shared" si="274"/>
        <v>0.9</v>
      </c>
      <c r="J1589" s="308">
        <f t="shared" si="275"/>
        <v>0.89999999999999991</v>
      </c>
      <c r="K1589" s="308">
        <f t="shared" si="276"/>
        <v>0.3</v>
      </c>
      <c r="L1589" s="308">
        <f t="shared" si="277"/>
        <v>0.6</v>
      </c>
      <c r="M1589" s="308">
        <f t="shared" si="283"/>
        <v>0.3</v>
      </c>
      <c r="N1589" s="308">
        <f t="shared" si="278"/>
        <v>0.6</v>
      </c>
      <c r="O1589" s="308">
        <f t="shared" si="279"/>
        <v>0.89999999999999991</v>
      </c>
      <c r="P1589" s="34">
        <f t="shared" si="280"/>
        <v>9.9999999999999992E-2</v>
      </c>
      <c r="Q1589" s="34">
        <f t="shared" si="280"/>
        <v>0.19999999999999998</v>
      </c>
      <c r="R1589" s="33"/>
      <c r="S1589" s="33"/>
      <c r="T1589" s="33">
        <f t="shared" si="281"/>
        <v>9.9999999999999992E-2</v>
      </c>
      <c r="U1589" s="309">
        <f t="shared" si="281"/>
        <v>0.19999999999999998</v>
      </c>
      <c r="V1589" s="185"/>
      <c r="W1589" s="185">
        <f t="shared" si="282"/>
        <v>9.9999999999999992E-2</v>
      </c>
      <c r="X1589" s="185">
        <f t="shared" si="282"/>
        <v>0.19999999999999998</v>
      </c>
      <c r="Y1589" s="185"/>
    </row>
    <row r="1590" spans="1:25" ht="18.75">
      <c r="A1590" s="181">
        <v>24</v>
      </c>
      <c r="B1590" s="306" t="s">
        <v>2457</v>
      </c>
      <c r="C1590" s="307"/>
      <c r="D1590" s="307" t="s">
        <v>2496</v>
      </c>
      <c r="E1590" s="307" t="s">
        <v>5142</v>
      </c>
      <c r="F1590" s="400">
        <v>55</v>
      </c>
      <c r="G1590" s="238"/>
      <c r="H1590" s="238"/>
      <c r="I1590" s="308">
        <f t="shared" si="274"/>
        <v>2.2999999999999998</v>
      </c>
      <c r="J1590" s="308">
        <f t="shared" si="275"/>
        <v>2.2000000000000002</v>
      </c>
      <c r="K1590" s="308">
        <f t="shared" si="276"/>
        <v>0.8</v>
      </c>
      <c r="L1590" s="308">
        <f t="shared" si="277"/>
        <v>1.4</v>
      </c>
      <c r="M1590" s="308">
        <f t="shared" si="283"/>
        <v>0.8</v>
      </c>
      <c r="N1590" s="308">
        <f t="shared" si="278"/>
        <v>1.4</v>
      </c>
      <c r="O1590" s="308">
        <f t="shared" si="279"/>
        <v>2.2000000000000002</v>
      </c>
      <c r="P1590" s="34">
        <f t="shared" si="280"/>
        <v>0.26666666666666666</v>
      </c>
      <c r="Q1590" s="34">
        <f t="shared" si="280"/>
        <v>0.46666666666666662</v>
      </c>
      <c r="R1590" s="33"/>
      <c r="S1590" s="33"/>
      <c r="T1590" s="33">
        <f t="shared" si="281"/>
        <v>0.26666666666666666</v>
      </c>
      <c r="U1590" s="309">
        <f t="shared" si="281"/>
        <v>0.46666666666666662</v>
      </c>
      <c r="V1590" s="185"/>
      <c r="W1590" s="185">
        <f t="shared" si="282"/>
        <v>0.26666666666666666</v>
      </c>
      <c r="X1590" s="185">
        <f t="shared" si="282"/>
        <v>0.46666666666666662</v>
      </c>
      <c r="Y1590" s="185"/>
    </row>
    <row r="1591" spans="1:25" ht="18.75">
      <c r="A1591" s="181">
        <v>25</v>
      </c>
      <c r="B1591" s="306" t="s">
        <v>2457</v>
      </c>
      <c r="C1591" s="307"/>
      <c r="D1591" s="307" t="s">
        <v>2474</v>
      </c>
      <c r="E1591" s="307" t="s">
        <v>5143</v>
      </c>
      <c r="F1591" s="400">
        <v>126</v>
      </c>
      <c r="G1591" s="238">
        <v>0.62499999999999867</v>
      </c>
      <c r="H1591" s="238">
        <v>2.1204999999999998</v>
      </c>
      <c r="I1591" s="308">
        <f t="shared" si="274"/>
        <v>5.2</v>
      </c>
      <c r="J1591" s="308">
        <f t="shared" si="275"/>
        <v>4.9000000000000004</v>
      </c>
      <c r="K1591" s="308">
        <f t="shared" si="276"/>
        <v>1.7</v>
      </c>
      <c r="L1591" s="308">
        <f t="shared" si="277"/>
        <v>3.2</v>
      </c>
      <c r="M1591" s="308">
        <f t="shared" si="283"/>
        <v>1.0750000000000013</v>
      </c>
      <c r="N1591" s="308">
        <f t="shared" si="278"/>
        <v>1.0795000000000003</v>
      </c>
      <c r="O1591" s="308">
        <f t="shared" si="279"/>
        <v>2.1545000000000014</v>
      </c>
      <c r="P1591" s="34">
        <f t="shared" si="280"/>
        <v>0.35833333333333378</v>
      </c>
      <c r="Q1591" s="34">
        <f t="shared" si="280"/>
        <v>0.35983333333333345</v>
      </c>
      <c r="R1591" s="33"/>
      <c r="S1591" s="33"/>
      <c r="T1591" s="33">
        <f t="shared" si="281"/>
        <v>0.35833333333333378</v>
      </c>
      <c r="U1591" s="309">
        <f t="shared" si="281"/>
        <v>0.35983333333333345</v>
      </c>
      <c r="V1591" s="185"/>
      <c r="W1591" s="185">
        <f t="shared" si="282"/>
        <v>0.35833333333333378</v>
      </c>
      <c r="X1591" s="185">
        <f t="shared" si="282"/>
        <v>0.35983333333333345</v>
      </c>
      <c r="Y1591" s="185"/>
    </row>
    <row r="1592" spans="1:25" ht="18.75">
      <c r="A1592" s="181">
        <v>26</v>
      </c>
      <c r="B1592" s="306" t="s">
        <v>2457</v>
      </c>
      <c r="C1592" s="307"/>
      <c r="D1592" s="307" t="s">
        <v>2488</v>
      </c>
      <c r="E1592" s="307" t="s">
        <v>5006</v>
      </c>
      <c r="F1592" s="400">
        <v>104</v>
      </c>
      <c r="G1592" s="238"/>
      <c r="H1592" s="238"/>
      <c r="I1592" s="308">
        <f t="shared" si="274"/>
        <v>4.3</v>
      </c>
      <c r="J1592" s="308">
        <f t="shared" si="275"/>
        <v>4</v>
      </c>
      <c r="K1592" s="308">
        <f t="shared" si="276"/>
        <v>1.4</v>
      </c>
      <c r="L1592" s="308">
        <f t="shared" si="277"/>
        <v>2.6</v>
      </c>
      <c r="M1592" s="308">
        <f t="shared" si="283"/>
        <v>1.4</v>
      </c>
      <c r="N1592" s="308">
        <f t="shared" si="278"/>
        <v>2.6</v>
      </c>
      <c r="O1592" s="308">
        <f t="shared" si="279"/>
        <v>4</v>
      </c>
      <c r="P1592" s="34">
        <f t="shared" si="280"/>
        <v>0.46666666666666662</v>
      </c>
      <c r="Q1592" s="34">
        <f t="shared" si="280"/>
        <v>0.8666666666666667</v>
      </c>
      <c r="R1592" s="33"/>
      <c r="S1592" s="33"/>
      <c r="T1592" s="33">
        <f t="shared" si="281"/>
        <v>0.46666666666666662</v>
      </c>
      <c r="U1592" s="309">
        <f t="shared" si="281"/>
        <v>0.8666666666666667</v>
      </c>
      <c r="V1592" s="185"/>
      <c r="W1592" s="185">
        <f t="shared" si="282"/>
        <v>0.46666666666666662</v>
      </c>
      <c r="X1592" s="185">
        <f t="shared" si="282"/>
        <v>0.8666666666666667</v>
      </c>
      <c r="Y1592" s="185"/>
    </row>
    <row r="1593" spans="1:25" ht="18.75">
      <c r="A1593" s="181">
        <v>27</v>
      </c>
      <c r="B1593" s="306" t="s">
        <v>2457</v>
      </c>
      <c r="C1593" s="307"/>
      <c r="D1593" s="307" t="s">
        <v>5144</v>
      </c>
      <c r="E1593" s="307" t="s">
        <v>5145</v>
      </c>
      <c r="F1593" s="400">
        <v>37</v>
      </c>
      <c r="G1593" s="238">
        <v>3.0590000000000011</v>
      </c>
      <c r="H1593" s="238"/>
      <c r="I1593" s="308">
        <f t="shared" si="274"/>
        <v>1.5</v>
      </c>
      <c r="J1593" s="308">
        <f t="shared" si="275"/>
        <v>1.4</v>
      </c>
      <c r="K1593" s="308">
        <f t="shared" si="276"/>
        <v>0.5</v>
      </c>
      <c r="L1593" s="308">
        <f t="shared" si="277"/>
        <v>0.9</v>
      </c>
      <c r="M1593" s="308">
        <v>0</v>
      </c>
      <c r="N1593" s="308">
        <f t="shared" si="278"/>
        <v>0.9</v>
      </c>
      <c r="O1593" s="308">
        <f t="shared" si="279"/>
        <v>0.9</v>
      </c>
      <c r="P1593" s="34">
        <f t="shared" si="280"/>
        <v>0</v>
      </c>
      <c r="Q1593" s="34">
        <f t="shared" si="280"/>
        <v>0.3</v>
      </c>
      <c r="R1593" s="33"/>
      <c r="S1593" s="33"/>
      <c r="T1593" s="33">
        <f t="shared" si="281"/>
        <v>0</v>
      </c>
      <c r="U1593" s="309">
        <f t="shared" si="281"/>
        <v>0.3</v>
      </c>
      <c r="V1593" s="185"/>
      <c r="W1593" s="185">
        <f t="shared" si="282"/>
        <v>0</v>
      </c>
      <c r="X1593" s="185">
        <f t="shared" si="282"/>
        <v>0.3</v>
      </c>
      <c r="Y1593" s="185"/>
    </row>
    <row r="1594" spans="1:25" ht="18.75">
      <c r="A1594" s="181">
        <v>28</v>
      </c>
      <c r="B1594" s="306" t="s">
        <v>2457</v>
      </c>
      <c r="C1594" s="307"/>
      <c r="D1594" s="307" t="s">
        <v>5146</v>
      </c>
      <c r="E1594" s="307" t="s">
        <v>5147</v>
      </c>
      <c r="F1594" s="400">
        <v>35</v>
      </c>
      <c r="G1594" s="238">
        <v>4.3000000000000121E-2</v>
      </c>
      <c r="H1594" s="238"/>
      <c r="I1594" s="308">
        <f t="shared" si="274"/>
        <v>1.4</v>
      </c>
      <c r="J1594" s="308">
        <f t="shared" si="275"/>
        <v>1.4</v>
      </c>
      <c r="K1594" s="308">
        <f t="shared" si="276"/>
        <v>0.5</v>
      </c>
      <c r="L1594" s="308">
        <f t="shared" si="277"/>
        <v>0.9</v>
      </c>
      <c r="M1594" s="308">
        <f t="shared" si="283"/>
        <v>0.45699999999999985</v>
      </c>
      <c r="N1594" s="308">
        <f t="shared" si="278"/>
        <v>0.9</v>
      </c>
      <c r="O1594" s="308">
        <f t="shared" si="279"/>
        <v>1.3569999999999998</v>
      </c>
      <c r="P1594" s="34">
        <f t="shared" si="280"/>
        <v>0.15233333333333329</v>
      </c>
      <c r="Q1594" s="34">
        <f t="shared" si="280"/>
        <v>0.3</v>
      </c>
      <c r="R1594" s="33"/>
      <c r="S1594" s="33"/>
      <c r="T1594" s="33">
        <f t="shared" si="281"/>
        <v>0.15233333333333329</v>
      </c>
      <c r="U1594" s="309">
        <f t="shared" si="281"/>
        <v>0.3</v>
      </c>
      <c r="V1594" s="185"/>
      <c r="W1594" s="185">
        <f t="shared" si="282"/>
        <v>0.15233333333333329</v>
      </c>
      <c r="X1594" s="185">
        <f t="shared" si="282"/>
        <v>0.3</v>
      </c>
      <c r="Y1594" s="185"/>
    </row>
    <row r="1595" spans="1:25" ht="18.75">
      <c r="A1595" s="181">
        <v>29</v>
      </c>
      <c r="B1595" s="306" t="s">
        <v>2457</v>
      </c>
      <c r="C1595" s="307"/>
      <c r="D1595" s="307" t="s">
        <v>5148</v>
      </c>
      <c r="E1595" s="307" t="s">
        <v>5149</v>
      </c>
      <c r="F1595" s="400">
        <v>131</v>
      </c>
      <c r="G1595" s="238"/>
      <c r="H1595" s="238">
        <v>0.28050000000000042</v>
      </c>
      <c r="I1595" s="308">
        <f t="shared" si="274"/>
        <v>5.4</v>
      </c>
      <c r="J1595" s="308">
        <f t="shared" si="275"/>
        <v>5.0999999999999996</v>
      </c>
      <c r="K1595" s="308">
        <f t="shared" si="276"/>
        <v>1.8</v>
      </c>
      <c r="L1595" s="308">
        <f t="shared" si="277"/>
        <v>3.3</v>
      </c>
      <c r="M1595" s="308">
        <f t="shared" si="283"/>
        <v>1.8</v>
      </c>
      <c r="N1595" s="308">
        <f t="shared" si="278"/>
        <v>3.0194999999999994</v>
      </c>
      <c r="O1595" s="308">
        <f t="shared" si="279"/>
        <v>4.8194999999999997</v>
      </c>
      <c r="P1595" s="34">
        <f t="shared" si="280"/>
        <v>0.6</v>
      </c>
      <c r="Q1595" s="34">
        <f t="shared" si="280"/>
        <v>1.0064999999999997</v>
      </c>
      <c r="R1595" s="33"/>
      <c r="S1595" s="33"/>
      <c r="T1595" s="33">
        <f t="shared" si="281"/>
        <v>0.6</v>
      </c>
      <c r="U1595" s="309">
        <f t="shared" si="281"/>
        <v>1.0064999999999997</v>
      </c>
      <c r="V1595" s="185"/>
      <c r="W1595" s="185">
        <f t="shared" si="282"/>
        <v>0.6</v>
      </c>
      <c r="X1595" s="185">
        <f t="shared" si="282"/>
        <v>1.0064999999999997</v>
      </c>
      <c r="Y1595" s="185"/>
    </row>
    <row r="1596" spans="1:25" ht="18.75">
      <c r="A1596" s="181">
        <v>30</v>
      </c>
      <c r="B1596" s="306" t="s">
        <v>2457</v>
      </c>
      <c r="C1596" s="307"/>
      <c r="D1596" s="307" t="s">
        <v>5150</v>
      </c>
      <c r="E1596" s="307" t="s">
        <v>5151</v>
      </c>
      <c r="F1596" s="400">
        <v>33</v>
      </c>
      <c r="G1596" s="238"/>
      <c r="H1596" s="238"/>
      <c r="I1596" s="308">
        <f t="shared" si="274"/>
        <v>1.4</v>
      </c>
      <c r="J1596" s="308">
        <f t="shared" si="275"/>
        <v>1.4</v>
      </c>
      <c r="K1596" s="308">
        <f t="shared" si="276"/>
        <v>0.5</v>
      </c>
      <c r="L1596" s="308">
        <f t="shared" si="277"/>
        <v>0.9</v>
      </c>
      <c r="M1596" s="308">
        <f t="shared" si="283"/>
        <v>0.5</v>
      </c>
      <c r="N1596" s="308">
        <f t="shared" si="278"/>
        <v>0.9</v>
      </c>
      <c r="O1596" s="308">
        <f t="shared" si="279"/>
        <v>1.4</v>
      </c>
      <c r="P1596" s="34">
        <f t="shared" si="280"/>
        <v>0.16666666666666666</v>
      </c>
      <c r="Q1596" s="34">
        <f t="shared" si="280"/>
        <v>0.3</v>
      </c>
      <c r="R1596" s="33"/>
      <c r="S1596" s="33"/>
      <c r="T1596" s="33">
        <f t="shared" si="281"/>
        <v>0.16666666666666666</v>
      </c>
      <c r="U1596" s="309">
        <f t="shared" si="281"/>
        <v>0.3</v>
      </c>
      <c r="V1596" s="185"/>
      <c r="W1596" s="185">
        <f t="shared" si="282"/>
        <v>0.16666666666666666</v>
      </c>
      <c r="X1596" s="185">
        <f t="shared" si="282"/>
        <v>0.3</v>
      </c>
      <c r="Y1596" s="185"/>
    </row>
    <row r="1597" spans="1:25" ht="18.75">
      <c r="A1597" s="181">
        <v>31</v>
      </c>
      <c r="B1597" s="306" t="s">
        <v>2457</v>
      </c>
      <c r="C1597" s="307"/>
      <c r="D1597" s="307" t="s">
        <v>929</v>
      </c>
      <c r="E1597" s="307" t="s">
        <v>5152</v>
      </c>
      <c r="F1597" s="400">
        <v>60</v>
      </c>
      <c r="G1597" s="238">
        <v>1.5419999999999994</v>
      </c>
      <c r="H1597" s="238"/>
      <c r="I1597" s="308">
        <f t="shared" si="274"/>
        <v>2.5</v>
      </c>
      <c r="J1597" s="308">
        <f t="shared" si="275"/>
        <v>2.2999999999999998</v>
      </c>
      <c r="K1597" s="308">
        <f t="shared" si="276"/>
        <v>0.8</v>
      </c>
      <c r="L1597" s="308">
        <f t="shared" si="277"/>
        <v>1.5</v>
      </c>
      <c r="M1597" s="308">
        <v>0</v>
      </c>
      <c r="N1597" s="308">
        <f t="shared" si="278"/>
        <v>1.5</v>
      </c>
      <c r="O1597" s="308">
        <f t="shared" si="279"/>
        <v>1.5</v>
      </c>
      <c r="P1597" s="34">
        <f t="shared" si="280"/>
        <v>0</v>
      </c>
      <c r="Q1597" s="34">
        <f t="shared" si="280"/>
        <v>0.5</v>
      </c>
      <c r="R1597" s="33"/>
      <c r="S1597" s="33"/>
      <c r="T1597" s="33">
        <f t="shared" si="281"/>
        <v>0</v>
      </c>
      <c r="U1597" s="309">
        <f t="shared" si="281"/>
        <v>0.5</v>
      </c>
      <c r="V1597" s="185"/>
      <c r="W1597" s="185">
        <f t="shared" si="282"/>
        <v>0</v>
      </c>
      <c r="X1597" s="185">
        <f t="shared" si="282"/>
        <v>0.5</v>
      </c>
      <c r="Y1597" s="185"/>
    </row>
    <row r="1598" spans="1:25" ht="18.75">
      <c r="A1598" s="181">
        <v>32</v>
      </c>
      <c r="B1598" s="306" t="s">
        <v>2457</v>
      </c>
      <c r="C1598" s="307"/>
      <c r="D1598" s="307" t="s">
        <v>5153</v>
      </c>
      <c r="E1598" s="307" t="s">
        <v>5154</v>
      </c>
      <c r="F1598" s="400">
        <v>72</v>
      </c>
      <c r="G1598" s="238">
        <v>5.699999999999994E-2</v>
      </c>
      <c r="H1598" s="238"/>
      <c r="I1598" s="308">
        <f t="shared" si="274"/>
        <v>3</v>
      </c>
      <c r="J1598" s="308">
        <f t="shared" si="275"/>
        <v>2.8</v>
      </c>
      <c r="K1598" s="308">
        <f t="shared" si="276"/>
        <v>1</v>
      </c>
      <c r="L1598" s="308">
        <f t="shared" si="277"/>
        <v>1.8</v>
      </c>
      <c r="M1598" s="308">
        <f t="shared" si="283"/>
        <v>0.94300000000000006</v>
      </c>
      <c r="N1598" s="308">
        <f t="shared" si="278"/>
        <v>1.8</v>
      </c>
      <c r="O1598" s="308">
        <f t="shared" si="279"/>
        <v>2.7430000000000003</v>
      </c>
      <c r="P1598" s="34">
        <f t="shared" si="280"/>
        <v>0.31433333333333335</v>
      </c>
      <c r="Q1598" s="34">
        <f t="shared" si="280"/>
        <v>0.6</v>
      </c>
      <c r="R1598" s="33"/>
      <c r="S1598" s="33"/>
      <c r="T1598" s="33">
        <f t="shared" si="281"/>
        <v>0.31433333333333335</v>
      </c>
      <c r="U1598" s="309">
        <f t="shared" si="281"/>
        <v>0.6</v>
      </c>
      <c r="V1598" s="185"/>
      <c r="W1598" s="185">
        <f t="shared" si="282"/>
        <v>0.31433333333333335</v>
      </c>
      <c r="X1598" s="185">
        <f t="shared" si="282"/>
        <v>0.6</v>
      </c>
      <c r="Y1598" s="185"/>
    </row>
    <row r="1599" spans="1:25" ht="18.75">
      <c r="A1599" s="181">
        <v>33</v>
      </c>
      <c r="B1599" s="306" t="s">
        <v>2457</v>
      </c>
      <c r="C1599" s="310"/>
      <c r="D1599" s="310"/>
      <c r="E1599" s="310" t="s">
        <v>5155</v>
      </c>
      <c r="F1599" s="181">
        <v>246</v>
      </c>
      <c r="G1599" s="238"/>
      <c r="H1599" s="238"/>
      <c r="I1599" s="308">
        <f t="shared" si="274"/>
        <v>10.1</v>
      </c>
      <c r="J1599" s="308">
        <f t="shared" si="275"/>
        <v>9.6</v>
      </c>
      <c r="K1599" s="308">
        <f t="shared" si="276"/>
        <v>3.4</v>
      </c>
      <c r="L1599" s="308">
        <f t="shared" si="277"/>
        <v>6.2</v>
      </c>
      <c r="M1599" s="308">
        <f t="shared" si="283"/>
        <v>3.4</v>
      </c>
      <c r="N1599" s="308">
        <f t="shared" si="278"/>
        <v>6.2</v>
      </c>
      <c r="O1599" s="308">
        <f t="shared" si="279"/>
        <v>9.6</v>
      </c>
      <c r="P1599" s="34">
        <f t="shared" si="280"/>
        <v>1.1333333333333333</v>
      </c>
      <c r="Q1599" s="34">
        <f t="shared" si="280"/>
        <v>2.0666666666666669</v>
      </c>
      <c r="R1599" s="33"/>
      <c r="S1599" s="33"/>
      <c r="T1599" s="33">
        <f t="shared" si="281"/>
        <v>1.1333333333333333</v>
      </c>
      <c r="U1599" s="309">
        <f t="shared" si="281"/>
        <v>2.0666666666666669</v>
      </c>
      <c r="V1599" s="185"/>
      <c r="W1599" s="185">
        <f t="shared" si="282"/>
        <v>1.1333333333333333</v>
      </c>
      <c r="X1599" s="185">
        <f t="shared" si="282"/>
        <v>2.0666666666666669</v>
      </c>
      <c r="Y1599" s="185"/>
    </row>
    <row r="1600" spans="1:25" ht="20.25">
      <c r="A1600" s="318"/>
      <c r="B1600" s="318"/>
      <c r="C1600" s="318"/>
      <c r="D1600" s="319"/>
      <c r="E1600" s="320" t="s">
        <v>225</v>
      </c>
      <c r="F1600" s="321"/>
      <c r="G1600" s="322"/>
      <c r="H1600" s="322"/>
      <c r="I1600" s="322">
        <f t="shared" ref="I1600:Q1600" si="284">SUM(I1567:I1599)</f>
        <v>151.19999999999999</v>
      </c>
      <c r="J1600" s="322"/>
      <c r="K1600" s="322">
        <f t="shared" si="284"/>
        <v>50.29999999999999</v>
      </c>
      <c r="L1600" s="322">
        <f t="shared" si="284"/>
        <v>92.700000000000017</v>
      </c>
      <c r="M1600" s="322">
        <f t="shared" si="284"/>
        <v>36.746000000000002</v>
      </c>
      <c r="N1600" s="322">
        <f t="shared" si="284"/>
        <v>86.318299999999994</v>
      </c>
      <c r="O1600" s="308">
        <f t="shared" si="279"/>
        <v>123.0643</v>
      </c>
      <c r="P1600" s="324">
        <f t="shared" si="284"/>
        <v>12.248666666666667</v>
      </c>
      <c r="Q1600" s="324">
        <f t="shared" si="284"/>
        <v>28.772766666666669</v>
      </c>
      <c r="R1600" s="322"/>
      <c r="S1600" s="322"/>
      <c r="T1600" s="322">
        <f>SUM(T1567:T1599)</f>
        <v>12.248666666666667</v>
      </c>
      <c r="U1600" s="322">
        <f>SUM(U1567:U1599)</f>
        <v>28.772766666666669</v>
      </c>
      <c r="V1600" s="322"/>
      <c r="W1600" s="322">
        <f>SUM(W1567:W1599)</f>
        <v>12.248666666666667</v>
      </c>
      <c r="X1600" s="322">
        <f>SUM(X1567:X1599)</f>
        <v>28.772766666666669</v>
      </c>
      <c r="Y1600" s="322"/>
    </row>
    <row r="1601" spans="1:25">
      <c r="A1601" s="243"/>
      <c r="B1601" s="243"/>
      <c r="C1601" s="243"/>
      <c r="D1601" s="243"/>
      <c r="E1601" s="243"/>
      <c r="F1601" s="243"/>
      <c r="G1601" s="243"/>
      <c r="H1601" s="243"/>
      <c r="I1601" s="243"/>
      <c r="J1601" s="243"/>
      <c r="K1601" s="243"/>
      <c r="L1601" s="243"/>
      <c r="M1601" s="243"/>
      <c r="N1601" s="243"/>
      <c r="O1601" s="243"/>
      <c r="P1601" s="243"/>
      <c r="Q1601" s="243"/>
      <c r="R1601" s="243"/>
      <c r="S1601" s="243"/>
      <c r="T1601" s="243"/>
      <c r="U1601" s="243"/>
      <c r="V1601" s="243"/>
      <c r="W1601" s="243"/>
      <c r="X1601" s="243"/>
      <c r="Y1601" s="243"/>
    </row>
    <row r="1602" spans="1:25">
      <c r="A1602" s="243"/>
      <c r="B1602" s="243"/>
      <c r="C1602" s="243"/>
      <c r="D1602" s="243"/>
      <c r="E1602" s="243"/>
      <c r="F1602" s="243"/>
      <c r="G1602" s="243"/>
      <c r="H1602" s="243"/>
      <c r="I1602" s="243"/>
      <c r="J1602" s="243"/>
      <c r="K1602" s="243"/>
      <c r="L1602" s="243"/>
      <c r="M1602" s="243"/>
      <c r="N1602" s="243"/>
      <c r="O1602" s="243"/>
      <c r="P1602" s="243"/>
      <c r="Q1602" s="243"/>
      <c r="R1602" s="243"/>
      <c r="S1602" s="243"/>
      <c r="T1602" s="243"/>
      <c r="U1602" s="243"/>
      <c r="V1602" s="243"/>
      <c r="W1602" s="243"/>
      <c r="X1602" s="243"/>
      <c r="Y1602" s="243"/>
    </row>
    <row r="1603" spans="1:25">
      <c r="A1603" s="243"/>
      <c r="B1603" s="243"/>
      <c r="C1603" s="243"/>
      <c r="D1603" s="243"/>
      <c r="E1603" s="323"/>
      <c r="F1603" s="381" t="s">
        <v>4770</v>
      </c>
      <c r="G1603" s="381"/>
      <c r="H1603" s="381"/>
      <c r="I1603" s="403"/>
      <c r="J1603" s="404"/>
      <c r="K1603" s="405"/>
      <c r="L1603" s="405"/>
      <c r="M1603" s="382"/>
      <c r="N1603" s="382"/>
      <c r="O1603" s="382"/>
      <c r="P1603" s="379"/>
      <c r="Q1603" s="405"/>
      <c r="R1603" s="405"/>
      <c r="S1603" s="405"/>
      <c r="T1603" s="405"/>
      <c r="U1603" s="406"/>
      <c r="V1603" s="381" t="s">
        <v>5156</v>
      </c>
      <c r="W1603" s="381"/>
      <c r="X1603" s="381"/>
      <c r="Y1603" s="243"/>
    </row>
    <row r="1604" spans="1:25">
      <c r="A1604" s="243"/>
      <c r="B1604" s="243"/>
      <c r="C1604" s="243"/>
      <c r="D1604" s="243"/>
      <c r="E1604" s="243"/>
      <c r="F1604" s="407" t="s">
        <v>1577</v>
      </c>
      <c r="G1604" s="386" t="s">
        <v>1578</v>
      </c>
      <c r="H1604" s="407" t="s">
        <v>1579</v>
      </c>
      <c r="I1604" s="408"/>
      <c r="J1604" s="409"/>
      <c r="K1604" s="409"/>
      <c r="L1604" s="409"/>
      <c r="M1604" s="409"/>
      <c r="N1604" s="409"/>
      <c r="O1604" s="409"/>
      <c r="P1604" s="379"/>
      <c r="Q1604" s="409"/>
      <c r="R1604" s="409"/>
      <c r="S1604" s="409"/>
      <c r="T1604" s="409"/>
      <c r="U1604" s="406"/>
      <c r="V1604" s="407" t="s">
        <v>1577</v>
      </c>
      <c r="W1604" s="407" t="s">
        <v>1578</v>
      </c>
      <c r="X1604" s="407" t="s">
        <v>1579</v>
      </c>
      <c r="Y1604" s="243"/>
    </row>
    <row r="1605" spans="1:25">
      <c r="A1605" s="243"/>
      <c r="B1605" s="243"/>
      <c r="C1605" s="243"/>
      <c r="D1605" s="243"/>
      <c r="E1605" s="238" t="s">
        <v>2556</v>
      </c>
      <c r="F1605" s="238">
        <f>P1578+P1579+P1580+P1581+P1582+P1583+P1584+P1585+P1586+P1587+P1588+P1589+P1590</f>
        <v>4.628333333333333</v>
      </c>
      <c r="G1605" s="238">
        <f>Q1578+Q1579+Q1580+Q1581+Q1582+Q1583+Q1584+Q1585+Q1586+Q1587+Q1588+Q1589+Q1590</f>
        <v>8.6213333333333342</v>
      </c>
      <c r="H1605" s="238">
        <f>F1605+G1605</f>
        <v>13.249666666666666</v>
      </c>
      <c r="I1605" s="410"/>
      <c r="J1605" s="242"/>
      <c r="K1605" s="242"/>
      <c r="L1605" s="242"/>
      <c r="M1605" s="242"/>
      <c r="N1605" s="242"/>
      <c r="O1605" s="242"/>
      <c r="P1605" s="242"/>
      <c r="Q1605" s="242"/>
      <c r="R1605" s="242"/>
      <c r="S1605" s="242"/>
      <c r="T1605" s="242"/>
      <c r="U1605" s="242"/>
      <c r="V1605" s="238">
        <f>F1605</f>
        <v>4.628333333333333</v>
      </c>
      <c r="W1605" s="238">
        <f>G1605</f>
        <v>8.6213333333333342</v>
      </c>
      <c r="X1605" s="238">
        <f>SUM(V1605:W1605)</f>
        <v>13.249666666666666</v>
      </c>
      <c r="Y1605" s="243"/>
    </row>
    <row r="1606" spans="1:25">
      <c r="A1606" s="243"/>
      <c r="B1606" s="243"/>
      <c r="C1606" s="243"/>
      <c r="D1606" s="243"/>
      <c r="E1606" s="238" t="s">
        <v>2557</v>
      </c>
      <c r="F1606" s="238">
        <f>P1591+P1592+P1593+P1594+P1595+P1596+P1597+P1598+P1599</f>
        <v>3.1916666666666669</v>
      </c>
      <c r="G1606" s="238">
        <f>Q1591+Q1592+Q1593+Q1594+Q1595+Q1596+Q1597+Q1598+Q1599</f>
        <v>6.299666666666667</v>
      </c>
      <c r="H1606" s="238">
        <f>F1606+G1606</f>
        <v>9.4913333333333334</v>
      </c>
      <c r="I1606" s="410"/>
      <c r="J1606" s="242"/>
      <c r="K1606" s="242"/>
      <c r="L1606" s="242"/>
      <c r="M1606" s="242"/>
      <c r="N1606" s="242"/>
      <c r="O1606" s="242"/>
      <c r="P1606" s="242"/>
      <c r="Q1606" s="242"/>
      <c r="R1606" s="242"/>
      <c r="S1606" s="242"/>
      <c r="T1606" s="242"/>
      <c r="U1606" s="242"/>
      <c r="V1606" s="238">
        <f t="shared" ref="V1606:W1607" si="285">F1606</f>
        <v>3.1916666666666669</v>
      </c>
      <c r="W1606" s="238">
        <f t="shared" si="285"/>
        <v>6.299666666666667</v>
      </c>
      <c r="X1606" s="238">
        <f>SUM(V1606:W1606)</f>
        <v>9.4913333333333334</v>
      </c>
      <c r="Y1606" s="243"/>
    </row>
    <row r="1607" spans="1:25">
      <c r="A1607" s="243"/>
      <c r="B1607" s="243"/>
      <c r="C1607" s="243"/>
      <c r="D1607" s="243"/>
      <c r="E1607" s="238" t="s">
        <v>2558</v>
      </c>
      <c r="F1607" s="238">
        <f>P1567+P1568+P1569+P1570+P1571+P1572+P1573+P1574+P1575+P1576+P1577</f>
        <v>4.4286666666666674</v>
      </c>
      <c r="G1607" s="238">
        <f>Q1567+Q1568+Q1569+Q1570+Q1571+Q1572+Q1573+Q1574+Q1575+Q1576+Q1577</f>
        <v>13.851766666666668</v>
      </c>
      <c r="H1607" s="238">
        <f>F1607+G1607</f>
        <v>18.280433333333335</v>
      </c>
      <c r="I1607" s="410"/>
      <c r="J1607" s="242"/>
      <c r="K1607" s="242"/>
      <c r="L1607" s="242"/>
      <c r="M1607" s="242"/>
      <c r="N1607" s="242"/>
      <c r="O1607" s="242"/>
      <c r="P1607" s="242"/>
      <c r="Q1607" s="242"/>
      <c r="R1607" s="242"/>
      <c r="S1607" s="242"/>
      <c r="T1607" s="242"/>
      <c r="U1607" s="242"/>
      <c r="V1607" s="238">
        <f t="shared" si="285"/>
        <v>4.4286666666666674</v>
      </c>
      <c r="W1607" s="238">
        <f t="shared" si="285"/>
        <v>13.851766666666668</v>
      </c>
      <c r="X1607" s="238">
        <f>SUM(V1607:W1607)</f>
        <v>18.280433333333335</v>
      </c>
      <c r="Y1607" s="243"/>
    </row>
    <row r="1608" spans="1:25">
      <c r="A1608" s="243"/>
      <c r="B1608" s="243"/>
      <c r="C1608" s="243"/>
      <c r="D1608" s="243"/>
      <c r="E1608" s="238" t="s">
        <v>5157</v>
      </c>
      <c r="F1608" s="238">
        <f>SUM(F1605:F1607)</f>
        <v>12.248666666666669</v>
      </c>
      <c r="G1608" s="238">
        <f>SUM(G1605:G1607)</f>
        <v>28.772766666666669</v>
      </c>
      <c r="H1608" s="238">
        <f>SUM(H1605:H1607)</f>
        <v>41.021433333333334</v>
      </c>
      <c r="I1608" s="411"/>
      <c r="J1608" s="89"/>
      <c r="K1608" s="369"/>
      <c r="L1608" s="369"/>
      <c r="M1608" s="242"/>
      <c r="N1608" s="242"/>
      <c r="O1608" s="242"/>
      <c r="P1608" s="379"/>
      <c r="Q1608" s="379"/>
      <c r="R1608" s="89"/>
      <c r="S1608" s="89"/>
      <c r="T1608" s="369"/>
      <c r="U1608" s="406"/>
      <c r="V1608" s="33">
        <f>SUM(V1605:V1607)</f>
        <v>12.248666666666669</v>
      </c>
      <c r="W1608" s="33">
        <f>SUM(W1605:W1607)</f>
        <v>28.772766666666669</v>
      </c>
      <c r="X1608" s="309">
        <f>SUM(V1608:W1608)</f>
        <v>41.021433333333334</v>
      </c>
      <c r="Y1608" s="243"/>
    </row>
    <row r="1609" spans="1:25">
      <c r="A1609" s="243"/>
      <c r="B1609" s="243"/>
      <c r="C1609" s="243"/>
      <c r="D1609" s="243"/>
      <c r="E1609" s="243"/>
      <c r="F1609" s="243"/>
      <c r="G1609" s="243"/>
      <c r="H1609" s="243"/>
      <c r="I1609" s="243"/>
      <c r="J1609" s="243"/>
      <c r="K1609" s="243"/>
      <c r="L1609" s="243"/>
      <c r="M1609" s="243"/>
      <c r="N1609" s="243"/>
      <c r="O1609" s="243"/>
      <c r="P1609" s="243"/>
      <c r="Q1609" s="243"/>
      <c r="R1609" s="243"/>
      <c r="S1609" s="243"/>
      <c r="T1609" s="243"/>
      <c r="U1609" s="243"/>
      <c r="V1609" s="243"/>
      <c r="W1609" s="243"/>
      <c r="X1609" s="243"/>
      <c r="Y1609" s="243"/>
    </row>
    <row r="1610" spans="1:25">
      <c r="A1610" s="243"/>
      <c r="B1610" s="243"/>
      <c r="C1610" s="243"/>
      <c r="D1610" s="243"/>
      <c r="E1610" s="243"/>
      <c r="F1610" s="243"/>
      <c r="G1610" s="243"/>
      <c r="H1610" s="243"/>
      <c r="I1610" s="243"/>
      <c r="J1610" s="243"/>
      <c r="K1610" s="243"/>
      <c r="L1610" s="243"/>
      <c r="M1610" s="243"/>
      <c r="N1610" s="243"/>
      <c r="O1610" s="243"/>
      <c r="P1610" s="243"/>
      <c r="Q1610" s="243"/>
      <c r="R1610" s="243"/>
      <c r="S1610" s="243"/>
      <c r="T1610" s="243"/>
      <c r="U1610" s="243"/>
      <c r="V1610" s="243"/>
      <c r="W1610" s="243"/>
      <c r="X1610" s="243"/>
      <c r="Y1610" s="243"/>
    </row>
    <row r="1611" spans="1:25">
      <c r="A1611" s="243"/>
      <c r="B1611" s="243"/>
      <c r="C1611" s="243"/>
      <c r="D1611" s="243"/>
      <c r="E1611" s="243"/>
      <c r="F1611" s="243"/>
      <c r="G1611" s="243"/>
      <c r="H1611" s="243"/>
      <c r="I1611" s="243"/>
      <c r="J1611" s="243"/>
      <c r="K1611" s="243"/>
      <c r="L1611" s="243"/>
      <c r="M1611" s="243"/>
      <c r="N1611" s="243"/>
      <c r="O1611" s="243"/>
      <c r="P1611" s="243"/>
      <c r="Q1611" s="243"/>
      <c r="R1611" s="243"/>
      <c r="S1611" s="243"/>
      <c r="T1611" s="243"/>
      <c r="U1611" s="243"/>
      <c r="V1611" s="243"/>
      <c r="W1611" s="243"/>
      <c r="X1611" s="243"/>
      <c r="Y1611" s="243"/>
    </row>
    <row r="1612" spans="1:25">
      <c r="A1612" s="243"/>
      <c r="B1612" s="243"/>
      <c r="C1612" s="243"/>
      <c r="D1612" s="243"/>
      <c r="E1612" s="243"/>
      <c r="F1612" s="243"/>
      <c r="G1612" s="243"/>
      <c r="H1612" s="243"/>
      <c r="I1612" s="243"/>
      <c r="J1612" s="243"/>
      <c r="K1612" s="243"/>
      <c r="L1612" s="243"/>
      <c r="M1612" s="243"/>
      <c r="N1612" s="243"/>
      <c r="O1612" s="243"/>
      <c r="P1612" s="243"/>
      <c r="Q1612" s="243"/>
      <c r="R1612" s="243"/>
      <c r="S1612" s="243"/>
      <c r="T1612" s="243"/>
      <c r="U1612" s="243"/>
      <c r="V1612" s="243"/>
      <c r="W1612" s="243"/>
      <c r="X1612" s="243"/>
      <c r="Y1612" s="243"/>
    </row>
    <row r="1613" spans="1:25">
      <c r="A1613" s="243"/>
      <c r="B1613" s="243"/>
      <c r="C1613" s="243"/>
      <c r="D1613" s="243"/>
      <c r="E1613" s="243"/>
      <c r="F1613" s="242"/>
      <c r="G1613" s="242"/>
      <c r="H1613" s="243"/>
      <c r="I1613" s="243"/>
      <c r="J1613" s="243"/>
      <c r="K1613" s="243"/>
      <c r="L1613" s="243"/>
      <c r="M1613" s="243"/>
      <c r="N1613" s="243"/>
      <c r="O1613" s="243"/>
      <c r="P1613" s="243"/>
      <c r="Q1613" s="243"/>
      <c r="R1613" s="243"/>
      <c r="S1613" s="243"/>
      <c r="T1613" s="243"/>
      <c r="U1613" s="243"/>
      <c r="V1613" s="243"/>
      <c r="W1613" s="243"/>
      <c r="X1613" s="243"/>
      <c r="Y1613" s="243"/>
    </row>
    <row r="1614" spans="1:25">
      <c r="A1614" s="243"/>
      <c r="B1614" s="243"/>
      <c r="C1614" s="243"/>
      <c r="D1614" s="243"/>
      <c r="E1614" s="243"/>
      <c r="F1614" s="242"/>
      <c r="G1614" s="242"/>
      <c r="H1614" s="243"/>
      <c r="I1614" s="243"/>
      <c r="J1614" s="243"/>
      <c r="K1614" s="243"/>
      <c r="L1614" s="243"/>
      <c r="M1614" s="243"/>
      <c r="N1614" s="243"/>
      <c r="O1614" s="243"/>
      <c r="P1614" s="243"/>
      <c r="Q1614" s="243"/>
      <c r="R1614" s="243"/>
      <c r="S1614" s="243"/>
      <c r="T1614" s="243"/>
      <c r="U1614" s="243"/>
      <c r="V1614" s="243"/>
      <c r="W1614" s="243"/>
      <c r="X1614" s="243"/>
      <c r="Y1614" s="243"/>
    </row>
    <row r="1615" spans="1:25">
      <c r="A1615" s="243"/>
      <c r="B1615" s="243"/>
      <c r="C1615" s="243"/>
      <c r="D1615" s="243"/>
      <c r="E1615" s="243"/>
      <c r="F1615" s="243"/>
      <c r="G1615" s="243"/>
      <c r="H1615" s="243"/>
      <c r="I1615" s="243"/>
      <c r="J1615" s="243"/>
      <c r="K1615" s="243"/>
      <c r="L1615" s="243"/>
      <c r="M1615" s="243"/>
      <c r="N1615" s="243"/>
      <c r="O1615" s="243"/>
      <c r="P1615" s="243"/>
      <c r="Q1615" s="243"/>
      <c r="R1615" s="243"/>
      <c r="S1615" s="243"/>
      <c r="T1615" s="243"/>
      <c r="U1615" s="243"/>
      <c r="V1615" s="243"/>
      <c r="W1615" s="243"/>
      <c r="X1615" s="243"/>
      <c r="Y1615" s="243"/>
    </row>
    <row r="1616" spans="1:25">
      <c r="A1616" s="243"/>
      <c r="B1616" s="243"/>
      <c r="C1616" s="243"/>
      <c r="D1616" s="243"/>
      <c r="E1616" s="243"/>
      <c r="F1616" s="243"/>
      <c r="G1616" s="243"/>
      <c r="H1616" s="243"/>
      <c r="I1616" s="243"/>
      <c r="J1616" s="243"/>
      <c r="K1616" s="243"/>
      <c r="L1616" s="243"/>
      <c r="M1616" s="243"/>
      <c r="N1616" s="243"/>
      <c r="O1616" s="243"/>
      <c r="P1616" s="243"/>
      <c r="Q1616" s="243"/>
      <c r="R1616" s="243"/>
      <c r="S1616" s="243"/>
      <c r="T1616" s="243"/>
      <c r="U1616" s="243"/>
      <c r="V1616" s="243"/>
      <c r="W1616" s="243"/>
      <c r="X1616" s="243"/>
      <c r="Y1616" s="243"/>
    </row>
    <row r="1617" spans="1:25">
      <c r="A1617" s="243"/>
      <c r="B1617" s="243"/>
      <c r="C1617" s="243"/>
      <c r="D1617" s="243"/>
      <c r="E1617" s="243"/>
      <c r="F1617" s="243"/>
      <c r="G1617" s="243"/>
      <c r="H1617" s="243"/>
      <c r="I1617" s="243"/>
      <c r="J1617" s="243"/>
      <c r="K1617" s="243"/>
      <c r="L1617" s="243"/>
      <c r="M1617" s="243"/>
      <c r="N1617" s="243"/>
      <c r="O1617" s="243"/>
      <c r="P1617" s="243"/>
      <c r="Q1617" s="243"/>
      <c r="R1617" s="243"/>
      <c r="S1617" s="243"/>
      <c r="T1617" s="243"/>
      <c r="U1617" s="243"/>
      <c r="V1617" s="243"/>
      <c r="W1617" s="243"/>
      <c r="X1617" s="243"/>
      <c r="Y1617" s="243"/>
    </row>
    <row r="1618" spans="1:25">
      <c r="A1618" s="243"/>
      <c r="B1618" s="243"/>
      <c r="C1618" s="243"/>
      <c r="D1618" s="243"/>
      <c r="E1618" s="243"/>
      <c r="F1618" s="243"/>
      <c r="G1618" s="243"/>
      <c r="H1618" s="243"/>
      <c r="I1618" s="243"/>
      <c r="J1618" s="243"/>
      <c r="K1618" s="243"/>
      <c r="L1618" s="243"/>
      <c r="M1618" s="243"/>
      <c r="N1618" s="243"/>
      <c r="O1618" s="243"/>
      <c r="P1618" s="243"/>
      <c r="Q1618" s="243"/>
      <c r="R1618" s="243"/>
      <c r="S1618" s="243"/>
      <c r="T1618" s="243"/>
      <c r="U1618" s="243"/>
      <c r="V1618" s="243"/>
      <c r="W1618" s="243"/>
      <c r="X1618" s="243"/>
      <c r="Y1618" s="243"/>
    </row>
    <row r="1619" spans="1:25">
      <c r="A1619" s="243"/>
      <c r="B1619" s="243"/>
      <c r="C1619" s="243"/>
      <c r="D1619" s="243"/>
      <c r="E1619" s="243"/>
      <c r="F1619" s="243"/>
      <c r="G1619" s="243"/>
      <c r="H1619" s="243"/>
      <c r="I1619" s="243"/>
      <c r="J1619" s="243"/>
      <c r="K1619" s="243"/>
      <c r="L1619" s="243"/>
      <c r="M1619" s="243"/>
      <c r="N1619" s="243"/>
      <c r="O1619" s="243"/>
      <c r="P1619" s="243"/>
      <c r="Q1619" s="243"/>
      <c r="R1619" s="243"/>
      <c r="S1619" s="243"/>
      <c r="T1619" s="243"/>
      <c r="U1619" s="243"/>
      <c r="V1619" s="243"/>
      <c r="W1619" s="243"/>
      <c r="X1619" s="243"/>
      <c r="Y1619" s="243"/>
    </row>
    <row r="1620" spans="1:25">
      <c r="A1620" s="243"/>
      <c r="B1620" s="243"/>
      <c r="C1620" s="243"/>
      <c r="D1620" s="243"/>
      <c r="E1620" s="243"/>
      <c r="F1620" s="243"/>
      <c r="G1620" s="243"/>
      <c r="H1620" s="243"/>
      <c r="I1620" s="243"/>
      <c r="J1620" s="243"/>
      <c r="K1620" s="243"/>
      <c r="L1620" s="243"/>
      <c r="M1620" s="243"/>
      <c r="N1620" s="243"/>
      <c r="O1620" s="243"/>
      <c r="P1620" s="243"/>
      <c r="Q1620" s="243"/>
      <c r="R1620" s="243"/>
      <c r="S1620" s="243"/>
      <c r="T1620" s="243"/>
      <c r="U1620" s="243"/>
      <c r="V1620" s="243"/>
      <c r="W1620" s="243"/>
      <c r="X1620" s="243"/>
      <c r="Y1620" s="243"/>
    </row>
    <row r="1621" spans="1:25">
      <c r="A1621" s="243"/>
      <c r="B1621" s="243"/>
      <c r="C1621" s="243"/>
      <c r="D1621" s="243"/>
      <c r="E1621" s="243"/>
      <c r="F1621" s="243"/>
      <c r="G1621" s="243"/>
      <c r="H1621" s="243"/>
      <c r="I1621" s="243"/>
      <c r="J1621" s="243"/>
      <c r="K1621" s="243"/>
      <c r="L1621" s="243"/>
      <c r="M1621" s="243"/>
      <c r="N1621" s="243"/>
      <c r="O1621" s="243"/>
      <c r="P1621" s="243"/>
      <c r="Q1621" s="243"/>
      <c r="R1621" s="243"/>
      <c r="S1621" s="243"/>
      <c r="T1621" s="243"/>
      <c r="U1621" s="243"/>
      <c r="V1621" s="243"/>
      <c r="W1621" s="243"/>
      <c r="X1621" s="243"/>
      <c r="Y1621" s="243"/>
    </row>
    <row r="1622" spans="1:25">
      <c r="A1622" s="243"/>
      <c r="B1622" s="243"/>
      <c r="C1622" s="243"/>
      <c r="D1622" s="243"/>
      <c r="E1622" s="243"/>
      <c r="F1622" s="243"/>
      <c r="G1622" s="243"/>
      <c r="H1622" s="243"/>
      <c r="I1622" s="243"/>
      <c r="J1622" s="243"/>
      <c r="K1622" s="243"/>
      <c r="L1622" s="243"/>
      <c r="M1622" s="243"/>
      <c r="N1622" s="243"/>
      <c r="O1622" s="243"/>
      <c r="P1622" s="243"/>
      <c r="Q1622" s="243"/>
      <c r="R1622" s="243"/>
      <c r="S1622" s="243"/>
      <c r="T1622" s="243"/>
      <c r="U1622" s="243"/>
      <c r="V1622" s="243"/>
      <c r="W1622" s="243"/>
      <c r="X1622" s="243"/>
      <c r="Y1622" s="243"/>
    </row>
    <row r="1623" spans="1:25">
      <c r="A1623" s="243"/>
      <c r="B1623" s="243"/>
      <c r="C1623" s="243"/>
      <c r="D1623" s="243"/>
      <c r="E1623" s="243"/>
      <c r="F1623" s="243"/>
      <c r="G1623" s="243"/>
      <c r="H1623" s="243"/>
      <c r="I1623" s="243"/>
      <c r="J1623" s="243"/>
      <c r="K1623" s="243"/>
      <c r="L1623" s="243"/>
      <c r="M1623" s="243"/>
      <c r="N1623" s="243"/>
      <c r="O1623" s="243"/>
      <c r="P1623" s="243"/>
      <c r="Q1623" s="243"/>
      <c r="R1623" s="243"/>
      <c r="S1623" s="243"/>
      <c r="T1623" s="243"/>
      <c r="U1623" s="243"/>
      <c r="V1623" s="243"/>
      <c r="W1623" s="243"/>
      <c r="X1623" s="243"/>
      <c r="Y1623" s="243"/>
    </row>
    <row r="1624" spans="1:25">
      <c r="A1624" s="243"/>
      <c r="B1624" s="243"/>
      <c r="C1624" s="243"/>
      <c r="D1624" s="243"/>
      <c r="E1624" s="243"/>
      <c r="F1624" s="243"/>
      <c r="G1624" s="243"/>
      <c r="H1624" s="243"/>
      <c r="I1624" s="243"/>
      <c r="J1624" s="243"/>
      <c r="K1624" s="243"/>
      <c r="L1624" s="243"/>
      <c r="M1624" s="243"/>
      <c r="N1624" s="243"/>
      <c r="O1624" s="243"/>
      <c r="P1624" s="243"/>
      <c r="Q1624" s="243"/>
      <c r="R1624" s="243"/>
      <c r="S1624" s="243"/>
      <c r="T1624" s="243"/>
      <c r="U1624" s="243"/>
      <c r="V1624" s="243"/>
      <c r="W1624" s="243"/>
      <c r="X1624" s="243"/>
      <c r="Y1624" s="243"/>
    </row>
    <row r="1625" spans="1:25">
      <c r="A1625" s="243"/>
      <c r="B1625" s="243"/>
      <c r="C1625" s="243"/>
      <c r="D1625" s="243"/>
      <c r="E1625" s="243"/>
      <c r="F1625" s="243"/>
      <c r="G1625" s="243"/>
      <c r="H1625" s="243"/>
      <c r="I1625" s="243"/>
      <c r="J1625" s="243"/>
      <c r="K1625" s="243"/>
      <c r="L1625" s="243"/>
      <c r="M1625" s="243"/>
      <c r="N1625" s="243"/>
      <c r="O1625" s="243"/>
      <c r="P1625" s="243"/>
      <c r="Q1625" s="243"/>
      <c r="R1625" s="243"/>
      <c r="S1625" s="243"/>
      <c r="T1625" s="243"/>
      <c r="U1625" s="243"/>
      <c r="V1625" s="243"/>
      <c r="W1625" s="243"/>
      <c r="X1625" s="243"/>
      <c r="Y1625" s="243"/>
    </row>
    <row r="1626" spans="1:25">
      <c r="A1626" s="243"/>
      <c r="B1626" s="243"/>
      <c r="C1626" s="243"/>
      <c r="D1626" s="243"/>
      <c r="E1626" s="243"/>
      <c r="F1626" s="243"/>
      <c r="G1626" s="243"/>
      <c r="H1626" s="243"/>
      <c r="I1626" s="243"/>
      <c r="J1626" s="243"/>
      <c r="K1626" s="243"/>
      <c r="L1626" s="243"/>
      <c r="M1626" s="243"/>
      <c r="N1626" s="243"/>
      <c r="O1626" s="243"/>
      <c r="P1626" s="243"/>
      <c r="Q1626" s="243"/>
      <c r="R1626" s="243"/>
      <c r="S1626" s="243"/>
      <c r="T1626" s="243"/>
      <c r="U1626" s="243"/>
      <c r="V1626" s="243"/>
      <c r="W1626" s="243"/>
      <c r="X1626" s="243"/>
      <c r="Y1626" s="243"/>
    </row>
    <row r="1627" spans="1:25">
      <c r="A1627" s="243"/>
      <c r="B1627" s="243"/>
      <c r="C1627" s="243"/>
      <c r="D1627" s="243"/>
      <c r="E1627" s="243"/>
      <c r="F1627" s="243"/>
      <c r="G1627" s="243"/>
      <c r="H1627" s="243"/>
      <c r="I1627" s="243"/>
      <c r="J1627" s="243"/>
      <c r="K1627" s="243"/>
      <c r="L1627" s="243"/>
      <c r="M1627" s="243"/>
      <c r="N1627" s="243"/>
      <c r="O1627" s="243"/>
      <c r="P1627" s="243"/>
      <c r="Q1627" s="243"/>
      <c r="R1627" s="243"/>
      <c r="S1627" s="243"/>
      <c r="T1627" s="243"/>
      <c r="U1627" s="243"/>
      <c r="V1627" s="243"/>
      <c r="W1627" s="243"/>
      <c r="X1627" s="243"/>
      <c r="Y1627" s="243"/>
    </row>
    <row r="1628" spans="1:25">
      <c r="A1628" s="243"/>
      <c r="B1628" s="243"/>
      <c r="C1628" s="243"/>
      <c r="D1628" s="243"/>
      <c r="E1628" s="243"/>
      <c r="F1628" s="243"/>
      <c r="G1628" s="243"/>
      <c r="H1628" s="243"/>
      <c r="I1628" s="243"/>
      <c r="J1628" s="243"/>
      <c r="K1628" s="243"/>
      <c r="L1628" s="243"/>
      <c r="M1628" s="243"/>
      <c r="N1628" s="243"/>
      <c r="O1628" s="243"/>
      <c r="P1628" s="243"/>
      <c r="Q1628" s="243"/>
      <c r="R1628" s="243"/>
      <c r="S1628" s="243"/>
      <c r="T1628" s="243"/>
      <c r="U1628" s="243"/>
      <c r="V1628" s="243"/>
      <c r="W1628" s="243"/>
      <c r="X1628" s="243"/>
      <c r="Y1628" s="243"/>
    </row>
    <row r="1629" spans="1:25">
      <c r="A1629" s="243"/>
      <c r="B1629" s="243"/>
      <c r="C1629" s="243"/>
      <c r="D1629" s="243"/>
      <c r="E1629" s="243"/>
      <c r="F1629" s="243"/>
      <c r="G1629" s="243"/>
      <c r="H1629" s="243"/>
      <c r="I1629" s="243"/>
      <c r="J1629" s="243"/>
      <c r="K1629" s="243"/>
      <c r="L1629" s="243"/>
      <c r="M1629" s="243"/>
      <c r="N1629" s="243"/>
      <c r="O1629" s="243"/>
      <c r="P1629" s="243"/>
      <c r="Q1629" s="243"/>
      <c r="R1629" s="243"/>
      <c r="S1629" s="243"/>
      <c r="T1629" s="243"/>
      <c r="U1629" s="243"/>
      <c r="V1629" s="243"/>
      <c r="W1629" s="243"/>
      <c r="X1629" s="243"/>
      <c r="Y1629" s="243"/>
    </row>
    <row r="1630" spans="1:25">
      <c r="A1630" s="243"/>
      <c r="B1630" s="243"/>
      <c r="C1630" s="243"/>
      <c r="D1630" s="243"/>
      <c r="E1630" s="243"/>
      <c r="F1630" s="243"/>
      <c r="G1630" s="243"/>
      <c r="H1630" s="243"/>
      <c r="I1630" s="243"/>
      <c r="J1630" s="243"/>
      <c r="K1630" s="243"/>
      <c r="L1630" s="243"/>
      <c r="M1630" s="243"/>
      <c r="N1630" s="243"/>
      <c r="O1630" s="243"/>
      <c r="P1630" s="243"/>
      <c r="Q1630" s="243"/>
      <c r="R1630" s="243"/>
      <c r="S1630" s="243"/>
      <c r="T1630" s="243"/>
      <c r="U1630" s="243"/>
      <c r="V1630" s="243"/>
      <c r="W1630" s="243"/>
      <c r="X1630" s="243"/>
      <c r="Y1630" s="243"/>
    </row>
    <row r="1631" spans="1:25">
      <c r="A1631" s="243"/>
      <c r="B1631" s="243"/>
      <c r="C1631" s="243"/>
      <c r="D1631" s="243"/>
      <c r="E1631" s="243"/>
      <c r="F1631" s="243"/>
      <c r="G1631" s="243"/>
      <c r="H1631" s="243"/>
      <c r="I1631" s="243"/>
      <c r="J1631" s="243"/>
      <c r="K1631" s="243"/>
      <c r="L1631" s="243"/>
      <c r="M1631" s="243"/>
      <c r="N1631" s="243"/>
      <c r="O1631" s="243"/>
      <c r="P1631" s="243"/>
      <c r="Q1631" s="243"/>
      <c r="R1631" s="243"/>
      <c r="S1631" s="243"/>
      <c r="T1631" s="243"/>
      <c r="U1631" s="243"/>
      <c r="V1631" s="243"/>
      <c r="W1631" s="243"/>
      <c r="X1631" s="243"/>
      <c r="Y1631" s="243"/>
    </row>
    <row r="1632" spans="1:25">
      <c r="A1632" s="243"/>
      <c r="B1632" s="243"/>
      <c r="C1632" s="243"/>
      <c r="D1632" s="243"/>
      <c r="E1632" s="243"/>
      <c r="F1632" s="243"/>
      <c r="G1632" s="243"/>
      <c r="H1632" s="243"/>
      <c r="I1632" s="243"/>
      <c r="J1632" s="243"/>
      <c r="K1632" s="243"/>
      <c r="L1632" s="243"/>
      <c r="M1632" s="243"/>
      <c r="N1632" s="243"/>
      <c r="O1632" s="243"/>
      <c r="P1632" s="243"/>
      <c r="Q1632" s="243"/>
      <c r="R1632" s="243"/>
      <c r="S1632" s="243"/>
      <c r="T1632" s="243"/>
      <c r="U1632" s="243"/>
      <c r="V1632" s="243"/>
      <c r="W1632" s="243"/>
      <c r="X1632" s="243"/>
      <c r="Y1632" s="243"/>
    </row>
    <row r="1633" spans="1:25">
      <c r="A1633" s="243"/>
      <c r="B1633" s="243"/>
      <c r="C1633" s="243"/>
      <c r="D1633" s="243"/>
      <c r="E1633" s="243"/>
      <c r="F1633" s="243"/>
      <c r="G1633" s="243"/>
      <c r="H1633" s="243"/>
      <c r="I1633" s="243"/>
      <c r="J1633" s="243"/>
      <c r="K1633" s="243"/>
      <c r="L1633" s="243"/>
      <c r="M1633" s="243"/>
      <c r="N1633" s="243"/>
      <c r="O1633" s="243"/>
      <c r="P1633" s="243"/>
      <c r="Q1633" s="243"/>
      <c r="R1633" s="243"/>
      <c r="S1633" s="243"/>
      <c r="T1633" s="243"/>
      <c r="U1633" s="243"/>
      <c r="V1633" s="243"/>
      <c r="W1633" s="243"/>
      <c r="X1633" s="243"/>
      <c r="Y1633" s="243"/>
    </row>
    <row r="1634" spans="1:25">
      <c r="A1634" s="243"/>
      <c r="B1634" s="243"/>
      <c r="C1634" s="243"/>
      <c r="D1634" s="243"/>
      <c r="E1634" s="243"/>
      <c r="F1634" s="243"/>
      <c r="G1634" s="243"/>
      <c r="H1634" s="243"/>
      <c r="I1634" s="243"/>
      <c r="J1634" s="243"/>
      <c r="K1634" s="243"/>
      <c r="L1634" s="243"/>
      <c r="M1634" s="243"/>
      <c r="N1634" s="243"/>
      <c r="O1634" s="243"/>
      <c r="P1634" s="243"/>
      <c r="Q1634" s="243"/>
      <c r="R1634" s="243"/>
      <c r="S1634" s="243"/>
      <c r="T1634" s="243"/>
      <c r="U1634" s="243"/>
      <c r="V1634" s="243"/>
      <c r="W1634" s="243"/>
      <c r="X1634" s="243"/>
      <c r="Y1634" s="243"/>
    </row>
    <row r="1635" spans="1:25" ht="19.5">
      <c r="A1635" s="412" t="s">
        <v>5158</v>
      </c>
      <c r="B1635" s="412"/>
      <c r="C1635" s="412"/>
      <c r="D1635" s="412"/>
      <c r="E1635" s="412"/>
      <c r="F1635" s="412"/>
      <c r="G1635" s="412"/>
      <c r="H1635" s="412"/>
      <c r="I1635" s="412"/>
      <c r="J1635" s="413"/>
      <c r="K1635" s="413"/>
      <c r="L1635" s="413"/>
      <c r="M1635" s="413"/>
      <c r="N1635" s="413"/>
      <c r="O1635" s="413"/>
      <c r="P1635" s="243"/>
      <c r="Q1635" s="243"/>
      <c r="R1635" s="243"/>
      <c r="S1635" s="243"/>
      <c r="T1635" s="243"/>
      <c r="U1635" s="243"/>
      <c r="V1635" s="243"/>
      <c r="W1635" s="243"/>
      <c r="X1635" s="243"/>
      <c r="Y1635" s="243"/>
    </row>
    <row r="1636" spans="1:25" ht="19.5">
      <c r="A1636" s="414" t="s">
        <v>5159</v>
      </c>
      <c r="B1636" s="323"/>
      <c r="C1636" s="414"/>
      <c r="D1636" s="415" t="s">
        <v>5160</v>
      </c>
      <c r="E1636" s="415"/>
      <c r="F1636" s="415"/>
      <c r="G1636" s="415"/>
      <c r="H1636" s="415"/>
      <c r="I1636" s="323"/>
      <c r="J1636" s="323"/>
      <c r="K1636" s="323"/>
      <c r="L1636" s="323"/>
      <c r="M1636" s="323"/>
      <c r="N1636" s="323"/>
      <c r="O1636" s="323"/>
      <c r="P1636" s="243"/>
      <c r="Q1636" s="243"/>
      <c r="R1636" s="243"/>
      <c r="S1636" s="243"/>
      <c r="T1636" s="243"/>
      <c r="U1636" s="243"/>
      <c r="V1636" s="243"/>
      <c r="W1636" s="243"/>
      <c r="X1636" s="243"/>
      <c r="Y1636" s="243"/>
    </row>
    <row r="1637" spans="1:25" ht="19.5">
      <c r="A1637" s="414"/>
      <c r="B1637" s="323"/>
      <c r="C1637" s="416" t="s">
        <v>3705</v>
      </c>
      <c r="D1637" s="416"/>
      <c r="E1637" s="416"/>
      <c r="F1637" s="416"/>
      <c r="G1637" s="415"/>
      <c r="H1637" s="415"/>
      <c r="I1637" s="323"/>
      <c r="J1637" s="323"/>
      <c r="K1637" s="323"/>
      <c r="L1637" s="323"/>
      <c r="M1637" s="323"/>
      <c r="N1637" s="323"/>
      <c r="O1637" s="323"/>
      <c r="P1637" s="243"/>
      <c r="Q1637" s="243"/>
      <c r="R1637" s="243"/>
      <c r="S1637" s="243"/>
      <c r="T1637" s="243"/>
      <c r="U1637" s="243"/>
      <c r="V1637" s="243"/>
      <c r="W1637" s="243"/>
      <c r="X1637" s="243"/>
      <c r="Y1637" s="243"/>
    </row>
    <row r="1638" spans="1:25" ht="19.5">
      <c r="A1638" s="414"/>
      <c r="B1638" s="323"/>
      <c r="C1638" s="417" t="s">
        <v>5161</v>
      </c>
      <c r="D1638" s="418"/>
      <c r="E1638" s="418"/>
      <c r="F1638" s="419"/>
      <c r="G1638" s="260"/>
      <c r="H1638" s="260"/>
      <c r="I1638" s="260"/>
      <c r="J1638" s="420"/>
      <c r="K1638" s="420"/>
      <c r="L1638" s="420"/>
      <c r="M1638" s="420"/>
      <c r="N1638" s="420"/>
      <c r="O1638" s="420"/>
      <c r="P1638" s="243"/>
      <c r="Q1638" s="243"/>
      <c r="R1638" s="243"/>
      <c r="S1638" s="243"/>
      <c r="T1638" s="243"/>
      <c r="U1638" s="421" t="s">
        <v>5162</v>
      </c>
      <c r="V1638" s="421"/>
      <c r="W1638" s="421"/>
      <c r="X1638" s="421"/>
      <c r="Y1638" s="421"/>
    </row>
    <row r="1639" spans="1:25">
      <c r="A1639" s="422" t="s">
        <v>3</v>
      </c>
      <c r="B1639" s="422" t="s">
        <v>4</v>
      </c>
      <c r="C1639" s="423"/>
      <c r="D1639" s="424"/>
      <c r="E1639" s="424"/>
      <c r="F1639" s="425"/>
      <c r="G1639" s="426"/>
      <c r="H1639" s="426"/>
      <c r="I1639" s="426"/>
      <c r="J1639" s="427"/>
      <c r="K1639" s="427"/>
      <c r="L1639" s="427"/>
      <c r="M1639" s="427"/>
      <c r="N1639" s="427"/>
      <c r="O1639" s="427"/>
      <c r="P1639" s="243"/>
      <c r="Q1639" s="243"/>
      <c r="R1639" s="243"/>
      <c r="S1639" s="243"/>
      <c r="T1639" s="243"/>
      <c r="U1639" s="421"/>
      <c r="V1639" s="421"/>
      <c r="W1639" s="421"/>
      <c r="X1639" s="421"/>
      <c r="Y1639" s="421"/>
    </row>
    <row r="1640" spans="1:25" ht="19.5">
      <c r="A1640" s="428"/>
      <c r="B1640" s="428"/>
      <c r="C1640" s="429" t="s">
        <v>19</v>
      </c>
      <c r="D1640" s="429" t="s">
        <v>18</v>
      </c>
      <c r="E1640" s="429"/>
      <c r="F1640" s="429" t="s">
        <v>18</v>
      </c>
      <c r="G1640" s="429"/>
      <c r="H1640" s="429"/>
      <c r="I1640" s="429"/>
      <c r="J1640" s="420"/>
      <c r="K1640" s="420"/>
      <c r="L1640" s="420"/>
      <c r="M1640" s="420"/>
      <c r="N1640" s="420"/>
      <c r="O1640" s="420"/>
      <c r="P1640" s="243"/>
      <c r="Q1640" s="243"/>
      <c r="R1640" s="243"/>
      <c r="S1640" s="243"/>
      <c r="T1640" s="243"/>
      <c r="U1640" s="421"/>
      <c r="V1640" s="421"/>
      <c r="W1640" s="421"/>
      <c r="X1640" s="421"/>
      <c r="Y1640" s="421"/>
    </row>
    <row r="1641" spans="1:25">
      <c r="A1641" s="181">
        <v>1</v>
      </c>
      <c r="B1641" s="181">
        <v>2</v>
      </c>
      <c r="C1641" s="181">
        <v>3</v>
      </c>
      <c r="D1641" s="181">
        <v>4</v>
      </c>
      <c r="E1641" s="181"/>
      <c r="F1641" s="181">
        <v>6</v>
      </c>
      <c r="G1641" s="386"/>
      <c r="H1641" s="386"/>
      <c r="I1641" s="386"/>
      <c r="J1641" s="250"/>
      <c r="K1641" s="250"/>
      <c r="L1641" s="250"/>
      <c r="M1641" s="250"/>
      <c r="N1641" s="250"/>
      <c r="O1641" s="250"/>
      <c r="P1641" s="243"/>
      <c r="Q1641" s="243"/>
      <c r="R1641" s="243"/>
      <c r="S1641" s="243"/>
      <c r="T1641" s="243"/>
      <c r="U1641" s="243"/>
      <c r="V1641" s="243"/>
      <c r="W1641" s="243"/>
      <c r="X1641" s="243"/>
      <c r="Y1641" s="243"/>
    </row>
    <row r="1642" spans="1:25" ht="19.5">
      <c r="A1642" s="26">
        <v>1</v>
      </c>
      <c r="B1642" s="430" t="s">
        <v>20</v>
      </c>
      <c r="C1642" s="239">
        <v>80.300000000000011</v>
      </c>
      <c r="D1642" s="239">
        <v>151.80000000000001</v>
      </c>
      <c r="E1642" s="239"/>
      <c r="F1642" s="239"/>
      <c r="G1642" s="239"/>
      <c r="H1642" s="239"/>
      <c r="I1642" s="239"/>
      <c r="J1642" s="240"/>
      <c r="K1642" s="240"/>
      <c r="L1642" s="240"/>
      <c r="M1642" s="240"/>
      <c r="N1642" s="240"/>
      <c r="O1642" s="240"/>
      <c r="P1642" s="243"/>
      <c r="Q1642" s="243"/>
      <c r="R1642" s="243"/>
      <c r="S1642" s="243"/>
      <c r="T1642" s="243"/>
      <c r="U1642" s="238">
        <v>7.3499800000000164</v>
      </c>
      <c r="V1642" s="238">
        <v>10.930278000000044</v>
      </c>
      <c r="W1642" s="243"/>
      <c r="X1642" s="243"/>
      <c r="Y1642" s="243"/>
    </row>
    <row r="1643" spans="1:25" ht="19.5">
      <c r="A1643" s="26">
        <v>2</v>
      </c>
      <c r="B1643" s="430" t="s">
        <v>3690</v>
      </c>
      <c r="C1643" s="239">
        <f>M368+F1607+Q1607+V1607</f>
        <v>71.755833333333356</v>
      </c>
      <c r="D1643" s="239">
        <f>N368+G1607+S1607+W1607</f>
        <v>139.0460333333333</v>
      </c>
      <c r="E1643" s="239"/>
      <c r="F1643" s="239"/>
      <c r="G1643" s="239"/>
      <c r="H1643" s="239"/>
      <c r="I1643" s="239"/>
      <c r="J1643" s="240"/>
      <c r="K1643" s="240"/>
      <c r="L1643" s="240"/>
      <c r="M1643" s="240"/>
      <c r="N1643" s="240"/>
      <c r="O1643" s="240"/>
      <c r="P1643" s="243"/>
      <c r="Q1643" s="243"/>
      <c r="R1643" s="243"/>
      <c r="S1643" s="243"/>
      <c r="T1643" s="243"/>
      <c r="U1643" s="238">
        <v>7.054079999999999</v>
      </c>
      <c r="V1643" s="238">
        <v>9.9638879999999972</v>
      </c>
      <c r="W1643" s="243"/>
      <c r="X1643" s="243"/>
      <c r="Y1643" s="243"/>
    </row>
    <row r="1644" spans="1:25" ht="19.5">
      <c r="A1644" s="26">
        <v>3</v>
      </c>
      <c r="B1644" s="430" t="s">
        <v>403</v>
      </c>
      <c r="C1644" s="239">
        <v>43.295909999999999</v>
      </c>
      <c r="D1644" s="239">
        <v>95.065100000000015</v>
      </c>
      <c r="E1644" s="239"/>
      <c r="F1644" s="239"/>
      <c r="G1644" s="239"/>
      <c r="H1644" s="239"/>
      <c r="I1644" s="239"/>
      <c r="J1644" s="240"/>
      <c r="K1644" s="240"/>
      <c r="L1644" s="240"/>
      <c r="M1644" s="240"/>
      <c r="N1644" s="240"/>
      <c r="O1644" s="240"/>
      <c r="P1644" s="243"/>
      <c r="Q1644" s="243"/>
      <c r="R1644" s="243"/>
      <c r="S1644" s="243"/>
      <c r="T1644" s="243"/>
      <c r="U1644" s="238">
        <v>5.2660199999999691</v>
      </c>
      <c r="V1644" s="238">
        <v>7.8617819999999483</v>
      </c>
      <c r="W1644" s="243"/>
      <c r="X1644" s="243"/>
      <c r="Y1644" s="243"/>
    </row>
    <row r="1645" spans="1:25" ht="19.5">
      <c r="A1645" s="26">
        <v>4</v>
      </c>
      <c r="B1645" s="430" t="s">
        <v>556</v>
      </c>
      <c r="C1645" s="239">
        <v>65.835999999999984</v>
      </c>
      <c r="D1645" s="239">
        <v>131.72749999999996</v>
      </c>
      <c r="E1645" s="239"/>
      <c r="F1645" s="239"/>
      <c r="G1645" s="239"/>
      <c r="H1645" s="239"/>
      <c r="I1645" s="239"/>
      <c r="J1645" s="240"/>
      <c r="K1645" s="240"/>
      <c r="L1645" s="240"/>
      <c r="M1645" s="240"/>
      <c r="N1645" s="240"/>
      <c r="O1645" s="240"/>
      <c r="P1645" s="243"/>
      <c r="Q1645" s="243"/>
      <c r="R1645" s="243"/>
      <c r="S1645" s="243"/>
      <c r="T1645" s="243"/>
      <c r="U1645" s="238">
        <v>9.2253800000000297</v>
      </c>
      <c r="V1645" s="238">
        <v>14.446548000000064</v>
      </c>
      <c r="W1645" s="243"/>
      <c r="X1645" s="243"/>
      <c r="Y1645" s="243"/>
    </row>
    <row r="1646" spans="1:25" ht="19.5">
      <c r="A1646" s="26">
        <v>5</v>
      </c>
      <c r="B1646" s="430" t="s">
        <v>1794</v>
      </c>
      <c r="C1646" s="239">
        <v>63.316399999999994</v>
      </c>
      <c r="D1646" s="239">
        <v>121.0851</v>
      </c>
      <c r="E1646" s="239"/>
      <c r="F1646" s="239"/>
      <c r="G1646" s="239"/>
      <c r="H1646" s="239"/>
      <c r="I1646" s="239"/>
      <c r="J1646" s="240"/>
      <c r="K1646" s="240"/>
      <c r="L1646" s="240"/>
      <c r="M1646" s="240"/>
      <c r="N1646" s="240"/>
      <c r="O1646" s="240"/>
      <c r="P1646" s="243"/>
      <c r="Q1646" s="243"/>
      <c r="R1646" s="243"/>
      <c r="S1646" s="243"/>
      <c r="T1646" s="243"/>
      <c r="U1646" s="238">
        <v>13.704360000000037</v>
      </c>
      <c r="V1646" s="238">
        <v>23.203536000000099</v>
      </c>
      <c r="W1646" s="243"/>
      <c r="X1646" s="243"/>
      <c r="Y1646" s="243"/>
    </row>
    <row r="1647" spans="1:25" ht="19.5">
      <c r="A1647" s="26">
        <v>6</v>
      </c>
      <c r="B1647" s="430" t="s">
        <v>721</v>
      </c>
      <c r="C1647" s="239">
        <v>57.999300000000012</v>
      </c>
      <c r="D1647" s="239">
        <v>131.5581</v>
      </c>
      <c r="E1647" s="239"/>
      <c r="F1647" s="239"/>
      <c r="G1647" s="239"/>
      <c r="H1647" s="239"/>
      <c r="I1647" s="239"/>
      <c r="J1647" s="240"/>
      <c r="K1647" s="240"/>
      <c r="L1647" s="240"/>
      <c r="M1647" s="240"/>
      <c r="N1647" s="240"/>
      <c r="O1647" s="240"/>
      <c r="P1647" s="243"/>
      <c r="Q1647" s="243"/>
      <c r="R1647" s="243"/>
      <c r="S1647" s="243"/>
      <c r="T1647" s="243"/>
      <c r="U1647" s="238">
        <v>8.2780800000000028</v>
      </c>
      <c r="V1647" s="238">
        <v>12.896928000000003</v>
      </c>
      <c r="W1647" s="243"/>
      <c r="X1647" s="243"/>
      <c r="Y1647" s="243"/>
    </row>
    <row r="1648" spans="1:25" ht="19.5">
      <c r="A1648" s="26">
        <v>7</v>
      </c>
      <c r="B1648" s="430" t="s">
        <v>3532</v>
      </c>
      <c r="C1648" s="238">
        <f>M1199-31.05</f>
        <v>17.878060000000001</v>
      </c>
      <c r="D1648" s="238">
        <f>N1199-68.02</f>
        <v>29.410499999999985</v>
      </c>
      <c r="E1648" s="239"/>
      <c r="F1648" s="239"/>
      <c r="G1648" s="239"/>
      <c r="H1648" s="239"/>
      <c r="I1648" s="239"/>
      <c r="J1648" s="240"/>
      <c r="K1648" s="240"/>
      <c r="L1648" s="240"/>
      <c r="M1648" s="240"/>
      <c r="N1648" s="240"/>
      <c r="O1648" s="240"/>
      <c r="P1648" s="243"/>
      <c r="Q1648" s="243"/>
      <c r="R1648" s="243"/>
      <c r="S1648" s="243"/>
      <c r="T1648" s="243"/>
      <c r="U1648" s="238">
        <v>12.494399999999999</v>
      </c>
      <c r="V1648" s="238">
        <v>20.455889999999982</v>
      </c>
      <c r="W1648" s="243"/>
      <c r="X1648" s="243"/>
      <c r="Y1648" s="243"/>
    </row>
    <row r="1649" spans="1:25" ht="19.5">
      <c r="A1649" s="26">
        <v>8</v>
      </c>
      <c r="B1649" s="430" t="s">
        <v>873</v>
      </c>
      <c r="C1649" s="239">
        <v>36.039383333333333</v>
      </c>
      <c r="D1649" s="239">
        <v>51.660030952380957</v>
      </c>
      <c r="E1649" s="239"/>
      <c r="F1649" s="239"/>
      <c r="G1649" s="239"/>
      <c r="H1649" s="239"/>
      <c r="I1649" s="239"/>
      <c r="J1649" s="240"/>
      <c r="K1649" s="240"/>
      <c r="L1649" s="240"/>
      <c r="M1649" s="240"/>
      <c r="N1649" s="240"/>
      <c r="O1649" s="240"/>
      <c r="P1649" s="243"/>
      <c r="Q1649" s="243"/>
      <c r="R1649" s="243"/>
      <c r="S1649" s="243"/>
      <c r="T1649" s="243"/>
      <c r="U1649" s="238">
        <v>7.2324999999999591</v>
      </c>
      <c r="V1649" s="238">
        <v>9.4768679999999108</v>
      </c>
      <c r="W1649" s="243"/>
      <c r="X1649" s="243"/>
      <c r="Y1649" s="243"/>
    </row>
    <row r="1650" spans="1:25" ht="19.5">
      <c r="A1650" s="26">
        <v>9</v>
      </c>
      <c r="B1650" s="430" t="s">
        <v>1034</v>
      </c>
      <c r="C1650" s="239">
        <v>32.998500000000007</v>
      </c>
      <c r="D1650" s="239">
        <v>61.967000000000006</v>
      </c>
      <c r="E1650" s="239"/>
      <c r="F1650" s="239"/>
      <c r="G1650" s="239"/>
      <c r="H1650" s="239"/>
      <c r="I1650" s="239"/>
      <c r="J1650" s="240"/>
      <c r="K1650" s="240"/>
      <c r="L1650" s="240"/>
      <c r="M1650" s="240"/>
      <c r="N1650" s="240"/>
      <c r="O1650" s="240"/>
      <c r="P1650" s="243"/>
      <c r="Q1650" s="243"/>
      <c r="R1650" s="243"/>
      <c r="S1650" s="243"/>
      <c r="T1650" s="243"/>
      <c r="U1650" s="238">
        <v>17.738379999999978</v>
      </c>
      <c r="V1650" s="238">
        <v>31.518137999999965</v>
      </c>
      <c r="W1650" s="243"/>
      <c r="X1650" s="243"/>
      <c r="Y1650" s="243"/>
    </row>
    <row r="1651" spans="1:25" ht="19.5">
      <c r="A1651" s="26">
        <v>10</v>
      </c>
      <c r="B1651" s="430" t="s">
        <v>1169</v>
      </c>
      <c r="C1651" s="239">
        <v>77.797999999999988</v>
      </c>
      <c r="D1651" s="239">
        <v>145.90640000000002</v>
      </c>
      <c r="E1651" s="239"/>
      <c r="F1651" s="239"/>
      <c r="G1651" s="239"/>
      <c r="H1651" s="239"/>
      <c r="I1651" s="239"/>
      <c r="J1651" s="240"/>
      <c r="K1651" s="240"/>
      <c r="L1651" s="240"/>
      <c r="M1651" s="240"/>
      <c r="N1651" s="240"/>
      <c r="O1651" s="240"/>
      <c r="P1651" s="243"/>
      <c r="Q1651" s="243"/>
      <c r="R1651" s="243"/>
      <c r="S1651" s="243"/>
      <c r="T1651" s="243"/>
      <c r="U1651" s="238">
        <v>7.3753399999998805</v>
      </c>
      <c r="V1651" s="238">
        <v>10.022573999999736</v>
      </c>
      <c r="W1651" s="243"/>
      <c r="X1651" s="243"/>
      <c r="Y1651" s="243"/>
    </row>
    <row r="1652" spans="1:25" ht="19.5">
      <c r="A1652" s="26">
        <v>11</v>
      </c>
      <c r="B1652" s="430" t="s">
        <v>1583</v>
      </c>
      <c r="C1652" s="239">
        <v>102.40000000000002</v>
      </c>
      <c r="D1652" s="239">
        <v>191.2</v>
      </c>
      <c r="E1652" s="239"/>
      <c r="F1652" s="239"/>
      <c r="G1652" s="239"/>
      <c r="H1652" s="239"/>
      <c r="I1652" s="239"/>
      <c r="J1652" s="240"/>
      <c r="K1652" s="240"/>
      <c r="L1652" s="240"/>
      <c r="M1652" s="240"/>
      <c r="N1652" s="240"/>
      <c r="O1652" s="240"/>
      <c r="P1652" s="243"/>
      <c r="Q1652" s="243"/>
      <c r="R1652" s="243"/>
      <c r="S1652" s="243"/>
      <c r="T1652" s="243"/>
      <c r="U1652" s="238">
        <v>5.9832599999999445</v>
      </c>
      <c r="V1652" s="238">
        <v>6.9816059999998856</v>
      </c>
      <c r="W1652" s="243"/>
      <c r="X1652" s="243"/>
      <c r="Y1652" s="243"/>
    </row>
    <row r="1653" spans="1:25" ht="19.5">
      <c r="A1653" s="26">
        <v>12</v>
      </c>
      <c r="B1653" s="430" t="s">
        <v>1772</v>
      </c>
      <c r="C1653" s="239">
        <v>51.519000000000013</v>
      </c>
      <c r="D1653" s="239">
        <v>133.12099999999998</v>
      </c>
      <c r="E1653" s="239"/>
      <c r="F1653" s="239"/>
      <c r="G1653" s="239"/>
      <c r="H1653" s="239"/>
      <c r="I1653" s="239"/>
      <c r="J1653" s="240"/>
      <c r="K1653" s="240"/>
      <c r="L1653" s="240"/>
      <c r="M1653" s="240"/>
      <c r="N1653" s="240"/>
      <c r="O1653" s="240"/>
      <c r="P1653" s="243"/>
      <c r="Q1653" s="243"/>
      <c r="R1653" s="243"/>
      <c r="S1653" s="243"/>
      <c r="T1653" s="243"/>
      <c r="U1653" s="238">
        <v>25.548979999999972</v>
      </c>
      <c r="V1653" s="238">
        <v>46.636907999999949</v>
      </c>
      <c r="W1653" s="243"/>
      <c r="X1653" s="243"/>
      <c r="Y1653" s="243"/>
    </row>
    <row r="1654" spans="1:25" ht="19.5">
      <c r="A1654" s="26">
        <v>13</v>
      </c>
      <c r="B1654" s="430" t="s">
        <v>3691</v>
      </c>
      <c r="C1654" s="238">
        <f>M836+F1605+Q1605+V1605</f>
        <v>87.324166666666656</v>
      </c>
      <c r="D1654" s="238">
        <f>N836+G1605+S1605+W1605</f>
        <v>160.01916666666668</v>
      </c>
      <c r="E1654" s="239"/>
      <c r="F1654" s="239"/>
      <c r="G1654" s="239"/>
      <c r="H1654" s="239"/>
      <c r="I1654" s="239"/>
      <c r="J1654" s="240"/>
      <c r="K1654" s="240"/>
      <c r="L1654" s="240"/>
      <c r="M1654" s="240"/>
      <c r="N1654" s="240"/>
      <c r="O1654" s="240"/>
      <c r="P1654" s="243"/>
      <c r="Q1654" s="243"/>
      <c r="R1654" s="243"/>
      <c r="S1654" s="243"/>
      <c r="T1654" s="243"/>
      <c r="U1654" s="238">
        <v>10.61403999999996</v>
      </c>
      <c r="V1654" s="238">
        <v>13.880999999999972</v>
      </c>
      <c r="W1654" s="243"/>
      <c r="X1654" s="243"/>
      <c r="Y1654" s="243"/>
    </row>
    <row r="1655" spans="1:25" ht="19.5">
      <c r="A1655" s="26">
        <v>14</v>
      </c>
      <c r="B1655" s="430" t="s">
        <v>2136</v>
      </c>
      <c r="C1655" s="239">
        <v>60.068499999999993</v>
      </c>
      <c r="D1655" s="239">
        <v>141.90900000000002</v>
      </c>
      <c r="E1655" s="239"/>
      <c r="F1655" s="239"/>
      <c r="G1655" s="431"/>
      <c r="H1655" s="431"/>
      <c r="I1655" s="431"/>
      <c r="J1655" s="432"/>
      <c r="K1655" s="432"/>
      <c r="L1655" s="432"/>
      <c r="M1655" s="432"/>
      <c r="N1655" s="432"/>
      <c r="O1655" s="432"/>
      <c r="P1655" s="433"/>
      <c r="Q1655" s="433"/>
      <c r="R1655" s="433"/>
      <c r="S1655" s="433"/>
      <c r="T1655" s="433"/>
      <c r="U1655" s="431">
        <v>13.449079999999924</v>
      </c>
      <c r="V1655" s="431">
        <v>21.718007999999884</v>
      </c>
      <c r="W1655" s="243"/>
      <c r="X1655" s="243"/>
      <c r="Y1655" s="243"/>
    </row>
    <row r="1656" spans="1:25" ht="19.5">
      <c r="A1656" s="26">
        <v>15</v>
      </c>
      <c r="B1656" s="430" t="s">
        <v>3692</v>
      </c>
      <c r="C1656" s="239">
        <v>75.747199999999992</v>
      </c>
      <c r="D1656" s="239">
        <v>159.56139999999999</v>
      </c>
      <c r="E1656" s="239"/>
      <c r="F1656" s="239"/>
      <c r="G1656" s="431"/>
      <c r="H1656" s="431"/>
      <c r="I1656" s="431"/>
      <c r="J1656" s="432"/>
      <c r="K1656" s="432"/>
      <c r="L1656" s="432"/>
      <c r="M1656" s="432"/>
      <c r="N1656" s="432"/>
      <c r="O1656" s="432"/>
      <c r="P1656" s="433"/>
      <c r="Q1656" s="433"/>
      <c r="R1656" s="433"/>
      <c r="S1656" s="433"/>
      <c r="T1656" s="433"/>
      <c r="U1656" s="431">
        <v>0.37619999999995457</v>
      </c>
      <c r="V1656" s="431">
        <v>0.75239999999990914</v>
      </c>
      <c r="W1656" s="243"/>
      <c r="X1656" s="243"/>
      <c r="Y1656" s="243"/>
    </row>
    <row r="1657" spans="1:25" ht="19.5">
      <c r="A1657" s="26">
        <v>16</v>
      </c>
      <c r="B1657" s="430" t="s">
        <v>2560</v>
      </c>
      <c r="C1657" s="239">
        <v>11.110000000000001</v>
      </c>
      <c r="D1657" s="239">
        <v>20.88</v>
      </c>
      <c r="E1657" s="239"/>
      <c r="F1657" s="239"/>
      <c r="G1657" s="431"/>
      <c r="H1657" s="431"/>
      <c r="I1657" s="431"/>
      <c r="J1657" s="432"/>
      <c r="K1657" s="432"/>
      <c r="L1657" s="432"/>
      <c r="M1657" s="432"/>
      <c r="N1657" s="432"/>
      <c r="O1657" s="432"/>
      <c r="P1657" s="433"/>
      <c r="Q1657" s="433"/>
      <c r="R1657" s="433"/>
      <c r="S1657" s="433"/>
      <c r="T1657" s="433"/>
      <c r="U1657" s="431">
        <v>0.88973999999999265</v>
      </c>
      <c r="V1657" s="431">
        <v>0.88892399999998872</v>
      </c>
      <c r="W1657" s="243"/>
      <c r="X1657" s="243"/>
      <c r="Y1657" s="243"/>
    </row>
    <row r="1658" spans="1:25" ht="19.5">
      <c r="A1658" s="26">
        <v>17</v>
      </c>
      <c r="B1658" s="430" t="s">
        <v>2597</v>
      </c>
      <c r="C1658" s="239">
        <v>40.289999999999992</v>
      </c>
      <c r="D1658" s="239">
        <v>80.325999999999979</v>
      </c>
      <c r="E1658" s="239"/>
      <c r="F1658" s="239"/>
      <c r="G1658" s="239"/>
      <c r="H1658" s="239"/>
      <c r="I1658" s="239"/>
      <c r="J1658" s="240"/>
      <c r="K1658" s="240"/>
      <c r="L1658" s="240"/>
      <c r="M1658" s="240"/>
      <c r="N1658" s="240"/>
      <c r="O1658" s="240"/>
      <c r="P1658" s="243"/>
      <c r="Q1658" s="243"/>
      <c r="R1658" s="243"/>
      <c r="S1658" s="243"/>
      <c r="T1658" s="243"/>
      <c r="U1658" s="238">
        <v>15.233579999999961</v>
      </c>
      <c r="V1658" s="238">
        <v>27.304247999999916</v>
      </c>
      <c r="W1658" s="243"/>
      <c r="X1658" s="243"/>
      <c r="Y1658" s="243"/>
    </row>
    <row r="1659" spans="1:25" ht="19.5">
      <c r="A1659" s="26">
        <v>18</v>
      </c>
      <c r="B1659" s="430" t="s">
        <v>3693</v>
      </c>
      <c r="C1659" s="239">
        <f>M486+H1149+S1149+W1149</f>
        <v>140.1763333333333</v>
      </c>
      <c r="D1659" s="239">
        <f>N486+I1149+T1149+X1149</f>
        <v>258.25986666666665</v>
      </c>
      <c r="E1659" s="239"/>
      <c r="F1659" s="239"/>
      <c r="G1659" s="239"/>
      <c r="H1659" s="239"/>
      <c r="I1659" s="239"/>
      <c r="J1659" s="240"/>
      <c r="K1659" s="240"/>
      <c r="L1659" s="240"/>
      <c r="M1659" s="240"/>
      <c r="N1659" s="240"/>
      <c r="O1659" s="240"/>
      <c r="P1659" s="243"/>
      <c r="Q1659" s="243"/>
      <c r="R1659" s="243"/>
      <c r="S1659" s="243"/>
      <c r="T1659" s="243"/>
      <c r="U1659" s="238">
        <v>33.946599999999989</v>
      </c>
      <c r="V1659" s="238">
        <v>54.613199999999892</v>
      </c>
      <c r="W1659" s="243"/>
      <c r="X1659" s="243"/>
      <c r="Y1659" s="243"/>
    </row>
    <row r="1660" spans="1:25" ht="19.5">
      <c r="A1660" s="26">
        <v>19</v>
      </c>
      <c r="B1660" s="430" t="s">
        <v>2899</v>
      </c>
      <c r="C1660" s="239">
        <v>47.914399999999986</v>
      </c>
      <c r="D1660" s="239">
        <v>115.7963</v>
      </c>
      <c r="E1660" s="239"/>
      <c r="F1660" s="239"/>
      <c r="G1660" s="239"/>
      <c r="H1660" s="239"/>
      <c r="I1660" s="239"/>
      <c r="J1660" s="240"/>
      <c r="K1660" s="240"/>
      <c r="L1660" s="240"/>
      <c r="M1660" s="240"/>
      <c r="N1660" s="240"/>
      <c r="O1660" s="240"/>
      <c r="P1660" s="243"/>
      <c r="Q1660" s="243"/>
      <c r="R1660" s="243"/>
      <c r="S1660" s="243"/>
      <c r="T1660" s="243"/>
      <c r="U1660" s="238">
        <v>16.618300000000033</v>
      </c>
      <c r="V1660" s="238">
        <v>28.656600000000083</v>
      </c>
      <c r="W1660" s="243"/>
      <c r="X1660" s="243"/>
      <c r="Y1660" s="243"/>
    </row>
    <row r="1661" spans="1:25" ht="19.5">
      <c r="A1661" s="26">
        <v>20</v>
      </c>
      <c r="B1661" s="430" t="s">
        <v>3694</v>
      </c>
      <c r="C1661" s="239">
        <f>M902+F1606+Q1606+V1606</f>
        <v>71.12448333333333</v>
      </c>
      <c r="D1661" s="239">
        <f>N902+G1606+S1606+W1606</f>
        <v>133.18500333333333</v>
      </c>
      <c r="E1661" s="239"/>
      <c r="F1661" s="239"/>
      <c r="G1661" s="239"/>
      <c r="H1661" s="239"/>
      <c r="I1661" s="239"/>
      <c r="J1661" s="240"/>
      <c r="K1661" s="240"/>
      <c r="L1661" s="240"/>
      <c r="M1661" s="240"/>
      <c r="N1661" s="240"/>
      <c r="O1661" s="240"/>
      <c r="P1661" s="243"/>
      <c r="Q1661" s="243"/>
      <c r="R1661" s="243"/>
      <c r="S1661" s="243"/>
      <c r="T1661" s="243"/>
      <c r="U1661" s="238">
        <v>8.0929200000000208</v>
      </c>
      <c r="V1661" s="238">
        <v>11.599600000000066</v>
      </c>
      <c r="W1661" s="243"/>
      <c r="X1661" s="243"/>
      <c r="Y1661" s="243"/>
    </row>
    <row r="1662" spans="1:25" ht="19.5">
      <c r="A1662" s="26">
        <v>21</v>
      </c>
      <c r="B1662" s="430" t="s">
        <v>108</v>
      </c>
      <c r="C1662" s="239">
        <v>65.351500000000001</v>
      </c>
      <c r="D1662" s="239">
        <v>123.81050000000002</v>
      </c>
      <c r="E1662" s="239"/>
      <c r="F1662" s="239"/>
      <c r="G1662" s="239"/>
      <c r="H1662" s="239"/>
      <c r="I1662" s="239"/>
      <c r="J1662" s="240"/>
      <c r="K1662" s="240"/>
      <c r="L1662" s="240"/>
      <c r="M1662" s="240"/>
      <c r="N1662" s="240"/>
      <c r="O1662" s="240"/>
      <c r="P1662" s="243"/>
      <c r="Q1662" s="243"/>
      <c r="R1662" s="243"/>
      <c r="S1662" s="243"/>
      <c r="T1662" s="243"/>
      <c r="U1662" s="238">
        <v>14.32602</v>
      </c>
      <c r="V1662" s="238">
        <v>25.774512000000016</v>
      </c>
      <c r="W1662" s="243"/>
      <c r="X1662" s="243"/>
      <c r="Y1662" s="243"/>
    </row>
    <row r="1663" spans="1:25" ht="19.5">
      <c r="A1663" s="239"/>
      <c r="B1663" s="430" t="s">
        <v>225</v>
      </c>
      <c r="C1663" s="41">
        <f>SUM(C1642:C1662)</f>
        <v>1300.2429699999998</v>
      </c>
      <c r="D1663" s="41">
        <f>SUM(D1642:D1662)</f>
        <v>2577.2940009523813</v>
      </c>
      <c r="E1663" s="41"/>
      <c r="F1663" s="41"/>
      <c r="G1663" s="41"/>
      <c r="H1663" s="41"/>
      <c r="I1663" s="41"/>
      <c r="J1663" s="293"/>
      <c r="K1663" s="293"/>
      <c r="L1663" s="293"/>
      <c r="M1663" s="293"/>
      <c r="N1663" s="293"/>
      <c r="O1663" s="293"/>
      <c r="P1663" s="243"/>
      <c r="Q1663" s="243"/>
      <c r="R1663" s="243"/>
      <c r="S1663" s="243"/>
      <c r="T1663" s="243"/>
      <c r="U1663" s="238">
        <f>SUM(U1642:U1662)</f>
        <v>240.79723999999962</v>
      </c>
      <c r="V1663" s="238">
        <f>SUM(V1642:V1662)</f>
        <v>389.58343599999932</v>
      </c>
      <c r="W1663" s="243"/>
      <c r="X1663" s="243"/>
      <c r="Y1663" s="243"/>
    </row>
    <row r="1664" spans="1:25">
      <c r="A1664" s="243"/>
      <c r="B1664" s="243"/>
      <c r="C1664" s="243"/>
      <c r="D1664" s="243"/>
      <c r="E1664" s="243"/>
      <c r="F1664" s="243"/>
      <c r="G1664" s="243"/>
      <c r="H1664" s="243"/>
      <c r="I1664" s="243"/>
      <c r="J1664" s="243"/>
      <c r="K1664" s="243"/>
      <c r="L1664" s="243"/>
      <c r="M1664" s="243"/>
      <c r="N1664" s="243"/>
      <c r="O1664" s="243"/>
      <c r="P1664" s="243"/>
      <c r="Q1664" s="243"/>
      <c r="R1664" s="243"/>
      <c r="S1664" s="243"/>
      <c r="T1664" s="243"/>
      <c r="U1664" s="243"/>
      <c r="V1664" s="243"/>
      <c r="W1664" s="243"/>
      <c r="X1664" s="243"/>
      <c r="Y1664" s="243"/>
    </row>
    <row r="1665" spans="1:25">
      <c r="A1665" s="243"/>
      <c r="B1665" s="243"/>
      <c r="C1665" s="243"/>
      <c r="D1665" s="243"/>
      <c r="E1665" s="243"/>
      <c r="F1665" s="243"/>
      <c r="G1665" s="243"/>
      <c r="H1665" s="243"/>
      <c r="I1665" s="243"/>
      <c r="J1665" s="243"/>
      <c r="K1665" s="243"/>
      <c r="L1665" s="243"/>
      <c r="M1665" s="243"/>
      <c r="N1665" s="243"/>
      <c r="O1665" s="243"/>
      <c r="P1665" s="243"/>
      <c r="Q1665" s="243"/>
      <c r="R1665" s="243"/>
      <c r="S1665" s="243"/>
      <c r="T1665" s="243"/>
      <c r="U1665" s="243"/>
      <c r="V1665" s="243"/>
      <c r="W1665" s="243"/>
      <c r="X1665" s="243"/>
      <c r="Y1665" s="243"/>
    </row>
    <row r="1666" spans="1:25">
      <c r="A1666" s="243"/>
      <c r="B1666" s="243"/>
      <c r="C1666" s="243"/>
      <c r="D1666" s="243"/>
      <c r="E1666" s="243"/>
      <c r="F1666" s="243"/>
      <c r="G1666" s="243"/>
      <c r="H1666" s="243"/>
      <c r="I1666" s="243"/>
      <c r="J1666" s="243"/>
      <c r="K1666" s="243"/>
      <c r="L1666" s="243"/>
      <c r="M1666" s="243"/>
      <c r="N1666" s="243"/>
      <c r="O1666" s="243"/>
      <c r="P1666" s="243"/>
      <c r="Q1666" s="243"/>
      <c r="R1666" s="243"/>
      <c r="S1666" s="243"/>
      <c r="T1666" s="243"/>
      <c r="U1666" s="243"/>
      <c r="V1666" s="243"/>
      <c r="W1666" s="243"/>
      <c r="X1666" s="243"/>
      <c r="Y1666" s="243"/>
    </row>
    <row r="1667" spans="1:25" ht="15.75">
      <c r="A1667" s="243"/>
      <c r="B1667" s="243"/>
      <c r="C1667" s="434" t="s">
        <v>1577</v>
      </c>
      <c r="D1667" s="434" t="s">
        <v>1578</v>
      </c>
      <c r="E1667" s="243"/>
      <c r="F1667" s="243"/>
      <c r="G1667" s="243"/>
      <c r="H1667" s="243"/>
      <c r="I1667" s="243"/>
      <c r="J1667" s="243"/>
      <c r="K1667" s="243"/>
      <c r="L1667" s="243"/>
      <c r="M1667" s="243"/>
      <c r="N1667" s="243"/>
      <c r="O1667" s="243"/>
      <c r="P1667" s="243"/>
      <c r="Q1667" s="243"/>
      <c r="R1667" s="243"/>
      <c r="S1667" s="243"/>
      <c r="T1667" s="243"/>
      <c r="U1667" s="243"/>
      <c r="V1667" s="243"/>
      <c r="W1667" s="243"/>
      <c r="X1667" s="243"/>
      <c r="Y1667" s="243"/>
    </row>
    <row r="1668" spans="1:25" ht="15.75">
      <c r="A1668" s="243"/>
      <c r="B1668" s="243" t="s">
        <v>3695</v>
      </c>
      <c r="C1668" s="434">
        <v>1350</v>
      </c>
      <c r="D1668" s="434">
        <v>2700.01</v>
      </c>
      <c r="E1668" s="243"/>
      <c r="F1668" s="243"/>
      <c r="G1668" s="243"/>
      <c r="H1668" s="243"/>
      <c r="I1668" s="243"/>
      <c r="J1668" s="243"/>
      <c r="K1668" s="243"/>
      <c r="L1668" s="243"/>
      <c r="M1668" s="243"/>
      <c r="N1668" s="243"/>
      <c r="O1668" s="243"/>
      <c r="P1668" s="243"/>
      <c r="Q1668" s="243"/>
      <c r="R1668" s="243"/>
      <c r="S1668" s="243"/>
      <c r="T1668" s="243"/>
      <c r="U1668" s="243"/>
      <c r="V1668" s="243"/>
      <c r="W1668" s="243"/>
      <c r="X1668" s="243"/>
      <c r="Y1668" s="243"/>
    </row>
    <row r="1669" spans="1:25">
      <c r="A1669" s="243"/>
      <c r="B1669" s="243"/>
      <c r="C1669" s="243"/>
      <c r="D1669" s="243"/>
      <c r="E1669" s="243"/>
      <c r="F1669" s="243"/>
      <c r="G1669" s="243"/>
      <c r="H1669" s="243"/>
      <c r="I1669" s="243"/>
      <c r="J1669" s="243"/>
      <c r="K1669" s="243"/>
      <c r="L1669" s="243"/>
      <c r="M1669" s="243"/>
      <c r="N1669" s="243"/>
      <c r="O1669" s="243"/>
      <c r="P1669" s="243"/>
      <c r="Q1669" s="243"/>
      <c r="R1669" s="243"/>
      <c r="S1669" s="243"/>
      <c r="T1669" s="243"/>
      <c r="U1669" s="243"/>
      <c r="V1669" s="243"/>
      <c r="W1669" s="243"/>
      <c r="X1669" s="243"/>
      <c r="Y1669" s="243"/>
    </row>
    <row r="1670" spans="1:25">
      <c r="A1670" s="243"/>
      <c r="B1670" s="243"/>
      <c r="C1670" s="238">
        <f>M30+M118+M212+M300+M368+M431+M486+M569+M617+M676+M747+M836+M902+M971+M1066+M1143+M1199+M1246+M1358+M1423+M1497+M1558+M1600</f>
        <v>1381.3499033333335</v>
      </c>
      <c r="D1670" s="238">
        <f>N30+N118+N212+N300+N368+N431+N486+N569+N617+N676+N747+N836+N902+N971+N1066+N1143+N1199+N1246+N1358+N1423+N1497+N1558+N1600</f>
        <v>2770.9917580952379</v>
      </c>
      <c r="E1670" s="243"/>
      <c r="F1670" s="435">
        <f>C1670-C1675</f>
        <v>1350.2999033333335</v>
      </c>
      <c r="G1670" s="435">
        <f>D1670-D1675</f>
        <v>2702.9717580952379</v>
      </c>
      <c r="H1670" s="243"/>
      <c r="I1670" s="243"/>
      <c r="J1670" s="243"/>
      <c r="K1670" s="243"/>
      <c r="L1670" s="243"/>
      <c r="M1670" s="243"/>
      <c r="N1670" s="243"/>
      <c r="O1670" s="243"/>
      <c r="P1670" s="243"/>
      <c r="Q1670" s="243"/>
      <c r="R1670" s="243"/>
      <c r="S1670" s="243"/>
      <c r="T1670" s="243"/>
      <c r="U1670" s="243"/>
      <c r="V1670" s="243"/>
      <c r="W1670" s="243"/>
      <c r="X1670" s="243"/>
      <c r="Y1670" s="243"/>
    </row>
    <row r="1671" spans="1:25">
      <c r="A1671" s="243"/>
      <c r="B1671" s="243"/>
      <c r="C1671" s="243"/>
      <c r="D1671" s="243"/>
      <c r="E1671" s="243"/>
      <c r="F1671" s="243"/>
      <c r="G1671" s="243"/>
      <c r="H1671" s="243"/>
      <c r="I1671" s="243"/>
      <c r="J1671" s="243"/>
      <c r="K1671" s="243"/>
      <c r="L1671" s="243"/>
      <c r="M1671" s="243"/>
      <c r="N1671" s="243"/>
      <c r="O1671" s="243"/>
      <c r="P1671" s="243"/>
      <c r="Q1671" s="243"/>
      <c r="R1671" s="243"/>
      <c r="S1671" s="243"/>
      <c r="T1671" s="243"/>
      <c r="U1671" s="243"/>
      <c r="V1671" s="243"/>
      <c r="W1671" s="243"/>
      <c r="X1671" s="243"/>
      <c r="Y1671" s="243"/>
    </row>
    <row r="1672" spans="1:25">
      <c r="A1672" s="243"/>
      <c r="B1672" s="243"/>
      <c r="C1672" s="243"/>
      <c r="D1672" s="243"/>
      <c r="E1672" s="243"/>
      <c r="F1672" s="243"/>
      <c r="G1672" s="243"/>
      <c r="H1672" s="243"/>
      <c r="I1672" s="243"/>
      <c r="J1672" s="243"/>
      <c r="K1672" s="243"/>
      <c r="L1672" s="243"/>
      <c r="M1672" s="243"/>
      <c r="N1672" s="243"/>
      <c r="O1672" s="243"/>
      <c r="P1672" s="243"/>
      <c r="Q1672" s="243"/>
      <c r="R1672" s="243"/>
      <c r="S1672" s="243"/>
      <c r="T1672" s="243"/>
      <c r="U1672" s="243"/>
      <c r="V1672" s="243"/>
      <c r="W1672" s="243"/>
      <c r="X1672" s="243"/>
      <c r="Y1672" s="243"/>
    </row>
    <row r="1673" spans="1:25">
      <c r="A1673" s="243"/>
      <c r="B1673" s="243"/>
      <c r="C1673" s="243">
        <f>C1668-C1670</f>
        <v>-31.349903333333486</v>
      </c>
      <c r="D1673" s="243">
        <f>D1668-D1670</f>
        <v>-70.981758095237637</v>
      </c>
      <c r="E1673" s="243"/>
      <c r="F1673" s="238">
        <f>C1668-F1670</f>
        <v>-0.29990333333353192</v>
      </c>
      <c r="G1673" s="238">
        <f>D1668-G1670</f>
        <v>-2.9617580952376557</v>
      </c>
      <c r="H1673" s="243"/>
      <c r="I1673" s="243"/>
      <c r="J1673" s="243"/>
      <c r="K1673" s="243"/>
      <c r="L1673" s="243"/>
      <c r="M1673" s="243"/>
      <c r="N1673" s="243"/>
      <c r="O1673" s="243"/>
      <c r="P1673" s="243"/>
      <c r="Q1673" s="243"/>
      <c r="R1673" s="243"/>
      <c r="S1673" s="243"/>
      <c r="T1673" s="243"/>
      <c r="U1673" s="243"/>
      <c r="V1673" s="243"/>
      <c r="W1673" s="243"/>
      <c r="X1673" s="243"/>
      <c r="Y1673" s="243"/>
    </row>
    <row r="1674" spans="1:25">
      <c r="A1674" s="124"/>
      <c r="B1674" s="124"/>
      <c r="C1674" s="124"/>
      <c r="D1674" s="124"/>
      <c r="E1674" s="124"/>
      <c r="F1674" s="124"/>
      <c r="G1674" s="124"/>
      <c r="H1674" s="124"/>
      <c r="I1674" s="124"/>
      <c r="J1674" s="124"/>
      <c r="K1674" s="124"/>
      <c r="L1674" s="124"/>
      <c r="M1674" s="124"/>
      <c r="N1674" s="124"/>
      <c r="O1674" s="124"/>
      <c r="P1674" s="124"/>
      <c r="Q1674" s="124"/>
      <c r="R1674" s="124"/>
      <c r="S1674" s="124"/>
      <c r="T1674" s="124"/>
      <c r="U1674" s="124"/>
      <c r="V1674" s="124"/>
      <c r="W1674" s="124"/>
      <c r="X1674" s="124"/>
      <c r="Y1674" s="124"/>
    </row>
    <row r="1675" spans="1:25">
      <c r="A1675" s="124"/>
      <c r="B1675" s="124"/>
      <c r="C1675" s="124">
        <v>31.05</v>
      </c>
      <c r="D1675" s="124">
        <v>68.02</v>
      </c>
      <c r="E1675" s="124"/>
      <c r="F1675" s="124"/>
      <c r="G1675" s="124"/>
      <c r="H1675" s="124"/>
      <c r="I1675" s="124"/>
      <c r="J1675" s="124"/>
      <c r="K1675" s="124"/>
      <c r="L1675" s="124"/>
      <c r="M1675" s="124"/>
      <c r="N1675" s="124"/>
      <c r="O1675" s="124"/>
      <c r="P1675" s="124"/>
      <c r="Q1675" s="124"/>
      <c r="R1675" s="124"/>
      <c r="S1675" s="124"/>
      <c r="T1675" s="124"/>
      <c r="U1675" s="124"/>
      <c r="V1675" s="124"/>
      <c r="W1675" s="124"/>
      <c r="X1675" s="124"/>
      <c r="Y1675" s="124"/>
    </row>
    <row r="1676" spans="1:25">
      <c r="A1676" s="124"/>
      <c r="B1676" s="124"/>
      <c r="C1676" s="436"/>
      <c r="D1676" s="436"/>
      <c r="E1676" s="437"/>
      <c r="F1676" s="437"/>
      <c r="G1676" s="124"/>
      <c r="H1676" s="124"/>
      <c r="I1676" s="124"/>
      <c r="J1676" s="124"/>
      <c r="K1676" s="124"/>
      <c r="L1676" s="124"/>
      <c r="M1676" s="124"/>
      <c r="N1676" s="124"/>
      <c r="O1676" s="124"/>
      <c r="P1676" s="124"/>
      <c r="Q1676" s="124"/>
      <c r="R1676" s="124"/>
      <c r="S1676" s="124"/>
      <c r="T1676" s="124"/>
      <c r="U1676" s="124"/>
      <c r="V1676" s="124"/>
      <c r="W1676" s="124"/>
      <c r="X1676" s="124"/>
      <c r="Y1676" s="124"/>
    </row>
    <row r="1677" spans="1:25">
      <c r="A1677" s="124"/>
      <c r="B1677" s="124"/>
      <c r="C1677" s="124"/>
      <c r="D1677" s="124"/>
      <c r="E1677" s="124"/>
      <c r="F1677" s="124"/>
      <c r="G1677" s="124"/>
      <c r="H1677" s="124"/>
      <c r="I1677" s="124"/>
      <c r="J1677" s="124"/>
      <c r="K1677" s="124"/>
      <c r="L1677" s="124"/>
      <c r="M1677" s="124"/>
      <c r="N1677" s="124"/>
      <c r="O1677" s="124"/>
      <c r="P1677" s="124"/>
      <c r="Q1677" s="124"/>
      <c r="R1677" s="124"/>
      <c r="S1677" s="124"/>
      <c r="T1677" s="124"/>
      <c r="U1677" s="124"/>
      <c r="V1677" s="124"/>
      <c r="W1677" s="124"/>
      <c r="X1677" s="124"/>
      <c r="Y1677" s="124"/>
    </row>
    <row r="1678" spans="1:25">
      <c r="A1678" s="124"/>
      <c r="B1678" s="124"/>
      <c r="C1678" s="124"/>
      <c r="D1678" s="124"/>
      <c r="E1678" s="124"/>
      <c r="F1678" s="124"/>
      <c r="G1678" s="124"/>
      <c r="H1678" s="124"/>
      <c r="I1678" s="124"/>
      <c r="J1678" s="124"/>
      <c r="K1678" s="124"/>
      <c r="L1678" s="124"/>
      <c r="M1678" s="124"/>
      <c r="N1678" s="124"/>
      <c r="O1678" s="124"/>
      <c r="P1678" s="124"/>
      <c r="Q1678" s="124"/>
      <c r="R1678" s="124"/>
      <c r="S1678" s="124"/>
      <c r="T1678" s="124"/>
      <c r="U1678" s="124"/>
      <c r="V1678" s="124"/>
      <c r="W1678" s="124"/>
      <c r="X1678" s="124"/>
      <c r="Y1678" s="124"/>
    </row>
    <row r="1679" spans="1:25">
      <c r="A1679" s="124"/>
      <c r="B1679" s="124"/>
      <c r="C1679" s="124"/>
      <c r="D1679" s="124"/>
      <c r="E1679" s="124"/>
      <c r="F1679" s="124"/>
      <c r="G1679" s="124"/>
      <c r="H1679" s="124"/>
      <c r="I1679" s="124"/>
      <c r="J1679" s="124"/>
      <c r="K1679" s="124"/>
      <c r="L1679" s="124"/>
      <c r="M1679" s="124"/>
      <c r="N1679" s="124"/>
      <c r="O1679" s="124"/>
      <c r="P1679" s="124"/>
      <c r="Q1679" s="124"/>
      <c r="R1679" s="124"/>
      <c r="S1679" s="124"/>
      <c r="T1679" s="124"/>
      <c r="U1679" s="124"/>
      <c r="V1679" s="124"/>
      <c r="W1679" s="124"/>
      <c r="X1679" s="124"/>
      <c r="Y1679" s="124"/>
    </row>
    <row r="1680" spans="1:25">
      <c r="A1680" s="124"/>
      <c r="B1680" s="124"/>
      <c r="C1680" s="124"/>
      <c r="D1680" s="124"/>
      <c r="E1680" s="124"/>
      <c r="F1680" s="124"/>
      <c r="G1680" s="124"/>
      <c r="H1680" s="124"/>
      <c r="I1680" s="124"/>
      <c r="J1680" s="124"/>
      <c r="K1680" s="124"/>
      <c r="L1680" s="124"/>
      <c r="M1680" s="124"/>
      <c r="N1680" s="124"/>
      <c r="O1680" s="124"/>
      <c r="P1680" s="124"/>
      <c r="Q1680" s="124"/>
      <c r="R1680" s="124"/>
      <c r="S1680" s="124"/>
      <c r="T1680" s="124"/>
      <c r="U1680" s="124"/>
      <c r="V1680" s="124"/>
      <c r="W1680" s="124"/>
      <c r="X1680" s="124"/>
      <c r="Y1680" s="124"/>
    </row>
    <row r="1681" spans="1:25">
      <c r="A1681" s="124"/>
      <c r="B1681" s="124"/>
      <c r="C1681" s="124"/>
      <c r="D1681" s="124"/>
      <c r="E1681" s="124"/>
      <c r="F1681" s="124"/>
      <c r="G1681" s="124"/>
      <c r="H1681" s="124"/>
      <c r="I1681" s="124"/>
      <c r="J1681" s="124"/>
      <c r="K1681" s="124"/>
      <c r="L1681" s="124"/>
      <c r="M1681" s="124"/>
      <c r="N1681" s="124"/>
      <c r="O1681" s="124"/>
      <c r="P1681" s="124"/>
      <c r="Q1681" s="124"/>
      <c r="R1681" s="124"/>
      <c r="S1681" s="124"/>
      <c r="T1681" s="124"/>
      <c r="U1681" s="124"/>
      <c r="V1681" s="124"/>
      <c r="W1681" s="124"/>
      <c r="X1681" s="124"/>
      <c r="Y1681" s="124"/>
    </row>
    <row r="1682" spans="1:25">
      <c r="A1682" s="124"/>
      <c r="B1682" s="124"/>
      <c r="C1682" s="124"/>
      <c r="D1682" s="124"/>
      <c r="E1682" s="124"/>
      <c r="F1682" s="124"/>
      <c r="G1682" s="124"/>
      <c r="H1682" s="124"/>
      <c r="I1682" s="124"/>
      <c r="J1682" s="124"/>
      <c r="K1682" s="124"/>
      <c r="L1682" s="124"/>
      <c r="M1682" s="124"/>
      <c r="N1682" s="124"/>
      <c r="O1682" s="124"/>
      <c r="P1682" s="124"/>
      <c r="Q1682" s="124"/>
      <c r="R1682" s="124"/>
      <c r="S1682" s="124"/>
      <c r="T1682" s="124"/>
      <c r="U1682" s="124"/>
      <c r="V1682" s="124"/>
      <c r="W1682" s="124"/>
      <c r="X1682" s="124"/>
      <c r="Y1682" s="124"/>
    </row>
    <row r="1683" spans="1:25">
      <c r="A1683" s="124"/>
      <c r="B1683" s="124"/>
      <c r="C1683" s="243"/>
      <c r="D1683" s="243"/>
      <c r="E1683" s="124"/>
      <c r="F1683" s="124"/>
      <c r="G1683" s="124"/>
      <c r="H1683" s="124"/>
      <c r="I1683" s="124"/>
      <c r="J1683" s="124"/>
      <c r="K1683" s="124"/>
      <c r="L1683" s="124"/>
      <c r="M1683" s="124"/>
      <c r="N1683" s="124"/>
      <c r="O1683" s="124"/>
      <c r="P1683" s="124"/>
      <c r="Q1683" s="124"/>
      <c r="R1683" s="124"/>
      <c r="S1683" s="124"/>
      <c r="T1683" s="124"/>
      <c r="U1683" s="124"/>
      <c r="V1683" s="124"/>
      <c r="W1683" s="124"/>
      <c r="X1683" s="124"/>
      <c r="Y1683" s="124"/>
    </row>
    <row r="1684" spans="1:25">
      <c r="A1684" s="124"/>
      <c r="B1684" s="124"/>
      <c r="C1684" s="124"/>
      <c r="D1684" s="124"/>
      <c r="E1684" s="124"/>
      <c r="F1684" s="124"/>
      <c r="G1684" s="124"/>
      <c r="H1684" s="124"/>
      <c r="I1684" s="124"/>
      <c r="J1684" s="124"/>
      <c r="K1684" s="124"/>
      <c r="L1684" s="124"/>
      <c r="M1684" s="124"/>
      <c r="N1684" s="124"/>
      <c r="O1684" s="124"/>
      <c r="P1684" s="124"/>
      <c r="Q1684" s="124"/>
      <c r="R1684" s="124"/>
      <c r="S1684" s="124"/>
      <c r="T1684" s="124"/>
      <c r="U1684" s="124"/>
      <c r="V1684" s="124"/>
      <c r="W1684" s="124"/>
      <c r="X1684" s="124"/>
      <c r="Y1684" s="124"/>
    </row>
    <row r="1685" spans="1:25">
      <c r="A1685" s="124"/>
      <c r="B1685" s="124"/>
      <c r="C1685" s="124"/>
      <c r="D1685" s="124"/>
      <c r="E1685" s="124"/>
      <c r="F1685" s="124"/>
      <c r="G1685" s="124"/>
      <c r="H1685" s="124"/>
      <c r="I1685" s="124"/>
      <c r="J1685" s="124"/>
      <c r="K1685" s="124"/>
      <c r="L1685" s="124"/>
      <c r="M1685" s="124"/>
      <c r="N1685" s="124"/>
      <c r="O1685" s="124"/>
      <c r="P1685" s="124"/>
      <c r="Q1685" s="124"/>
      <c r="R1685" s="124"/>
      <c r="S1685" s="124"/>
      <c r="T1685" s="124"/>
      <c r="U1685" s="124"/>
      <c r="V1685" s="124"/>
      <c r="W1685" s="124"/>
      <c r="X1685" s="124"/>
      <c r="Y1685" s="124"/>
    </row>
    <row r="1686" spans="1:25">
      <c r="A1686" s="124"/>
      <c r="B1686" s="124"/>
      <c r="C1686" s="124"/>
      <c r="D1686" s="124"/>
      <c r="E1686" s="124"/>
      <c r="F1686" s="124"/>
      <c r="G1686" s="124"/>
      <c r="H1686" s="124"/>
      <c r="I1686" s="124"/>
      <c r="J1686" s="124"/>
      <c r="K1686" s="124"/>
      <c r="L1686" s="124"/>
      <c r="M1686" s="124"/>
      <c r="N1686" s="124"/>
      <c r="O1686" s="124"/>
      <c r="P1686" s="124"/>
      <c r="Q1686" s="124"/>
      <c r="R1686" s="124"/>
      <c r="S1686" s="124"/>
      <c r="T1686" s="124"/>
      <c r="U1686" s="124"/>
      <c r="V1686" s="124"/>
      <c r="W1686" s="124"/>
      <c r="X1686" s="124"/>
      <c r="Y1686" s="124"/>
    </row>
    <row r="1687" spans="1:25">
      <c r="A1687" s="124"/>
      <c r="B1687" s="124"/>
      <c r="C1687" s="124"/>
      <c r="D1687" s="124"/>
      <c r="E1687" s="124"/>
      <c r="F1687" s="124"/>
      <c r="G1687" s="124"/>
      <c r="H1687" s="124"/>
      <c r="I1687" s="124"/>
      <c r="J1687" s="124"/>
      <c r="K1687" s="124"/>
      <c r="L1687" s="124"/>
      <c r="M1687" s="124"/>
      <c r="N1687" s="124"/>
      <c r="O1687" s="124"/>
      <c r="P1687" s="124"/>
      <c r="Q1687" s="124"/>
      <c r="R1687" s="124"/>
      <c r="S1687" s="124"/>
      <c r="T1687" s="124"/>
      <c r="U1687" s="124"/>
      <c r="V1687" s="124"/>
      <c r="W1687" s="124"/>
      <c r="X1687" s="124"/>
      <c r="Y1687" s="124"/>
    </row>
    <row r="1688" spans="1:25">
      <c r="A1688" s="124"/>
      <c r="B1688" s="124"/>
      <c r="C1688" s="124"/>
      <c r="D1688" s="124"/>
      <c r="E1688" s="124"/>
      <c r="F1688" s="124"/>
      <c r="G1688" s="124"/>
      <c r="H1688" s="124"/>
      <c r="I1688" s="124"/>
      <c r="J1688" s="124"/>
      <c r="K1688" s="124"/>
      <c r="L1688" s="124"/>
      <c r="M1688" s="124"/>
      <c r="N1688" s="124"/>
      <c r="O1688" s="124"/>
      <c r="P1688" s="124"/>
      <c r="Q1688" s="124"/>
      <c r="R1688" s="124"/>
      <c r="S1688" s="124"/>
      <c r="T1688" s="124"/>
      <c r="U1688" s="124"/>
      <c r="V1688" s="124"/>
      <c r="W1688" s="124"/>
      <c r="X1688" s="124"/>
      <c r="Y1688" s="124"/>
    </row>
    <row r="1689" spans="1:25">
      <c r="A1689" s="124"/>
      <c r="B1689" s="124"/>
      <c r="C1689" s="124"/>
      <c r="D1689" s="124"/>
      <c r="E1689" s="124"/>
      <c r="F1689" s="124"/>
      <c r="G1689" s="124"/>
      <c r="H1689" s="124"/>
      <c r="I1689" s="124"/>
      <c r="J1689" s="124"/>
      <c r="K1689" s="124"/>
      <c r="L1689" s="124"/>
      <c r="M1689" s="124"/>
      <c r="N1689" s="124"/>
      <c r="O1689" s="124"/>
      <c r="P1689" s="124"/>
      <c r="Q1689" s="124"/>
      <c r="R1689" s="124"/>
      <c r="S1689" s="124"/>
      <c r="T1689" s="124"/>
      <c r="U1689" s="124"/>
      <c r="V1689" s="124"/>
      <c r="W1689" s="124"/>
      <c r="X1689" s="124"/>
      <c r="Y1689" s="124"/>
    </row>
    <row r="1690" spans="1:25">
      <c r="A1690" s="124"/>
      <c r="B1690" s="124"/>
      <c r="C1690" s="124"/>
      <c r="D1690" s="124"/>
      <c r="E1690" s="124"/>
      <c r="F1690" s="124"/>
      <c r="G1690" s="124"/>
      <c r="H1690" s="124"/>
      <c r="I1690" s="124"/>
      <c r="J1690" s="124"/>
      <c r="K1690" s="124"/>
      <c r="L1690" s="124"/>
      <c r="M1690" s="124"/>
      <c r="N1690" s="124"/>
      <c r="O1690" s="124"/>
      <c r="P1690" s="124"/>
      <c r="Q1690" s="124"/>
      <c r="R1690" s="124"/>
      <c r="S1690" s="124"/>
      <c r="T1690" s="124"/>
      <c r="U1690" s="124"/>
      <c r="V1690" s="124"/>
      <c r="W1690" s="124"/>
      <c r="X1690" s="124"/>
      <c r="Y1690" s="124"/>
    </row>
    <row r="1691" spans="1:25">
      <c r="A1691" s="124"/>
      <c r="B1691" s="124"/>
      <c r="C1691" s="124"/>
      <c r="D1691" s="124"/>
      <c r="E1691" s="124"/>
      <c r="F1691" s="124"/>
      <c r="G1691" s="124"/>
      <c r="H1691" s="124"/>
      <c r="I1691" s="124"/>
      <c r="J1691" s="124"/>
      <c r="K1691" s="124"/>
      <c r="L1691" s="124"/>
      <c r="M1691" s="124"/>
      <c r="N1691" s="124"/>
      <c r="O1691" s="124"/>
      <c r="P1691" s="124"/>
      <c r="Q1691" s="124"/>
      <c r="R1691" s="124"/>
      <c r="S1691" s="124"/>
      <c r="T1691" s="124"/>
      <c r="U1691" s="124"/>
      <c r="V1691" s="124"/>
      <c r="W1691" s="124"/>
      <c r="X1691" s="124"/>
      <c r="Y1691" s="124"/>
    </row>
    <row r="1692" spans="1:25">
      <c r="A1692" s="124"/>
      <c r="B1692" s="124"/>
      <c r="C1692" s="124"/>
      <c r="D1692" s="124"/>
      <c r="E1692" s="124"/>
      <c r="F1692" s="124"/>
      <c r="G1692" s="124"/>
      <c r="H1692" s="124"/>
      <c r="I1692" s="124"/>
      <c r="J1692" s="124"/>
      <c r="K1692" s="124"/>
      <c r="L1692" s="124"/>
      <c r="M1692" s="124"/>
      <c r="N1692" s="124"/>
      <c r="O1692" s="124"/>
      <c r="P1692" s="124"/>
      <c r="Q1692" s="124"/>
      <c r="R1692" s="124"/>
      <c r="S1692" s="124"/>
      <c r="T1692" s="124"/>
      <c r="U1692" s="124"/>
      <c r="V1692" s="124"/>
      <c r="W1692" s="124"/>
      <c r="X1692" s="124"/>
      <c r="Y1692" s="124"/>
    </row>
    <row r="1693" spans="1:25">
      <c r="A1693" s="124"/>
      <c r="B1693" s="124"/>
      <c r="C1693" s="124"/>
      <c r="D1693" s="124"/>
      <c r="E1693" s="124"/>
      <c r="F1693" s="124"/>
      <c r="G1693" s="124"/>
      <c r="H1693" s="124"/>
      <c r="I1693" s="124"/>
      <c r="J1693" s="124"/>
      <c r="K1693" s="124"/>
      <c r="L1693" s="124"/>
      <c r="M1693" s="124"/>
      <c r="N1693" s="124"/>
      <c r="O1693" s="124"/>
      <c r="P1693" s="124"/>
      <c r="Q1693" s="124"/>
      <c r="R1693" s="124"/>
      <c r="S1693" s="124"/>
      <c r="T1693" s="124"/>
      <c r="U1693" s="124"/>
      <c r="V1693" s="124"/>
      <c r="W1693" s="124"/>
      <c r="X1693" s="124"/>
      <c r="Y1693" s="124"/>
    </row>
    <row r="1694" spans="1:25">
      <c r="A1694" s="124"/>
      <c r="B1694" s="124"/>
      <c r="C1694" s="124"/>
      <c r="D1694" s="124"/>
      <c r="E1694" s="124"/>
      <c r="F1694" s="124"/>
      <c r="G1694" s="124"/>
      <c r="H1694" s="124"/>
      <c r="I1694" s="124"/>
      <c r="J1694" s="124"/>
      <c r="K1694" s="124"/>
      <c r="L1694" s="124"/>
      <c r="M1694" s="124"/>
      <c r="N1694" s="124"/>
      <c r="O1694" s="124"/>
      <c r="P1694" s="124"/>
      <c r="Q1694" s="124"/>
      <c r="R1694" s="124"/>
      <c r="S1694" s="124"/>
      <c r="T1694" s="124"/>
      <c r="U1694" s="124"/>
      <c r="V1694" s="124"/>
      <c r="W1694" s="124"/>
      <c r="X1694" s="124"/>
      <c r="Y1694" s="124"/>
    </row>
    <row r="1695" spans="1:25">
      <c r="A1695" s="124"/>
      <c r="B1695" s="124"/>
      <c r="C1695" s="124"/>
      <c r="D1695" s="124"/>
      <c r="E1695" s="124"/>
      <c r="F1695" s="124"/>
      <c r="G1695" s="124"/>
      <c r="H1695" s="124"/>
      <c r="I1695" s="124"/>
      <c r="J1695" s="124"/>
      <c r="K1695" s="124"/>
      <c r="L1695" s="124"/>
      <c r="M1695" s="124"/>
      <c r="N1695" s="124"/>
      <c r="O1695" s="124"/>
      <c r="P1695" s="124"/>
      <c r="Q1695" s="124"/>
      <c r="R1695" s="124"/>
      <c r="S1695" s="124"/>
      <c r="T1695" s="124"/>
      <c r="U1695" s="124"/>
      <c r="V1695" s="124"/>
      <c r="W1695" s="124"/>
      <c r="X1695" s="124"/>
      <c r="Y1695" s="124"/>
    </row>
    <row r="1696" spans="1:25">
      <c r="A1696" s="124"/>
      <c r="B1696" s="124"/>
      <c r="C1696" s="124"/>
      <c r="D1696" s="124"/>
      <c r="E1696" s="124"/>
      <c r="F1696" s="124"/>
      <c r="G1696" s="124"/>
      <c r="H1696" s="124"/>
      <c r="I1696" s="124"/>
      <c r="J1696" s="124"/>
      <c r="K1696" s="124"/>
      <c r="L1696" s="124"/>
      <c r="M1696" s="124"/>
      <c r="N1696" s="124"/>
      <c r="O1696" s="124"/>
      <c r="P1696" s="124"/>
      <c r="Q1696" s="124"/>
      <c r="R1696" s="124"/>
      <c r="S1696" s="124"/>
      <c r="T1696" s="124"/>
      <c r="U1696" s="124"/>
      <c r="V1696" s="124"/>
      <c r="W1696" s="124"/>
      <c r="X1696" s="124"/>
      <c r="Y1696" s="124"/>
    </row>
    <row r="1697" spans="1:25">
      <c r="A1697" s="124"/>
      <c r="B1697" s="124"/>
      <c r="C1697" s="124"/>
      <c r="D1697" s="124"/>
      <c r="E1697" s="124"/>
      <c r="F1697" s="124"/>
      <c r="G1697" s="124"/>
      <c r="H1697" s="124"/>
      <c r="I1697" s="124"/>
      <c r="J1697" s="124"/>
      <c r="K1697" s="124"/>
      <c r="L1697" s="124"/>
      <c r="M1697" s="124"/>
      <c r="N1697" s="124"/>
      <c r="O1697" s="124"/>
      <c r="P1697" s="124"/>
      <c r="Q1697" s="124"/>
      <c r="R1697" s="124"/>
      <c r="S1697" s="124"/>
      <c r="T1697" s="124"/>
      <c r="U1697" s="124"/>
      <c r="V1697" s="124"/>
      <c r="W1697" s="124"/>
      <c r="X1697" s="124"/>
      <c r="Y1697" s="124"/>
    </row>
    <row r="1698" spans="1:25">
      <c r="A1698" s="124"/>
      <c r="B1698" s="124"/>
      <c r="C1698" s="124"/>
      <c r="D1698" s="124"/>
      <c r="E1698" s="124"/>
      <c r="F1698" s="124"/>
      <c r="G1698" s="124"/>
      <c r="H1698" s="124"/>
      <c r="I1698" s="124"/>
      <c r="J1698" s="124"/>
      <c r="K1698" s="124"/>
      <c r="L1698" s="124"/>
      <c r="M1698" s="124"/>
      <c r="N1698" s="124"/>
      <c r="O1698" s="124"/>
      <c r="P1698" s="124"/>
      <c r="Q1698" s="124"/>
      <c r="R1698" s="124"/>
      <c r="S1698" s="124"/>
      <c r="T1698" s="124"/>
      <c r="U1698" s="124"/>
      <c r="V1698" s="124"/>
      <c r="W1698" s="124"/>
      <c r="X1698" s="124"/>
      <c r="Y1698" s="124"/>
    </row>
    <row r="1699" spans="1:25">
      <c r="A1699" s="124"/>
      <c r="B1699" s="124"/>
      <c r="C1699" s="124"/>
      <c r="D1699" s="124"/>
      <c r="E1699" s="124"/>
      <c r="F1699" s="124"/>
      <c r="G1699" s="124"/>
      <c r="H1699" s="124"/>
      <c r="I1699" s="124"/>
      <c r="J1699" s="124"/>
      <c r="K1699" s="124"/>
      <c r="L1699" s="124"/>
      <c r="M1699" s="124"/>
      <c r="N1699" s="124"/>
      <c r="O1699" s="124"/>
      <c r="P1699" s="124"/>
      <c r="Q1699" s="124"/>
      <c r="R1699" s="124"/>
      <c r="S1699" s="124"/>
      <c r="T1699" s="124"/>
      <c r="U1699" s="124"/>
      <c r="V1699" s="124"/>
      <c r="W1699" s="124"/>
      <c r="X1699" s="124"/>
      <c r="Y1699" s="124"/>
    </row>
    <row r="1700" spans="1:25">
      <c r="A1700" s="124"/>
      <c r="B1700" s="124"/>
      <c r="C1700" s="124"/>
      <c r="D1700" s="124"/>
      <c r="E1700" s="124"/>
      <c r="F1700" s="124"/>
      <c r="G1700" s="124"/>
      <c r="H1700" s="124"/>
      <c r="I1700" s="124"/>
      <c r="J1700" s="124"/>
      <c r="K1700" s="124"/>
      <c r="L1700" s="124"/>
      <c r="M1700" s="124"/>
      <c r="N1700" s="124"/>
      <c r="O1700" s="124"/>
      <c r="P1700" s="124"/>
      <c r="Q1700" s="124"/>
      <c r="R1700" s="124"/>
      <c r="S1700" s="124"/>
      <c r="T1700" s="124"/>
      <c r="U1700" s="124"/>
      <c r="V1700" s="124"/>
      <c r="W1700" s="124"/>
      <c r="X1700" s="124"/>
      <c r="Y1700" s="124"/>
    </row>
    <row r="1701" spans="1:25">
      <c r="A1701" s="124"/>
      <c r="B1701" s="124"/>
      <c r="C1701" s="124"/>
      <c r="D1701" s="124"/>
      <c r="E1701" s="124"/>
      <c r="F1701" s="124"/>
      <c r="G1701" s="124"/>
      <c r="H1701" s="124"/>
      <c r="I1701" s="124"/>
      <c r="J1701" s="124"/>
      <c r="K1701" s="124"/>
      <c r="L1701" s="124"/>
      <c r="M1701" s="124"/>
      <c r="N1701" s="124"/>
      <c r="O1701" s="124"/>
      <c r="P1701" s="124"/>
      <c r="Q1701" s="124"/>
      <c r="R1701" s="124"/>
      <c r="S1701" s="124"/>
      <c r="T1701" s="124"/>
      <c r="U1701" s="124"/>
      <c r="V1701" s="124"/>
      <c r="W1701" s="124"/>
      <c r="X1701" s="124"/>
      <c r="Y1701" s="124"/>
    </row>
    <row r="1702" spans="1:25">
      <c r="A1702" s="124"/>
      <c r="B1702" s="124"/>
      <c r="C1702" s="124"/>
      <c r="D1702" s="124"/>
      <c r="E1702" s="124"/>
      <c r="F1702" s="124"/>
      <c r="G1702" s="124"/>
      <c r="H1702" s="124"/>
      <c r="I1702" s="124"/>
      <c r="J1702" s="124"/>
      <c r="K1702" s="124"/>
      <c r="L1702" s="124"/>
      <c r="M1702" s="124"/>
      <c r="N1702" s="124"/>
      <c r="O1702" s="124"/>
      <c r="P1702" s="124"/>
      <c r="Q1702" s="124"/>
      <c r="R1702" s="124"/>
      <c r="S1702" s="124"/>
      <c r="T1702" s="124"/>
      <c r="U1702" s="124"/>
      <c r="V1702" s="124"/>
      <c r="W1702" s="124"/>
      <c r="X1702" s="124"/>
      <c r="Y1702" s="124"/>
    </row>
    <row r="1703" spans="1:25">
      <c r="A1703" s="124"/>
      <c r="B1703" s="124"/>
      <c r="C1703" s="124"/>
      <c r="D1703" s="124"/>
      <c r="E1703" s="124"/>
      <c r="F1703" s="124"/>
      <c r="G1703" s="124"/>
      <c r="H1703" s="124"/>
      <c r="I1703" s="124"/>
      <c r="J1703" s="124"/>
      <c r="K1703" s="124"/>
      <c r="L1703" s="124"/>
      <c r="M1703" s="124"/>
      <c r="N1703" s="124"/>
      <c r="O1703" s="124"/>
      <c r="P1703" s="124"/>
      <c r="Q1703" s="124"/>
      <c r="R1703" s="124"/>
      <c r="S1703" s="124"/>
      <c r="T1703" s="124"/>
      <c r="U1703" s="124"/>
      <c r="V1703" s="124"/>
      <c r="W1703" s="124"/>
      <c r="X1703" s="124"/>
      <c r="Y1703" s="124"/>
    </row>
    <row r="1704" spans="1:25">
      <c r="A1704" s="124"/>
      <c r="B1704" s="124"/>
      <c r="C1704" s="124"/>
      <c r="D1704" s="124"/>
      <c r="E1704" s="124"/>
      <c r="F1704" s="124"/>
      <c r="G1704" s="124"/>
      <c r="H1704" s="124"/>
      <c r="I1704" s="124"/>
      <c r="J1704" s="124"/>
      <c r="K1704" s="124"/>
      <c r="L1704" s="124"/>
      <c r="M1704" s="124"/>
      <c r="N1704" s="124"/>
      <c r="O1704" s="124"/>
      <c r="P1704" s="124"/>
      <c r="Q1704" s="124"/>
      <c r="R1704" s="124"/>
      <c r="S1704" s="124"/>
      <c r="T1704" s="124"/>
      <c r="U1704" s="124"/>
      <c r="V1704" s="124"/>
      <c r="W1704" s="124"/>
      <c r="X1704" s="124"/>
      <c r="Y1704" s="124"/>
    </row>
    <row r="1705" spans="1:25">
      <c r="A1705" s="124"/>
      <c r="B1705" s="124"/>
      <c r="C1705" s="124"/>
      <c r="D1705" s="124"/>
      <c r="E1705" s="124"/>
      <c r="F1705" s="124"/>
      <c r="G1705" s="124"/>
      <c r="H1705" s="124"/>
      <c r="I1705" s="124"/>
      <c r="J1705" s="124"/>
      <c r="K1705" s="124"/>
      <c r="L1705" s="124"/>
      <c r="M1705" s="124"/>
      <c r="N1705" s="124"/>
      <c r="O1705" s="124"/>
      <c r="P1705" s="124"/>
      <c r="Q1705" s="124"/>
      <c r="R1705" s="124"/>
      <c r="S1705" s="124"/>
      <c r="T1705" s="124"/>
      <c r="U1705" s="124"/>
      <c r="V1705" s="124"/>
      <c r="W1705" s="124"/>
      <c r="X1705" s="124"/>
      <c r="Y1705" s="124"/>
    </row>
    <row r="1706" spans="1:25">
      <c r="A1706" s="124"/>
      <c r="B1706" s="124"/>
      <c r="C1706" s="124"/>
      <c r="D1706" s="124"/>
      <c r="E1706" s="124"/>
      <c r="F1706" s="124"/>
      <c r="G1706" s="124"/>
      <c r="H1706" s="124"/>
      <c r="I1706" s="124"/>
      <c r="J1706" s="124"/>
      <c r="K1706" s="124"/>
      <c r="L1706" s="124"/>
      <c r="M1706" s="124"/>
      <c r="N1706" s="124"/>
      <c r="O1706" s="124"/>
      <c r="P1706" s="124"/>
      <c r="Q1706" s="124"/>
      <c r="R1706" s="124"/>
      <c r="S1706" s="124"/>
      <c r="T1706" s="124"/>
      <c r="U1706" s="124"/>
      <c r="V1706" s="124"/>
      <c r="W1706" s="124"/>
      <c r="X1706" s="124"/>
      <c r="Y1706" s="124"/>
    </row>
    <row r="1707" spans="1:25">
      <c r="A1707" s="124"/>
      <c r="B1707" s="124"/>
      <c r="C1707" s="124"/>
      <c r="D1707" s="124"/>
      <c r="E1707" s="124"/>
      <c r="F1707" s="124"/>
      <c r="G1707" s="124"/>
      <c r="H1707" s="124"/>
      <c r="I1707" s="124"/>
      <c r="J1707" s="124"/>
      <c r="K1707" s="124"/>
      <c r="L1707" s="124"/>
      <c r="M1707" s="124"/>
      <c r="N1707" s="124"/>
      <c r="O1707" s="124"/>
      <c r="P1707" s="124"/>
      <c r="Q1707" s="124"/>
      <c r="R1707" s="124"/>
      <c r="S1707" s="124"/>
      <c r="T1707" s="124"/>
      <c r="U1707" s="124"/>
      <c r="V1707" s="124"/>
      <c r="W1707" s="124"/>
      <c r="X1707" s="124"/>
      <c r="Y1707" s="124"/>
    </row>
    <row r="1708" spans="1:25">
      <c r="A1708" s="124"/>
      <c r="B1708" s="124"/>
      <c r="C1708" s="124"/>
      <c r="D1708" s="124"/>
      <c r="E1708" s="124"/>
      <c r="F1708" s="124"/>
      <c r="G1708" s="124"/>
      <c r="H1708" s="124"/>
      <c r="I1708" s="124"/>
      <c r="J1708" s="124"/>
      <c r="K1708" s="124"/>
      <c r="L1708" s="124"/>
      <c r="M1708" s="124"/>
      <c r="N1708" s="124"/>
      <c r="O1708" s="124"/>
      <c r="P1708" s="124"/>
      <c r="Q1708" s="124"/>
      <c r="R1708" s="124"/>
      <c r="S1708" s="124"/>
      <c r="T1708" s="124"/>
      <c r="U1708" s="124"/>
      <c r="V1708" s="124"/>
      <c r="W1708" s="124"/>
      <c r="X1708" s="124"/>
      <c r="Y1708" s="124"/>
    </row>
    <row r="1709" spans="1:25">
      <c r="A1709" s="124"/>
      <c r="B1709" s="124"/>
      <c r="C1709" s="124"/>
      <c r="D1709" s="124"/>
      <c r="E1709" s="124"/>
      <c r="F1709" s="124"/>
      <c r="G1709" s="124"/>
      <c r="H1709" s="124"/>
      <c r="I1709" s="124"/>
      <c r="J1709" s="124"/>
      <c r="K1709" s="124"/>
      <c r="L1709" s="124"/>
      <c r="M1709" s="124"/>
      <c r="N1709" s="124"/>
      <c r="O1709" s="124"/>
      <c r="P1709" s="124"/>
      <c r="Q1709" s="124"/>
      <c r="R1709" s="124"/>
      <c r="S1709" s="124"/>
      <c r="T1709" s="124"/>
      <c r="U1709" s="124"/>
      <c r="V1709" s="124"/>
      <c r="W1709" s="124"/>
      <c r="X1709" s="124"/>
      <c r="Y1709" s="124"/>
    </row>
    <row r="1710" spans="1:25">
      <c r="A1710" s="124"/>
      <c r="B1710" s="124"/>
      <c r="C1710" s="124"/>
      <c r="D1710" s="124"/>
      <c r="E1710" s="124"/>
      <c r="F1710" s="124"/>
      <c r="G1710" s="124"/>
      <c r="H1710" s="124"/>
      <c r="I1710" s="124"/>
      <c r="J1710" s="124"/>
      <c r="K1710" s="124"/>
      <c r="L1710" s="124"/>
      <c r="M1710" s="124"/>
      <c r="N1710" s="124"/>
      <c r="O1710" s="124"/>
      <c r="P1710" s="124"/>
      <c r="Q1710" s="124"/>
      <c r="R1710" s="124"/>
      <c r="S1710" s="124"/>
      <c r="T1710" s="124"/>
      <c r="U1710" s="124"/>
      <c r="V1710" s="124"/>
      <c r="W1710" s="124"/>
      <c r="X1710" s="124"/>
      <c r="Y1710" s="124"/>
    </row>
    <row r="1711" spans="1:25">
      <c r="A1711" s="124"/>
      <c r="B1711" s="124"/>
      <c r="C1711" s="124"/>
      <c r="D1711" s="124"/>
      <c r="E1711" s="124"/>
      <c r="F1711" s="124"/>
      <c r="G1711" s="124"/>
      <c r="H1711" s="124"/>
      <c r="I1711" s="124"/>
      <c r="J1711" s="124"/>
      <c r="K1711" s="124"/>
      <c r="L1711" s="124"/>
      <c r="M1711" s="124"/>
      <c r="N1711" s="124"/>
      <c r="O1711" s="124"/>
      <c r="P1711" s="124"/>
      <c r="Q1711" s="124"/>
      <c r="R1711" s="124"/>
      <c r="S1711" s="124"/>
      <c r="T1711" s="124"/>
      <c r="U1711" s="124"/>
      <c r="V1711" s="124"/>
      <c r="W1711" s="124"/>
      <c r="X1711" s="124"/>
      <c r="Y1711" s="124"/>
    </row>
    <row r="1712" spans="1:25">
      <c r="A1712" s="124"/>
      <c r="B1712" s="124"/>
      <c r="C1712" s="124"/>
      <c r="D1712" s="124"/>
      <c r="E1712" s="124"/>
      <c r="F1712" s="124"/>
      <c r="G1712" s="124"/>
      <c r="H1712" s="124"/>
      <c r="I1712" s="124"/>
      <c r="J1712" s="124"/>
      <c r="K1712" s="124"/>
      <c r="L1712" s="124"/>
      <c r="M1712" s="124"/>
      <c r="N1712" s="124"/>
      <c r="O1712" s="124"/>
      <c r="P1712" s="124"/>
      <c r="Q1712" s="124"/>
      <c r="R1712" s="124"/>
      <c r="S1712" s="124"/>
      <c r="T1712" s="124"/>
      <c r="U1712" s="124"/>
      <c r="V1712" s="124"/>
      <c r="W1712" s="124"/>
      <c r="X1712" s="124"/>
      <c r="Y1712" s="124"/>
    </row>
    <row r="1713" spans="1:25">
      <c r="A1713" s="124"/>
      <c r="B1713" s="124"/>
      <c r="C1713" s="124"/>
      <c r="D1713" s="124"/>
      <c r="E1713" s="124"/>
      <c r="F1713" s="124"/>
      <c r="G1713" s="124"/>
      <c r="H1713" s="124"/>
      <c r="I1713" s="124"/>
      <c r="J1713" s="124"/>
      <c r="K1713" s="124"/>
      <c r="L1713" s="124"/>
      <c r="M1713" s="124"/>
      <c r="N1713" s="124"/>
      <c r="O1713" s="124"/>
      <c r="P1713" s="124"/>
      <c r="Q1713" s="124"/>
      <c r="R1713" s="124"/>
      <c r="S1713" s="124"/>
      <c r="T1713" s="124"/>
      <c r="U1713" s="124"/>
      <c r="V1713" s="124"/>
      <c r="W1713" s="124"/>
      <c r="X1713" s="124"/>
      <c r="Y1713" s="124"/>
    </row>
    <row r="1714" spans="1:25">
      <c r="A1714" s="124"/>
      <c r="B1714" s="124"/>
      <c r="C1714" s="124"/>
      <c r="D1714" s="124"/>
      <c r="E1714" s="124"/>
      <c r="F1714" s="124"/>
      <c r="G1714" s="124"/>
      <c r="H1714" s="124"/>
      <c r="I1714" s="124"/>
      <c r="J1714" s="124"/>
      <c r="K1714" s="124"/>
      <c r="L1714" s="124"/>
      <c r="M1714" s="124"/>
      <c r="N1714" s="124"/>
      <c r="O1714" s="124"/>
      <c r="P1714" s="124"/>
      <c r="Q1714" s="124"/>
      <c r="R1714" s="124"/>
      <c r="S1714" s="124"/>
      <c r="T1714" s="124"/>
      <c r="U1714" s="124"/>
      <c r="V1714" s="124"/>
      <c r="W1714" s="124"/>
      <c r="X1714" s="124"/>
      <c r="Y1714" s="124"/>
    </row>
    <row r="1715" spans="1:25">
      <c r="A1715" s="124"/>
      <c r="B1715" s="124"/>
      <c r="C1715" s="124"/>
      <c r="D1715" s="124"/>
      <c r="E1715" s="124"/>
      <c r="F1715" s="124"/>
      <c r="G1715" s="124"/>
      <c r="H1715" s="124"/>
      <c r="I1715" s="124"/>
      <c r="J1715" s="124"/>
      <c r="K1715" s="124"/>
      <c r="L1715" s="124"/>
      <c r="M1715" s="124"/>
      <c r="N1715" s="124"/>
      <c r="O1715" s="124"/>
      <c r="P1715" s="124"/>
      <c r="Q1715" s="124"/>
      <c r="R1715" s="124"/>
      <c r="S1715" s="124"/>
      <c r="T1715" s="124"/>
      <c r="U1715" s="124"/>
      <c r="V1715" s="124"/>
      <c r="W1715" s="124"/>
      <c r="X1715" s="124"/>
      <c r="Y1715" s="124"/>
    </row>
    <row r="1716" spans="1:25">
      <c r="A1716" s="124"/>
      <c r="B1716" s="124"/>
      <c r="C1716" s="124"/>
      <c r="D1716" s="124"/>
      <c r="E1716" s="124"/>
      <c r="F1716" s="124"/>
      <c r="G1716" s="124"/>
      <c r="H1716" s="124"/>
      <c r="I1716" s="124"/>
      <c r="J1716" s="124"/>
      <c r="K1716" s="124"/>
      <c r="L1716" s="124"/>
      <c r="M1716" s="124"/>
      <c r="N1716" s="124"/>
      <c r="O1716" s="124"/>
      <c r="P1716" s="124"/>
      <c r="Q1716" s="124"/>
      <c r="R1716" s="124"/>
      <c r="S1716" s="124"/>
      <c r="T1716" s="124"/>
      <c r="U1716" s="124"/>
      <c r="V1716" s="124"/>
      <c r="W1716" s="124"/>
      <c r="X1716" s="124"/>
      <c r="Y1716" s="124"/>
    </row>
    <row r="1717" spans="1:25">
      <c r="A1717" s="124"/>
      <c r="B1717" s="124"/>
      <c r="C1717" s="124"/>
      <c r="D1717" s="124"/>
      <c r="E1717" s="124"/>
      <c r="F1717" s="124"/>
      <c r="G1717" s="124"/>
      <c r="H1717" s="124"/>
      <c r="I1717" s="124"/>
      <c r="J1717" s="124"/>
      <c r="K1717" s="124"/>
      <c r="L1717" s="124"/>
      <c r="M1717" s="124"/>
      <c r="N1717" s="124"/>
      <c r="O1717" s="124"/>
      <c r="P1717" s="124"/>
      <c r="Q1717" s="124"/>
      <c r="R1717" s="124"/>
      <c r="S1717" s="124"/>
      <c r="T1717" s="124"/>
      <c r="U1717" s="124"/>
      <c r="V1717" s="124"/>
      <c r="W1717" s="124"/>
      <c r="X1717" s="124"/>
      <c r="Y1717" s="124"/>
    </row>
    <row r="1718" spans="1:25">
      <c r="A1718" s="124"/>
      <c r="B1718" s="124"/>
      <c r="C1718" s="124"/>
      <c r="D1718" s="124"/>
      <c r="E1718" s="124"/>
      <c r="F1718" s="124"/>
      <c r="G1718" s="124"/>
      <c r="H1718" s="124"/>
      <c r="I1718" s="124"/>
      <c r="J1718" s="124"/>
      <c r="K1718" s="124"/>
      <c r="L1718" s="124"/>
      <c r="M1718" s="124"/>
      <c r="N1718" s="124"/>
      <c r="O1718" s="124"/>
      <c r="P1718" s="124"/>
      <c r="Q1718" s="124"/>
      <c r="R1718" s="124"/>
      <c r="S1718" s="124"/>
      <c r="T1718" s="124"/>
      <c r="U1718" s="124"/>
      <c r="V1718" s="124"/>
      <c r="W1718" s="124"/>
      <c r="X1718" s="124"/>
      <c r="Y1718" s="124"/>
    </row>
    <row r="1719" spans="1:25">
      <c r="A1719" s="124"/>
      <c r="B1719" s="124"/>
      <c r="C1719" s="124"/>
      <c r="D1719" s="124"/>
      <c r="E1719" s="124"/>
      <c r="F1719" s="124"/>
      <c r="G1719" s="124"/>
      <c r="H1719" s="124"/>
      <c r="I1719" s="124"/>
      <c r="J1719" s="124"/>
      <c r="K1719" s="124"/>
      <c r="L1719" s="124"/>
      <c r="M1719" s="124"/>
      <c r="N1719" s="124"/>
      <c r="O1719" s="124"/>
      <c r="P1719" s="124"/>
      <c r="Q1719" s="124"/>
      <c r="R1719" s="124"/>
      <c r="S1719" s="124"/>
      <c r="T1719" s="124"/>
      <c r="U1719" s="124"/>
      <c r="V1719" s="124"/>
      <c r="W1719" s="124"/>
      <c r="X1719" s="124"/>
      <c r="Y1719" s="124"/>
    </row>
    <row r="1720" spans="1:25">
      <c r="A1720" s="124"/>
      <c r="B1720" s="124"/>
      <c r="C1720" s="124"/>
      <c r="D1720" s="124"/>
      <c r="E1720" s="124"/>
      <c r="F1720" s="124"/>
      <c r="G1720" s="124"/>
      <c r="H1720" s="124"/>
      <c r="I1720" s="124"/>
      <c r="J1720" s="124"/>
      <c r="K1720" s="124"/>
      <c r="L1720" s="124"/>
      <c r="M1720" s="124"/>
      <c r="N1720" s="124"/>
      <c r="O1720" s="124"/>
      <c r="P1720" s="124"/>
      <c r="Q1720" s="124"/>
      <c r="R1720" s="124"/>
      <c r="S1720" s="124"/>
      <c r="T1720" s="124"/>
      <c r="U1720" s="124"/>
      <c r="V1720" s="124"/>
      <c r="W1720" s="124"/>
      <c r="X1720" s="124"/>
      <c r="Y1720" s="124"/>
    </row>
    <row r="1721" spans="1:25">
      <c r="A1721" s="124"/>
      <c r="B1721" s="124"/>
      <c r="C1721" s="124"/>
      <c r="D1721" s="124"/>
      <c r="E1721" s="124"/>
      <c r="F1721" s="124"/>
      <c r="G1721" s="124"/>
      <c r="H1721" s="124"/>
      <c r="I1721" s="124"/>
      <c r="J1721" s="124"/>
      <c r="K1721" s="124"/>
      <c r="L1721" s="124"/>
      <c r="M1721" s="124"/>
      <c r="N1721" s="124"/>
      <c r="O1721" s="124"/>
      <c r="P1721" s="124"/>
      <c r="Q1721" s="124"/>
      <c r="R1721" s="124"/>
      <c r="S1721" s="124"/>
      <c r="T1721" s="124"/>
      <c r="U1721" s="124"/>
      <c r="V1721" s="124"/>
      <c r="W1721" s="124"/>
      <c r="X1721" s="124"/>
      <c r="Y1721" s="124"/>
    </row>
    <row r="1722" spans="1:25">
      <c r="A1722" s="124"/>
      <c r="B1722" s="124"/>
      <c r="C1722" s="124"/>
      <c r="D1722" s="124"/>
      <c r="E1722" s="124"/>
      <c r="F1722" s="124"/>
      <c r="G1722" s="124"/>
      <c r="H1722" s="124"/>
      <c r="I1722" s="124"/>
      <c r="J1722" s="124"/>
      <c r="K1722" s="124"/>
      <c r="L1722" s="124"/>
      <c r="M1722" s="124"/>
      <c r="N1722" s="124"/>
      <c r="O1722" s="124"/>
      <c r="P1722" s="124"/>
      <c r="Q1722" s="124"/>
      <c r="R1722" s="124"/>
      <c r="S1722" s="124"/>
      <c r="T1722" s="124"/>
      <c r="U1722" s="124"/>
      <c r="V1722" s="124"/>
      <c r="W1722" s="124"/>
      <c r="X1722" s="124"/>
      <c r="Y1722" s="124"/>
    </row>
    <row r="1723" spans="1:25">
      <c r="A1723" s="124"/>
      <c r="B1723" s="124"/>
      <c r="C1723" s="124"/>
      <c r="D1723" s="124"/>
      <c r="E1723" s="124"/>
      <c r="F1723" s="124"/>
      <c r="G1723" s="124"/>
      <c r="H1723" s="124"/>
      <c r="I1723" s="124"/>
      <c r="J1723" s="124"/>
      <c r="K1723" s="124"/>
      <c r="L1723" s="124"/>
      <c r="M1723" s="124"/>
      <c r="N1723" s="124"/>
      <c r="O1723" s="124"/>
      <c r="P1723" s="124"/>
      <c r="Q1723" s="124"/>
      <c r="R1723" s="124"/>
      <c r="S1723" s="124"/>
      <c r="T1723" s="124"/>
      <c r="U1723" s="124"/>
      <c r="V1723" s="124"/>
      <c r="W1723" s="124"/>
      <c r="X1723" s="124"/>
      <c r="Y1723" s="124"/>
    </row>
    <row r="1724" spans="1:25">
      <c r="A1724" s="124"/>
      <c r="B1724" s="124"/>
      <c r="C1724" s="124"/>
      <c r="D1724" s="124"/>
      <c r="E1724" s="124"/>
      <c r="F1724" s="124"/>
      <c r="G1724" s="124"/>
      <c r="H1724" s="124"/>
      <c r="I1724" s="124"/>
      <c r="J1724" s="124"/>
      <c r="K1724" s="124"/>
      <c r="L1724" s="124"/>
      <c r="M1724" s="124"/>
      <c r="N1724" s="124"/>
      <c r="O1724" s="124"/>
      <c r="P1724" s="124"/>
      <c r="Q1724" s="124"/>
      <c r="R1724" s="124"/>
      <c r="S1724" s="124"/>
      <c r="T1724" s="124"/>
      <c r="U1724" s="124"/>
      <c r="V1724" s="124"/>
      <c r="W1724" s="124"/>
      <c r="X1724" s="124"/>
      <c r="Y1724" s="124"/>
    </row>
    <row r="1725" spans="1:25">
      <c r="A1725" s="124"/>
      <c r="B1725" s="124"/>
      <c r="C1725" s="124"/>
      <c r="D1725" s="124"/>
      <c r="E1725" s="124"/>
      <c r="F1725" s="124"/>
      <c r="G1725" s="124"/>
      <c r="H1725" s="124"/>
      <c r="I1725" s="124"/>
      <c r="J1725" s="124"/>
      <c r="K1725" s="124"/>
      <c r="L1725" s="124"/>
      <c r="M1725" s="124"/>
      <c r="N1725" s="124"/>
      <c r="O1725" s="124"/>
      <c r="P1725" s="124"/>
      <c r="Q1725" s="124"/>
      <c r="R1725" s="124"/>
      <c r="S1725" s="124"/>
      <c r="T1725" s="124"/>
      <c r="U1725" s="124"/>
      <c r="V1725" s="124"/>
      <c r="W1725" s="124"/>
      <c r="X1725" s="124"/>
      <c r="Y1725" s="124"/>
    </row>
    <row r="1726" spans="1:25">
      <c r="A1726" s="124"/>
      <c r="B1726" s="124"/>
      <c r="C1726" s="124"/>
      <c r="D1726" s="124"/>
      <c r="E1726" s="124"/>
      <c r="F1726" s="124"/>
      <c r="G1726" s="124"/>
      <c r="H1726" s="124"/>
      <c r="I1726" s="124"/>
      <c r="J1726" s="124"/>
      <c r="K1726" s="124"/>
      <c r="L1726" s="124"/>
      <c r="M1726" s="124"/>
      <c r="N1726" s="124"/>
      <c r="O1726" s="124"/>
      <c r="P1726" s="124"/>
      <c r="Q1726" s="124"/>
      <c r="R1726" s="124"/>
      <c r="S1726" s="124"/>
      <c r="T1726" s="124"/>
      <c r="U1726" s="124"/>
      <c r="V1726" s="124"/>
      <c r="W1726" s="124"/>
      <c r="X1726" s="124"/>
      <c r="Y1726" s="124"/>
    </row>
    <row r="1727" spans="1:25">
      <c r="A1727" s="124"/>
      <c r="B1727" s="124"/>
      <c r="C1727" s="124"/>
      <c r="D1727" s="124"/>
      <c r="E1727" s="124"/>
      <c r="F1727" s="124"/>
      <c r="G1727" s="124"/>
      <c r="H1727" s="124"/>
      <c r="I1727" s="124"/>
      <c r="J1727" s="124"/>
      <c r="K1727" s="124"/>
      <c r="L1727" s="124"/>
      <c r="M1727" s="124"/>
      <c r="N1727" s="124"/>
      <c r="O1727" s="124"/>
      <c r="P1727" s="124"/>
      <c r="Q1727" s="124"/>
      <c r="R1727" s="124"/>
      <c r="S1727" s="124"/>
      <c r="T1727" s="124"/>
      <c r="U1727" s="124"/>
      <c r="V1727" s="124"/>
      <c r="W1727" s="124"/>
      <c r="X1727" s="124"/>
      <c r="Y1727" s="124"/>
    </row>
    <row r="1728" spans="1:25">
      <c r="A1728" s="124"/>
      <c r="B1728" s="124"/>
      <c r="C1728" s="124"/>
      <c r="D1728" s="124"/>
      <c r="E1728" s="124"/>
      <c r="F1728" s="124"/>
      <c r="G1728" s="124"/>
      <c r="H1728" s="124"/>
      <c r="I1728" s="124"/>
      <c r="J1728" s="124"/>
      <c r="K1728" s="124"/>
      <c r="L1728" s="124"/>
      <c r="M1728" s="124"/>
      <c r="N1728" s="124"/>
      <c r="O1728" s="124"/>
      <c r="P1728" s="124"/>
      <c r="Q1728" s="124"/>
      <c r="R1728" s="124"/>
      <c r="S1728" s="124"/>
      <c r="T1728" s="124"/>
      <c r="U1728" s="124"/>
      <c r="V1728" s="124"/>
      <c r="W1728" s="124"/>
      <c r="X1728" s="124"/>
      <c r="Y1728" s="124"/>
    </row>
    <row r="1729" spans="1:25">
      <c r="A1729" s="124"/>
      <c r="B1729" s="124"/>
      <c r="C1729" s="124"/>
      <c r="D1729" s="124"/>
      <c r="E1729" s="124"/>
      <c r="F1729" s="124"/>
      <c r="G1729" s="124"/>
      <c r="H1729" s="124"/>
      <c r="I1729" s="124"/>
      <c r="J1729" s="124"/>
      <c r="K1729" s="124"/>
      <c r="L1729" s="124"/>
      <c r="M1729" s="124"/>
      <c r="N1729" s="124"/>
      <c r="O1729" s="124"/>
      <c r="P1729" s="124"/>
      <c r="Q1729" s="124"/>
      <c r="R1729" s="124"/>
      <c r="S1729" s="124"/>
      <c r="T1729" s="124"/>
      <c r="U1729" s="124"/>
      <c r="V1729" s="124"/>
      <c r="W1729" s="124"/>
      <c r="X1729" s="124"/>
      <c r="Y1729" s="124"/>
    </row>
    <row r="1730" spans="1:25">
      <c r="A1730" s="124"/>
      <c r="B1730" s="124"/>
      <c r="C1730" s="124"/>
      <c r="D1730" s="124"/>
      <c r="E1730" s="124"/>
      <c r="F1730" s="124"/>
      <c r="G1730" s="124"/>
      <c r="H1730" s="124"/>
      <c r="I1730" s="124"/>
      <c r="J1730" s="124"/>
      <c r="K1730" s="124"/>
      <c r="L1730" s="124"/>
      <c r="M1730" s="124"/>
      <c r="N1730" s="124"/>
      <c r="O1730" s="124"/>
      <c r="P1730" s="124"/>
      <c r="Q1730" s="124"/>
      <c r="R1730" s="124"/>
      <c r="S1730" s="124"/>
      <c r="T1730" s="124"/>
      <c r="U1730" s="124"/>
      <c r="V1730" s="124"/>
      <c r="W1730" s="124"/>
      <c r="X1730" s="124"/>
      <c r="Y1730" s="124"/>
    </row>
    <row r="1731" spans="1:25">
      <c r="A1731" s="124"/>
      <c r="B1731" s="124"/>
      <c r="C1731" s="124"/>
      <c r="D1731" s="124"/>
      <c r="E1731" s="124"/>
      <c r="F1731" s="124"/>
      <c r="G1731" s="124"/>
      <c r="H1731" s="124"/>
      <c r="I1731" s="124"/>
      <c r="J1731" s="124"/>
      <c r="K1731" s="124"/>
      <c r="L1731" s="124"/>
      <c r="M1731" s="124"/>
      <c r="N1731" s="124"/>
      <c r="O1731" s="124"/>
      <c r="P1731" s="124"/>
      <c r="Q1731" s="124"/>
      <c r="R1731" s="124"/>
      <c r="S1731" s="124"/>
      <c r="T1731" s="124"/>
      <c r="U1731" s="124"/>
      <c r="V1731" s="124"/>
      <c r="W1731" s="124"/>
      <c r="X1731" s="124"/>
      <c r="Y1731" s="124"/>
    </row>
    <row r="1732" spans="1:25">
      <c r="A1732" s="124"/>
      <c r="B1732" s="124"/>
      <c r="C1732" s="124"/>
      <c r="D1732" s="124"/>
      <c r="E1732" s="124"/>
      <c r="F1732" s="124"/>
      <c r="G1732" s="124"/>
      <c r="H1732" s="124"/>
      <c r="I1732" s="124"/>
      <c r="J1732" s="124"/>
      <c r="K1732" s="124"/>
      <c r="L1732" s="124"/>
      <c r="M1732" s="124"/>
      <c r="N1732" s="124"/>
      <c r="O1732" s="124"/>
      <c r="P1732" s="124"/>
      <c r="Q1732" s="124"/>
      <c r="R1732" s="124"/>
      <c r="S1732" s="124"/>
      <c r="T1732" s="124"/>
      <c r="U1732" s="124"/>
      <c r="V1732" s="124"/>
      <c r="W1732" s="124"/>
      <c r="X1732" s="124"/>
      <c r="Y1732" s="124"/>
    </row>
    <row r="1733" spans="1:25">
      <c r="A1733" s="124"/>
      <c r="B1733" s="124"/>
      <c r="C1733" s="124"/>
      <c r="D1733" s="124"/>
      <c r="E1733" s="124"/>
      <c r="F1733" s="124"/>
      <c r="G1733" s="124"/>
      <c r="H1733" s="124"/>
      <c r="I1733" s="124"/>
      <c r="J1733" s="124"/>
      <c r="K1733" s="124"/>
      <c r="L1733" s="124"/>
      <c r="M1733" s="124"/>
      <c r="N1733" s="124"/>
      <c r="O1733" s="124"/>
      <c r="P1733" s="124"/>
      <c r="Q1733" s="124"/>
      <c r="R1733" s="124"/>
      <c r="S1733" s="124"/>
      <c r="T1733" s="124"/>
      <c r="U1733" s="124"/>
      <c r="V1733" s="124"/>
      <c r="W1733" s="124"/>
      <c r="X1733" s="124"/>
      <c r="Y1733" s="124"/>
    </row>
    <row r="1734" spans="1:25">
      <c r="A1734" s="124"/>
      <c r="B1734" s="124"/>
      <c r="C1734" s="124"/>
      <c r="D1734" s="124"/>
      <c r="E1734" s="124"/>
      <c r="F1734" s="124"/>
      <c r="G1734" s="124"/>
      <c r="H1734" s="124"/>
      <c r="I1734" s="124"/>
      <c r="J1734" s="124"/>
      <c r="K1734" s="124"/>
      <c r="L1734" s="124"/>
      <c r="M1734" s="124"/>
      <c r="N1734" s="124"/>
      <c r="O1734" s="124"/>
      <c r="P1734" s="124"/>
      <c r="Q1734" s="124"/>
      <c r="R1734" s="124"/>
      <c r="S1734" s="124"/>
      <c r="T1734" s="124"/>
      <c r="U1734" s="124"/>
      <c r="V1734" s="124"/>
      <c r="W1734" s="124"/>
      <c r="X1734" s="124"/>
      <c r="Y1734" s="124"/>
    </row>
    <row r="1735" spans="1:25">
      <c r="A1735" s="124"/>
      <c r="B1735" s="124"/>
      <c r="C1735" s="124"/>
      <c r="D1735" s="124"/>
      <c r="E1735" s="124"/>
      <c r="F1735" s="124"/>
      <c r="G1735" s="124"/>
      <c r="H1735" s="124"/>
      <c r="I1735" s="124"/>
      <c r="J1735" s="124"/>
      <c r="K1735" s="124"/>
      <c r="L1735" s="124"/>
      <c r="M1735" s="124"/>
      <c r="N1735" s="124"/>
      <c r="O1735" s="124"/>
      <c r="P1735" s="124"/>
      <c r="Q1735" s="124"/>
      <c r="R1735" s="124"/>
      <c r="S1735" s="124"/>
      <c r="T1735" s="124"/>
      <c r="U1735" s="124"/>
      <c r="V1735" s="124"/>
      <c r="W1735" s="124"/>
      <c r="X1735" s="124"/>
      <c r="Y1735" s="124"/>
    </row>
    <row r="1736" spans="1:25">
      <c r="A1736" s="124"/>
      <c r="B1736" s="124"/>
      <c r="C1736" s="124"/>
      <c r="D1736" s="124"/>
      <c r="E1736" s="124"/>
      <c r="F1736" s="124"/>
      <c r="G1736" s="124"/>
      <c r="H1736" s="124"/>
      <c r="I1736" s="124"/>
      <c r="J1736" s="124"/>
      <c r="K1736" s="124"/>
      <c r="L1736" s="124"/>
      <c r="M1736" s="124"/>
      <c r="N1736" s="124"/>
      <c r="O1736" s="124"/>
      <c r="P1736" s="124"/>
      <c r="Q1736" s="124"/>
      <c r="R1736" s="124"/>
      <c r="S1736" s="124"/>
      <c r="T1736" s="124"/>
      <c r="U1736" s="124"/>
      <c r="V1736" s="124"/>
      <c r="W1736" s="124"/>
      <c r="X1736" s="124"/>
      <c r="Y1736" s="124"/>
    </row>
    <row r="1737" spans="1:25">
      <c r="A1737" s="124"/>
      <c r="B1737" s="124"/>
      <c r="C1737" s="124"/>
      <c r="D1737" s="124"/>
      <c r="E1737" s="124"/>
      <c r="F1737" s="124"/>
      <c r="G1737" s="124"/>
      <c r="H1737" s="124"/>
      <c r="I1737" s="124"/>
      <c r="J1737" s="124"/>
      <c r="K1737" s="124"/>
      <c r="L1737" s="124"/>
      <c r="M1737" s="124"/>
      <c r="N1737" s="124"/>
      <c r="O1737" s="124"/>
      <c r="P1737" s="124"/>
      <c r="Q1737" s="124"/>
      <c r="R1737" s="124"/>
      <c r="S1737" s="124"/>
      <c r="T1737" s="124"/>
      <c r="U1737" s="124"/>
      <c r="V1737" s="124"/>
      <c r="W1737" s="124"/>
      <c r="X1737" s="124"/>
      <c r="Y1737" s="124"/>
    </row>
    <row r="1738" spans="1:25">
      <c r="A1738" s="124"/>
      <c r="B1738" s="124"/>
      <c r="C1738" s="124"/>
      <c r="D1738" s="124"/>
      <c r="E1738" s="124"/>
      <c r="F1738" s="124"/>
      <c r="G1738" s="124"/>
      <c r="H1738" s="124"/>
      <c r="I1738" s="124"/>
      <c r="J1738" s="124"/>
      <c r="K1738" s="124"/>
      <c r="L1738" s="124"/>
      <c r="M1738" s="124"/>
      <c r="N1738" s="124"/>
      <c r="O1738" s="124"/>
      <c r="P1738" s="124"/>
      <c r="Q1738" s="124"/>
      <c r="R1738" s="124"/>
      <c r="S1738" s="124"/>
      <c r="T1738" s="124"/>
      <c r="U1738" s="124"/>
      <c r="V1738" s="124"/>
      <c r="W1738" s="124"/>
      <c r="X1738" s="124"/>
      <c r="Y1738" s="124"/>
    </row>
    <row r="1739" spans="1:25">
      <c r="A1739" s="124"/>
      <c r="B1739" s="124"/>
      <c r="C1739" s="124"/>
      <c r="D1739" s="124"/>
      <c r="E1739" s="124"/>
      <c r="F1739" s="124"/>
      <c r="G1739" s="124"/>
      <c r="H1739" s="124"/>
      <c r="I1739" s="124"/>
      <c r="J1739" s="124"/>
      <c r="K1739" s="124"/>
      <c r="L1739" s="124"/>
      <c r="M1739" s="124"/>
      <c r="N1739" s="124"/>
      <c r="O1739" s="124"/>
      <c r="P1739" s="124"/>
      <c r="Q1739" s="124"/>
      <c r="R1739" s="124"/>
      <c r="S1739" s="124"/>
      <c r="T1739" s="124"/>
      <c r="U1739" s="124"/>
      <c r="V1739" s="124"/>
      <c r="W1739" s="124"/>
      <c r="X1739" s="124"/>
      <c r="Y1739" s="124"/>
    </row>
    <row r="1740" spans="1:25">
      <c r="A1740" s="124"/>
      <c r="B1740" s="124"/>
      <c r="C1740" s="124"/>
      <c r="D1740" s="124"/>
      <c r="E1740" s="124"/>
      <c r="F1740" s="124"/>
      <c r="G1740" s="124"/>
      <c r="H1740" s="124"/>
      <c r="I1740" s="124"/>
      <c r="J1740" s="124"/>
      <c r="K1740" s="124"/>
      <c r="L1740" s="124"/>
      <c r="M1740" s="124"/>
      <c r="N1740" s="124"/>
      <c r="O1740" s="124"/>
      <c r="P1740" s="124"/>
      <c r="Q1740" s="124"/>
      <c r="R1740" s="124"/>
      <c r="S1740" s="124"/>
      <c r="T1740" s="124"/>
      <c r="U1740" s="124"/>
      <c r="V1740" s="124"/>
      <c r="W1740" s="124"/>
      <c r="X1740" s="124"/>
      <c r="Y1740" s="124"/>
    </row>
    <row r="1741" spans="1:25">
      <c r="A1741" s="124"/>
      <c r="B1741" s="124"/>
      <c r="C1741" s="124"/>
      <c r="D1741" s="124"/>
      <c r="E1741" s="124"/>
      <c r="F1741" s="124"/>
      <c r="G1741" s="124"/>
      <c r="H1741" s="124"/>
      <c r="I1741" s="124"/>
      <c r="J1741" s="124"/>
      <c r="K1741" s="124"/>
      <c r="L1741" s="124"/>
      <c r="M1741" s="124"/>
      <c r="N1741" s="124"/>
      <c r="O1741" s="124"/>
      <c r="P1741" s="124"/>
      <c r="Q1741" s="124"/>
      <c r="R1741" s="124"/>
      <c r="S1741" s="124"/>
      <c r="T1741" s="124"/>
      <c r="U1741" s="124"/>
      <c r="V1741" s="124"/>
      <c r="W1741" s="124"/>
      <c r="X1741" s="124"/>
      <c r="Y1741" s="124"/>
    </row>
    <row r="1742" spans="1:25">
      <c r="A1742" s="124"/>
      <c r="B1742" s="124"/>
      <c r="C1742" s="124"/>
      <c r="D1742" s="124"/>
      <c r="E1742" s="124"/>
      <c r="F1742" s="124"/>
      <c r="G1742" s="124"/>
      <c r="H1742" s="124"/>
      <c r="I1742" s="124"/>
      <c r="J1742" s="124"/>
      <c r="K1742" s="124"/>
      <c r="L1742" s="124"/>
      <c r="M1742" s="124"/>
      <c r="N1742" s="124"/>
      <c r="O1742" s="124"/>
      <c r="P1742" s="124"/>
      <c r="Q1742" s="124"/>
      <c r="R1742" s="124"/>
      <c r="S1742" s="124"/>
      <c r="T1742" s="124"/>
      <c r="U1742" s="124"/>
      <c r="V1742" s="124"/>
      <c r="W1742" s="124"/>
      <c r="X1742" s="124"/>
      <c r="Y1742" s="124"/>
    </row>
    <row r="1743" spans="1:25">
      <c r="A1743" s="124"/>
      <c r="B1743" s="124"/>
      <c r="C1743" s="124"/>
      <c r="D1743" s="124"/>
      <c r="E1743" s="124"/>
      <c r="F1743" s="124"/>
      <c r="G1743" s="124"/>
      <c r="H1743" s="124"/>
      <c r="I1743" s="124"/>
      <c r="J1743" s="124"/>
      <c r="K1743" s="124"/>
      <c r="L1743" s="124"/>
      <c r="M1743" s="124"/>
      <c r="N1743" s="124"/>
      <c r="O1743" s="124"/>
      <c r="P1743" s="124"/>
      <c r="Q1743" s="124"/>
      <c r="R1743" s="124"/>
      <c r="S1743" s="124"/>
      <c r="T1743" s="124"/>
      <c r="U1743" s="124"/>
      <c r="V1743" s="124"/>
      <c r="W1743" s="124"/>
      <c r="X1743" s="124"/>
      <c r="Y1743" s="124"/>
    </row>
    <row r="1744" spans="1:25">
      <c r="A1744" s="124"/>
      <c r="B1744" s="124"/>
      <c r="C1744" s="124"/>
      <c r="D1744" s="124"/>
      <c r="E1744" s="124"/>
      <c r="F1744" s="124"/>
      <c r="G1744" s="124"/>
      <c r="H1744" s="124"/>
      <c r="I1744" s="124"/>
      <c r="J1744" s="124"/>
      <c r="K1744" s="124"/>
      <c r="L1744" s="124"/>
      <c r="M1744" s="124"/>
      <c r="N1744" s="124"/>
      <c r="O1744" s="124"/>
      <c r="P1744" s="124"/>
      <c r="Q1744" s="124"/>
      <c r="R1744" s="124"/>
      <c r="S1744" s="124"/>
      <c r="T1744" s="124"/>
      <c r="U1744" s="124"/>
      <c r="V1744" s="124"/>
      <c r="W1744" s="124"/>
      <c r="X1744" s="124"/>
      <c r="Y1744" s="124"/>
    </row>
    <row r="1745" spans="1:25">
      <c r="A1745" s="124"/>
      <c r="B1745" s="124"/>
      <c r="C1745" s="124"/>
      <c r="D1745" s="124"/>
      <c r="E1745" s="124"/>
      <c r="F1745" s="124"/>
      <c r="G1745" s="124"/>
      <c r="H1745" s="124"/>
      <c r="I1745" s="124"/>
      <c r="J1745" s="124"/>
      <c r="K1745" s="124"/>
      <c r="L1745" s="124"/>
      <c r="M1745" s="124"/>
      <c r="N1745" s="124"/>
      <c r="O1745" s="124"/>
      <c r="P1745" s="124"/>
      <c r="Q1745" s="124"/>
      <c r="R1745" s="124"/>
      <c r="S1745" s="124"/>
      <c r="T1745" s="124"/>
      <c r="U1745" s="124"/>
      <c r="V1745" s="124"/>
      <c r="W1745" s="124"/>
      <c r="X1745" s="124"/>
      <c r="Y1745" s="124"/>
    </row>
    <row r="1746" spans="1:25">
      <c r="A1746" s="124"/>
      <c r="B1746" s="124"/>
      <c r="C1746" s="124"/>
      <c r="D1746" s="124"/>
      <c r="E1746" s="124"/>
      <c r="F1746" s="124"/>
      <c r="G1746" s="124"/>
      <c r="H1746" s="124"/>
      <c r="I1746" s="124"/>
      <c r="J1746" s="124"/>
      <c r="K1746" s="124"/>
      <c r="L1746" s="124"/>
      <c r="M1746" s="124"/>
      <c r="N1746" s="124"/>
      <c r="O1746" s="124"/>
      <c r="P1746" s="124"/>
      <c r="Q1746" s="124"/>
      <c r="R1746" s="124"/>
      <c r="S1746" s="124"/>
      <c r="T1746" s="124"/>
      <c r="U1746" s="124"/>
      <c r="V1746" s="124"/>
      <c r="W1746" s="124"/>
      <c r="X1746" s="124"/>
      <c r="Y1746" s="124"/>
    </row>
    <row r="1747" spans="1:25">
      <c r="A1747" s="124"/>
      <c r="B1747" s="124"/>
      <c r="C1747" s="124"/>
      <c r="D1747" s="124"/>
      <c r="E1747" s="124"/>
      <c r="F1747" s="124"/>
      <c r="G1747" s="124"/>
      <c r="H1747" s="124"/>
      <c r="I1747" s="124"/>
      <c r="J1747" s="124"/>
      <c r="K1747" s="124"/>
      <c r="L1747" s="124"/>
      <c r="M1747" s="124"/>
      <c r="N1747" s="124"/>
      <c r="O1747" s="124"/>
      <c r="P1747" s="124"/>
      <c r="Q1747" s="124"/>
      <c r="R1747" s="124"/>
      <c r="S1747" s="124"/>
      <c r="T1747" s="124"/>
      <c r="U1747" s="124"/>
      <c r="V1747" s="124"/>
      <c r="W1747" s="124"/>
      <c r="X1747" s="124"/>
      <c r="Y1747" s="124"/>
    </row>
    <row r="1748" spans="1:25">
      <c r="A1748" s="124"/>
      <c r="B1748" s="124"/>
      <c r="C1748" s="124"/>
      <c r="D1748" s="124"/>
      <c r="E1748" s="124"/>
      <c r="F1748" s="124"/>
      <c r="G1748" s="124"/>
      <c r="H1748" s="124"/>
      <c r="I1748" s="124"/>
      <c r="J1748" s="124"/>
      <c r="K1748" s="124"/>
      <c r="L1748" s="124"/>
      <c r="M1748" s="124"/>
      <c r="N1748" s="124"/>
      <c r="O1748" s="124"/>
      <c r="P1748" s="124"/>
      <c r="Q1748" s="124"/>
      <c r="R1748" s="124"/>
      <c r="S1748" s="124"/>
      <c r="T1748" s="124"/>
      <c r="U1748" s="124"/>
      <c r="V1748" s="124"/>
      <c r="W1748" s="124"/>
      <c r="X1748" s="124"/>
      <c r="Y1748" s="124"/>
    </row>
    <row r="1749" spans="1:25">
      <c r="A1749" s="124"/>
      <c r="B1749" s="124"/>
      <c r="C1749" s="124"/>
      <c r="D1749" s="124"/>
      <c r="E1749" s="124"/>
      <c r="F1749" s="124"/>
      <c r="G1749" s="124"/>
      <c r="H1749" s="124"/>
      <c r="I1749" s="124"/>
      <c r="J1749" s="124"/>
      <c r="K1749" s="124"/>
      <c r="L1749" s="124"/>
      <c r="M1749" s="124"/>
      <c r="N1749" s="124"/>
      <c r="O1749" s="124"/>
      <c r="P1749" s="124"/>
      <c r="Q1749" s="124"/>
      <c r="R1749" s="124"/>
      <c r="S1749" s="124"/>
      <c r="T1749" s="124"/>
      <c r="U1749" s="124"/>
      <c r="V1749" s="124"/>
      <c r="W1749" s="124"/>
      <c r="X1749" s="124"/>
      <c r="Y1749" s="124"/>
    </row>
    <row r="1750" spans="1:25">
      <c r="A1750" s="124"/>
      <c r="B1750" s="124"/>
      <c r="C1750" s="124"/>
      <c r="D1750" s="124"/>
      <c r="E1750" s="124"/>
      <c r="F1750" s="124"/>
      <c r="G1750" s="124"/>
      <c r="H1750" s="124"/>
      <c r="I1750" s="124"/>
      <c r="J1750" s="124"/>
      <c r="K1750" s="124"/>
      <c r="L1750" s="124"/>
      <c r="M1750" s="124"/>
      <c r="N1750" s="124"/>
      <c r="O1750" s="124"/>
      <c r="P1750" s="124"/>
      <c r="Q1750" s="124"/>
      <c r="R1750" s="124"/>
      <c r="S1750" s="124"/>
      <c r="T1750" s="124"/>
      <c r="U1750" s="124"/>
      <c r="V1750" s="124"/>
      <c r="W1750" s="124"/>
      <c r="X1750" s="124"/>
      <c r="Y1750" s="124"/>
    </row>
    <row r="1751" spans="1:25">
      <c r="A1751" s="124"/>
      <c r="B1751" s="124"/>
      <c r="C1751" s="124"/>
      <c r="D1751" s="124"/>
      <c r="E1751" s="124"/>
      <c r="F1751" s="124"/>
      <c r="G1751" s="124"/>
      <c r="H1751" s="124"/>
      <c r="I1751" s="124"/>
      <c r="J1751" s="124"/>
      <c r="K1751" s="124"/>
      <c r="L1751" s="124"/>
      <c r="M1751" s="124"/>
      <c r="N1751" s="124"/>
      <c r="O1751" s="124"/>
      <c r="P1751" s="124"/>
      <c r="Q1751" s="124"/>
      <c r="R1751" s="124"/>
      <c r="S1751" s="124"/>
      <c r="T1751" s="124"/>
      <c r="U1751" s="124"/>
      <c r="V1751" s="124"/>
      <c r="W1751" s="124"/>
      <c r="X1751" s="124"/>
      <c r="Y1751" s="124"/>
    </row>
    <row r="1752" spans="1:25">
      <c r="A1752" s="124"/>
      <c r="B1752" s="124"/>
      <c r="C1752" s="124"/>
      <c r="D1752" s="124"/>
      <c r="E1752" s="124"/>
      <c r="F1752" s="124"/>
      <c r="G1752" s="124"/>
      <c r="H1752" s="124"/>
      <c r="I1752" s="124"/>
      <c r="J1752" s="124"/>
      <c r="K1752" s="124"/>
      <c r="L1752" s="124"/>
      <c r="M1752" s="124"/>
      <c r="N1752" s="124"/>
      <c r="O1752" s="124"/>
      <c r="P1752" s="124"/>
      <c r="Q1752" s="124"/>
      <c r="R1752" s="124"/>
      <c r="S1752" s="124"/>
      <c r="T1752" s="124"/>
      <c r="U1752" s="124"/>
      <c r="V1752" s="124"/>
      <c r="W1752" s="124"/>
      <c r="X1752" s="124"/>
      <c r="Y1752" s="124"/>
    </row>
    <row r="1753" spans="1:25">
      <c r="A1753" s="124"/>
      <c r="B1753" s="124"/>
      <c r="C1753" s="124"/>
      <c r="D1753" s="124"/>
      <c r="E1753" s="124"/>
      <c r="F1753" s="124"/>
      <c r="G1753" s="124"/>
      <c r="H1753" s="124"/>
      <c r="I1753" s="124"/>
      <c r="J1753" s="124"/>
      <c r="K1753" s="124"/>
      <c r="L1753" s="124"/>
      <c r="M1753" s="124"/>
      <c r="N1753" s="124"/>
      <c r="O1753" s="124"/>
      <c r="P1753" s="124"/>
      <c r="Q1753" s="124"/>
      <c r="R1753" s="124"/>
      <c r="S1753" s="124"/>
      <c r="T1753" s="124"/>
      <c r="U1753" s="124"/>
      <c r="V1753" s="124"/>
      <c r="W1753" s="124"/>
      <c r="X1753" s="124"/>
      <c r="Y1753" s="124"/>
    </row>
    <row r="1754" spans="1:25">
      <c r="A1754" s="124"/>
      <c r="B1754" s="124"/>
      <c r="C1754" s="124"/>
      <c r="D1754" s="124"/>
      <c r="E1754" s="124"/>
      <c r="F1754" s="124"/>
      <c r="G1754" s="124"/>
      <c r="H1754" s="124"/>
      <c r="I1754" s="124"/>
      <c r="J1754" s="124"/>
      <c r="K1754" s="124"/>
      <c r="L1754" s="124"/>
      <c r="M1754" s="124"/>
      <c r="N1754" s="124"/>
      <c r="O1754" s="124"/>
      <c r="P1754" s="124"/>
      <c r="Q1754" s="124"/>
      <c r="R1754" s="124"/>
      <c r="S1754" s="124"/>
      <c r="T1754" s="124"/>
      <c r="U1754" s="124"/>
      <c r="V1754" s="124"/>
      <c r="W1754" s="124"/>
      <c r="X1754" s="124"/>
      <c r="Y1754" s="124"/>
    </row>
    <row r="1755" spans="1:25">
      <c r="A1755" s="124"/>
      <c r="B1755" s="124"/>
      <c r="C1755" s="124"/>
      <c r="D1755" s="124"/>
      <c r="E1755" s="124"/>
      <c r="F1755" s="124"/>
      <c r="G1755" s="124"/>
      <c r="H1755" s="124"/>
      <c r="I1755" s="124"/>
      <c r="J1755" s="124"/>
      <c r="K1755" s="124"/>
      <c r="L1755" s="124"/>
      <c r="M1755" s="124"/>
      <c r="N1755" s="124"/>
      <c r="O1755" s="124"/>
      <c r="P1755" s="124"/>
      <c r="Q1755" s="124"/>
      <c r="R1755" s="124"/>
      <c r="S1755" s="124"/>
      <c r="T1755" s="124"/>
      <c r="U1755" s="124"/>
      <c r="V1755" s="124"/>
      <c r="W1755" s="124"/>
      <c r="X1755" s="124"/>
      <c r="Y1755" s="124"/>
    </row>
    <row r="1756" spans="1:25">
      <c r="A1756" s="124"/>
      <c r="B1756" s="124"/>
      <c r="C1756" s="124"/>
      <c r="D1756" s="124"/>
      <c r="E1756" s="124"/>
      <c r="F1756" s="124"/>
      <c r="G1756" s="124"/>
      <c r="H1756" s="124"/>
      <c r="I1756" s="124"/>
      <c r="J1756" s="124"/>
      <c r="K1756" s="124"/>
      <c r="L1756" s="124"/>
      <c r="M1756" s="124"/>
      <c r="N1756" s="124"/>
      <c r="O1756" s="124"/>
      <c r="P1756" s="124"/>
      <c r="Q1756" s="124"/>
      <c r="R1756" s="124"/>
      <c r="S1756" s="124"/>
      <c r="T1756" s="124"/>
      <c r="U1756" s="124"/>
      <c r="V1756" s="124"/>
      <c r="W1756" s="124"/>
      <c r="X1756" s="124"/>
      <c r="Y1756" s="124"/>
    </row>
    <row r="1757" spans="1:25">
      <c r="A1757" s="124"/>
      <c r="B1757" s="124"/>
      <c r="C1757" s="124"/>
      <c r="D1757" s="124"/>
      <c r="E1757" s="124"/>
      <c r="F1757" s="124"/>
      <c r="G1757" s="124"/>
      <c r="H1757" s="124"/>
      <c r="I1757" s="124"/>
      <c r="J1757" s="124"/>
      <c r="K1757" s="124"/>
      <c r="L1757" s="124"/>
      <c r="M1757" s="124"/>
      <c r="N1757" s="124"/>
      <c r="O1757" s="124"/>
      <c r="P1757" s="124"/>
      <c r="Q1757" s="124"/>
      <c r="R1757" s="124"/>
      <c r="S1757" s="124"/>
      <c r="T1757" s="124"/>
      <c r="U1757" s="124"/>
      <c r="V1757" s="124"/>
      <c r="W1757" s="124"/>
      <c r="X1757" s="124"/>
      <c r="Y1757" s="124"/>
    </row>
    <row r="1758" spans="1:25">
      <c r="A1758" s="124"/>
      <c r="B1758" s="124"/>
      <c r="C1758" s="124"/>
      <c r="D1758" s="124"/>
      <c r="E1758" s="124"/>
      <c r="F1758" s="124"/>
      <c r="G1758" s="124"/>
      <c r="H1758" s="124"/>
      <c r="I1758" s="124"/>
      <c r="J1758" s="124"/>
      <c r="K1758" s="124"/>
      <c r="L1758" s="124"/>
      <c r="M1758" s="124"/>
      <c r="N1758" s="124"/>
      <c r="O1758" s="124"/>
      <c r="P1758" s="124"/>
      <c r="Q1758" s="124"/>
      <c r="R1758" s="124"/>
      <c r="S1758" s="124"/>
      <c r="T1758" s="124"/>
      <c r="U1758" s="124"/>
      <c r="V1758" s="124"/>
      <c r="W1758" s="124"/>
      <c r="X1758" s="124"/>
      <c r="Y1758" s="124"/>
    </row>
    <row r="1759" spans="1:25">
      <c r="A1759" s="124"/>
      <c r="B1759" s="124"/>
      <c r="C1759" s="124"/>
      <c r="D1759" s="124"/>
      <c r="E1759" s="124"/>
      <c r="F1759" s="124"/>
      <c r="G1759" s="124"/>
      <c r="H1759" s="124"/>
      <c r="I1759" s="124"/>
      <c r="J1759" s="124"/>
      <c r="K1759" s="124"/>
      <c r="L1759" s="124"/>
      <c r="M1759" s="124"/>
      <c r="N1759" s="124"/>
      <c r="O1759" s="124"/>
      <c r="P1759" s="124"/>
      <c r="Q1759" s="124"/>
      <c r="R1759" s="124"/>
      <c r="S1759" s="124"/>
      <c r="T1759" s="124"/>
      <c r="U1759" s="124"/>
      <c r="V1759" s="124"/>
      <c r="W1759" s="124"/>
      <c r="X1759" s="124"/>
      <c r="Y1759" s="124"/>
    </row>
    <row r="1760" spans="1:25">
      <c r="A1760" s="124"/>
      <c r="B1760" s="124"/>
      <c r="C1760" s="124"/>
      <c r="D1760" s="124"/>
      <c r="E1760" s="124"/>
      <c r="F1760" s="124"/>
      <c r="G1760" s="124"/>
      <c r="H1760" s="124"/>
      <c r="I1760" s="124"/>
      <c r="J1760" s="124"/>
      <c r="K1760" s="124"/>
      <c r="L1760" s="124"/>
      <c r="M1760" s="124"/>
      <c r="N1760" s="124"/>
      <c r="O1760" s="124"/>
      <c r="P1760" s="124"/>
      <c r="Q1760" s="124"/>
      <c r="R1760" s="124"/>
      <c r="S1760" s="124"/>
      <c r="T1760" s="124"/>
      <c r="U1760" s="124"/>
      <c r="V1760" s="124"/>
      <c r="W1760" s="124"/>
      <c r="X1760" s="124"/>
      <c r="Y1760" s="124"/>
    </row>
    <row r="1761" spans="1:25">
      <c r="A1761" s="124"/>
      <c r="B1761" s="124"/>
      <c r="C1761" s="124"/>
      <c r="D1761" s="124"/>
      <c r="E1761" s="124"/>
      <c r="F1761" s="124"/>
      <c r="G1761" s="124"/>
      <c r="H1761" s="124"/>
      <c r="I1761" s="124"/>
      <c r="J1761" s="124"/>
      <c r="K1761" s="124"/>
      <c r="L1761" s="124"/>
      <c r="M1761" s="124"/>
      <c r="N1761" s="124"/>
      <c r="O1761" s="124"/>
      <c r="P1761" s="124"/>
      <c r="Q1761" s="124"/>
      <c r="R1761" s="124"/>
      <c r="S1761" s="124"/>
      <c r="T1761" s="124"/>
      <c r="U1761" s="124"/>
      <c r="V1761" s="124"/>
      <c r="W1761" s="124"/>
      <c r="X1761" s="124"/>
      <c r="Y1761" s="124"/>
    </row>
    <row r="1762" spans="1:25">
      <c r="A1762" s="124"/>
      <c r="B1762" s="124"/>
      <c r="C1762" s="124"/>
      <c r="D1762" s="124"/>
      <c r="E1762" s="124"/>
      <c r="F1762" s="124"/>
      <c r="G1762" s="124"/>
      <c r="H1762" s="124"/>
      <c r="I1762" s="124"/>
      <c r="J1762" s="124"/>
      <c r="K1762" s="124"/>
      <c r="L1762" s="124"/>
      <c r="M1762" s="124"/>
      <c r="N1762" s="124"/>
      <c r="O1762" s="124"/>
      <c r="P1762" s="124"/>
      <c r="Q1762" s="124"/>
      <c r="R1762" s="124"/>
      <c r="S1762" s="124"/>
      <c r="T1762" s="124"/>
      <c r="U1762" s="124"/>
      <c r="V1762" s="124"/>
      <c r="W1762" s="124"/>
      <c r="X1762" s="124"/>
      <c r="Y1762" s="124"/>
    </row>
    <row r="1763" spans="1:25">
      <c r="A1763" s="124"/>
      <c r="B1763" s="124"/>
      <c r="C1763" s="124"/>
      <c r="D1763" s="124"/>
      <c r="E1763" s="124"/>
      <c r="F1763" s="124"/>
      <c r="G1763" s="124"/>
      <c r="H1763" s="124"/>
      <c r="I1763" s="124"/>
      <c r="J1763" s="124"/>
      <c r="K1763" s="124"/>
      <c r="L1763" s="124"/>
      <c r="M1763" s="124"/>
      <c r="N1763" s="124"/>
      <c r="O1763" s="124"/>
      <c r="P1763" s="124"/>
      <c r="Q1763" s="124"/>
      <c r="R1763" s="124"/>
      <c r="S1763" s="124"/>
      <c r="T1763" s="124"/>
      <c r="U1763" s="124"/>
      <c r="V1763" s="124"/>
      <c r="W1763" s="124"/>
      <c r="X1763" s="124"/>
      <c r="Y1763" s="124"/>
    </row>
    <row r="1764" spans="1:25">
      <c r="A1764" s="124"/>
      <c r="B1764" s="124"/>
      <c r="C1764" s="124"/>
      <c r="D1764" s="124"/>
      <c r="E1764" s="124"/>
      <c r="F1764" s="124"/>
      <c r="G1764" s="124"/>
      <c r="H1764" s="124"/>
      <c r="I1764" s="124"/>
      <c r="J1764" s="124"/>
      <c r="K1764" s="124"/>
      <c r="L1764" s="124"/>
      <c r="M1764" s="124"/>
      <c r="N1764" s="124"/>
      <c r="O1764" s="124"/>
      <c r="P1764" s="124"/>
      <c r="Q1764" s="124"/>
      <c r="R1764" s="124"/>
      <c r="S1764" s="124"/>
      <c r="T1764" s="124"/>
      <c r="U1764" s="124"/>
      <c r="V1764" s="124"/>
      <c r="W1764" s="124"/>
      <c r="X1764" s="124"/>
      <c r="Y1764" s="124"/>
    </row>
    <row r="1765" spans="1:25">
      <c r="A1765" s="124"/>
      <c r="B1765" s="124"/>
      <c r="C1765" s="124"/>
      <c r="D1765" s="124"/>
      <c r="E1765" s="124"/>
      <c r="F1765" s="124"/>
      <c r="G1765" s="124"/>
      <c r="H1765" s="124"/>
      <c r="I1765" s="124"/>
      <c r="J1765" s="124"/>
      <c r="K1765" s="124"/>
      <c r="L1765" s="124"/>
      <c r="M1765" s="124"/>
      <c r="N1765" s="124"/>
      <c r="O1765" s="124"/>
      <c r="P1765" s="124"/>
      <c r="Q1765" s="124"/>
      <c r="R1765" s="124"/>
      <c r="S1765" s="124"/>
      <c r="T1765" s="124"/>
      <c r="U1765" s="124"/>
      <c r="V1765" s="124"/>
      <c r="W1765" s="124"/>
      <c r="X1765" s="124"/>
      <c r="Y1765" s="124"/>
    </row>
    <row r="1766" spans="1:25">
      <c r="A1766" s="124"/>
      <c r="B1766" s="124"/>
      <c r="C1766" s="124"/>
      <c r="D1766" s="124"/>
      <c r="E1766" s="124"/>
      <c r="F1766" s="124"/>
      <c r="G1766" s="124"/>
      <c r="H1766" s="124"/>
      <c r="I1766" s="124"/>
      <c r="J1766" s="124"/>
      <c r="K1766" s="124"/>
      <c r="L1766" s="124"/>
      <c r="M1766" s="124"/>
      <c r="N1766" s="124"/>
      <c r="O1766" s="124"/>
      <c r="P1766" s="124"/>
      <c r="Q1766" s="124"/>
      <c r="R1766" s="124"/>
      <c r="S1766" s="124"/>
      <c r="T1766" s="124"/>
      <c r="U1766" s="124"/>
      <c r="V1766" s="124"/>
      <c r="W1766" s="124"/>
      <c r="X1766" s="124"/>
      <c r="Y1766" s="124"/>
    </row>
    <row r="1767" spans="1:25">
      <c r="A1767" s="124"/>
      <c r="B1767" s="124"/>
      <c r="C1767" s="124"/>
      <c r="D1767" s="124"/>
      <c r="E1767" s="124"/>
      <c r="F1767" s="124"/>
      <c r="G1767" s="124"/>
      <c r="H1767" s="124"/>
      <c r="I1767" s="124"/>
      <c r="J1767" s="124"/>
      <c r="K1767" s="124"/>
      <c r="L1767" s="124"/>
      <c r="M1767" s="124"/>
      <c r="N1767" s="124"/>
      <c r="O1767" s="124"/>
      <c r="P1767" s="124"/>
      <c r="Q1767" s="124"/>
      <c r="R1767" s="124"/>
      <c r="S1767" s="124"/>
      <c r="T1767" s="124"/>
      <c r="U1767" s="124"/>
      <c r="V1767" s="124"/>
      <c r="W1767" s="124"/>
      <c r="X1767" s="124"/>
      <c r="Y1767" s="124"/>
    </row>
    <row r="1768" spans="1:25">
      <c r="A1768" s="124"/>
      <c r="B1768" s="124"/>
      <c r="C1768" s="124"/>
      <c r="D1768" s="124"/>
      <c r="E1768" s="124"/>
      <c r="F1768" s="124"/>
      <c r="G1768" s="124"/>
      <c r="H1768" s="124"/>
      <c r="I1768" s="124"/>
      <c r="J1768" s="124"/>
      <c r="K1768" s="124"/>
      <c r="L1768" s="124"/>
      <c r="M1768" s="124"/>
      <c r="N1768" s="124"/>
      <c r="O1768" s="124"/>
      <c r="P1768" s="124"/>
      <c r="Q1768" s="124"/>
      <c r="R1768" s="124"/>
      <c r="S1768" s="124"/>
      <c r="T1768" s="124"/>
      <c r="U1768" s="124"/>
      <c r="V1768" s="124"/>
      <c r="W1768" s="124"/>
      <c r="X1768" s="124"/>
      <c r="Y1768" s="124"/>
    </row>
    <row r="1769" spans="1:25">
      <c r="A1769" s="124"/>
      <c r="B1769" s="124"/>
      <c r="C1769" s="124"/>
      <c r="D1769" s="124"/>
      <c r="E1769" s="124"/>
      <c r="F1769" s="124"/>
      <c r="G1769" s="124"/>
      <c r="H1769" s="124"/>
      <c r="I1769" s="124"/>
      <c r="J1769" s="124"/>
      <c r="K1769" s="124"/>
      <c r="L1769" s="124"/>
      <c r="M1769" s="124"/>
      <c r="N1769" s="124"/>
      <c r="O1769" s="124"/>
      <c r="P1769" s="124"/>
      <c r="Q1769" s="124"/>
      <c r="R1769" s="124"/>
      <c r="S1769" s="124"/>
      <c r="T1769" s="124"/>
      <c r="U1769" s="124"/>
      <c r="V1769" s="124"/>
      <c r="W1769" s="124"/>
      <c r="X1769" s="124"/>
      <c r="Y1769" s="124"/>
    </row>
    <row r="1770" spans="1:25">
      <c r="A1770" s="124"/>
      <c r="B1770" s="124"/>
      <c r="C1770" s="124"/>
      <c r="D1770" s="124"/>
      <c r="E1770" s="124"/>
      <c r="F1770" s="124"/>
      <c r="G1770" s="124"/>
      <c r="H1770" s="124"/>
      <c r="I1770" s="124"/>
      <c r="J1770" s="124"/>
      <c r="K1770" s="124"/>
      <c r="L1770" s="124"/>
      <c r="M1770" s="124"/>
      <c r="N1770" s="124"/>
      <c r="O1770" s="124"/>
      <c r="P1770" s="124"/>
      <c r="Q1770" s="124"/>
      <c r="R1770" s="124"/>
      <c r="S1770" s="124"/>
      <c r="T1770" s="124"/>
      <c r="U1770" s="124"/>
      <c r="V1770" s="124"/>
      <c r="W1770" s="124"/>
      <c r="X1770" s="124"/>
      <c r="Y1770" s="124"/>
    </row>
    <row r="1771" spans="1:25">
      <c r="A1771" s="124"/>
      <c r="B1771" s="124"/>
      <c r="C1771" s="124"/>
      <c r="D1771" s="124"/>
      <c r="E1771" s="124"/>
      <c r="F1771" s="124"/>
      <c r="G1771" s="124"/>
      <c r="H1771" s="124"/>
      <c r="I1771" s="124"/>
      <c r="J1771" s="124"/>
      <c r="K1771" s="124"/>
      <c r="L1771" s="124"/>
      <c r="M1771" s="124"/>
      <c r="N1771" s="124"/>
      <c r="O1771" s="124"/>
      <c r="P1771" s="124"/>
      <c r="Q1771" s="124"/>
      <c r="R1771" s="124"/>
      <c r="S1771" s="124"/>
      <c r="T1771" s="124"/>
      <c r="U1771" s="124"/>
      <c r="V1771" s="124"/>
      <c r="W1771" s="124"/>
      <c r="X1771" s="124"/>
      <c r="Y1771" s="124"/>
    </row>
    <row r="1772" spans="1:25">
      <c r="A1772" s="124"/>
      <c r="B1772" s="124"/>
      <c r="C1772" s="124"/>
      <c r="D1772" s="124"/>
      <c r="E1772" s="124"/>
      <c r="F1772" s="124"/>
      <c r="G1772" s="124"/>
      <c r="H1772" s="124"/>
      <c r="I1772" s="124"/>
      <c r="J1772" s="124"/>
      <c r="K1772" s="124"/>
      <c r="L1772" s="124"/>
      <c r="M1772" s="124"/>
      <c r="N1772" s="124"/>
      <c r="O1772" s="124"/>
      <c r="P1772" s="124"/>
      <c r="Q1772" s="124"/>
      <c r="R1772" s="124"/>
      <c r="S1772" s="124"/>
      <c r="T1772" s="124"/>
      <c r="U1772" s="124"/>
      <c r="V1772" s="124"/>
      <c r="W1772" s="124"/>
      <c r="X1772" s="124"/>
      <c r="Y1772" s="124"/>
    </row>
    <row r="1773" spans="1:25">
      <c r="A1773" s="124"/>
      <c r="B1773" s="124"/>
      <c r="C1773" s="124"/>
      <c r="D1773" s="124"/>
      <c r="E1773" s="124"/>
      <c r="F1773" s="124"/>
      <c r="G1773" s="124"/>
      <c r="H1773" s="124"/>
      <c r="I1773" s="124"/>
      <c r="J1773" s="124"/>
      <c r="K1773" s="124"/>
      <c r="L1773" s="124"/>
      <c r="M1773" s="124"/>
      <c r="N1773" s="124"/>
      <c r="O1773" s="124"/>
      <c r="P1773" s="124"/>
      <c r="Q1773" s="124"/>
      <c r="R1773" s="124"/>
      <c r="S1773" s="124"/>
      <c r="T1773" s="124"/>
      <c r="U1773" s="124"/>
      <c r="V1773" s="124"/>
      <c r="W1773" s="124"/>
      <c r="X1773" s="124"/>
      <c r="Y1773" s="124"/>
    </row>
    <row r="1774" spans="1:25">
      <c r="A1774" s="124"/>
      <c r="B1774" s="124"/>
      <c r="C1774" s="124"/>
      <c r="D1774" s="124"/>
      <c r="E1774" s="124"/>
      <c r="F1774" s="124"/>
      <c r="G1774" s="124"/>
      <c r="H1774" s="124"/>
      <c r="I1774" s="124"/>
      <c r="J1774" s="124"/>
      <c r="K1774" s="124"/>
      <c r="L1774" s="124"/>
      <c r="M1774" s="124"/>
      <c r="N1774" s="124"/>
      <c r="O1774" s="124"/>
      <c r="P1774" s="124"/>
      <c r="Q1774" s="124"/>
      <c r="R1774" s="124"/>
      <c r="S1774" s="124"/>
      <c r="T1774" s="124"/>
      <c r="U1774" s="124"/>
      <c r="V1774" s="124"/>
      <c r="W1774" s="124"/>
      <c r="X1774" s="124"/>
      <c r="Y1774" s="124"/>
    </row>
    <row r="1775" spans="1:25">
      <c r="A1775" s="124"/>
      <c r="B1775" s="124"/>
      <c r="C1775" s="124"/>
      <c r="D1775" s="124"/>
      <c r="E1775" s="124"/>
      <c r="F1775" s="124"/>
      <c r="G1775" s="124"/>
      <c r="H1775" s="124"/>
      <c r="I1775" s="124"/>
      <c r="J1775" s="124"/>
      <c r="K1775" s="124"/>
      <c r="L1775" s="124"/>
      <c r="M1775" s="124"/>
      <c r="N1775" s="124"/>
      <c r="O1775" s="124"/>
      <c r="P1775" s="124"/>
      <c r="Q1775" s="124"/>
      <c r="R1775" s="124"/>
      <c r="S1775" s="124"/>
      <c r="T1775" s="124"/>
      <c r="U1775" s="124"/>
      <c r="V1775" s="124"/>
      <c r="W1775" s="124"/>
      <c r="X1775" s="124"/>
      <c r="Y1775" s="124"/>
    </row>
    <row r="1776" spans="1:25">
      <c r="A1776" s="124"/>
      <c r="B1776" s="124"/>
      <c r="C1776" s="124"/>
      <c r="D1776" s="124"/>
      <c r="E1776" s="124"/>
      <c r="F1776" s="124"/>
      <c r="G1776" s="124"/>
      <c r="H1776" s="124"/>
      <c r="I1776" s="124"/>
      <c r="J1776" s="124"/>
      <c r="K1776" s="124"/>
      <c r="L1776" s="124"/>
      <c r="M1776" s="124"/>
      <c r="N1776" s="124"/>
      <c r="O1776" s="124"/>
      <c r="P1776" s="124"/>
      <c r="Q1776" s="124"/>
      <c r="R1776" s="124"/>
      <c r="S1776" s="124"/>
      <c r="T1776" s="124"/>
      <c r="U1776" s="124"/>
      <c r="V1776" s="124"/>
      <c r="W1776" s="124"/>
      <c r="X1776" s="124"/>
      <c r="Y1776" s="124"/>
    </row>
    <row r="1777" spans="1:25">
      <c r="A1777" s="124"/>
      <c r="B1777" s="124"/>
      <c r="C1777" s="124"/>
      <c r="D1777" s="124"/>
      <c r="E1777" s="124"/>
      <c r="F1777" s="124"/>
      <c r="G1777" s="124"/>
      <c r="H1777" s="124"/>
      <c r="I1777" s="124"/>
      <c r="J1777" s="124"/>
      <c r="K1777" s="124"/>
      <c r="L1777" s="124"/>
      <c r="M1777" s="124"/>
      <c r="N1777" s="124"/>
      <c r="O1777" s="124"/>
      <c r="P1777" s="124"/>
      <c r="Q1777" s="124"/>
      <c r="R1777" s="124"/>
      <c r="S1777" s="124"/>
      <c r="T1777" s="124"/>
      <c r="U1777" s="124"/>
      <c r="V1777" s="124"/>
      <c r="W1777" s="124"/>
      <c r="X1777" s="124"/>
      <c r="Y1777" s="124"/>
    </row>
    <row r="1778" spans="1:25">
      <c r="A1778" s="124"/>
      <c r="B1778" s="124"/>
      <c r="C1778" s="124"/>
      <c r="D1778" s="124"/>
      <c r="E1778" s="124"/>
      <c r="F1778" s="124"/>
      <c r="G1778" s="124"/>
      <c r="H1778" s="124"/>
      <c r="I1778" s="124"/>
      <c r="J1778" s="124"/>
      <c r="K1778" s="124"/>
      <c r="L1778" s="124"/>
      <c r="M1778" s="124"/>
      <c r="N1778" s="124"/>
      <c r="O1778" s="124"/>
      <c r="P1778" s="124"/>
      <c r="Q1778" s="124"/>
      <c r="R1778" s="124"/>
      <c r="S1778" s="124"/>
      <c r="T1778" s="124"/>
      <c r="U1778" s="124"/>
      <c r="V1778" s="124"/>
      <c r="W1778" s="124"/>
      <c r="X1778" s="124"/>
      <c r="Y1778" s="124"/>
    </row>
    <row r="1779" spans="1:25">
      <c r="A1779" s="124"/>
      <c r="B1779" s="124"/>
      <c r="C1779" s="124"/>
      <c r="D1779" s="124"/>
      <c r="E1779" s="124"/>
      <c r="F1779" s="124"/>
      <c r="G1779" s="124"/>
      <c r="H1779" s="124"/>
      <c r="I1779" s="124"/>
      <c r="J1779" s="124"/>
      <c r="K1779" s="124"/>
      <c r="L1779" s="124"/>
      <c r="M1779" s="124"/>
      <c r="N1779" s="124"/>
      <c r="O1779" s="124"/>
      <c r="P1779" s="124"/>
      <c r="Q1779" s="124"/>
      <c r="R1779" s="124"/>
      <c r="S1779" s="124"/>
      <c r="T1779" s="124"/>
      <c r="U1779" s="124"/>
      <c r="V1779" s="124"/>
      <c r="W1779" s="124"/>
      <c r="X1779" s="124"/>
      <c r="Y1779" s="124"/>
    </row>
    <row r="1780" spans="1:25">
      <c r="A1780" s="124"/>
      <c r="B1780" s="124"/>
      <c r="C1780" s="124"/>
      <c r="D1780" s="124"/>
      <c r="E1780" s="124"/>
      <c r="F1780" s="124"/>
      <c r="G1780" s="124"/>
      <c r="H1780" s="124"/>
      <c r="I1780" s="124"/>
      <c r="J1780" s="124"/>
      <c r="K1780" s="124"/>
      <c r="L1780" s="124"/>
      <c r="M1780" s="124"/>
      <c r="N1780" s="124"/>
      <c r="O1780" s="124"/>
      <c r="P1780" s="124"/>
      <c r="Q1780" s="124"/>
      <c r="R1780" s="124"/>
      <c r="S1780" s="124"/>
      <c r="T1780" s="124"/>
      <c r="U1780" s="124"/>
      <c r="V1780" s="124"/>
      <c r="W1780" s="124"/>
      <c r="X1780" s="124"/>
      <c r="Y1780" s="124"/>
    </row>
    <row r="1781" spans="1:25">
      <c r="A1781" s="124"/>
      <c r="B1781" s="124"/>
      <c r="C1781" s="124"/>
      <c r="D1781" s="124"/>
      <c r="E1781" s="124"/>
      <c r="F1781" s="124"/>
      <c r="G1781" s="124"/>
      <c r="H1781" s="124"/>
      <c r="I1781" s="124"/>
      <c r="J1781" s="124"/>
      <c r="K1781" s="124"/>
      <c r="L1781" s="124"/>
      <c r="M1781" s="124"/>
      <c r="N1781" s="124"/>
      <c r="O1781" s="124"/>
      <c r="P1781" s="124"/>
      <c r="Q1781" s="124"/>
      <c r="R1781" s="124"/>
      <c r="S1781" s="124"/>
      <c r="T1781" s="124"/>
      <c r="U1781" s="124"/>
      <c r="V1781" s="124"/>
      <c r="W1781" s="124"/>
      <c r="X1781" s="124"/>
      <c r="Y1781" s="124"/>
    </row>
    <row r="1782" spans="1:25">
      <c r="A1782" s="124"/>
      <c r="B1782" s="124"/>
      <c r="C1782" s="124"/>
      <c r="D1782" s="124"/>
      <c r="E1782" s="124"/>
      <c r="F1782" s="124"/>
      <c r="G1782" s="124"/>
      <c r="H1782" s="124"/>
      <c r="I1782" s="124"/>
      <c r="J1782" s="124"/>
      <c r="K1782" s="124"/>
      <c r="L1782" s="124"/>
      <c r="M1782" s="124"/>
      <c r="N1782" s="124"/>
      <c r="O1782" s="124"/>
      <c r="P1782" s="124"/>
      <c r="Q1782" s="124"/>
      <c r="R1782" s="124"/>
      <c r="S1782" s="124"/>
      <c r="T1782" s="124"/>
      <c r="U1782" s="124"/>
      <c r="V1782" s="124"/>
      <c r="W1782" s="124"/>
      <c r="X1782" s="124"/>
      <c r="Y1782" s="124"/>
    </row>
    <row r="1783" spans="1:25">
      <c r="A1783" s="124"/>
      <c r="B1783" s="124"/>
      <c r="C1783" s="124"/>
      <c r="D1783" s="124"/>
      <c r="E1783" s="124"/>
      <c r="F1783" s="124"/>
      <c r="G1783" s="124"/>
      <c r="H1783" s="124"/>
      <c r="I1783" s="124"/>
      <c r="J1783" s="124"/>
      <c r="K1783" s="124"/>
      <c r="L1783" s="124"/>
      <c r="M1783" s="124"/>
      <c r="N1783" s="124"/>
      <c r="O1783" s="124"/>
      <c r="P1783" s="124"/>
      <c r="Q1783" s="124"/>
      <c r="R1783" s="124"/>
      <c r="S1783" s="124"/>
      <c r="T1783" s="124"/>
      <c r="U1783" s="124"/>
      <c r="V1783" s="124"/>
      <c r="W1783" s="124"/>
      <c r="X1783" s="124"/>
      <c r="Y1783" s="124"/>
    </row>
    <row r="1784" spans="1:25">
      <c r="A1784" s="124"/>
      <c r="B1784" s="124"/>
      <c r="C1784" s="124"/>
      <c r="D1784" s="124"/>
      <c r="E1784" s="124"/>
      <c r="F1784" s="124"/>
      <c r="G1784" s="124"/>
      <c r="H1784" s="124"/>
      <c r="I1784" s="124"/>
      <c r="J1784" s="124"/>
      <c r="K1784" s="124"/>
      <c r="L1784" s="124"/>
      <c r="M1784" s="124"/>
      <c r="N1784" s="124"/>
      <c r="O1784" s="124"/>
      <c r="P1784" s="124"/>
      <c r="Q1784" s="124"/>
      <c r="R1784" s="124"/>
      <c r="S1784" s="124"/>
      <c r="T1784" s="124"/>
      <c r="U1784" s="124"/>
      <c r="V1784" s="124"/>
      <c r="W1784" s="124"/>
      <c r="X1784" s="124"/>
      <c r="Y1784" s="124"/>
    </row>
    <row r="1785" spans="1:25">
      <c r="A1785" s="124"/>
      <c r="B1785" s="124"/>
      <c r="C1785" s="124"/>
      <c r="D1785" s="124"/>
      <c r="E1785" s="124"/>
      <c r="F1785" s="124"/>
      <c r="G1785" s="124"/>
      <c r="H1785" s="124"/>
      <c r="I1785" s="124"/>
      <c r="J1785" s="124"/>
      <c r="K1785" s="124"/>
      <c r="L1785" s="124"/>
      <c r="M1785" s="124"/>
      <c r="N1785" s="124"/>
      <c r="O1785" s="124"/>
      <c r="P1785" s="124"/>
      <c r="Q1785" s="124"/>
      <c r="R1785" s="124"/>
      <c r="S1785" s="124"/>
      <c r="T1785" s="124"/>
      <c r="U1785" s="124"/>
      <c r="V1785" s="124"/>
      <c r="W1785" s="124"/>
      <c r="X1785" s="124"/>
      <c r="Y1785" s="124"/>
    </row>
    <row r="1786" spans="1:25">
      <c r="A1786" s="124"/>
      <c r="B1786" s="124"/>
      <c r="C1786" s="124"/>
      <c r="D1786" s="124"/>
      <c r="E1786" s="124"/>
      <c r="F1786" s="124"/>
      <c r="G1786" s="124"/>
      <c r="H1786" s="124"/>
      <c r="I1786" s="124"/>
      <c r="J1786" s="124"/>
      <c r="K1786" s="124"/>
      <c r="L1786" s="124"/>
      <c r="M1786" s="124"/>
      <c r="N1786" s="124"/>
      <c r="O1786" s="124"/>
      <c r="P1786" s="124"/>
      <c r="Q1786" s="124"/>
      <c r="R1786" s="124"/>
      <c r="S1786" s="124"/>
      <c r="T1786" s="124"/>
      <c r="U1786" s="124"/>
      <c r="V1786" s="124"/>
      <c r="W1786" s="124"/>
      <c r="X1786" s="124"/>
      <c r="Y1786" s="124"/>
    </row>
    <row r="1787" spans="1:25">
      <c r="A1787" s="124"/>
      <c r="B1787" s="124"/>
      <c r="C1787" s="124"/>
      <c r="D1787" s="124"/>
      <c r="E1787" s="124"/>
      <c r="F1787" s="124"/>
      <c r="G1787" s="124"/>
      <c r="H1787" s="124"/>
      <c r="I1787" s="124"/>
      <c r="J1787" s="124"/>
      <c r="K1787" s="124"/>
      <c r="L1787" s="124"/>
      <c r="M1787" s="124"/>
      <c r="N1787" s="124"/>
      <c r="O1787" s="124"/>
      <c r="P1787" s="124"/>
      <c r="Q1787" s="124"/>
      <c r="R1787" s="124"/>
      <c r="S1787" s="124"/>
      <c r="T1787" s="124"/>
      <c r="U1787" s="124"/>
      <c r="V1787" s="124"/>
      <c r="W1787" s="124"/>
      <c r="X1787" s="124"/>
      <c r="Y1787" s="124"/>
    </row>
    <row r="1788" spans="1:25">
      <c r="A1788" s="124"/>
      <c r="B1788" s="124"/>
      <c r="C1788" s="124"/>
      <c r="D1788" s="124"/>
      <c r="E1788" s="124"/>
      <c r="F1788" s="124"/>
      <c r="G1788" s="124"/>
      <c r="H1788" s="124"/>
      <c r="I1788" s="124"/>
      <c r="J1788" s="124"/>
      <c r="K1788" s="124"/>
      <c r="L1788" s="124"/>
      <c r="M1788" s="124"/>
      <c r="N1788" s="124"/>
      <c r="O1788" s="124"/>
      <c r="P1788" s="124"/>
      <c r="Q1788" s="124"/>
      <c r="R1788" s="124"/>
      <c r="S1788" s="124"/>
      <c r="T1788" s="124"/>
      <c r="U1788" s="124"/>
      <c r="V1788" s="124"/>
      <c r="W1788" s="124"/>
      <c r="X1788" s="124"/>
      <c r="Y1788" s="124"/>
    </row>
    <row r="1789" spans="1:25">
      <c r="A1789" s="124"/>
      <c r="B1789" s="124"/>
      <c r="C1789" s="124"/>
      <c r="D1789" s="124"/>
      <c r="E1789" s="124"/>
      <c r="F1789" s="124"/>
      <c r="G1789" s="124"/>
      <c r="H1789" s="124"/>
      <c r="I1789" s="124"/>
      <c r="J1789" s="124"/>
      <c r="K1789" s="124"/>
      <c r="L1789" s="124"/>
      <c r="M1789" s="124"/>
      <c r="N1789" s="124"/>
      <c r="O1789" s="124"/>
      <c r="P1789" s="124"/>
      <c r="Q1789" s="124"/>
      <c r="R1789" s="124"/>
      <c r="S1789" s="124"/>
      <c r="T1789" s="124"/>
      <c r="U1789" s="124"/>
      <c r="V1789" s="124"/>
      <c r="W1789" s="124"/>
      <c r="X1789" s="124"/>
      <c r="Y1789" s="124"/>
    </row>
    <row r="1790" spans="1:25">
      <c r="A1790" s="124"/>
      <c r="B1790" s="124"/>
      <c r="C1790" s="124"/>
      <c r="D1790" s="124"/>
      <c r="E1790" s="124"/>
      <c r="F1790" s="124"/>
      <c r="G1790" s="124"/>
      <c r="H1790" s="124"/>
      <c r="I1790" s="124"/>
      <c r="J1790" s="124"/>
      <c r="K1790" s="124"/>
      <c r="L1790" s="124"/>
      <c r="M1790" s="124"/>
      <c r="N1790" s="124"/>
      <c r="O1790" s="124"/>
      <c r="P1790" s="124"/>
      <c r="Q1790" s="124"/>
      <c r="R1790" s="124"/>
      <c r="S1790" s="124"/>
      <c r="T1790" s="124"/>
      <c r="U1790" s="124"/>
      <c r="V1790" s="124"/>
      <c r="W1790" s="124"/>
      <c r="X1790" s="124"/>
      <c r="Y1790" s="124"/>
    </row>
    <row r="1791" spans="1:25">
      <c r="A1791" s="124"/>
      <c r="B1791" s="124"/>
      <c r="C1791" s="124"/>
      <c r="D1791" s="124"/>
      <c r="E1791" s="124"/>
      <c r="F1791" s="124"/>
      <c r="G1791" s="124"/>
      <c r="H1791" s="124"/>
      <c r="I1791" s="124"/>
      <c r="J1791" s="124"/>
      <c r="K1791" s="124"/>
      <c r="L1791" s="124"/>
      <c r="M1791" s="124"/>
      <c r="N1791" s="124"/>
      <c r="O1791" s="124"/>
      <c r="P1791" s="124"/>
      <c r="Q1791" s="124"/>
      <c r="R1791" s="124"/>
      <c r="S1791" s="124"/>
      <c r="T1791" s="124"/>
      <c r="U1791" s="124"/>
      <c r="V1791" s="124"/>
      <c r="W1791" s="124"/>
      <c r="X1791" s="124"/>
      <c r="Y1791" s="124"/>
    </row>
    <row r="1792" spans="1:25">
      <c r="A1792" s="124"/>
      <c r="B1792" s="124"/>
      <c r="C1792" s="124"/>
      <c r="D1792" s="124"/>
      <c r="E1792" s="124"/>
      <c r="F1792" s="124"/>
      <c r="G1792" s="124"/>
      <c r="H1792" s="124"/>
      <c r="I1792" s="124"/>
      <c r="J1792" s="124"/>
      <c r="K1792" s="124"/>
      <c r="L1792" s="124"/>
      <c r="M1792" s="124"/>
      <c r="N1792" s="124"/>
      <c r="O1792" s="124"/>
      <c r="P1792" s="124"/>
      <c r="Q1792" s="124"/>
      <c r="R1792" s="124"/>
      <c r="S1792" s="124"/>
      <c r="T1792" s="124"/>
      <c r="U1792" s="124"/>
      <c r="V1792" s="124"/>
      <c r="W1792" s="124"/>
      <c r="X1792" s="124"/>
      <c r="Y1792" s="124"/>
    </row>
    <row r="1793" spans="1:25">
      <c r="A1793" s="124"/>
      <c r="B1793" s="124"/>
      <c r="C1793" s="124"/>
      <c r="D1793" s="124"/>
      <c r="E1793" s="124"/>
      <c r="F1793" s="124"/>
      <c r="G1793" s="124"/>
      <c r="H1793" s="124"/>
      <c r="I1793" s="124"/>
      <c r="J1793" s="124"/>
      <c r="K1793" s="124"/>
      <c r="L1793" s="124"/>
      <c r="M1793" s="124"/>
      <c r="N1793" s="124"/>
      <c r="O1793" s="124"/>
      <c r="P1793" s="124"/>
      <c r="Q1793" s="124"/>
      <c r="R1793" s="124"/>
      <c r="S1793" s="124"/>
      <c r="T1793" s="124"/>
      <c r="U1793" s="124"/>
      <c r="V1793" s="124"/>
      <c r="W1793" s="124"/>
      <c r="X1793" s="124"/>
      <c r="Y1793" s="124"/>
    </row>
    <row r="1794" spans="1:25">
      <c r="A1794" s="124"/>
      <c r="B1794" s="124"/>
      <c r="C1794" s="124"/>
      <c r="D1794" s="124"/>
      <c r="E1794" s="124"/>
      <c r="F1794" s="124"/>
      <c r="G1794" s="124"/>
      <c r="H1794" s="124"/>
      <c r="I1794" s="124"/>
      <c r="J1794" s="124"/>
      <c r="K1794" s="124"/>
      <c r="L1794" s="124"/>
      <c r="M1794" s="124"/>
      <c r="N1794" s="124"/>
      <c r="O1794" s="124"/>
      <c r="P1794" s="124"/>
      <c r="Q1794" s="124"/>
      <c r="R1794" s="124"/>
      <c r="S1794" s="124"/>
      <c r="T1794" s="124"/>
      <c r="U1794" s="124"/>
      <c r="V1794" s="124"/>
      <c r="W1794" s="124"/>
      <c r="X1794" s="124"/>
      <c r="Y1794" s="124"/>
    </row>
    <row r="1795" spans="1:25">
      <c r="A1795" s="124"/>
      <c r="B1795" s="124"/>
      <c r="C1795" s="124"/>
      <c r="D1795" s="124"/>
      <c r="E1795" s="124"/>
      <c r="F1795" s="124"/>
      <c r="G1795" s="124"/>
      <c r="H1795" s="124"/>
      <c r="I1795" s="124"/>
      <c r="J1795" s="124"/>
      <c r="K1795" s="124"/>
      <c r="L1795" s="124"/>
      <c r="M1795" s="124"/>
      <c r="N1795" s="124"/>
      <c r="O1795" s="124"/>
      <c r="P1795" s="124"/>
      <c r="Q1795" s="124"/>
      <c r="R1795" s="124"/>
      <c r="S1795" s="124"/>
      <c r="T1795" s="124"/>
      <c r="U1795" s="124"/>
      <c r="V1795" s="124"/>
      <c r="W1795" s="124"/>
      <c r="X1795" s="124"/>
      <c r="Y1795" s="124"/>
    </row>
    <row r="1796" spans="1:25">
      <c r="A1796" s="124"/>
      <c r="B1796" s="124"/>
      <c r="C1796" s="124"/>
      <c r="D1796" s="124"/>
      <c r="E1796" s="124"/>
      <c r="F1796" s="124"/>
      <c r="G1796" s="124"/>
      <c r="H1796" s="124"/>
      <c r="I1796" s="124"/>
      <c r="J1796" s="124"/>
      <c r="K1796" s="124"/>
      <c r="L1796" s="124"/>
      <c r="M1796" s="124"/>
      <c r="N1796" s="124"/>
      <c r="O1796" s="124"/>
      <c r="P1796" s="124"/>
      <c r="Q1796" s="124"/>
      <c r="R1796" s="124"/>
      <c r="S1796" s="124"/>
      <c r="T1796" s="124"/>
      <c r="U1796" s="124"/>
      <c r="V1796" s="124"/>
      <c r="W1796" s="124"/>
      <c r="X1796" s="124"/>
      <c r="Y1796" s="124"/>
    </row>
    <row r="1797" spans="1:25">
      <c r="A1797" s="124"/>
      <c r="B1797" s="124"/>
      <c r="C1797" s="124"/>
      <c r="D1797" s="124"/>
      <c r="E1797" s="124"/>
      <c r="F1797" s="124"/>
      <c r="G1797" s="124"/>
      <c r="H1797" s="124"/>
      <c r="I1797" s="124"/>
      <c r="J1797" s="124"/>
      <c r="K1797" s="124"/>
      <c r="L1797" s="124"/>
      <c r="M1797" s="124"/>
      <c r="N1797" s="124"/>
      <c r="O1797" s="124"/>
      <c r="P1797" s="124"/>
      <c r="Q1797" s="124"/>
      <c r="R1797" s="124"/>
      <c r="S1797" s="124"/>
      <c r="T1797" s="124"/>
      <c r="U1797" s="124"/>
      <c r="V1797" s="124"/>
      <c r="W1797" s="124"/>
      <c r="X1797" s="124"/>
      <c r="Y1797" s="124"/>
    </row>
    <row r="1798" spans="1:25">
      <c r="A1798" s="124"/>
      <c r="B1798" s="124"/>
      <c r="C1798" s="124"/>
      <c r="D1798" s="124"/>
      <c r="E1798" s="124"/>
      <c r="F1798" s="124"/>
      <c r="G1798" s="124"/>
      <c r="H1798" s="124"/>
      <c r="I1798" s="124"/>
      <c r="J1798" s="124"/>
      <c r="K1798" s="124"/>
      <c r="L1798" s="124"/>
      <c r="M1798" s="124"/>
      <c r="N1798" s="124"/>
      <c r="O1798" s="124"/>
      <c r="P1798" s="124"/>
      <c r="Q1798" s="124"/>
      <c r="R1798" s="124"/>
      <c r="S1798" s="124"/>
      <c r="T1798" s="124"/>
      <c r="U1798" s="124"/>
      <c r="V1798" s="124"/>
      <c r="W1798" s="124"/>
      <c r="X1798" s="124"/>
      <c r="Y1798" s="124"/>
    </row>
    <row r="1799" spans="1:25">
      <c r="A1799" s="124"/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  <c r="N1799" s="124"/>
      <c r="O1799" s="124"/>
      <c r="P1799" s="124"/>
      <c r="Q1799" s="124"/>
      <c r="R1799" s="124"/>
      <c r="S1799" s="124"/>
      <c r="T1799" s="124"/>
      <c r="U1799" s="124"/>
      <c r="V1799" s="124"/>
      <c r="W1799" s="124"/>
      <c r="X1799" s="124"/>
      <c r="Y1799" s="124"/>
    </row>
    <row r="1800" spans="1:25">
      <c r="A1800" s="124"/>
      <c r="B1800" s="124"/>
      <c r="C1800" s="124"/>
      <c r="D1800" s="124"/>
      <c r="E1800" s="124"/>
      <c r="F1800" s="124"/>
      <c r="G1800" s="124"/>
      <c r="H1800" s="124"/>
      <c r="I1800" s="124"/>
      <c r="J1800" s="124"/>
      <c r="K1800" s="124"/>
      <c r="L1800" s="124"/>
      <c r="M1800" s="124"/>
      <c r="N1800" s="124"/>
      <c r="O1800" s="124"/>
      <c r="P1800" s="124"/>
      <c r="Q1800" s="124"/>
      <c r="R1800" s="124"/>
      <c r="S1800" s="124"/>
      <c r="T1800" s="124"/>
      <c r="U1800" s="124"/>
      <c r="V1800" s="124"/>
      <c r="W1800" s="124"/>
      <c r="X1800" s="124"/>
      <c r="Y1800" s="124"/>
    </row>
    <row r="1801" spans="1:25">
      <c r="A1801" s="124"/>
      <c r="B1801" s="124"/>
      <c r="C1801" s="124"/>
      <c r="D1801" s="124"/>
      <c r="E1801" s="124"/>
      <c r="F1801" s="124"/>
      <c r="G1801" s="124"/>
      <c r="H1801" s="124"/>
      <c r="I1801" s="124"/>
      <c r="J1801" s="124"/>
      <c r="K1801" s="124"/>
      <c r="L1801" s="124"/>
      <c r="M1801" s="124"/>
      <c r="N1801" s="124"/>
      <c r="O1801" s="124"/>
      <c r="P1801" s="124"/>
      <c r="Q1801" s="124"/>
      <c r="R1801" s="124"/>
      <c r="S1801" s="124"/>
      <c r="T1801" s="124"/>
      <c r="U1801" s="124"/>
      <c r="V1801" s="124"/>
      <c r="W1801" s="124"/>
      <c r="X1801" s="124"/>
      <c r="Y1801" s="124"/>
    </row>
    <row r="1802" spans="1:25">
      <c r="A1802" s="124"/>
      <c r="B1802" s="124"/>
      <c r="C1802" s="124"/>
      <c r="D1802" s="124"/>
      <c r="E1802" s="124"/>
      <c r="F1802" s="124"/>
      <c r="G1802" s="124"/>
      <c r="H1802" s="124"/>
      <c r="I1802" s="124"/>
      <c r="J1802" s="124"/>
      <c r="K1802" s="124"/>
      <c r="L1802" s="124"/>
      <c r="M1802" s="124"/>
      <c r="N1802" s="124"/>
      <c r="O1802" s="124"/>
      <c r="P1802" s="124"/>
      <c r="Q1802" s="124"/>
      <c r="R1802" s="124"/>
      <c r="S1802" s="124"/>
      <c r="T1802" s="124"/>
      <c r="U1802" s="124"/>
      <c r="V1802" s="124"/>
      <c r="W1802" s="124"/>
      <c r="X1802" s="124"/>
      <c r="Y1802" s="124"/>
    </row>
    <row r="1803" spans="1:25">
      <c r="A1803" s="124"/>
      <c r="B1803" s="124"/>
      <c r="C1803" s="124"/>
      <c r="D1803" s="124"/>
      <c r="E1803" s="124"/>
      <c r="F1803" s="124"/>
      <c r="G1803" s="124"/>
      <c r="H1803" s="124"/>
      <c r="I1803" s="124"/>
      <c r="J1803" s="124"/>
      <c r="K1803" s="124"/>
      <c r="L1803" s="124"/>
      <c r="M1803" s="124"/>
      <c r="N1803" s="124"/>
      <c r="O1803" s="124"/>
      <c r="P1803" s="124"/>
      <c r="Q1803" s="124"/>
      <c r="R1803" s="124"/>
      <c r="S1803" s="124"/>
      <c r="T1803" s="124"/>
      <c r="U1803" s="124"/>
      <c r="V1803" s="124"/>
      <c r="W1803" s="124"/>
      <c r="X1803" s="124"/>
      <c r="Y1803" s="124"/>
    </row>
    <row r="1804" spans="1:25">
      <c r="A1804" s="124"/>
      <c r="B1804" s="124"/>
      <c r="C1804" s="124"/>
      <c r="D1804" s="124"/>
      <c r="E1804" s="124"/>
      <c r="F1804" s="124"/>
      <c r="G1804" s="124"/>
      <c r="H1804" s="124"/>
      <c r="I1804" s="124"/>
      <c r="J1804" s="124"/>
      <c r="K1804" s="124"/>
      <c r="L1804" s="124"/>
      <c r="M1804" s="124"/>
      <c r="N1804" s="124"/>
      <c r="O1804" s="124"/>
      <c r="P1804" s="124"/>
      <c r="Q1804" s="124"/>
      <c r="R1804" s="124"/>
      <c r="S1804" s="124"/>
      <c r="T1804" s="124"/>
      <c r="U1804" s="124"/>
      <c r="V1804" s="124"/>
      <c r="W1804" s="124"/>
      <c r="X1804" s="124"/>
      <c r="Y1804" s="124"/>
    </row>
    <row r="1805" spans="1:25">
      <c r="A1805" s="124"/>
      <c r="B1805" s="124"/>
      <c r="C1805" s="124"/>
      <c r="D1805" s="124"/>
      <c r="E1805" s="124"/>
      <c r="F1805" s="124"/>
      <c r="G1805" s="124"/>
      <c r="H1805" s="124"/>
      <c r="I1805" s="124"/>
      <c r="J1805" s="124"/>
      <c r="K1805" s="124"/>
      <c r="L1805" s="124"/>
      <c r="M1805" s="124"/>
      <c r="N1805" s="124"/>
      <c r="O1805" s="124"/>
      <c r="P1805" s="124"/>
      <c r="Q1805" s="124"/>
      <c r="R1805" s="124"/>
      <c r="S1805" s="124"/>
      <c r="T1805" s="124"/>
      <c r="U1805" s="124"/>
      <c r="V1805" s="124"/>
      <c r="W1805" s="124"/>
      <c r="X1805" s="124"/>
      <c r="Y1805" s="124"/>
    </row>
    <row r="1806" spans="1:25">
      <c r="A1806" s="124"/>
      <c r="B1806" s="124"/>
      <c r="C1806" s="124"/>
      <c r="D1806" s="124"/>
      <c r="E1806" s="124"/>
      <c r="F1806" s="124"/>
      <c r="G1806" s="124"/>
      <c r="H1806" s="124"/>
      <c r="I1806" s="124"/>
      <c r="J1806" s="124"/>
      <c r="K1806" s="124"/>
      <c r="L1806" s="124"/>
      <c r="M1806" s="124"/>
      <c r="N1806" s="124"/>
      <c r="O1806" s="124"/>
      <c r="P1806" s="124"/>
      <c r="Q1806" s="124"/>
      <c r="R1806" s="124"/>
      <c r="S1806" s="124"/>
      <c r="T1806" s="124"/>
      <c r="U1806" s="124"/>
      <c r="V1806" s="124"/>
      <c r="W1806" s="124"/>
      <c r="X1806" s="124"/>
      <c r="Y1806" s="124"/>
    </row>
    <row r="1807" spans="1:25">
      <c r="A1807" s="124"/>
      <c r="B1807" s="124"/>
      <c r="C1807" s="124"/>
      <c r="D1807" s="124"/>
      <c r="E1807" s="124"/>
      <c r="F1807" s="124"/>
      <c r="G1807" s="124"/>
      <c r="H1807" s="124"/>
      <c r="I1807" s="124"/>
      <c r="J1807" s="124"/>
      <c r="K1807" s="124"/>
      <c r="L1807" s="124"/>
      <c r="M1807" s="124"/>
      <c r="N1807" s="124"/>
      <c r="O1807" s="124"/>
      <c r="P1807" s="124"/>
      <c r="Q1807" s="124"/>
      <c r="R1807" s="124"/>
      <c r="S1807" s="124"/>
      <c r="T1807" s="124"/>
      <c r="U1807" s="124"/>
      <c r="V1807" s="124"/>
      <c r="W1807" s="124"/>
      <c r="X1807" s="124"/>
      <c r="Y1807" s="124"/>
    </row>
    <row r="1808" spans="1:25">
      <c r="A1808" s="124"/>
      <c r="B1808" s="124"/>
      <c r="C1808" s="124"/>
      <c r="D1808" s="124"/>
      <c r="E1808" s="124"/>
      <c r="F1808" s="124"/>
      <c r="G1808" s="124"/>
      <c r="H1808" s="124"/>
      <c r="I1808" s="124"/>
      <c r="J1808" s="124"/>
      <c r="K1808" s="124"/>
      <c r="L1808" s="124"/>
      <c r="M1808" s="124"/>
      <c r="N1808" s="124"/>
      <c r="O1808" s="124"/>
      <c r="P1808" s="124"/>
      <c r="Q1808" s="124"/>
      <c r="R1808" s="124"/>
      <c r="S1808" s="124"/>
      <c r="T1808" s="124"/>
      <c r="U1808" s="124"/>
      <c r="V1808" s="124"/>
      <c r="W1808" s="124"/>
      <c r="X1808" s="124"/>
      <c r="Y1808" s="124"/>
    </row>
    <row r="1809" spans="1:25">
      <c r="A1809" s="124"/>
      <c r="B1809" s="124"/>
      <c r="C1809" s="124"/>
      <c r="D1809" s="124"/>
      <c r="E1809" s="124"/>
      <c r="F1809" s="124"/>
      <c r="G1809" s="124"/>
      <c r="H1809" s="124"/>
      <c r="I1809" s="124"/>
      <c r="J1809" s="124"/>
      <c r="K1809" s="124"/>
      <c r="L1809" s="124"/>
      <c r="M1809" s="124"/>
      <c r="N1809" s="124"/>
      <c r="O1809" s="124"/>
      <c r="P1809" s="124"/>
      <c r="Q1809" s="124"/>
      <c r="R1809" s="124"/>
      <c r="S1809" s="124"/>
      <c r="T1809" s="124"/>
      <c r="U1809" s="124"/>
      <c r="V1809" s="124"/>
      <c r="W1809" s="124"/>
      <c r="X1809" s="124"/>
      <c r="Y1809" s="124"/>
    </row>
    <row r="1810" spans="1:25">
      <c r="A1810" s="124"/>
      <c r="B1810" s="124"/>
      <c r="C1810" s="124"/>
      <c r="D1810" s="124"/>
      <c r="E1810" s="124"/>
      <c r="F1810" s="124"/>
      <c r="G1810" s="124"/>
      <c r="H1810" s="124"/>
      <c r="I1810" s="124"/>
      <c r="J1810" s="124"/>
      <c r="K1810" s="124"/>
      <c r="L1810" s="124"/>
      <c r="M1810" s="124"/>
      <c r="N1810" s="124"/>
      <c r="O1810" s="124"/>
      <c r="P1810" s="124"/>
      <c r="Q1810" s="124"/>
      <c r="R1810" s="124"/>
      <c r="S1810" s="124"/>
      <c r="T1810" s="124"/>
      <c r="U1810" s="124"/>
      <c r="V1810" s="124"/>
      <c r="W1810" s="124"/>
      <c r="X1810" s="124"/>
      <c r="Y1810" s="124"/>
    </row>
    <row r="1811" spans="1:25">
      <c r="A1811" s="124"/>
      <c r="B1811" s="124"/>
      <c r="C1811" s="124"/>
      <c r="D1811" s="124"/>
      <c r="E1811" s="124"/>
      <c r="F1811" s="124"/>
      <c r="G1811" s="124"/>
      <c r="H1811" s="124"/>
      <c r="I1811" s="124"/>
      <c r="J1811" s="124"/>
      <c r="K1811" s="124"/>
      <c r="L1811" s="124"/>
      <c r="M1811" s="124"/>
      <c r="N1811" s="124"/>
      <c r="O1811" s="124"/>
      <c r="P1811" s="124"/>
      <c r="Q1811" s="124"/>
      <c r="R1811" s="124"/>
      <c r="S1811" s="124"/>
      <c r="T1811" s="124"/>
      <c r="U1811" s="124"/>
      <c r="V1811" s="124"/>
      <c r="W1811" s="124"/>
      <c r="X1811" s="124"/>
      <c r="Y1811" s="124"/>
    </row>
    <row r="1812" spans="1:25">
      <c r="A1812" s="124"/>
      <c r="B1812" s="124"/>
      <c r="C1812" s="124"/>
      <c r="D1812" s="124"/>
      <c r="E1812" s="124"/>
      <c r="F1812" s="124"/>
      <c r="G1812" s="124"/>
      <c r="H1812" s="124"/>
      <c r="I1812" s="124"/>
      <c r="J1812" s="124"/>
      <c r="K1812" s="124"/>
      <c r="L1812" s="124"/>
      <c r="M1812" s="124"/>
      <c r="N1812" s="124"/>
      <c r="O1812" s="124"/>
      <c r="P1812" s="124"/>
      <c r="Q1812" s="124"/>
      <c r="R1812" s="124"/>
      <c r="S1812" s="124"/>
      <c r="T1812" s="124"/>
      <c r="U1812" s="124"/>
      <c r="V1812" s="124"/>
      <c r="W1812" s="124"/>
      <c r="X1812" s="124"/>
      <c r="Y1812" s="124"/>
    </row>
    <row r="1813" spans="1:25">
      <c r="A1813" s="124"/>
      <c r="B1813" s="124"/>
      <c r="C1813" s="124"/>
      <c r="D1813" s="124"/>
      <c r="E1813" s="124"/>
      <c r="F1813" s="124"/>
      <c r="G1813" s="124"/>
      <c r="H1813" s="124"/>
      <c r="I1813" s="124"/>
      <c r="J1813" s="124"/>
      <c r="K1813" s="124"/>
      <c r="L1813" s="124"/>
      <c r="M1813" s="124"/>
      <c r="N1813" s="124"/>
      <c r="O1813" s="124"/>
      <c r="P1813" s="124"/>
      <c r="Q1813" s="124"/>
      <c r="R1813" s="124"/>
      <c r="S1813" s="124"/>
      <c r="T1813" s="124"/>
      <c r="U1813" s="124"/>
      <c r="V1813" s="124"/>
      <c r="W1813" s="124"/>
      <c r="X1813" s="124"/>
      <c r="Y1813" s="124"/>
    </row>
    <row r="1814" spans="1:25">
      <c r="A1814" s="124"/>
      <c r="B1814" s="124"/>
      <c r="C1814" s="124"/>
      <c r="D1814" s="124"/>
      <c r="E1814" s="124"/>
      <c r="F1814" s="124"/>
      <c r="G1814" s="124"/>
      <c r="H1814" s="124"/>
      <c r="I1814" s="124"/>
      <c r="J1814" s="124"/>
      <c r="K1814" s="124"/>
      <c r="L1814" s="124"/>
      <c r="M1814" s="124"/>
      <c r="N1814" s="124"/>
      <c r="O1814" s="124"/>
      <c r="P1814" s="124"/>
      <c r="Q1814" s="124"/>
      <c r="R1814" s="124"/>
      <c r="S1814" s="124"/>
      <c r="T1814" s="124"/>
      <c r="U1814" s="124"/>
      <c r="V1814" s="124"/>
      <c r="W1814" s="124"/>
      <c r="X1814" s="124"/>
      <c r="Y1814" s="124"/>
    </row>
    <row r="1815" spans="1:25">
      <c r="A1815" s="124"/>
      <c r="B1815" s="124"/>
      <c r="C1815" s="124"/>
      <c r="D1815" s="124"/>
      <c r="E1815" s="124"/>
      <c r="F1815" s="124"/>
      <c r="G1815" s="124"/>
      <c r="H1815" s="124"/>
      <c r="I1815" s="124"/>
      <c r="J1815" s="124"/>
      <c r="K1815" s="124"/>
      <c r="L1815" s="124"/>
      <c r="M1815" s="124"/>
      <c r="N1815" s="124"/>
      <c r="O1815" s="124"/>
      <c r="P1815" s="124"/>
      <c r="Q1815" s="124"/>
      <c r="R1815" s="124"/>
      <c r="S1815" s="124"/>
      <c r="T1815" s="124"/>
      <c r="U1815" s="124"/>
      <c r="V1815" s="124"/>
      <c r="W1815" s="124"/>
      <c r="X1815" s="124"/>
      <c r="Y1815" s="124"/>
    </row>
    <row r="1816" spans="1:25">
      <c r="A1816" s="124"/>
      <c r="B1816" s="124"/>
      <c r="C1816" s="124"/>
      <c r="D1816" s="124"/>
      <c r="E1816" s="124"/>
      <c r="F1816" s="124"/>
      <c r="G1816" s="124"/>
      <c r="H1816" s="124"/>
      <c r="I1816" s="124"/>
      <c r="J1816" s="124"/>
      <c r="K1816" s="124"/>
      <c r="L1816" s="124"/>
      <c r="M1816" s="124"/>
      <c r="N1816" s="124"/>
      <c r="O1816" s="124"/>
      <c r="P1816" s="124"/>
      <c r="Q1816" s="124"/>
      <c r="R1816" s="124"/>
      <c r="S1816" s="124"/>
      <c r="T1816" s="124"/>
      <c r="U1816" s="124"/>
      <c r="V1816" s="124"/>
      <c r="W1816" s="124"/>
      <c r="X1816" s="124"/>
      <c r="Y1816" s="124"/>
    </row>
    <row r="1817" spans="1:25">
      <c r="A1817" s="124"/>
      <c r="B1817" s="124"/>
      <c r="C1817" s="124"/>
      <c r="D1817" s="124"/>
      <c r="E1817" s="124"/>
      <c r="F1817" s="124"/>
      <c r="G1817" s="124"/>
      <c r="H1817" s="124"/>
      <c r="I1817" s="124"/>
      <c r="J1817" s="124"/>
      <c r="K1817" s="124"/>
      <c r="L1817" s="124"/>
      <c r="M1817" s="124"/>
      <c r="N1817" s="124"/>
      <c r="O1817" s="124"/>
      <c r="P1817" s="124"/>
      <c r="Q1817" s="124"/>
      <c r="R1817" s="124"/>
      <c r="S1817" s="124"/>
      <c r="T1817" s="124"/>
      <c r="U1817" s="124"/>
      <c r="V1817" s="124"/>
      <c r="W1817" s="124"/>
      <c r="X1817" s="124"/>
      <c r="Y1817" s="124"/>
    </row>
    <row r="1818" spans="1:25">
      <c r="A1818" s="124"/>
      <c r="B1818" s="124"/>
      <c r="C1818" s="124"/>
      <c r="D1818" s="124"/>
      <c r="E1818" s="124"/>
      <c r="F1818" s="124"/>
      <c r="G1818" s="124"/>
      <c r="H1818" s="124"/>
      <c r="I1818" s="124"/>
      <c r="J1818" s="124"/>
      <c r="K1818" s="124"/>
      <c r="L1818" s="124"/>
      <c r="M1818" s="124"/>
      <c r="N1818" s="124"/>
      <c r="O1818" s="124"/>
      <c r="P1818" s="124"/>
      <c r="Q1818" s="124"/>
      <c r="R1818" s="124"/>
      <c r="S1818" s="124"/>
      <c r="T1818" s="124"/>
      <c r="U1818" s="124"/>
      <c r="V1818" s="124"/>
      <c r="W1818" s="124"/>
      <c r="X1818" s="124"/>
      <c r="Y1818" s="124"/>
    </row>
    <row r="1819" spans="1:25">
      <c r="A1819" s="124"/>
      <c r="B1819" s="124"/>
      <c r="C1819" s="124"/>
      <c r="D1819" s="124"/>
      <c r="E1819" s="124"/>
      <c r="F1819" s="124"/>
      <c r="G1819" s="124"/>
      <c r="H1819" s="124"/>
      <c r="I1819" s="124"/>
      <c r="J1819" s="124"/>
      <c r="K1819" s="124"/>
      <c r="L1819" s="124"/>
      <c r="M1819" s="124"/>
      <c r="N1819" s="124"/>
      <c r="O1819" s="124"/>
      <c r="P1819" s="124"/>
      <c r="Q1819" s="124"/>
      <c r="R1819" s="124"/>
      <c r="S1819" s="124"/>
      <c r="T1819" s="124"/>
      <c r="U1819" s="124"/>
      <c r="V1819" s="124"/>
      <c r="W1819" s="124"/>
      <c r="X1819" s="124"/>
      <c r="Y1819" s="124"/>
    </row>
    <row r="1820" spans="1:25">
      <c r="A1820" s="124"/>
      <c r="B1820" s="124"/>
      <c r="C1820" s="124"/>
      <c r="D1820" s="124"/>
      <c r="E1820" s="124"/>
      <c r="F1820" s="124"/>
      <c r="G1820" s="124"/>
      <c r="H1820" s="124"/>
      <c r="I1820" s="124"/>
      <c r="J1820" s="124"/>
      <c r="K1820" s="124"/>
      <c r="L1820" s="124"/>
      <c r="M1820" s="124"/>
      <c r="N1820" s="124"/>
      <c r="O1820" s="124"/>
      <c r="P1820" s="124"/>
      <c r="Q1820" s="124"/>
      <c r="R1820" s="124"/>
      <c r="S1820" s="124"/>
      <c r="T1820" s="124"/>
      <c r="U1820" s="124"/>
      <c r="V1820" s="124"/>
      <c r="W1820" s="124"/>
      <c r="X1820" s="124"/>
      <c r="Y1820" s="124"/>
    </row>
    <row r="1821" spans="1:25">
      <c r="A1821" s="124"/>
      <c r="B1821" s="124"/>
      <c r="C1821" s="124"/>
      <c r="D1821" s="124"/>
      <c r="E1821" s="124"/>
      <c r="F1821" s="124"/>
      <c r="G1821" s="124"/>
      <c r="H1821" s="124"/>
      <c r="I1821" s="124"/>
      <c r="J1821" s="124"/>
      <c r="K1821" s="124"/>
      <c r="L1821" s="124"/>
      <c r="M1821" s="124"/>
      <c r="N1821" s="124"/>
      <c r="O1821" s="124"/>
      <c r="P1821" s="124"/>
      <c r="Q1821" s="124"/>
      <c r="R1821" s="124"/>
      <c r="S1821" s="124"/>
      <c r="T1821" s="124"/>
      <c r="U1821" s="124"/>
      <c r="V1821" s="124"/>
      <c r="W1821" s="124"/>
      <c r="X1821" s="124"/>
      <c r="Y1821" s="124"/>
    </row>
    <row r="1822" spans="1:25">
      <c r="A1822" s="124"/>
      <c r="B1822" s="124"/>
      <c r="C1822" s="124"/>
      <c r="D1822" s="124"/>
      <c r="E1822" s="124"/>
      <c r="F1822" s="124"/>
      <c r="G1822" s="124"/>
      <c r="H1822" s="124"/>
      <c r="I1822" s="124"/>
      <c r="J1822" s="124"/>
      <c r="K1822" s="124"/>
      <c r="L1822" s="124"/>
      <c r="M1822" s="124"/>
      <c r="N1822" s="124"/>
      <c r="O1822" s="124"/>
      <c r="P1822" s="124"/>
      <c r="Q1822" s="124"/>
      <c r="R1822" s="124"/>
      <c r="S1822" s="124"/>
      <c r="T1822" s="124"/>
      <c r="U1822" s="124"/>
      <c r="V1822" s="124"/>
      <c r="W1822" s="124"/>
      <c r="X1822" s="124"/>
      <c r="Y1822" s="124"/>
    </row>
    <row r="1823" spans="1:25">
      <c r="A1823" s="124"/>
      <c r="B1823" s="124"/>
      <c r="C1823" s="124"/>
      <c r="D1823" s="124"/>
      <c r="E1823" s="124"/>
      <c r="F1823" s="124"/>
      <c r="G1823" s="124"/>
      <c r="H1823" s="124"/>
      <c r="I1823" s="124"/>
      <c r="J1823" s="124"/>
      <c r="K1823" s="124"/>
      <c r="L1823" s="124"/>
      <c r="M1823" s="124"/>
      <c r="N1823" s="124"/>
      <c r="O1823" s="124"/>
      <c r="P1823" s="124"/>
      <c r="Q1823" s="124"/>
      <c r="R1823" s="124"/>
      <c r="S1823" s="124"/>
      <c r="T1823" s="124"/>
      <c r="U1823" s="124"/>
      <c r="V1823" s="124"/>
      <c r="W1823" s="124"/>
      <c r="X1823" s="124"/>
      <c r="Y1823" s="124"/>
    </row>
    <row r="1824" spans="1:25">
      <c r="A1824" s="124"/>
      <c r="B1824" s="124"/>
      <c r="C1824" s="124"/>
      <c r="D1824" s="124"/>
      <c r="E1824" s="124"/>
      <c r="F1824" s="124"/>
      <c r="G1824" s="124"/>
      <c r="H1824" s="124"/>
      <c r="I1824" s="124"/>
      <c r="J1824" s="124"/>
      <c r="K1824" s="124"/>
      <c r="L1824" s="124"/>
      <c r="M1824" s="124"/>
      <c r="N1824" s="124"/>
      <c r="O1824" s="124"/>
      <c r="P1824" s="124"/>
      <c r="Q1824" s="124"/>
      <c r="R1824" s="124"/>
      <c r="S1824" s="124"/>
      <c r="T1824" s="124"/>
      <c r="U1824" s="124"/>
      <c r="V1824" s="124"/>
      <c r="W1824" s="124"/>
      <c r="X1824" s="124"/>
      <c r="Y1824" s="124"/>
    </row>
    <row r="1825" spans="1:25">
      <c r="A1825" s="124"/>
      <c r="B1825" s="124"/>
      <c r="C1825" s="124"/>
      <c r="D1825" s="124"/>
      <c r="E1825" s="124"/>
      <c r="F1825" s="124"/>
      <c r="G1825" s="124"/>
      <c r="H1825" s="124"/>
      <c r="I1825" s="124"/>
      <c r="J1825" s="124"/>
      <c r="K1825" s="124"/>
      <c r="L1825" s="124"/>
      <c r="M1825" s="124"/>
      <c r="N1825" s="124"/>
      <c r="O1825" s="124"/>
      <c r="P1825" s="124"/>
      <c r="Q1825" s="124"/>
      <c r="R1825" s="124"/>
      <c r="S1825" s="124"/>
      <c r="T1825" s="124"/>
      <c r="U1825" s="124"/>
      <c r="V1825" s="124"/>
      <c r="W1825" s="124"/>
      <c r="X1825" s="124"/>
      <c r="Y1825" s="124"/>
    </row>
    <row r="1826" spans="1:25">
      <c r="A1826" s="124"/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124"/>
      <c r="L1826" s="124"/>
      <c r="M1826" s="124"/>
      <c r="N1826" s="124"/>
      <c r="O1826" s="124"/>
      <c r="P1826" s="124"/>
      <c r="Q1826" s="124"/>
      <c r="R1826" s="124"/>
      <c r="S1826" s="124"/>
      <c r="T1826" s="124"/>
      <c r="U1826" s="124"/>
      <c r="V1826" s="124"/>
      <c r="W1826" s="124"/>
      <c r="X1826" s="124"/>
      <c r="Y1826" s="124"/>
    </row>
    <row r="1827" spans="1:25">
      <c r="A1827" s="124"/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  <c r="N1827" s="124"/>
      <c r="O1827" s="124"/>
      <c r="P1827" s="124"/>
      <c r="Q1827" s="124"/>
      <c r="R1827" s="124"/>
      <c r="S1827" s="124"/>
      <c r="T1827" s="124"/>
      <c r="U1827" s="124"/>
      <c r="V1827" s="124"/>
      <c r="W1827" s="124"/>
      <c r="X1827" s="124"/>
      <c r="Y1827" s="124"/>
    </row>
    <row r="1828" spans="1:25">
      <c r="A1828" s="124"/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  <c r="N1828" s="124"/>
      <c r="O1828" s="124"/>
      <c r="P1828" s="124"/>
      <c r="Q1828" s="124"/>
      <c r="R1828" s="124"/>
      <c r="S1828" s="124"/>
      <c r="T1828" s="124"/>
      <c r="U1828" s="124"/>
      <c r="V1828" s="124"/>
      <c r="W1828" s="124"/>
      <c r="X1828" s="124"/>
      <c r="Y1828" s="124"/>
    </row>
    <row r="1829" spans="1:25">
      <c r="A1829" s="124"/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  <c r="N1829" s="124"/>
      <c r="O1829" s="124"/>
      <c r="P1829" s="124"/>
      <c r="Q1829" s="124"/>
      <c r="R1829" s="124"/>
      <c r="S1829" s="124"/>
      <c r="T1829" s="124"/>
      <c r="U1829" s="124"/>
      <c r="V1829" s="124"/>
      <c r="W1829" s="124"/>
      <c r="X1829" s="124"/>
      <c r="Y1829" s="124"/>
    </row>
    <row r="1830" spans="1:25">
      <c r="A1830" s="124"/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  <c r="N1830" s="124"/>
      <c r="O1830" s="124"/>
      <c r="P1830" s="124"/>
      <c r="Q1830" s="124"/>
      <c r="R1830" s="124"/>
      <c r="S1830" s="124"/>
      <c r="T1830" s="124"/>
      <c r="U1830" s="124"/>
      <c r="V1830" s="124"/>
      <c r="W1830" s="124"/>
      <c r="X1830" s="124"/>
      <c r="Y1830" s="124"/>
    </row>
    <row r="1831" spans="1:25">
      <c r="A1831" s="124"/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  <c r="N1831" s="124"/>
      <c r="O1831" s="124"/>
      <c r="P1831" s="124"/>
      <c r="Q1831" s="124"/>
      <c r="R1831" s="124"/>
      <c r="S1831" s="124"/>
      <c r="T1831" s="124"/>
      <c r="U1831" s="124"/>
      <c r="V1831" s="124"/>
      <c r="W1831" s="124"/>
      <c r="X1831" s="124"/>
      <c r="Y1831" s="124"/>
    </row>
    <row r="1832" spans="1:25">
      <c r="A1832" s="124"/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  <c r="N1832" s="124"/>
      <c r="O1832" s="124"/>
      <c r="P1832" s="124"/>
      <c r="Q1832" s="124"/>
      <c r="R1832" s="124"/>
      <c r="S1832" s="124"/>
      <c r="T1832" s="124"/>
      <c r="U1832" s="124"/>
      <c r="V1832" s="124"/>
      <c r="W1832" s="124"/>
      <c r="X1832" s="124"/>
      <c r="Y1832" s="124"/>
    </row>
    <row r="1833" spans="1:25">
      <c r="A1833" s="124"/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  <c r="N1833" s="124"/>
      <c r="O1833" s="124"/>
      <c r="P1833" s="124"/>
      <c r="Q1833" s="124"/>
      <c r="R1833" s="124"/>
      <c r="S1833" s="124"/>
      <c r="T1833" s="124"/>
      <c r="U1833" s="124"/>
      <c r="V1833" s="124"/>
      <c r="W1833" s="124"/>
      <c r="X1833" s="124"/>
      <c r="Y1833" s="124"/>
    </row>
    <row r="1834" spans="1:25">
      <c r="A1834" s="124"/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  <c r="N1834" s="124"/>
      <c r="O1834" s="124"/>
      <c r="P1834" s="124"/>
      <c r="Q1834" s="124"/>
      <c r="R1834" s="124"/>
      <c r="S1834" s="124"/>
      <c r="T1834" s="124"/>
      <c r="U1834" s="124"/>
      <c r="V1834" s="124"/>
      <c r="W1834" s="124"/>
      <c r="X1834" s="124"/>
      <c r="Y1834" s="124"/>
    </row>
    <row r="1835" spans="1:25">
      <c r="A1835" s="124"/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  <c r="N1835" s="124"/>
      <c r="O1835" s="124"/>
      <c r="P1835" s="124"/>
      <c r="Q1835" s="124"/>
      <c r="R1835" s="124"/>
      <c r="S1835" s="124"/>
      <c r="T1835" s="124"/>
      <c r="U1835" s="124"/>
      <c r="V1835" s="124"/>
      <c r="W1835" s="124"/>
      <c r="X1835" s="124"/>
      <c r="Y1835" s="124"/>
    </row>
    <row r="1836" spans="1:25">
      <c r="A1836" s="124"/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  <c r="N1836" s="124"/>
      <c r="O1836" s="124"/>
      <c r="P1836" s="124"/>
      <c r="Q1836" s="124"/>
      <c r="R1836" s="124"/>
      <c r="S1836" s="124"/>
      <c r="T1836" s="124"/>
      <c r="U1836" s="124"/>
      <c r="V1836" s="124"/>
      <c r="W1836" s="124"/>
      <c r="X1836" s="124"/>
      <c r="Y1836" s="124"/>
    </row>
    <row r="1837" spans="1:25">
      <c r="A1837" s="124"/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  <c r="N1837" s="124"/>
      <c r="O1837" s="124"/>
      <c r="P1837" s="124"/>
      <c r="Q1837" s="124"/>
      <c r="R1837" s="124"/>
      <c r="S1837" s="124"/>
      <c r="T1837" s="124"/>
      <c r="U1837" s="124"/>
      <c r="V1837" s="124"/>
      <c r="W1837" s="124"/>
      <c r="X1837" s="124"/>
      <c r="Y1837" s="124"/>
    </row>
    <row r="1838" spans="1:25">
      <c r="A1838" s="124"/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  <c r="N1838" s="124"/>
      <c r="O1838" s="124"/>
      <c r="P1838" s="124"/>
      <c r="Q1838" s="124"/>
      <c r="R1838" s="124"/>
      <c r="S1838" s="124"/>
      <c r="T1838" s="124"/>
      <c r="U1838" s="124"/>
      <c r="V1838" s="124"/>
      <c r="W1838" s="124"/>
      <c r="X1838" s="124"/>
      <c r="Y1838" s="124"/>
    </row>
    <row r="1839" spans="1:25">
      <c r="A1839" s="124"/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  <c r="N1839" s="124"/>
      <c r="O1839" s="124"/>
      <c r="P1839" s="124"/>
      <c r="Q1839" s="124"/>
      <c r="R1839" s="124"/>
      <c r="S1839" s="124"/>
      <c r="T1839" s="124"/>
      <c r="U1839" s="124"/>
      <c r="V1839" s="124"/>
      <c r="W1839" s="124"/>
      <c r="X1839" s="124"/>
      <c r="Y1839" s="124"/>
    </row>
    <row r="1840" spans="1:25">
      <c r="A1840" s="124"/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  <c r="N1840" s="124"/>
      <c r="O1840" s="124"/>
      <c r="P1840" s="124"/>
      <c r="Q1840" s="124"/>
      <c r="R1840" s="124"/>
      <c r="S1840" s="124"/>
      <c r="T1840" s="124"/>
      <c r="U1840" s="124"/>
      <c r="V1840" s="124"/>
      <c r="W1840" s="124"/>
      <c r="X1840" s="124"/>
      <c r="Y1840" s="124"/>
    </row>
    <row r="1841" spans="1:25">
      <c r="A1841" s="124"/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  <c r="N1841" s="124"/>
      <c r="O1841" s="124"/>
      <c r="P1841" s="124"/>
      <c r="Q1841" s="124"/>
      <c r="R1841" s="124"/>
      <c r="S1841" s="124"/>
      <c r="T1841" s="124"/>
      <c r="U1841" s="124"/>
      <c r="V1841" s="124"/>
      <c r="W1841" s="124"/>
      <c r="X1841" s="124"/>
      <c r="Y1841" s="124"/>
    </row>
    <row r="1842" spans="1:25">
      <c r="A1842" s="124"/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  <c r="N1842" s="124"/>
      <c r="O1842" s="124"/>
      <c r="P1842" s="124"/>
      <c r="Q1842" s="124"/>
      <c r="R1842" s="124"/>
      <c r="S1842" s="124"/>
      <c r="T1842" s="124"/>
      <c r="U1842" s="124"/>
      <c r="V1842" s="124"/>
      <c r="W1842" s="124"/>
      <c r="X1842" s="124"/>
      <c r="Y1842" s="124"/>
    </row>
    <row r="1843" spans="1:25">
      <c r="A1843" s="124"/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  <c r="N1843" s="124"/>
      <c r="O1843" s="124"/>
      <c r="P1843" s="124"/>
      <c r="Q1843" s="124"/>
      <c r="R1843" s="124"/>
      <c r="S1843" s="124"/>
      <c r="T1843" s="124"/>
      <c r="U1843" s="124"/>
      <c r="V1843" s="124"/>
      <c r="W1843" s="124"/>
      <c r="X1843" s="124"/>
      <c r="Y1843" s="124"/>
    </row>
    <row r="1844" spans="1:25">
      <c r="A1844" s="124"/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  <c r="N1844" s="124"/>
      <c r="O1844" s="124"/>
      <c r="P1844" s="124"/>
      <c r="Q1844" s="124"/>
      <c r="R1844" s="124"/>
      <c r="S1844" s="124"/>
      <c r="T1844" s="124"/>
      <c r="U1844" s="124"/>
      <c r="V1844" s="124"/>
      <c r="W1844" s="124"/>
      <c r="X1844" s="124"/>
      <c r="Y1844" s="124"/>
    </row>
    <row r="1845" spans="1:25">
      <c r="A1845" s="124"/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  <c r="N1845" s="124"/>
      <c r="O1845" s="124"/>
      <c r="P1845" s="124"/>
      <c r="Q1845" s="124"/>
      <c r="R1845" s="124"/>
      <c r="S1845" s="124"/>
      <c r="T1845" s="124"/>
      <c r="U1845" s="124"/>
      <c r="V1845" s="124"/>
      <c r="W1845" s="124"/>
      <c r="X1845" s="124"/>
      <c r="Y1845" s="124"/>
    </row>
    <row r="1846" spans="1:25">
      <c r="A1846" s="124"/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  <c r="N1846" s="124"/>
      <c r="O1846" s="124"/>
      <c r="P1846" s="124"/>
      <c r="Q1846" s="124"/>
      <c r="R1846" s="124"/>
      <c r="S1846" s="124"/>
      <c r="T1846" s="124"/>
      <c r="U1846" s="124"/>
      <c r="V1846" s="124"/>
      <c r="W1846" s="124"/>
      <c r="X1846" s="124"/>
      <c r="Y1846" s="124"/>
    </row>
    <row r="1847" spans="1:25">
      <c r="A1847" s="124"/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  <c r="N1847" s="124"/>
      <c r="O1847" s="124"/>
      <c r="P1847" s="124"/>
      <c r="Q1847" s="124"/>
      <c r="R1847" s="124"/>
      <c r="S1847" s="124"/>
      <c r="T1847" s="124"/>
      <c r="U1847" s="124"/>
      <c r="V1847" s="124"/>
      <c r="W1847" s="124"/>
      <c r="X1847" s="124"/>
      <c r="Y1847" s="124"/>
    </row>
    <row r="1848" spans="1:25">
      <c r="A1848" s="124"/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  <c r="N1848" s="124"/>
      <c r="O1848" s="124"/>
      <c r="P1848" s="124"/>
      <c r="Q1848" s="124"/>
      <c r="R1848" s="124"/>
      <c r="S1848" s="124"/>
      <c r="T1848" s="124"/>
      <c r="U1848" s="124"/>
      <c r="V1848" s="124"/>
      <c r="W1848" s="124"/>
      <c r="X1848" s="124"/>
      <c r="Y1848" s="124"/>
    </row>
    <row r="1849" spans="1:25">
      <c r="A1849" s="124"/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  <c r="N1849" s="124"/>
      <c r="O1849" s="124"/>
      <c r="P1849" s="124"/>
      <c r="Q1849" s="124"/>
      <c r="R1849" s="124"/>
      <c r="S1849" s="124"/>
      <c r="T1849" s="124"/>
      <c r="U1849" s="124"/>
      <c r="V1849" s="124"/>
      <c r="W1849" s="124"/>
      <c r="X1849" s="124"/>
      <c r="Y1849" s="124"/>
    </row>
    <row r="1850" spans="1:25">
      <c r="A1850" s="124"/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  <c r="N1850" s="124"/>
      <c r="O1850" s="124"/>
      <c r="P1850" s="124"/>
      <c r="Q1850" s="124"/>
      <c r="R1850" s="124"/>
      <c r="S1850" s="124"/>
      <c r="T1850" s="124"/>
      <c r="U1850" s="124"/>
      <c r="V1850" s="124"/>
      <c r="W1850" s="124"/>
      <c r="X1850" s="124"/>
      <c r="Y1850" s="124"/>
    </row>
    <row r="1851" spans="1:25">
      <c r="A1851" s="124"/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  <c r="N1851" s="124"/>
      <c r="O1851" s="124"/>
      <c r="P1851" s="124"/>
      <c r="Q1851" s="124"/>
      <c r="R1851" s="124"/>
      <c r="S1851" s="124"/>
      <c r="T1851" s="124"/>
      <c r="U1851" s="124"/>
      <c r="V1851" s="124"/>
      <c r="W1851" s="124"/>
      <c r="X1851" s="124"/>
      <c r="Y1851" s="124"/>
    </row>
    <row r="1852" spans="1:25">
      <c r="A1852" s="124"/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  <c r="N1852" s="124"/>
      <c r="O1852" s="124"/>
      <c r="P1852" s="124"/>
      <c r="Q1852" s="124"/>
      <c r="R1852" s="124"/>
      <c r="S1852" s="124"/>
      <c r="T1852" s="124"/>
      <c r="U1852" s="124"/>
      <c r="V1852" s="124"/>
      <c r="W1852" s="124"/>
      <c r="X1852" s="124"/>
      <c r="Y1852" s="124"/>
    </row>
    <row r="1853" spans="1:25">
      <c r="A1853" s="124"/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  <c r="N1853" s="124"/>
      <c r="O1853" s="124"/>
      <c r="P1853" s="124"/>
      <c r="Q1853" s="124"/>
      <c r="R1853" s="124"/>
      <c r="S1853" s="124"/>
      <c r="T1853" s="124"/>
      <c r="U1853" s="124"/>
      <c r="V1853" s="124"/>
      <c r="W1853" s="124"/>
      <c r="X1853" s="124"/>
      <c r="Y1853" s="124"/>
    </row>
    <row r="1854" spans="1:25">
      <c r="A1854" s="124"/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  <c r="N1854" s="124"/>
      <c r="O1854" s="124"/>
      <c r="P1854" s="124"/>
      <c r="Q1854" s="124"/>
      <c r="R1854" s="124"/>
      <c r="S1854" s="124"/>
      <c r="T1854" s="124"/>
      <c r="U1854" s="124"/>
      <c r="V1854" s="124"/>
      <c r="W1854" s="124"/>
      <c r="X1854" s="124"/>
      <c r="Y1854" s="124"/>
    </row>
    <row r="1855" spans="1:25">
      <c r="A1855" s="124"/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  <c r="N1855" s="124"/>
      <c r="O1855" s="124"/>
      <c r="P1855" s="124"/>
      <c r="Q1855" s="124"/>
      <c r="R1855" s="124"/>
      <c r="S1855" s="124"/>
      <c r="T1855" s="124"/>
      <c r="U1855" s="124"/>
      <c r="V1855" s="124"/>
      <c r="W1855" s="124"/>
      <c r="X1855" s="124"/>
      <c r="Y1855" s="124"/>
    </row>
    <row r="1856" spans="1:25">
      <c r="A1856" s="124"/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  <c r="N1856" s="124"/>
      <c r="O1856" s="124"/>
      <c r="P1856" s="124"/>
      <c r="Q1856" s="124"/>
      <c r="R1856" s="124"/>
      <c r="S1856" s="124"/>
      <c r="T1856" s="124"/>
      <c r="U1856" s="124"/>
      <c r="V1856" s="124"/>
      <c r="W1856" s="124"/>
      <c r="X1856" s="124"/>
      <c r="Y1856" s="124"/>
    </row>
    <row r="1857" spans="1:25">
      <c r="A1857" s="124"/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  <c r="N1857" s="124"/>
      <c r="O1857" s="124"/>
      <c r="P1857" s="124"/>
      <c r="Q1857" s="124"/>
      <c r="R1857" s="124"/>
      <c r="S1857" s="124"/>
      <c r="T1857" s="124"/>
      <c r="U1857" s="124"/>
      <c r="V1857" s="124"/>
      <c r="W1857" s="124"/>
      <c r="X1857" s="124"/>
      <c r="Y1857" s="124"/>
    </row>
    <row r="1858" spans="1:25">
      <c r="A1858" s="124"/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  <c r="N1858" s="124"/>
      <c r="O1858" s="124"/>
      <c r="P1858" s="124"/>
      <c r="Q1858" s="124"/>
      <c r="R1858" s="124"/>
      <c r="S1858" s="124"/>
      <c r="T1858" s="124"/>
      <c r="U1858" s="124"/>
      <c r="V1858" s="124"/>
      <c r="W1858" s="124"/>
      <c r="X1858" s="124"/>
      <c r="Y1858" s="124"/>
    </row>
    <row r="1859" spans="1:25">
      <c r="A1859" s="124"/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  <c r="N1859" s="124"/>
      <c r="O1859" s="124"/>
      <c r="P1859" s="124"/>
      <c r="Q1859" s="124"/>
      <c r="R1859" s="124"/>
      <c r="S1859" s="124"/>
      <c r="T1859" s="124"/>
      <c r="U1859" s="124"/>
      <c r="V1859" s="124"/>
      <c r="W1859" s="124"/>
      <c r="X1859" s="124"/>
      <c r="Y1859" s="124"/>
    </row>
    <row r="1860" spans="1:25">
      <c r="A1860" s="124"/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  <c r="N1860" s="124"/>
      <c r="O1860" s="124"/>
      <c r="P1860" s="124"/>
      <c r="Q1860" s="124"/>
      <c r="R1860" s="124"/>
      <c r="S1860" s="124"/>
      <c r="T1860" s="124"/>
      <c r="U1860" s="124"/>
      <c r="V1860" s="124"/>
      <c r="W1860" s="124"/>
      <c r="X1860" s="124"/>
      <c r="Y1860" s="124"/>
    </row>
    <row r="1861" spans="1:25">
      <c r="A1861" s="124"/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  <c r="N1861" s="124"/>
      <c r="O1861" s="124"/>
      <c r="P1861" s="124"/>
      <c r="Q1861" s="124"/>
      <c r="R1861" s="124"/>
      <c r="S1861" s="124"/>
      <c r="T1861" s="124"/>
      <c r="U1861" s="124"/>
      <c r="V1861" s="124"/>
      <c r="W1861" s="124"/>
      <c r="X1861" s="124"/>
      <c r="Y1861" s="124"/>
    </row>
    <row r="1862" spans="1:25">
      <c r="A1862" s="124"/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  <c r="N1862" s="124"/>
      <c r="O1862" s="124"/>
      <c r="P1862" s="124"/>
      <c r="Q1862" s="124"/>
      <c r="R1862" s="124"/>
      <c r="S1862" s="124"/>
      <c r="T1862" s="124"/>
      <c r="U1862" s="124"/>
      <c r="V1862" s="124"/>
      <c r="W1862" s="124"/>
      <c r="X1862" s="124"/>
      <c r="Y1862" s="124"/>
    </row>
    <row r="1863" spans="1:25">
      <c r="A1863" s="124"/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  <c r="N1863" s="124"/>
      <c r="O1863" s="124"/>
      <c r="P1863" s="124"/>
      <c r="Q1863" s="124"/>
      <c r="R1863" s="124"/>
      <c r="S1863" s="124"/>
      <c r="T1863" s="124"/>
      <c r="U1863" s="124"/>
      <c r="V1863" s="124"/>
      <c r="W1863" s="124"/>
      <c r="X1863" s="124"/>
      <c r="Y1863" s="124"/>
    </row>
    <row r="1864" spans="1:25">
      <c r="A1864" s="124"/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  <c r="N1864" s="124"/>
      <c r="O1864" s="124"/>
      <c r="P1864" s="124"/>
      <c r="Q1864" s="124"/>
      <c r="R1864" s="124"/>
      <c r="S1864" s="124"/>
      <c r="T1864" s="124"/>
      <c r="U1864" s="124"/>
      <c r="V1864" s="124"/>
      <c r="W1864" s="124"/>
      <c r="X1864" s="124"/>
      <c r="Y1864" s="124"/>
    </row>
    <row r="1865" spans="1:25">
      <c r="A1865" s="124"/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  <c r="N1865" s="124"/>
      <c r="O1865" s="124"/>
      <c r="P1865" s="124"/>
      <c r="Q1865" s="124"/>
      <c r="R1865" s="124"/>
      <c r="S1865" s="124"/>
      <c r="T1865" s="124"/>
      <c r="U1865" s="124"/>
      <c r="V1865" s="124"/>
      <c r="W1865" s="124"/>
      <c r="X1865" s="124"/>
      <c r="Y1865" s="124"/>
    </row>
    <row r="1866" spans="1:25">
      <c r="A1866" s="124"/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  <c r="N1866" s="124"/>
      <c r="O1866" s="124"/>
      <c r="P1866" s="124"/>
      <c r="Q1866" s="124"/>
      <c r="R1866" s="124"/>
      <c r="S1866" s="124"/>
      <c r="T1866" s="124"/>
      <c r="U1866" s="124"/>
      <c r="V1866" s="124"/>
      <c r="W1866" s="124"/>
      <c r="X1866" s="124"/>
      <c r="Y1866" s="124"/>
    </row>
    <row r="1867" spans="1:25">
      <c r="A1867" s="124"/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  <c r="N1867" s="124"/>
      <c r="O1867" s="124"/>
      <c r="P1867" s="124"/>
      <c r="Q1867" s="124"/>
      <c r="R1867" s="124"/>
      <c r="S1867" s="124"/>
      <c r="T1867" s="124"/>
      <c r="U1867" s="124"/>
      <c r="V1867" s="124"/>
      <c r="W1867" s="124"/>
      <c r="X1867" s="124"/>
      <c r="Y1867" s="124"/>
    </row>
    <row r="1868" spans="1:25">
      <c r="A1868" s="124"/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  <c r="N1868" s="124"/>
      <c r="O1868" s="124"/>
      <c r="P1868" s="124"/>
      <c r="Q1868" s="124"/>
      <c r="R1868" s="124"/>
      <c r="S1868" s="124"/>
      <c r="T1868" s="124"/>
      <c r="U1868" s="124"/>
      <c r="V1868" s="124"/>
      <c r="W1868" s="124"/>
      <c r="X1868" s="124"/>
      <c r="Y1868" s="124"/>
    </row>
    <row r="1869" spans="1:25">
      <c r="A1869" s="124"/>
      <c r="B1869" s="124"/>
      <c r="C1869" s="124"/>
      <c r="D1869" s="124"/>
      <c r="E1869" s="124"/>
      <c r="F1869" s="124"/>
      <c r="G1869" s="124"/>
      <c r="H1869" s="124"/>
      <c r="I1869" s="124"/>
      <c r="J1869" s="124"/>
      <c r="K1869" s="124"/>
      <c r="L1869" s="124"/>
      <c r="M1869" s="124"/>
      <c r="N1869" s="124"/>
      <c r="O1869" s="124"/>
      <c r="P1869" s="124"/>
      <c r="Q1869" s="124"/>
      <c r="R1869" s="124"/>
      <c r="S1869" s="124"/>
      <c r="T1869" s="124"/>
      <c r="U1869" s="124"/>
      <c r="V1869" s="124"/>
      <c r="W1869" s="124"/>
      <c r="X1869" s="124"/>
      <c r="Y1869" s="124"/>
    </row>
    <row r="1870" spans="1:25">
      <c r="A1870" s="124"/>
      <c r="B1870" s="124"/>
      <c r="C1870" s="124"/>
      <c r="D1870" s="124"/>
      <c r="E1870" s="124"/>
      <c r="F1870" s="124"/>
      <c r="G1870" s="124"/>
      <c r="H1870" s="124"/>
      <c r="I1870" s="124"/>
      <c r="J1870" s="124"/>
      <c r="K1870" s="124"/>
      <c r="L1870" s="124"/>
      <c r="M1870" s="124"/>
      <c r="N1870" s="124"/>
      <c r="O1870" s="124"/>
      <c r="P1870" s="124"/>
      <c r="Q1870" s="124"/>
      <c r="R1870" s="124"/>
      <c r="S1870" s="124"/>
      <c r="T1870" s="124"/>
      <c r="U1870" s="124"/>
      <c r="V1870" s="124"/>
      <c r="W1870" s="124"/>
      <c r="X1870" s="124"/>
      <c r="Y1870" s="124"/>
    </row>
    <row r="1871" spans="1:25">
      <c r="A1871" s="124"/>
      <c r="B1871" s="124"/>
      <c r="C1871" s="124"/>
      <c r="D1871" s="124"/>
      <c r="E1871" s="124"/>
      <c r="F1871" s="124"/>
      <c r="G1871" s="124"/>
      <c r="H1871" s="124"/>
      <c r="I1871" s="124"/>
      <c r="J1871" s="124"/>
      <c r="K1871" s="124"/>
      <c r="L1871" s="124"/>
      <c r="M1871" s="124"/>
      <c r="N1871" s="124"/>
      <c r="O1871" s="124"/>
      <c r="P1871" s="124"/>
      <c r="Q1871" s="124"/>
      <c r="R1871" s="124"/>
      <c r="S1871" s="124"/>
      <c r="T1871" s="124"/>
      <c r="U1871" s="124"/>
      <c r="V1871" s="124"/>
      <c r="W1871" s="124"/>
      <c r="X1871" s="124"/>
      <c r="Y1871" s="124"/>
    </row>
    <row r="1872" spans="1:25">
      <c r="A1872" s="124"/>
      <c r="B1872" s="124"/>
      <c r="C1872" s="124"/>
      <c r="D1872" s="124"/>
      <c r="E1872" s="124"/>
      <c r="F1872" s="124"/>
      <c r="G1872" s="124"/>
      <c r="H1872" s="124"/>
      <c r="I1872" s="124"/>
      <c r="J1872" s="124"/>
      <c r="K1872" s="124"/>
      <c r="L1872" s="124"/>
      <c r="M1872" s="124"/>
      <c r="N1872" s="124"/>
      <c r="O1872" s="124"/>
      <c r="P1872" s="124"/>
      <c r="Q1872" s="124"/>
      <c r="R1872" s="124"/>
      <c r="S1872" s="124"/>
      <c r="T1872" s="124"/>
      <c r="U1872" s="124"/>
      <c r="V1872" s="124"/>
      <c r="W1872" s="124"/>
      <c r="X1872" s="124"/>
      <c r="Y1872" s="124"/>
    </row>
    <row r="1873" spans="1:25">
      <c r="A1873" s="124"/>
      <c r="B1873" s="124"/>
      <c r="C1873" s="124"/>
      <c r="D1873" s="124"/>
      <c r="E1873" s="124"/>
      <c r="F1873" s="124"/>
      <c r="G1873" s="124"/>
      <c r="H1873" s="124"/>
      <c r="I1873" s="124"/>
      <c r="J1873" s="124"/>
      <c r="K1873" s="124"/>
      <c r="L1873" s="124"/>
      <c r="M1873" s="124"/>
      <c r="N1873" s="124"/>
      <c r="O1873" s="124"/>
      <c r="P1873" s="124"/>
      <c r="Q1873" s="124"/>
      <c r="R1873" s="124"/>
      <c r="S1873" s="124"/>
      <c r="T1873" s="124"/>
      <c r="U1873" s="124"/>
      <c r="V1873" s="124"/>
      <c r="W1873" s="124"/>
      <c r="X1873" s="124"/>
      <c r="Y1873" s="124"/>
    </row>
    <row r="1874" spans="1:25">
      <c r="A1874" s="124"/>
      <c r="B1874" s="124"/>
      <c r="C1874" s="124"/>
      <c r="D1874" s="124"/>
      <c r="E1874" s="124"/>
      <c r="F1874" s="124"/>
      <c r="G1874" s="124"/>
      <c r="H1874" s="124"/>
      <c r="I1874" s="124"/>
      <c r="J1874" s="124"/>
      <c r="K1874" s="124"/>
      <c r="L1874" s="124"/>
      <c r="M1874" s="124"/>
      <c r="N1874" s="124"/>
      <c r="O1874" s="124"/>
      <c r="P1874" s="124"/>
      <c r="Q1874" s="124"/>
      <c r="R1874" s="124"/>
      <c r="S1874" s="124"/>
      <c r="T1874" s="124"/>
      <c r="U1874" s="124"/>
      <c r="V1874" s="124"/>
      <c r="W1874" s="124"/>
      <c r="X1874" s="124"/>
      <c r="Y1874" s="124"/>
    </row>
    <row r="1875" spans="1:25">
      <c r="A1875" s="124"/>
      <c r="B1875" s="124"/>
      <c r="C1875" s="124"/>
      <c r="D1875" s="124"/>
      <c r="E1875" s="124"/>
      <c r="F1875" s="124"/>
      <c r="G1875" s="124"/>
      <c r="H1875" s="124"/>
      <c r="I1875" s="124"/>
      <c r="J1875" s="124"/>
      <c r="K1875" s="124"/>
      <c r="L1875" s="124"/>
      <c r="M1875" s="124"/>
      <c r="N1875" s="124"/>
      <c r="O1875" s="124"/>
      <c r="P1875" s="124"/>
      <c r="Q1875" s="124"/>
      <c r="R1875" s="124"/>
      <c r="S1875" s="124"/>
      <c r="T1875" s="124"/>
      <c r="U1875" s="124"/>
      <c r="V1875" s="124"/>
      <c r="W1875" s="124"/>
      <c r="X1875" s="124"/>
      <c r="Y1875" s="124"/>
    </row>
    <row r="1876" spans="1:25">
      <c r="A1876" s="124"/>
      <c r="B1876" s="124"/>
      <c r="C1876" s="124"/>
      <c r="D1876" s="124"/>
      <c r="E1876" s="124"/>
      <c r="F1876" s="124"/>
      <c r="G1876" s="124"/>
      <c r="H1876" s="124"/>
      <c r="I1876" s="124"/>
      <c r="J1876" s="124"/>
      <c r="K1876" s="124"/>
      <c r="L1876" s="124"/>
      <c r="M1876" s="124"/>
      <c r="N1876" s="124"/>
      <c r="O1876" s="124"/>
      <c r="P1876" s="124"/>
      <c r="Q1876" s="124"/>
      <c r="R1876" s="124"/>
      <c r="S1876" s="124"/>
      <c r="T1876" s="124"/>
      <c r="U1876" s="124"/>
      <c r="V1876" s="124"/>
      <c r="W1876" s="124"/>
      <c r="X1876" s="124"/>
      <c r="Y1876" s="124"/>
    </row>
    <row r="1877" spans="1:25">
      <c r="A1877" s="124"/>
      <c r="B1877" s="124"/>
      <c r="C1877" s="124"/>
      <c r="D1877" s="124"/>
      <c r="E1877" s="124"/>
      <c r="F1877" s="124"/>
      <c r="G1877" s="124"/>
      <c r="H1877" s="124"/>
      <c r="I1877" s="124"/>
      <c r="J1877" s="124"/>
      <c r="K1877" s="124"/>
      <c r="L1877" s="124"/>
      <c r="M1877" s="124"/>
      <c r="N1877" s="124"/>
      <c r="O1877" s="124"/>
      <c r="P1877" s="124"/>
      <c r="Q1877" s="124"/>
      <c r="R1877" s="124"/>
      <c r="S1877" s="124"/>
      <c r="T1877" s="124"/>
      <c r="U1877" s="124"/>
      <c r="V1877" s="124"/>
      <c r="W1877" s="124"/>
      <c r="X1877" s="124"/>
      <c r="Y1877" s="124"/>
    </row>
    <row r="1878" spans="1:25">
      <c r="A1878" s="124"/>
      <c r="B1878" s="124"/>
      <c r="C1878" s="124"/>
      <c r="D1878" s="124"/>
      <c r="E1878" s="124"/>
      <c r="F1878" s="124"/>
      <c r="G1878" s="124"/>
      <c r="H1878" s="124"/>
      <c r="I1878" s="124"/>
      <c r="J1878" s="124"/>
      <c r="K1878" s="124"/>
      <c r="L1878" s="124"/>
      <c r="M1878" s="124"/>
      <c r="N1878" s="124"/>
      <c r="O1878" s="124"/>
      <c r="P1878" s="124"/>
      <c r="Q1878" s="124"/>
      <c r="R1878" s="124"/>
      <c r="S1878" s="124"/>
      <c r="T1878" s="124"/>
      <c r="U1878" s="124"/>
      <c r="V1878" s="124"/>
      <c r="W1878" s="124"/>
      <c r="X1878" s="124"/>
      <c r="Y1878" s="124"/>
    </row>
    <row r="1879" spans="1:25">
      <c r="A1879" s="124"/>
      <c r="B1879" s="124"/>
      <c r="C1879" s="124"/>
      <c r="D1879" s="124"/>
      <c r="E1879" s="124"/>
      <c r="F1879" s="124"/>
      <c r="G1879" s="124"/>
      <c r="H1879" s="124"/>
      <c r="I1879" s="124"/>
      <c r="J1879" s="124"/>
      <c r="K1879" s="124"/>
      <c r="L1879" s="124"/>
      <c r="M1879" s="124"/>
      <c r="N1879" s="124"/>
      <c r="O1879" s="124"/>
      <c r="P1879" s="124"/>
      <c r="Q1879" s="124"/>
      <c r="R1879" s="124"/>
      <c r="S1879" s="124"/>
      <c r="T1879" s="124"/>
      <c r="U1879" s="124"/>
      <c r="V1879" s="124"/>
      <c r="W1879" s="124"/>
      <c r="X1879" s="124"/>
      <c r="Y1879" s="124"/>
    </row>
    <row r="1880" spans="1:25">
      <c r="A1880" s="124"/>
      <c r="B1880" s="124"/>
      <c r="C1880" s="124"/>
      <c r="D1880" s="124"/>
      <c r="E1880" s="124"/>
      <c r="F1880" s="124"/>
      <c r="G1880" s="124"/>
      <c r="H1880" s="124"/>
      <c r="I1880" s="124"/>
      <c r="J1880" s="124"/>
      <c r="K1880" s="124"/>
      <c r="L1880" s="124"/>
      <c r="M1880" s="124"/>
      <c r="N1880" s="124"/>
      <c r="O1880" s="124"/>
      <c r="P1880" s="124"/>
      <c r="Q1880" s="124"/>
      <c r="R1880" s="124"/>
      <c r="S1880" s="124"/>
      <c r="T1880" s="124"/>
      <c r="U1880" s="124"/>
      <c r="V1880" s="124"/>
      <c r="W1880" s="124"/>
      <c r="X1880" s="124"/>
      <c r="Y1880" s="124"/>
    </row>
    <row r="1881" spans="1:25">
      <c r="A1881" s="124"/>
      <c r="B1881" s="124"/>
      <c r="C1881" s="124"/>
      <c r="D1881" s="124"/>
      <c r="E1881" s="124"/>
      <c r="F1881" s="124"/>
      <c r="G1881" s="124"/>
      <c r="H1881" s="124"/>
      <c r="I1881" s="124"/>
      <c r="J1881" s="124"/>
      <c r="K1881" s="124"/>
      <c r="L1881" s="124"/>
      <c r="M1881" s="124"/>
      <c r="N1881" s="124"/>
      <c r="O1881" s="124"/>
      <c r="P1881" s="124"/>
      <c r="Q1881" s="124"/>
      <c r="R1881" s="124"/>
      <c r="S1881" s="124"/>
      <c r="T1881" s="124"/>
      <c r="U1881" s="124"/>
      <c r="V1881" s="124"/>
      <c r="W1881" s="124"/>
      <c r="X1881" s="124"/>
      <c r="Y1881" s="124"/>
    </row>
    <row r="1882" spans="1:25">
      <c r="A1882" s="124"/>
      <c r="B1882" s="124"/>
      <c r="C1882" s="124"/>
      <c r="D1882" s="124"/>
      <c r="E1882" s="124"/>
      <c r="F1882" s="124"/>
      <c r="G1882" s="124"/>
      <c r="H1882" s="124"/>
      <c r="I1882" s="124"/>
      <c r="J1882" s="124"/>
      <c r="K1882" s="124"/>
      <c r="L1882" s="124"/>
      <c r="M1882" s="124"/>
      <c r="N1882" s="124"/>
      <c r="O1882" s="124"/>
      <c r="P1882" s="124"/>
      <c r="Q1882" s="124"/>
      <c r="R1882" s="124"/>
      <c r="S1882" s="124"/>
      <c r="T1882" s="124"/>
      <c r="U1882" s="124"/>
      <c r="V1882" s="124"/>
      <c r="W1882" s="124"/>
      <c r="X1882" s="124"/>
      <c r="Y1882" s="124"/>
    </row>
    <row r="1883" spans="1:25">
      <c r="A1883" s="124"/>
      <c r="B1883" s="124"/>
      <c r="C1883" s="124"/>
      <c r="D1883" s="124"/>
      <c r="E1883" s="124"/>
      <c r="F1883" s="124"/>
      <c r="G1883" s="124"/>
      <c r="H1883" s="124"/>
      <c r="I1883" s="124"/>
      <c r="J1883" s="124"/>
      <c r="K1883" s="124"/>
      <c r="L1883" s="124"/>
      <c r="M1883" s="124"/>
      <c r="N1883" s="124"/>
      <c r="O1883" s="124"/>
      <c r="P1883" s="124"/>
      <c r="Q1883" s="124"/>
      <c r="R1883" s="124"/>
      <c r="S1883" s="124"/>
      <c r="T1883" s="124"/>
      <c r="U1883" s="124"/>
      <c r="V1883" s="124"/>
      <c r="W1883" s="124"/>
      <c r="X1883" s="124"/>
      <c r="Y1883" s="124"/>
    </row>
    <row r="1884" spans="1:25">
      <c r="A1884" s="124"/>
      <c r="B1884" s="124"/>
      <c r="C1884" s="124"/>
      <c r="D1884" s="124"/>
      <c r="E1884" s="124"/>
      <c r="F1884" s="124"/>
      <c r="G1884" s="124"/>
      <c r="H1884" s="124"/>
      <c r="I1884" s="124"/>
      <c r="J1884" s="124"/>
      <c r="K1884" s="124"/>
      <c r="L1884" s="124"/>
      <c r="M1884" s="124"/>
      <c r="N1884" s="124"/>
      <c r="O1884" s="124"/>
      <c r="P1884" s="124"/>
      <c r="Q1884" s="124"/>
      <c r="R1884" s="124"/>
      <c r="S1884" s="124"/>
      <c r="T1884" s="124"/>
      <c r="U1884" s="124"/>
      <c r="V1884" s="124"/>
      <c r="W1884" s="124"/>
      <c r="X1884" s="124"/>
      <c r="Y1884" s="124"/>
    </row>
    <row r="1885" spans="1:25">
      <c r="A1885" s="124"/>
      <c r="B1885" s="124"/>
      <c r="C1885" s="124"/>
      <c r="D1885" s="124"/>
      <c r="E1885" s="124"/>
      <c r="F1885" s="124"/>
      <c r="G1885" s="124"/>
      <c r="H1885" s="124"/>
      <c r="I1885" s="124"/>
      <c r="J1885" s="124"/>
      <c r="K1885" s="124"/>
      <c r="L1885" s="124"/>
      <c r="M1885" s="124"/>
      <c r="N1885" s="124"/>
      <c r="O1885" s="124"/>
      <c r="P1885" s="124"/>
      <c r="Q1885" s="124"/>
      <c r="R1885" s="124"/>
      <c r="S1885" s="124"/>
      <c r="T1885" s="124"/>
      <c r="U1885" s="124"/>
      <c r="V1885" s="124"/>
      <c r="W1885" s="124"/>
      <c r="X1885" s="124"/>
      <c r="Y1885" s="124"/>
    </row>
    <row r="1886" spans="1:25">
      <c r="A1886" s="124"/>
      <c r="B1886" s="124"/>
      <c r="C1886" s="124"/>
      <c r="D1886" s="124"/>
      <c r="E1886" s="124"/>
      <c r="F1886" s="124"/>
      <c r="G1886" s="124"/>
      <c r="H1886" s="124"/>
      <c r="I1886" s="124"/>
      <c r="J1886" s="124"/>
      <c r="K1886" s="124"/>
      <c r="L1886" s="124"/>
      <c r="M1886" s="124"/>
      <c r="N1886" s="124"/>
      <c r="O1886" s="124"/>
      <c r="P1886" s="124"/>
      <c r="Q1886" s="124"/>
      <c r="R1886" s="124"/>
      <c r="S1886" s="124"/>
      <c r="T1886" s="124"/>
      <c r="U1886" s="124"/>
      <c r="V1886" s="124"/>
      <c r="W1886" s="124"/>
      <c r="X1886" s="124"/>
      <c r="Y1886" s="124"/>
    </row>
    <row r="1887" spans="1:25">
      <c r="A1887" s="124"/>
      <c r="B1887" s="124"/>
      <c r="C1887" s="124"/>
      <c r="D1887" s="124"/>
      <c r="E1887" s="124"/>
      <c r="F1887" s="124"/>
      <c r="G1887" s="124"/>
      <c r="H1887" s="124"/>
      <c r="I1887" s="124"/>
      <c r="J1887" s="124"/>
      <c r="K1887" s="124"/>
      <c r="L1887" s="124"/>
      <c r="M1887" s="124"/>
      <c r="N1887" s="124"/>
      <c r="O1887" s="124"/>
      <c r="P1887" s="124"/>
      <c r="Q1887" s="124"/>
      <c r="R1887" s="124"/>
      <c r="S1887" s="124"/>
      <c r="T1887" s="124"/>
      <c r="U1887" s="124"/>
      <c r="V1887" s="124"/>
      <c r="W1887" s="124"/>
      <c r="X1887" s="124"/>
      <c r="Y1887" s="124"/>
    </row>
    <row r="1888" spans="1:25">
      <c r="A1888" s="124"/>
      <c r="B1888" s="124"/>
      <c r="C1888" s="124"/>
      <c r="D1888" s="124"/>
      <c r="E1888" s="124"/>
      <c r="F1888" s="124"/>
      <c r="G1888" s="124"/>
      <c r="H1888" s="124"/>
      <c r="I1888" s="124"/>
      <c r="J1888" s="124"/>
      <c r="K1888" s="124"/>
      <c r="L1888" s="124"/>
      <c r="M1888" s="124"/>
      <c r="N1888" s="124"/>
      <c r="O1888" s="124"/>
      <c r="P1888" s="124"/>
      <c r="Q1888" s="124"/>
      <c r="R1888" s="124"/>
      <c r="S1888" s="124"/>
      <c r="T1888" s="124"/>
      <c r="U1888" s="124"/>
      <c r="V1888" s="124"/>
      <c r="W1888" s="124"/>
      <c r="X1888" s="124"/>
      <c r="Y1888" s="124"/>
    </row>
    <row r="1889" spans="1:25">
      <c r="A1889" s="124"/>
      <c r="B1889" s="124"/>
      <c r="C1889" s="124"/>
      <c r="D1889" s="124"/>
      <c r="E1889" s="124"/>
      <c r="F1889" s="124"/>
      <c r="G1889" s="124"/>
      <c r="H1889" s="124"/>
      <c r="I1889" s="124"/>
      <c r="J1889" s="124"/>
      <c r="K1889" s="124"/>
      <c r="L1889" s="124"/>
      <c r="M1889" s="124"/>
      <c r="N1889" s="124"/>
      <c r="O1889" s="124"/>
      <c r="P1889" s="124"/>
      <c r="Q1889" s="124"/>
      <c r="R1889" s="124"/>
      <c r="S1889" s="124"/>
      <c r="T1889" s="124"/>
      <c r="U1889" s="124"/>
      <c r="V1889" s="124"/>
      <c r="W1889" s="124"/>
      <c r="X1889" s="124"/>
      <c r="Y1889" s="124"/>
    </row>
    <row r="1890" spans="1:25">
      <c r="A1890" s="124"/>
      <c r="B1890" s="124"/>
      <c r="C1890" s="124"/>
      <c r="D1890" s="124"/>
      <c r="E1890" s="124"/>
      <c r="F1890" s="124"/>
      <c r="G1890" s="124"/>
      <c r="H1890" s="124"/>
      <c r="I1890" s="124"/>
      <c r="J1890" s="124"/>
      <c r="K1890" s="124"/>
      <c r="L1890" s="124"/>
      <c r="M1890" s="124"/>
      <c r="N1890" s="124"/>
      <c r="O1890" s="124"/>
      <c r="P1890" s="124"/>
      <c r="Q1890" s="124"/>
      <c r="R1890" s="124"/>
      <c r="S1890" s="124"/>
      <c r="T1890" s="124"/>
      <c r="U1890" s="124"/>
      <c r="V1890" s="124"/>
      <c r="W1890" s="124"/>
      <c r="X1890" s="124"/>
      <c r="Y1890" s="124"/>
    </row>
    <row r="1891" spans="1:25">
      <c r="A1891" s="124"/>
      <c r="B1891" s="124"/>
      <c r="C1891" s="124"/>
      <c r="D1891" s="124"/>
      <c r="E1891" s="124"/>
      <c r="F1891" s="124"/>
      <c r="G1891" s="124"/>
      <c r="H1891" s="124"/>
      <c r="I1891" s="124"/>
      <c r="J1891" s="124"/>
      <c r="K1891" s="124"/>
      <c r="L1891" s="124"/>
      <c r="M1891" s="124"/>
      <c r="N1891" s="124"/>
      <c r="O1891" s="124"/>
      <c r="P1891" s="124"/>
      <c r="Q1891" s="124"/>
      <c r="R1891" s="124"/>
      <c r="S1891" s="124"/>
      <c r="T1891" s="124"/>
      <c r="U1891" s="124"/>
      <c r="V1891" s="124"/>
      <c r="W1891" s="124"/>
      <c r="X1891" s="124"/>
      <c r="Y1891" s="124"/>
    </row>
    <row r="1892" spans="1:25">
      <c r="A1892" s="124"/>
      <c r="B1892" s="124"/>
      <c r="C1892" s="124"/>
      <c r="D1892" s="124"/>
      <c r="E1892" s="124"/>
      <c r="F1892" s="124"/>
      <c r="G1892" s="124"/>
      <c r="H1892" s="124"/>
      <c r="I1892" s="124"/>
      <c r="J1892" s="124"/>
      <c r="K1892" s="124"/>
      <c r="L1892" s="124"/>
      <c r="M1892" s="124"/>
      <c r="N1892" s="124"/>
      <c r="O1892" s="124"/>
      <c r="P1892" s="124"/>
      <c r="Q1892" s="124"/>
      <c r="R1892" s="124"/>
      <c r="S1892" s="124"/>
      <c r="T1892" s="124"/>
      <c r="U1892" s="124"/>
      <c r="V1892" s="124"/>
      <c r="W1892" s="124"/>
      <c r="X1892" s="124"/>
      <c r="Y1892" s="124"/>
    </row>
    <row r="1893" spans="1:25">
      <c r="A1893" s="124"/>
      <c r="B1893" s="124"/>
      <c r="C1893" s="124"/>
      <c r="D1893" s="124"/>
      <c r="E1893" s="124"/>
      <c r="F1893" s="124"/>
      <c r="G1893" s="124"/>
      <c r="H1893" s="124"/>
      <c r="I1893" s="124"/>
      <c r="J1893" s="124"/>
      <c r="K1893" s="124"/>
      <c r="L1893" s="124"/>
      <c r="M1893" s="124"/>
      <c r="N1893" s="124"/>
      <c r="O1893" s="124"/>
      <c r="P1893" s="124"/>
      <c r="Q1893" s="124"/>
      <c r="R1893" s="124"/>
      <c r="S1893" s="124"/>
      <c r="T1893" s="124"/>
      <c r="U1893" s="124"/>
      <c r="V1893" s="124"/>
      <c r="W1893" s="124"/>
      <c r="X1893" s="124"/>
      <c r="Y1893" s="124"/>
    </row>
    <row r="1894" spans="1:25">
      <c r="A1894" s="124"/>
      <c r="B1894" s="124"/>
      <c r="C1894" s="124"/>
      <c r="D1894" s="124"/>
      <c r="E1894" s="124"/>
      <c r="F1894" s="124"/>
      <c r="G1894" s="124"/>
      <c r="H1894" s="124"/>
      <c r="I1894" s="124"/>
      <c r="J1894" s="124"/>
      <c r="K1894" s="124"/>
      <c r="L1894" s="124"/>
      <c r="M1894" s="124"/>
      <c r="N1894" s="124"/>
      <c r="O1894" s="124"/>
      <c r="P1894" s="124"/>
      <c r="Q1894" s="124"/>
      <c r="R1894" s="124"/>
      <c r="S1894" s="124"/>
      <c r="T1894" s="124"/>
      <c r="U1894" s="124"/>
      <c r="V1894" s="124"/>
      <c r="W1894" s="124"/>
      <c r="X1894" s="124"/>
      <c r="Y1894" s="124"/>
    </row>
    <row r="1895" spans="1:25">
      <c r="A1895" s="124"/>
      <c r="B1895" s="124"/>
      <c r="C1895" s="124"/>
      <c r="D1895" s="124"/>
      <c r="E1895" s="124"/>
      <c r="F1895" s="124"/>
      <c r="G1895" s="124"/>
      <c r="H1895" s="124"/>
      <c r="I1895" s="124"/>
      <c r="J1895" s="124"/>
      <c r="K1895" s="124"/>
      <c r="L1895" s="124"/>
      <c r="M1895" s="124"/>
      <c r="N1895" s="124"/>
      <c r="O1895" s="124"/>
      <c r="P1895" s="124"/>
      <c r="Q1895" s="124"/>
      <c r="R1895" s="124"/>
      <c r="S1895" s="124"/>
      <c r="T1895" s="124"/>
      <c r="U1895" s="124"/>
      <c r="V1895" s="124"/>
      <c r="W1895" s="124"/>
      <c r="X1895" s="124"/>
      <c r="Y1895" s="124"/>
    </row>
    <row r="1896" spans="1:25">
      <c r="A1896" s="124"/>
      <c r="B1896" s="124"/>
      <c r="C1896" s="124"/>
      <c r="D1896" s="124"/>
      <c r="E1896" s="124"/>
      <c r="F1896" s="124"/>
      <c r="G1896" s="124"/>
      <c r="H1896" s="124"/>
      <c r="I1896" s="124"/>
      <c r="J1896" s="124"/>
      <c r="K1896" s="124"/>
      <c r="L1896" s="124"/>
      <c r="M1896" s="124"/>
      <c r="N1896" s="124"/>
      <c r="O1896" s="124"/>
      <c r="P1896" s="124"/>
      <c r="Q1896" s="124"/>
      <c r="R1896" s="124"/>
      <c r="S1896" s="124"/>
      <c r="T1896" s="124"/>
      <c r="U1896" s="124"/>
      <c r="V1896" s="124"/>
      <c r="W1896" s="124"/>
      <c r="X1896" s="124"/>
      <c r="Y1896" s="124"/>
    </row>
    <row r="1897" spans="1:25">
      <c r="A1897" s="124"/>
      <c r="B1897" s="124"/>
      <c r="C1897" s="124"/>
      <c r="D1897" s="124"/>
      <c r="E1897" s="124"/>
      <c r="F1897" s="124"/>
      <c r="G1897" s="124"/>
      <c r="H1897" s="124"/>
      <c r="I1897" s="124"/>
      <c r="J1897" s="124"/>
      <c r="K1897" s="124"/>
      <c r="L1897" s="124"/>
      <c r="M1897" s="124"/>
      <c r="N1897" s="124"/>
      <c r="O1897" s="124"/>
      <c r="P1897" s="124"/>
      <c r="Q1897" s="124"/>
      <c r="R1897" s="124"/>
      <c r="S1897" s="124"/>
      <c r="T1897" s="124"/>
      <c r="U1897" s="124"/>
      <c r="V1897" s="124"/>
      <c r="W1897" s="124"/>
      <c r="X1897" s="124"/>
      <c r="Y1897" s="124"/>
    </row>
    <row r="1898" spans="1:25">
      <c r="A1898" s="124"/>
      <c r="B1898" s="124"/>
      <c r="C1898" s="124"/>
      <c r="D1898" s="124"/>
      <c r="E1898" s="124"/>
      <c r="F1898" s="124"/>
      <c r="G1898" s="124"/>
      <c r="H1898" s="124"/>
      <c r="I1898" s="124"/>
      <c r="J1898" s="124"/>
      <c r="K1898" s="124"/>
      <c r="L1898" s="124"/>
      <c r="M1898" s="124"/>
      <c r="N1898" s="124"/>
      <c r="O1898" s="124"/>
      <c r="P1898" s="124"/>
      <c r="Q1898" s="124"/>
      <c r="R1898" s="124"/>
      <c r="S1898" s="124"/>
      <c r="T1898" s="124"/>
      <c r="U1898" s="124"/>
      <c r="V1898" s="124"/>
      <c r="W1898" s="124"/>
      <c r="X1898" s="124"/>
      <c r="Y1898" s="124"/>
    </row>
    <row r="1899" spans="1:25">
      <c r="A1899" s="124"/>
      <c r="B1899" s="124"/>
      <c r="C1899" s="124"/>
      <c r="D1899" s="124"/>
      <c r="E1899" s="124"/>
      <c r="F1899" s="124"/>
      <c r="G1899" s="124"/>
      <c r="H1899" s="124"/>
      <c r="I1899" s="124"/>
      <c r="J1899" s="124"/>
      <c r="K1899" s="124"/>
      <c r="L1899" s="124"/>
      <c r="M1899" s="124"/>
      <c r="N1899" s="124"/>
      <c r="O1899" s="124"/>
      <c r="P1899" s="124"/>
      <c r="Q1899" s="124"/>
      <c r="R1899" s="124"/>
      <c r="S1899" s="124"/>
      <c r="T1899" s="124"/>
      <c r="U1899" s="124"/>
      <c r="V1899" s="124"/>
      <c r="W1899" s="124"/>
      <c r="X1899" s="124"/>
      <c r="Y1899" s="124"/>
    </row>
    <row r="1900" spans="1:25">
      <c r="A1900" s="124"/>
      <c r="B1900" s="124"/>
      <c r="C1900" s="124"/>
      <c r="D1900" s="124"/>
      <c r="E1900" s="124"/>
      <c r="F1900" s="124"/>
      <c r="G1900" s="124"/>
      <c r="H1900" s="124"/>
      <c r="I1900" s="124"/>
      <c r="J1900" s="124"/>
      <c r="K1900" s="124"/>
      <c r="L1900" s="124"/>
      <c r="M1900" s="124"/>
      <c r="N1900" s="124"/>
      <c r="O1900" s="124"/>
      <c r="P1900" s="124"/>
      <c r="Q1900" s="124"/>
      <c r="R1900" s="124"/>
      <c r="S1900" s="124"/>
      <c r="T1900" s="124"/>
      <c r="U1900" s="124"/>
      <c r="V1900" s="124"/>
      <c r="W1900" s="124"/>
      <c r="X1900" s="124"/>
      <c r="Y1900" s="124"/>
    </row>
    <row r="1901" spans="1:25">
      <c r="A1901" s="124"/>
      <c r="B1901" s="124"/>
      <c r="C1901" s="124"/>
      <c r="D1901" s="124"/>
      <c r="E1901" s="124"/>
      <c r="F1901" s="124"/>
      <c r="G1901" s="124"/>
      <c r="H1901" s="124"/>
      <c r="I1901" s="124"/>
      <c r="J1901" s="124"/>
      <c r="K1901" s="124"/>
      <c r="L1901" s="124"/>
      <c r="M1901" s="124"/>
      <c r="N1901" s="124"/>
      <c r="O1901" s="124"/>
      <c r="P1901" s="124"/>
      <c r="Q1901" s="124"/>
      <c r="R1901" s="124"/>
      <c r="S1901" s="124"/>
      <c r="T1901" s="124"/>
      <c r="U1901" s="124"/>
      <c r="V1901" s="124"/>
      <c r="W1901" s="124"/>
      <c r="X1901" s="124"/>
      <c r="Y1901" s="124"/>
    </row>
    <row r="1902" spans="1:25">
      <c r="A1902" s="124"/>
      <c r="B1902" s="124"/>
      <c r="C1902" s="124"/>
      <c r="D1902" s="124"/>
      <c r="E1902" s="124"/>
      <c r="F1902" s="124"/>
      <c r="G1902" s="124"/>
      <c r="H1902" s="124"/>
      <c r="I1902" s="124"/>
      <c r="J1902" s="124"/>
      <c r="K1902" s="124"/>
      <c r="L1902" s="124"/>
      <c r="M1902" s="124"/>
      <c r="N1902" s="124"/>
      <c r="O1902" s="124"/>
      <c r="P1902" s="124"/>
      <c r="Q1902" s="124"/>
      <c r="R1902" s="124"/>
      <c r="S1902" s="124"/>
      <c r="T1902" s="124"/>
      <c r="U1902" s="124"/>
      <c r="V1902" s="124"/>
      <c r="W1902" s="124"/>
      <c r="X1902" s="124"/>
      <c r="Y1902" s="124"/>
    </row>
    <row r="1903" spans="1:25">
      <c r="A1903" s="124"/>
      <c r="B1903" s="124"/>
      <c r="C1903" s="124"/>
      <c r="D1903" s="124"/>
      <c r="E1903" s="124"/>
      <c r="F1903" s="124"/>
      <c r="G1903" s="124"/>
      <c r="H1903" s="124"/>
      <c r="I1903" s="124"/>
      <c r="J1903" s="124"/>
      <c r="K1903" s="124"/>
      <c r="L1903" s="124"/>
      <c r="M1903" s="124"/>
      <c r="N1903" s="124"/>
      <c r="O1903" s="124"/>
      <c r="P1903" s="124"/>
      <c r="Q1903" s="124"/>
      <c r="R1903" s="124"/>
      <c r="S1903" s="124"/>
      <c r="T1903" s="124"/>
      <c r="U1903" s="124"/>
      <c r="V1903" s="124"/>
      <c r="W1903" s="124"/>
      <c r="X1903" s="124"/>
      <c r="Y1903" s="124"/>
    </row>
    <row r="1904" spans="1:25">
      <c r="A1904" s="124"/>
      <c r="B1904" s="124"/>
      <c r="C1904" s="124"/>
      <c r="D1904" s="124"/>
      <c r="E1904" s="124"/>
      <c r="F1904" s="124"/>
      <c r="G1904" s="124"/>
      <c r="H1904" s="124"/>
      <c r="I1904" s="124"/>
      <c r="J1904" s="124"/>
      <c r="K1904" s="124"/>
      <c r="L1904" s="124"/>
      <c r="M1904" s="124"/>
      <c r="N1904" s="124"/>
      <c r="O1904" s="124"/>
      <c r="P1904" s="124"/>
      <c r="Q1904" s="124"/>
      <c r="R1904" s="124"/>
      <c r="S1904" s="124"/>
      <c r="T1904" s="124"/>
      <c r="U1904" s="124"/>
      <c r="V1904" s="124"/>
      <c r="W1904" s="124"/>
      <c r="X1904" s="124"/>
      <c r="Y1904" s="124"/>
    </row>
    <row r="1905" spans="1:25">
      <c r="A1905" s="124"/>
      <c r="B1905" s="124"/>
      <c r="C1905" s="124"/>
      <c r="D1905" s="124"/>
      <c r="E1905" s="124"/>
      <c r="F1905" s="124"/>
      <c r="G1905" s="124"/>
      <c r="H1905" s="124"/>
      <c r="I1905" s="124"/>
      <c r="J1905" s="124"/>
      <c r="K1905" s="124"/>
      <c r="L1905" s="124"/>
      <c r="M1905" s="124"/>
      <c r="N1905" s="124"/>
      <c r="O1905" s="124"/>
      <c r="P1905" s="124"/>
      <c r="Q1905" s="124"/>
      <c r="R1905" s="124"/>
      <c r="S1905" s="124"/>
      <c r="T1905" s="124"/>
      <c r="U1905" s="124"/>
      <c r="V1905" s="124"/>
      <c r="W1905" s="124"/>
      <c r="X1905" s="124"/>
      <c r="Y1905" s="124"/>
    </row>
    <row r="1906" spans="1:25">
      <c r="A1906" s="124"/>
      <c r="B1906" s="124"/>
      <c r="C1906" s="124"/>
      <c r="D1906" s="124"/>
      <c r="E1906" s="124"/>
      <c r="F1906" s="124"/>
      <c r="G1906" s="124"/>
      <c r="H1906" s="124"/>
      <c r="I1906" s="124"/>
      <c r="J1906" s="124"/>
      <c r="K1906" s="124"/>
      <c r="L1906" s="124"/>
      <c r="M1906" s="124"/>
      <c r="N1906" s="124"/>
      <c r="O1906" s="124"/>
      <c r="P1906" s="124"/>
      <c r="Q1906" s="124"/>
      <c r="R1906" s="124"/>
      <c r="S1906" s="124"/>
      <c r="T1906" s="124"/>
      <c r="U1906" s="124"/>
      <c r="V1906" s="124"/>
      <c r="W1906" s="124"/>
      <c r="X1906" s="124"/>
      <c r="Y1906" s="124"/>
    </row>
    <row r="1907" spans="1:25">
      <c r="A1907" s="124"/>
      <c r="B1907" s="124"/>
      <c r="C1907" s="124"/>
      <c r="D1907" s="124"/>
      <c r="E1907" s="124"/>
      <c r="F1907" s="124"/>
      <c r="G1907" s="124"/>
      <c r="H1907" s="124"/>
      <c r="I1907" s="124"/>
      <c r="J1907" s="124"/>
      <c r="K1907" s="124"/>
      <c r="L1907" s="124"/>
      <c r="M1907" s="124"/>
      <c r="N1907" s="124"/>
      <c r="O1907" s="124"/>
      <c r="P1907" s="124"/>
      <c r="Q1907" s="124"/>
      <c r="R1907" s="124"/>
      <c r="S1907" s="124"/>
      <c r="T1907" s="124"/>
      <c r="U1907" s="124"/>
      <c r="V1907" s="124"/>
      <c r="W1907" s="124"/>
      <c r="X1907" s="124"/>
      <c r="Y1907" s="124"/>
    </row>
    <row r="1908" spans="1:25">
      <c r="A1908" s="124"/>
      <c r="B1908" s="124"/>
      <c r="C1908" s="124"/>
      <c r="D1908" s="124"/>
      <c r="E1908" s="124"/>
      <c r="F1908" s="124"/>
      <c r="G1908" s="124"/>
      <c r="H1908" s="124"/>
      <c r="I1908" s="124"/>
      <c r="J1908" s="124"/>
      <c r="K1908" s="124"/>
      <c r="L1908" s="124"/>
      <c r="M1908" s="124"/>
      <c r="N1908" s="124"/>
      <c r="O1908" s="124"/>
      <c r="P1908" s="124"/>
      <c r="Q1908" s="124"/>
      <c r="R1908" s="124"/>
      <c r="S1908" s="124"/>
      <c r="T1908" s="124"/>
      <c r="U1908" s="124"/>
      <c r="V1908" s="124"/>
      <c r="W1908" s="124"/>
      <c r="X1908" s="124"/>
      <c r="Y1908" s="124"/>
    </row>
    <row r="1909" spans="1:25">
      <c r="A1909" s="124"/>
      <c r="B1909" s="124"/>
      <c r="C1909" s="124"/>
      <c r="D1909" s="124"/>
      <c r="E1909" s="124"/>
      <c r="F1909" s="124"/>
      <c r="G1909" s="124"/>
      <c r="H1909" s="124"/>
      <c r="I1909" s="124"/>
      <c r="J1909" s="124"/>
      <c r="K1909" s="124"/>
      <c r="L1909" s="124"/>
      <c r="M1909" s="124"/>
      <c r="N1909" s="124"/>
      <c r="O1909" s="124"/>
      <c r="P1909" s="124"/>
      <c r="Q1909" s="124"/>
      <c r="R1909" s="124"/>
      <c r="S1909" s="124"/>
      <c r="T1909" s="124"/>
      <c r="U1909" s="124"/>
      <c r="V1909" s="124"/>
      <c r="W1909" s="124"/>
      <c r="X1909" s="124"/>
      <c r="Y1909" s="124"/>
    </row>
    <row r="1910" spans="1:25">
      <c r="A1910" s="124"/>
      <c r="B1910" s="124"/>
      <c r="C1910" s="124"/>
      <c r="D1910" s="124"/>
      <c r="E1910" s="124"/>
      <c r="F1910" s="124"/>
      <c r="G1910" s="124"/>
      <c r="H1910" s="124"/>
      <c r="I1910" s="124"/>
      <c r="J1910" s="124"/>
      <c r="K1910" s="124"/>
      <c r="L1910" s="124"/>
      <c r="M1910" s="124"/>
      <c r="N1910" s="124"/>
      <c r="O1910" s="124"/>
      <c r="P1910" s="124"/>
      <c r="Q1910" s="124"/>
      <c r="R1910" s="124"/>
      <c r="S1910" s="124"/>
      <c r="T1910" s="124"/>
      <c r="U1910" s="124"/>
      <c r="V1910" s="124"/>
      <c r="W1910" s="124"/>
      <c r="X1910" s="124"/>
      <c r="Y1910" s="124"/>
    </row>
    <row r="1911" spans="1:25">
      <c r="A1911" s="124"/>
      <c r="B1911" s="124"/>
      <c r="C1911" s="124"/>
      <c r="D1911" s="124"/>
      <c r="E1911" s="124"/>
      <c r="F1911" s="124"/>
      <c r="G1911" s="124"/>
      <c r="H1911" s="124"/>
      <c r="I1911" s="124"/>
      <c r="J1911" s="124"/>
      <c r="K1911" s="124"/>
      <c r="L1911" s="124"/>
      <c r="M1911" s="124"/>
      <c r="N1911" s="124"/>
      <c r="O1911" s="124"/>
      <c r="P1911" s="124"/>
      <c r="Q1911" s="124"/>
      <c r="R1911" s="124"/>
      <c r="S1911" s="124"/>
      <c r="T1911" s="124"/>
      <c r="U1911" s="124"/>
      <c r="V1911" s="124"/>
      <c r="W1911" s="124"/>
      <c r="X1911" s="124"/>
      <c r="Y1911" s="124"/>
    </row>
    <row r="1912" spans="1:25">
      <c r="A1912" s="124"/>
      <c r="B1912" s="124"/>
      <c r="C1912" s="124"/>
      <c r="D1912" s="124"/>
      <c r="E1912" s="124"/>
      <c r="F1912" s="124"/>
      <c r="G1912" s="124"/>
      <c r="H1912" s="124"/>
      <c r="I1912" s="124"/>
      <c r="J1912" s="124"/>
      <c r="K1912" s="124"/>
      <c r="L1912" s="124"/>
      <c r="M1912" s="124"/>
      <c r="N1912" s="124"/>
      <c r="O1912" s="124"/>
      <c r="P1912" s="124"/>
      <c r="Q1912" s="124"/>
      <c r="R1912" s="124"/>
      <c r="S1912" s="124"/>
      <c r="T1912" s="124"/>
      <c r="U1912" s="124"/>
      <c r="V1912" s="124"/>
      <c r="W1912" s="124"/>
      <c r="X1912" s="124"/>
      <c r="Y1912" s="124"/>
    </row>
    <row r="1913" spans="1:25">
      <c r="A1913" s="124"/>
      <c r="B1913" s="124"/>
      <c r="C1913" s="124"/>
      <c r="D1913" s="124"/>
      <c r="E1913" s="124"/>
      <c r="F1913" s="124"/>
      <c r="G1913" s="124"/>
      <c r="H1913" s="124"/>
      <c r="I1913" s="124"/>
      <c r="J1913" s="124"/>
      <c r="K1913" s="124"/>
      <c r="L1913" s="124"/>
      <c r="M1913" s="124"/>
      <c r="N1913" s="124"/>
      <c r="O1913" s="124"/>
      <c r="P1913" s="124"/>
      <c r="Q1913" s="124"/>
      <c r="R1913" s="124"/>
      <c r="S1913" s="124"/>
      <c r="T1913" s="124"/>
      <c r="U1913" s="124"/>
      <c r="V1913" s="124"/>
      <c r="W1913" s="124"/>
      <c r="X1913" s="124"/>
      <c r="Y1913" s="124"/>
    </row>
    <row r="1914" spans="1:25">
      <c r="A1914" s="124"/>
      <c r="B1914" s="124"/>
      <c r="C1914" s="124"/>
      <c r="D1914" s="124"/>
      <c r="E1914" s="124"/>
      <c r="F1914" s="124"/>
      <c r="G1914" s="124"/>
      <c r="H1914" s="124"/>
      <c r="I1914" s="124"/>
      <c r="J1914" s="124"/>
      <c r="K1914" s="124"/>
      <c r="L1914" s="124"/>
      <c r="M1914" s="124"/>
      <c r="N1914" s="124"/>
      <c r="O1914" s="124"/>
      <c r="P1914" s="124"/>
      <c r="Q1914" s="124"/>
      <c r="R1914" s="124"/>
      <c r="S1914" s="124"/>
      <c r="T1914" s="124"/>
      <c r="U1914" s="124"/>
      <c r="V1914" s="124"/>
      <c r="W1914" s="124"/>
      <c r="X1914" s="124"/>
      <c r="Y1914" s="124"/>
    </row>
    <row r="1915" spans="1:25">
      <c r="A1915" s="124"/>
      <c r="B1915" s="124"/>
      <c r="C1915" s="124"/>
      <c r="D1915" s="124"/>
      <c r="E1915" s="124"/>
      <c r="F1915" s="124"/>
      <c r="G1915" s="124"/>
      <c r="H1915" s="124"/>
      <c r="I1915" s="124"/>
      <c r="J1915" s="124"/>
      <c r="K1915" s="124"/>
      <c r="L1915" s="124"/>
      <c r="M1915" s="124"/>
      <c r="N1915" s="124"/>
      <c r="O1915" s="124"/>
      <c r="P1915" s="124"/>
      <c r="Q1915" s="124"/>
      <c r="R1915" s="124"/>
      <c r="S1915" s="124"/>
      <c r="T1915" s="124"/>
      <c r="U1915" s="124"/>
      <c r="V1915" s="124"/>
      <c r="W1915" s="124"/>
      <c r="X1915" s="124"/>
      <c r="Y1915" s="124"/>
    </row>
    <row r="1916" spans="1:25">
      <c r="A1916" s="124"/>
      <c r="B1916" s="124"/>
      <c r="C1916" s="124"/>
      <c r="D1916" s="124"/>
      <c r="E1916" s="124"/>
      <c r="F1916" s="124"/>
      <c r="G1916" s="124"/>
      <c r="H1916" s="124"/>
      <c r="I1916" s="124"/>
      <c r="J1916" s="124"/>
      <c r="K1916" s="124"/>
      <c r="L1916" s="124"/>
      <c r="M1916" s="124"/>
      <c r="N1916" s="124"/>
      <c r="O1916" s="124"/>
      <c r="P1916" s="124"/>
      <c r="Q1916" s="124"/>
      <c r="R1916" s="124"/>
      <c r="S1916" s="124"/>
      <c r="T1916" s="124"/>
      <c r="U1916" s="124"/>
      <c r="V1916" s="124"/>
      <c r="W1916" s="124"/>
      <c r="X1916" s="124"/>
      <c r="Y1916" s="124"/>
    </row>
    <row r="1917" spans="1:25">
      <c r="A1917" s="124"/>
      <c r="B1917" s="124"/>
      <c r="C1917" s="124"/>
      <c r="D1917" s="124"/>
      <c r="E1917" s="124"/>
      <c r="F1917" s="124"/>
      <c r="G1917" s="124"/>
      <c r="H1917" s="124"/>
      <c r="I1917" s="124"/>
      <c r="J1917" s="124"/>
      <c r="K1917" s="124"/>
      <c r="L1917" s="124"/>
      <c r="M1917" s="124"/>
      <c r="N1917" s="124"/>
      <c r="O1917" s="124"/>
      <c r="P1917" s="124"/>
      <c r="Q1917" s="124"/>
      <c r="R1917" s="124"/>
      <c r="S1917" s="124"/>
      <c r="T1917" s="124"/>
      <c r="U1917" s="124"/>
      <c r="V1917" s="124"/>
      <c r="W1917" s="124"/>
      <c r="X1917" s="124"/>
      <c r="Y1917" s="124"/>
    </row>
    <row r="1918" spans="1:25">
      <c r="A1918" s="124"/>
      <c r="B1918" s="124"/>
      <c r="C1918" s="124"/>
      <c r="D1918" s="124"/>
      <c r="E1918" s="124"/>
      <c r="F1918" s="124"/>
      <c r="G1918" s="124"/>
      <c r="H1918" s="124"/>
      <c r="I1918" s="124"/>
      <c r="J1918" s="124"/>
      <c r="K1918" s="124"/>
      <c r="L1918" s="124"/>
      <c r="M1918" s="124"/>
      <c r="N1918" s="124"/>
      <c r="O1918" s="124"/>
      <c r="P1918" s="124"/>
      <c r="Q1918" s="124"/>
      <c r="R1918" s="124"/>
      <c r="S1918" s="124"/>
      <c r="T1918" s="124"/>
      <c r="U1918" s="124"/>
      <c r="V1918" s="124"/>
      <c r="W1918" s="124"/>
      <c r="X1918" s="124"/>
      <c r="Y1918" s="124"/>
    </row>
    <row r="1919" spans="1:25">
      <c r="A1919" s="124"/>
      <c r="B1919" s="124"/>
      <c r="C1919" s="124"/>
      <c r="D1919" s="124"/>
      <c r="E1919" s="124"/>
      <c r="F1919" s="124"/>
      <c r="G1919" s="124"/>
      <c r="H1919" s="124"/>
      <c r="I1919" s="124"/>
      <c r="J1919" s="124"/>
      <c r="K1919" s="124"/>
      <c r="L1919" s="124"/>
      <c r="M1919" s="124"/>
      <c r="N1919" s="124"/>
      <c r="O1919" s="124"/>
      <c r="P1919" s="124"/>
      <c r="Q1919" s="124"/>
      <c r="R1919" s="124"/>
      <c r="S1919" s="124"/>
      <c r="T1919" s="124"/>
      <c r="U1919" s="124"/>
      <c r="V1919" s="124"/>
      <c r="W1919" s="124"/>
      <c r="X1919" s="124"/>
      <c r="Y1919" s="124"/>
    </row>
    <row r="1920" spans="1:25">
      <c r="A1920" s="124"/>
      <c r="B1920" s="124"/>
      <c r="C1920" s="124"/>
      <c r="D1920" s="124"/>
      <c r="E1920" s="124"/>
      <c r="F1920" s="124"/>
      <c r="G1920" s="124"/>
      <c r="H1920" s="124"/>
      <c r="I1920" s="124"/>
      <c r="J1920" s="124"/>
      <c r="K1920" s="124"/>
      <c r="L1920" s="124"/>
      <c r="M1920" s="124"/>
      <c r="N1920" s="124"/>
      <c r="O1920" s="124"/>
      <c r="P1920" s="124"/>
      <c r="Q1920" s="124"/>
      <c r="R1920" s="124"/>
      <c r="S1920" s="124"/>
      <c r="T1920" s="124"/>
      <c r="U1920" s="124"/>
      <c r="V1920" s="124"/>
      <c r="W1920" s="124"/>
      <c r="X1920" s="124"/>
      <c r="Y1920" s="124"/>
    </row>
    <row r="1921" spans="1:25">
      <c r="A1921" s="124"/>
      <c r="B1921" s="124"/>
      <c r="C1921" s="124"/>
      <c r="D1921" s="124"/>
      <c r="E1921" s="124"/>
      <c r="F1921" s="124"/>
      <c r="G1921" s="124"/>
      <c r="H1921" s="124"/>
      <c r="I1921" s="124"/>
      <c r="J1921" s="124"/>
      <c r="K1921" s="124"/>
      <c r="L1921" s="124"/>
      <c r="M1921" s="124"/>
      <c r="N1921" s="124"/>
      <c r="O1921" s="124"/>
      <c r="P1921" s="124"/>
      <c r="Q1921" s="124"/>
      <c r="R1921" s="124"/>
      <c r="S1921" s="124"/>
      <c r="T1921" s="124"/>
      <c r="U1921" s="124"/>
      <c r="V1921" s="124"/>
      <c r="W1921" s="124"/>
      <c r="X1921" s="124"/>
      <c r="Y1921" s="124"/>
    </row>
    <row r="1922" spans="1:25">
      <c r="A1922" s="124"/>
      <c r="B1922" s="124"/>
      <c r="C1922" s="124"/>
      <c r="D1922" s="124"/>
      <c r="E1922" s="124"/>
      <c r="F1922" s="124"/>
      <c r="G1922" s="124"/>
      <c r="H1922" s="124"/>
      <c r="I1922" s="124"/>
      <c r="J1922" s="124"/>
      <c r="K1922" s="124"/>
      <c r="L1922" s="124"/>
      <c r="M1922" s="124"/>
      <c r="N1922" s="124"/>
      <c r="O1922" s="124"/>
      <c r="P1922" s="124"/>
      <c r="Q1922" s="124"/>
      <c r="R1922" s="124"/>
      <c r="S1922" s="124"/>
      <c r="T1922" s="124"/>
      <c r="U1922" s="124"/>
      <c r="V1922" s="124"/>
      <c r="W1922" s="124"/>
      <c r="X1922" s="124"/>
      <c r="Y1922" s="124"/>
    </row>
    <row r="1923" spans="1:25">
      <c r="A1923" s="124"/>
      <c r="B1923" s="124"/>
      <c r="C1923" s="124"/>
      <c r="D1923" s="124"/>
      <c r="E1923" s="124"/>
      <c r="F1923" s="124"/>
      <c r="G1923" s="124"/>
      <c r="H1923" s="124"/>
      <c r="I1923" s="124"/>
      <c r="J1923" s="124"/>
      <c r="K1923" s="124"/>
      <c r="L1923" s="124"/>
      <c r="M1923" s="124"/>
      <c r="N1923" s="124"/>
      <c r="O1923" s="124"/>
      <c r="P1923" s="124"/>
      <c r="Q1923" s="124"/>
      <c r="R1923" s="124"/>
      <c r="S1923" s="124"/>
      <c r="T1923" s="124"/>
      <c r="U1923" s="124"/>
      <c r="V1923" s="124"/>
      <c r="W1923" s="124"/>
      <c r="X1923" s="124"/>
      <c r="Y1923" s="124"/>
    </row>
    <row r="1924" spans="1:25">
      <c r="A1924" s="124"/>
      <c r="B1924" s="124"/>
      <c r="C1924" s="124"/>
      <c r="D1924" s="124"/>
      <c r="E1924" s="124"/>
      <c r="F1924" s="124"/>
      <c r="G1924" s="124"/>
      <c r="H1924" s="124"/>
      <c r="I1924" s="124"/>
      <c r="J1924" s="124"/>
      <c r="K1924" s="124"/>
      <c r="L1924" s="124"/>
      <c r="M1924" s="124"/>
      <c r="N1924" s="124"/>
      <c r="O1924" s="124"/>
      <c r="P1924" s="124"/>
      <c r="Q1924" s="124"/>
      <c r="R1924" s="124"/>
      <c r="S1924" s="124"/>
      <c r="T1924" s="124"/>
      <c r="U1924" s="124"/>
      <c r="V1924" s="124"/>
      <c r="W1924" s="124"/>
      <c r="X1924" s="124"/>
      <c r="Y1924" s="124"/>
    </row>
    <row r="1925" spans="1:25">
      <c r="A1925" s="124"/>
      <c r="B1925" s="124"/>
      <c r="C1925" s="124"/>
      <c r="D1925" s="124"/>
      <c r="E1925" s="124"/>
      <c r="F1925" s="124"/>
      <c r="G1925" s="124"/>
      <c r="H1925" s="124"/>
      <c r="I1925" s="124"/>
      <c r="J1925" s="124"/>
      <c r="K1925" s="124"/>
      <c r="L1925" s="124"/>
      <c r="M1925" s="124"/>
      <c r="N1925" s="124"/>
      <c r="O1925" s="124"/>
      <c r="P1925" s="124"/>
      <c r="Q1925" s="124"/>
      <c r="R1925" s="124"/>
      <c r="S1925" s="124"/>
      <c r="T1925" s="124"/>
      <c r="U1925" s="124"/>
      <c r="V1925" s="124"/>
      <c r="W1925" s="124"/>
      <c r="X1925" s="124"/>
      <c r="Y1925" s="124"/>
    </row>
    <row r="1926" spans="1:25">
      <c r="A1926" s="124"/>
      <c r="B1926" s="124"/>
      <c r="C1926" s="124"/>
      <c r="D1926" s="124"/>
      <c r="E1926" s="124"/>
      <c r="F1926" s="124"/>
      <c r="G1926" s="124"/>
      <c r="H1926" s="124"/>
      <c r="I1926" s="124"/>
      <c r="J1926" s="124"/>
      <c r="K1926" s="124"/>
      <c r="L1926" s="124"/>
      <c r="M1926" s="124"/>
      <c r="N1926" s="124"/>
      <c r="O1926" s="124"/>
      <c r="P1926" s="124"/>
      <c r="Q1926" s="124"/>
      <c r="R1926" s="124"/>
      <c r="S1926" s="124"/>
      <c r="T1926" s="124"/>
      <c r="U1926" s="124"/>
      <c r="V1926" s="124"/>
      <c r="W1926" s="124"/>
      <c r="X1926" s="124"/>
      <c r="Y1926" s="124"/>
    </row>
    <row r="1927" spans="1:25">
      <c r="A1927" s="124"/>
      <c r="B1927" s="124"/>
      <c r="C1927" s="124"/>
      <c r="D1927" s="124"/>
      <c r="E1927" s="124"/>
      <c r="F1927" s="124"/>
      <c r="G1927" s="124"/>
      <c r="H1927" s="124"/>
      <c r="I1927" s="124"/>
      <c r="J1927" s="124"/>
      <c r="K1927" s="124"/>
      <c r="L1927" s="124"/>
      <c r="M1927" s="124"/>
      <c r="N1927" s="124"/>
      <c r="O1927" s="124"/>
      <c r="P1927" s="124"/>
      <c r="Q1927" s="124"/>
      <c r="R1927" s="124"/>
      <c r="S1927" s="124"/>
      <c r="T1927" s="124"/>
      <c r="U1927" s="124"/>
      <c r="V1927" s="124"/>
      <c r="W1927" s="124"/>
      <c r="X1927" s="124"/>
      <c r="Y1927" s="124"/>
    </row>
    <row r="1928" spans="1:25">
      <c r="A1928" s="124"/>
      <c r="B1928" s="124"/>
      <c r="C1928" s="124"/>
      <c r="D1928" s="124"/>
      <c r="E1928" s="124"/>
      <c r="F1928" s="124"/>
      <c r="G1928" s="124"/>
      <c r="H1928" s="124"/>
      <c r="I1928" s="124"/>
      <c r="J1928" s="124"/>
      <c r="K1928" s="124"/>
      <c r="L1928" s="124"/>
      <c r="M1928" s="124"/>
      <c r="N1928" s="124"/>
      <c r="O1928" s="124"/>
      <c r="P1928" s="124"/>
      <c r="Q1928" s="124"/>
      <c r="R1928" s="124"/>
      <c r="S1928" s="124"/>
      <c r="T1928" s="124"/>
      <c r="U1928" s="124"/>
      <c r="V1928" s="124"/>
      <c r="W1928" s="124"/>
      <c r="X1928" s="124"/>
      <c r="Y1928" s="124"/>
    </row>
    <row r="1929" spans="1:25">
      <c r="A1929" s="124"/>
      <c r="B1929" s="124"/>
      <c r="C1929" s="124"/>
      <c r="D1929" s="124"/>
      <c r="E1929" s="124"/>
      <c r="F1929" s="124"/>
      <c r="G1929" s="124"/>
      <c r="H1929" s="124"/>
      <c r="I1929" s="124"/>
      <c r="J1929" s="124"/>
      <c r="K1929" s="124"/>
      <c r="L1929" s="124"/>
      <c r="M1929" s="124"/>
      <c r="N1929" s="124"/>
      <c r="O1929" s="124"/>
      <c r="P1929" s="124"/>
      <c r="Q1929" s="124"/>
      <c r="R1929" s="124"/>
      <c r="S1929" s="124"/>
      <c r="T1929" s="124"/>
      <c r="U1929" s="124"/>
      <c r="V1929" s="124"/>
      <c r="W1929" s="124"/>
      <c r="X1929" s="124"/>
      <c r="Y1929" s="124"/>
    </row>
    <row r="1930" spans="1:25">
      <c r="A1930" s="124"/>
      <c r="B1930" s="124"/>
      <c r="C1930" s="124"/>
      <c r="D1930" s="124"/>
      <c r="E1930" s="124"/>
      <c r="F1930" s="124"/>
      <c r="G1930" s="124"/>
      <c r="H1930" s="124"/>
      <c r="I1930" s="124"/>
      <c r="J1930" s="124"/>
      <c r="K1930" s="124"/>
      <c r="L1930" s="124"/>
      <c r="M1930" s="124"/>
      <c r="N1930" s="124"/>
      <c r="O1930" s="124"/>
      <c r="P1930" s="124"/>
      <c r="Q1930" s="124"/>
      <c r="R1930" s="124"/>
      <c r="S1930" s="124"/>
      <c r="T1930" s="124"/>
      <c r="U1930" s="124"/>
      <c r="V1930" s="124"/>
      <c r="W1930" s="124"/>
      <c r="X1930" s="124"/>
      <c r="Y1930" s="124"/>
    </row>
    <row r="1931" spans="1:25">
      <c r="A1931" s="124"/>
      <c r="B1931" s="124"/>
      <c r="C1931" s="124"/>
      <c r="D1931" s="124"/>
      <c r="E1931" s="124"/>
      <c r="F1931" s="124"/>
      <c r="G1931" s="124"/>
      <c r="H1931" s="124"/>
      <c r="I1931" s="124"/>
      <c r="J1931" s="124"/>
      <c r="K1931" s="124"/>
      <c r="L1931" s="124"/>
      <c r="M1931" s="124"/>
      <c r="N1931" s="124"/>
      <c r="O1931" s="124"/>
      <c r="P1931" s="124"/>
      <c r="Q1931" s="124"/>
      <c r="R1931" s="124"/>
      <c r="S1931" s="124"/>
      <c r="T1931" s="124"/>
      <c r="U1931" s="124"/>
      <c r="V1931" s="124"/>
      <c r="W1931" s="124"/>
      <c r="X1931" s="124"/>
      <c r="Y1931" s="124"/>
    </row>
    <row r="1932" spans="1:25">
      <c r="A1932" s="124"/>
      <c r="B1932" s="124"/>
      <c r="C1932" s="124"/>
      <c r="D1932" s="124"/>
      <c r="E1932" s="124"/>
      <c r="F1932" s="124"/>
      <c r="G1932" s="124"/>
      <c r="H1932" s="124"/>
      <c r="I1932" s="124"/>
      <c r="J1932" s="124"/>
      <c r="K1932" s="124"/>
      <c r="L1932" s="124"/>
      <c r="M1932" s="124"/>
      <c r="N1932" s="124"/>
      <c r="O1932" s="124"/>
      <c r="P1932" s="124"/>
      <c r="Q1932" s="124"/>
      <c r="R1932" s="124"/>
      <c r="S1932" s="124"/>
      <c r="T1932" s="124"/>
      <c r="U1932" s="124"/>
      <c r="V1932" s="124"/>
      <c r="W1932" s="124"/>
      <c r="X1932" s="124"/>
      <c r="Y1932" s="124"/>
    </row>
    <row r="1933" spans="1:25">
      <c r="A1933" s="124"/>
      <c r="B1933" s="124"/>
      <c r="C1933" s="124"/>
      <c r="D1933" s="124"/>
      <c r="E1933" s="124"/>
      <c r="F1933" s="124"/>
      <c r="G1933" s="124"/>
      <c r="H1933" s="124"/>
      <c r="I1933" s="124"/>
      <c r="J1933" s="124"/>
      <c r="K1933" s="124"/>
      <c r="L1933" s="124"/>
      <c r="M1933" s="124"/>
      <c r="N1933" s="124"/>
      <c r="O1933" s="124"/>
      <c r="P1933" s="124"/>
      <c r="Q1933" s="124"/>
      <c r="R1933" s="124"/>
      <c r="S1933" s="124"/>
      <c r="T1933" s="124"/>
      <c r="U1933" s="124"/>
      <c r="V1933" s="124"/>
      <c r="W1933" s="124"/>
      <c r="X1933" s="124"/>
      <c r="Y1933" s="124"/>
    </row>
    <row r="1934" spans="1:25">
      <c r="A1934" s="124"/>
      <c r="B1934" s="124"/>
      <c r="C1934" s="124"/>
      <c r="D1934" s="124"/>
      <c r="E1934" s="124"/>
      <c r="F1934" s="124"/>
      <c r="G1934" s="124"/>
      <c r="H1934" s="124"/>
      <c r="I1934" s="124"/>
      <c r="J1934" s="124"/>
      <c r="K1934" s="124"/>
      <c r="L1934" s="124"/>
      <c r="M1934" s="124"/>
      <c r="N1934" s="124"/>
      <c r="O1934" s="124"/>
      <c r="P1934" s="124"/>
      <c r="Q1934" s="124"/>
      <c r="R1934" s="124"/>
      <c r="S1934" s="124"/>
      <c r="T1934" s="124"/>
      <c r="U1934" s="124"/>
      <c r="V1934" s="124"/>
      <c r="W1934" s="124"/>
      <c r="X1934" s="124"/>
      <c r="Y1934" s="124"/>
    </row>
    <row r="1935" spans="1:25">
      <c r="A1935" s="124"/>
      <c r="B1935" s="124"/>
      <c r="C1935" s="124"/>
      <c r="D1935" s="124"/>
      <c r="E1935" s="124"/>
      <c r="F1935" s="124"/>
      <c r="G1935" s="124"/>
      <c r="H1935" s="124"/>
      <c r="I1935" s="124"/>
      <c r="J1935" s="124"/>
      <c r="K1935" s="124"/>
      <c r="L1935" s="124"/>
      <c r="M1935" s="124"/>
      <c r="N1935" s="124"/>
      <c r="O1935" s="124"/>
      <c r="P1935" s="124"/>
      <c r="Q1935" s="124"/>
      <c r="R1935" s="124"/>
      <c r="S1935" s="124"/>
      <c r="T1935" s="124"/>
      <c r="U1935" s="124"/>
      <c r="V1935" s="124"/>
      <c r="W1935" s="124"/>
      <c r="X1935" s="124"/>
      <c r="Y1935" s="124"/>
    </row>
    <row r="1936" spans="1:25">
      <c r="A1936" s="124"/>
      <c r="B1936" s="124"/>
      <c r="C1936" s="124"/>
      <c r="D1936" s="124"/>
      <c r="E1936" s="124"/>
      <c r="F1936" s="124"/>
      <c r="G1936" s="124"/>
      <c r="H1936" s="124"/>
      <c r="I1936" s="124"/>
      <c r="J1936" s="124"/>
      <c r="K1936" s="124"/>
      <c r="L1936" s="124"/>
      <c r="M1936" s="124"/>
      <c r="N1936" s="124"/>
      <c r="O1936" s="124"/>
      <c r="P1936" s="124"/>
      <c r="Q1936" s="124"/>
      <c r="R1936" s="124"/>
      <c r="S1936" s="124"/>
      <c r="T1936" s="124"/>
      <c r="U1936" s="124"/>
      <c r="V1936" s="124"/>
      <c r="W1936" s="124"/>
      <c r="X1936" s="124"/>
      <c r="Y1936" s="124"/>
    </row>
    <row r="1937" spans="1:25">
      <c r="A1937" s="124"/>
      <c r="B1937" s="124"/>
      <c r="C1937" s="124"/>
      <c r="D1937" s="124"/>
      <c r="E1937" s="124"/>
      <c r="F1937" s="124"/>
      <c r="G1937" s="124"/>
      <c r="H1937" s="124"/>
      <c r="I1937" s="124"/>
      <c r="J1937" s="124"/>
      <c r="K1937" s="124"/>
      <c r="L1937" s="124"/>
      <c r="M1937" s="124"/>
      <c r="N1937" s="124"/>
      <c r="O1937" s="124"/>
      <c r="P1937" s="124"/>
      <c r="Q1937" s="124"/>
      <c r="R1937" s="124"/>
      <c r="S1937" s="124"/>
      <c r="T1937" s="124"/>
      <c r="U1937" s="124"/>
      <c r="V1937" s="124"/>
      <c r="W1937" s="124"/>
      <c r="X1937" s="124"/>
      <c r="Y1937" s="124"/>
    </row>
    <row r="1938" spans="1:25">
      <c r="A1938" s="124"/>
      <c r="B1938" s="124"/>
      <c r="C1938" s="124"/>
      <c r="D1938" s="124"/>
      <c r="E1938" s="124"/>
      <c r="F1938" s="124"/>
      <c r="G1938" s="124"/>
      <c r="H1938" s="124"/>
      <c r="I1938" s="124"/>
      <c r="J1938" s="124"/>
      <c r="K1938" s="124"/>
      <c r="L1938" s="124"/>
      <c r="M1938" s="124"/>
      <c r="N1938" s="124"/>
      <c r="O1938" s="124"/>
      <c r="P1938" s="124"/>
      <c r="Q1938" s="124"/>
      <c r="R1938" s="124"/>
      <c r="S1938" s="124"/>
      <c r="T1938" s="124"/>
      <c r="U1938" s="124"/>
      <c r="V1938" s="124"/>
      <c r="W1938" s="124"/>
      <c r="X1938" s="124"/>
      <c r="Y1938" s="124"/>
    </row>
    <row r="1939" spans="1:25">
      <c r="A1939" s="124"/>
      <c r="B1939" s="124"/>
      <c r="C1939" s="124"/>
      <c r="D1939" s="124"/>
      <c r="E1939" s="124"/>
      <c r="F1939" s="124"/>
      <c r="G1939" s="124"/>
      <c r="H1939" s="124"/>
      <c r="I1939" s="124"/>
      <c r="J1939" s="124"/>
      <c r="K1939" s="124"/>
      <c r="L1939" s="124"/>
      <c r="M1939" s="124"/>
      <c r="N1939" s="124"/>
      <c r="O1939" s="124"/>
      <c r="P1939" s="124"/>
      <c r="Q1939" s="124"/>
      <c r="R1939" s="124"/>
      <c r="S1939" s="124"/>
      <c r="T1939" s="124"/>
      <c r="U1939" s="124"/>
      <c r="V1939" s="124"/>
      <c r="W1939" s="124"/>
      <c r="X1939" s="124"/>
      <c r="Y1939" s="124"/>
    </row>
    <row r="1940" spans="1:25">
      <c r="A1940" s="124"/>
      <c r="B1940" s="124"/>
      <c r="C1940" s="124"/>
      <c r="D1940" s="124"/>
      <c r="E1940" s="124"/>
      <c r="F1940" s="124"/>
      <c r="G1940" s="124"/>
      <c r="H1940" s="124"/>
      <c r="I1940" s="124"/>
      <c r="J1940" s="124"/>
      <c r="K1940" s="124"/>
      <c r="L1940" s="124"/>
      <c r="M1940" s="124"/>
      <c r="N1940" s="124"/>
      <c r="O1940" s="124"/>
      <c r="P1940" s="124"/>
      <c r="Q1940" s="124"/>
      <c r="R1940" s="124"/>
      <c r="S1940" s="124"/>
      <c r="T1940" s="124"/>
      <c r="U1940" s="124"/>
      <c r="V1940" s="124"/>
      <c r="W1940" s="124"/>
      <c r="X1940" s="124"/>
      <c r="Y1940" s="124"/>
    </row>
    <row r="1941" spans="1:25">
      <c r="A1941" s="124"/>
      <c r="B1941" s="124"/>
      <c r="C1941" s="124"/>
      <c r="D1941" s="124"/>
      <c r="E1941" s="124"/>
      <c r="F1941" s="124"/>
      <c r="G1941" s="124"/>
      <c r="H1941" s="124"/>
      <c r="I1941" s="124"/>
      <c r="J1941" s="124"/>
      <c r="K1941" s="124"/>
      <c r="L1941" s="124"/>
      <c r="M1941" s="124"/>
      <c r="N1941" s="124"/>
      <c r="O1941" s="124"/>
      <c r="P1941" s="124"/>
      <c r="Q1941" s="124"/>
      <c r="R1941" s="124"/>
      <c r="S1941" s="124"/>
      <c r="T1941" s="124"/>
      <c r="U1941" s="124"/>
      <c r="V1941" s="124"/>
      <c r="W1941" s="124"/>
      <c r="X1941" s="124"/>
      <c r="Y1941" s="124"/>
    </row>
    <row r="1942" spans="1:25">
      <c r="A1942" s="124"/>
      <c r="B1942" s="124"/>
      <c r="C1942" s="124"/>
      <c r="D1942" s="124"/>
      <c r="E1942" s="124"/>
      <c r="F1942" s="124"/>
      <c r="G1942" s="124"/>
      <c r="H1942" s="124"/>
      <c r="I1942" s="124"/>
      <c r="J1942" s="124"/>
      <c r="K1942" s="124"/>
      <c r="L1942" s="124"/>
      <c r="M1942" s="124"/>
      <c r="N1942" s="124"/>
      <c r="O1942" s="124"/>
      <c r="P1942" s="124"/>
      <c r="Q1942" s="124"/>
      <c r="R1942" s="124"/>
      <c r="S1942" s="124"/>
      <c r="T1942" s="124"/>
      <c r="U1942" s="124"/>
      <c r="V1942" s="124"/>
      <c r="W1942" s="124"/>
      <c r="X1942" s="124"/>
      <c r="Y1942" s="124"/>
    </row>
    <row r="1943" spans="1:25">
      <c r="A1943" s="124"/>
      <c r="B1943" s="124"/>
      <c r="C1943" s="124"/>
      <c r="D1943" s="124"/>
      <c r="E1943" s="124"/>
      <c r="F1943" s="124"/>
      <c r="G1943" s="124"/>
      <c r="H1943" s="124"/>
      <c r="I1943" s="124"/>
      <c r="J1943" s="124"/>
      <c r="K1943" s="124"/>
      <c r="L1943" s="124"/>
      <c r="M1943" s="124"/>
      <c r="N1943" s="124"/>
      <c r="O1943" s="124"/>
      <c r="P1943" s="124"/>
      <c r="Q1943" s="124"/>
      <c r="R1943" s="124"/>
      <c r="S1943" s="124"/>
      <c r="T1943" s="124"/>
      <c r="U1943" s="124"/>
      <c r="V1943" s="124"/>
      <c r="W1943" s="124"/>
      <c r="X1943" s="124"/>
      <c r="Y1943" s="124"/>
    </row>
    <row r="1944" spans="1:25">
      <c r="A1944" s="124"/>
      <c r="B1944" s="124"/>
      <c r="C1944" s="124"/>
      <c r="D1944" s="124"/>
      <c r="E1944" s="124"/>
      <c r="F1944" s="124"/>
      <c r="G1944" s="124"/>
      <c r="H1944" s="124"/>
      <c r="I1944" s="124"/>
      <c r="J1944" s="124"/>
      <c r="K1944" s="124"/>
      <c r="L1944" s="124"/>
      <c r="M1944" s="124"/>
      <c r="N1944" s="124"/>
      <c r="O1944" s="124"/>
      <c r="P1944" s="124"/>
      <c r="Q1944" s="124"/>
      <c r="R1944" s="124"/>
      <c r="S1944" s="124"/>
      <c r="T1944" s="124"/>
      <c r="U1944" s="124"/>
      <c r="V1944" s="124"/>
      <c r="W1944" s="124"/>
      <c r="X1944" s="124"/>
      <c r="Y1944" s="124"/>
    </row>
    <row r="1945" spans="1:25">
      <c r="A1945" s="124"/>
      <c r="B1945" s="124"/>
      <c r="C1945" s="124"/>
      <c r="D1945" s="124"/>
      <c r="E1945" s="124"/>
      <c r="F1945" s="124"/>
      <c r="G1945" s="124"/>
      <c r="H1945" s="124"/>
      <c r="I1945" s="124"/>
      <c r="J1945" s="124"/>
      <c r="K1945" s="124"/>
      <c r="L1945" s="124"/>
      <c r="M1945" s="124"/>
      <c r="N1945" s="124"/>
      <c r="O1945" s="124"/>
      <c r="P1945" s="124"/>
      <c r="Q1945" s="124"/>
      <c r="R1945" s="124"/>
      <c r="S1945" s="124"/>
      <c r="T1945" s="124"/>
      <c r="U1945" s="124"/>
      <c r="V1945" s="124"/>
      <c r="W1945" s="124"/>
      <c r="X1945" s="124"/>
      <c r="Y1945" s="124"/>
    </row>
    <row r="1946" spans="1:25">
      <c r="A1946" s="124"/>
      <c r="B1946" s="124"/>
      <c r="C1946" s="124"/>
      <c r="D1946" s="124"/>
      <c r="E1946" s="124"/>
      <c r="F1946" s="124"/>
      <c r="G1946" s="124"/>
      <c r="H1946" s="124"/>
      <c r="I1946" s="124"/>
      <c r="J1946" s="124"/>
      <c r="K1946" s="124"/>
      <c r="L1946" s="124"/>
      <c r="M1946" s="124"/>
      <c r="N1946" s="124"/>
      <c r="O1946" s="124"/>
      <c r="P1946" s="124"/>
      <c r="Q1946" s="124"/>
      <c r="R1946" s="124"/>
      <c r="S1946" s="124"/>
      <c r="T1946" s="124"/>
      <c r="U1946" s="124"/>
      <c r="V1946" s="124"/>
      <c r="W1946" s="124"/>
      <c r="X1946" s="124"/>
      <c r="Y1946" s="124"/>
    </row>
    <row r="1947" spans="1:25">
      <c r="A1947" s="124"/>
      <c r="B1947" s="124"/>
      <c r="C1947" s="124"/>
      <c r="D1947" s="124"/>
      <c r="E1947" s="124"/>
      <c r="F1947" s="124"/>
      <c r="G1947" s="124"/>
      <c r="H1947" s="124"/>
      <c r="I1947" s="124"/>
      <c r="J1947" s="124"/>
      <c r="K1947" s="124"/>
      <c r="L1947" s="124"/>
      <c r="M1947" s="124"/>
      <c r="N1947" s="124"/>
      <c r="O1947" s="124"/>
      <c r="P1947" s="124"/>
      <c r="Q1947" s="124"/>
      <c r="R1947" s="124"/>
      <c r="S1947" s="124"/>
      <c r="T1947" s="124"/>
      <c r="U1947" s="124"/>
      <c r="V1947" s="124"/>
      <c r="W1947" s="124"/>
      <c r="X1947" s="124"/>
      <c r="Y1947" s="124"/>
    </row>
    <row r="1948" spans="1:25">
      <c r="A1948" s="124"/>
      <c r="B1948" s="124"/>
      <c r="C1948" s="124"/>
      <c r="D1948" s="124"/>
      <c r="E1948" s="124"/>
      <c r="F1948" s="124"/>
      <c r="G1948" s="124"/>
      <c r="H1948" s="124"/>
      <c r="I1948" s="124"/>
      <c r="J1948" s="124"/>
      <c r="K1948" s="124"/>
      <c r="L1948" s="124"/>
      <c r="M1948" s="124"/>
      <c r="N1948" s="124"/>
      <c r="O1948" s="124"/>
      <c r="P1948" s="124"/>
      <c r="Q1948" s="124"/>
      <c r="R1948" s="124"/>
      <c r="S1948" s="124"/>
      <c r="T1948" s="124"/>
      <c r="U1948" s="124"/>
      <c r="V1948" s="124"/>
      <c r="W1948" s="124"/>
      <c r="X1948" s="124"/>
      <c r="Y1948" s="124"/>
    </row>
    <row r="1949" spans="1:25">
      <c r="A1949" s="124"/>
      <c r="B1949" s="124"/>
      <c r="C1949" s="124"/>
      <c r="D1949" s="124"/>
      <c r="E1949" s="124"/>
      <c r="F1949" s="124"/>
      <c r="G1949" s="124"/>
      <c r="H1949" s="124"/>
      <c r="I1949" s="124"/>
      <c r="J1949" s="124"/>
      <c r="K1949" s="124"/>
      <c r="L1949" s="124"/>
      <c r="M1949" s="124"/>
      <c r="N1949" s="124"/>
      <c r="O1949" s="124"/>
      <c r="P1949" s="124"/>
      <c r="Q1949" s="124"/>
      <c r="R1949" s="124"/>
      <c r="S1949" s="124"/>
      <c r="T1949" s="124"/>
      <c r="U1949" s="124"/>
      <c r="V1949" s="124"/>
      <c r="W1949" s="124"/>
      <c r="X1949" s="124"/>
      <c r="Y1949" s="124"/>
    </row>
    <row r="1950" spans="1:25">
      <c r="A1950" s="124"/>
      <c r="B1950" s="124"/>
      <c r="C1950" s="124"/>
      <c r="D1950" s="124"/>
      <c r="E1950" s="124"/>
      <c r="F1950" s="124"/>
      <c r="G1950" s="124"/>
      <c r="H1950" s="124"/>
      <c r="I1950" s="124"/>
      <c r="J1950" s="124"/>
      <c r="K1950" s="124"/>
      <c r="L1950" s="124"/>
      <c r="M1950" s="124"/>
      <c r="N1950" s="124"/>
      <c r="O1950" s="124"/>
      <c r="P1950" s="124"/>
      <c r="Q1950" s="124"/>
      <c r="R1950" s="124"/>
      <c r="S1950" s="124"/>
      <c r="T1950" s="124"/>
      <c r="U1950" s="124"/>
      <c r="V1950" s="124"/>
      <c r="W1950" s="124"/>
      <c r="X1950" s="124"/>
      <c r="Y1950" s="124"/>
    </row>
    <row r="1951" spans="1:25">
      <c r="A1951" s="124"/>
      <c r="B1951" s="124"/>
      <c r="C1951" s="124"/>
      <c r="D1951" s="124"/>
      <c r="E1951" s="124"/>
      <c r="F1951" s="124"/>
      <c r="G1951" s="124"/>
      <c r="H1951" s="124"/>
      <c r="I1951" s="124"/>
      <c r="J1951" s="124"/>
      <c r="K1951" s="124"/>
      <c r="L1951" s="124"/>
      <c r="M1951" s="124"/>
      <c r="N1951" s="124"/>
      <c r="O1951" s="124"/>
      <c r="P1951" s="124"/>
      <c r="Q1951" s="124"/>
      <c r="R1951" s="124"/>
      <c r="S1951" s="124"/>
      <c r="T1951" s="124"/>
      <c r="U1951" s="124"/>
      <c r="V1951" s="124"/>
      <c r="W1951" s="124"/>
      <c r="X1951" s="124"/>
      <c r="Y1951" s="124"/>
    </row>
    <row r="1952" spans="1:25">
      <c r="A1952" s="124"/>
      <c r="B1952" s="124"/>
      <c r="C1952" s="124"/>
      <c r="D1952" s="124"/>
      <c r="E1952" s="124"/>
      <c r="F1952" s="124"/>
      <c r="G1952" s="124"/>
      <c r="H1952" s="124"/>
      <c r="I1952" s="124"/>
      <c r="J1952" s="124"/>
      <c r="K1952" s="124"/>
      <c r="L1952" s="124"/>
      <c r="M1952" s="124"/>
      <c r="N1952" s="124"/>
      <c r="O1952" s="124"/>
      <c r="P1952" s="124"/>
      <c r="Q1952" s="124"/>
      <c r="R1952" s="124"/>
      <c r="S1952" s="124"/>
      <c r="T1952" s="124"/>
      <c r="U1952" s="124"/>
      <c r="V1952" s="124"/>
      <c r="W1952" s="124"/>
      <c r="X1952" s="124"/>
      <c r="Y1952" s="124"/>
    </row>
    <row r="1953" spans="1:25">
      <c r="A1953" s="124"/>
      <c r="B1953" s="124"/>
      <c r="C1953" s="124"/>
      <c r="D1953" s="124"/>
      <c r="E1953" s="124"/>
      <c r="F1953" s="124"/>
      <c r="G1953" s="124"/>
      <c r="H1953" s="124"/>
      <c r="I1953" s="124"/>
      <c r="J1953" s="124"/>
      <c r="K1953" s="124"/>
      <c r="L1953" s="124"/>
      <c r="M1953" s="124"/>
      <c r="N1953" s="124"/>
      <c r="O1953" s="124"/>
      <c r="P1953" s="124"/>
      <c r="Q1953" s="124"/>
      <c r="R1953" s="124"/>
      <c r="S1953" s="124"/>
      <c r="T1953" s="124"/>
      <c r="U1953" s="124"/>
      <c r="V1953" s="124"/>
      <c r="W1953" s="124"/>
      <c r="X1953" s="124"/>
      <c r="Y1953" s="124"/>
    </row>
    <row r="1954" spans="1:25">
      <c r="A1954" s="124"/>
      <c r="B1954" s="124"/>
      <c r="C1954" s="124"/>
      <c r="D1954" s="124"/>
      <c r="E1954" s="124"/>
      <c r="F1954" s="124"/>
      <c r="G1954" s="124"/>
      <c r="H1954" s="124"/>
      <c r="I1954" s="124"/>
      <c r="J1954" s="124"/>
      <c r="K1954" s="124"/>
      <c r="L1954" s="124"/>
      <c r="M1954" s="124"/>
      <c r="N1954" s="124"/>
      <c r="O1954" s="124"/>
      <c r="P1954" s="124"/>
      <c r="Q1954" s="124"/>
      <c r="R1954" s="124"/>
      <c r="S1954" s="124"/>
      <c r="T1954" s="124"/>
      <c r="U1954" s="124"/>
      <c r="V1954" s="124"/>
      <c r="W1954" s="124"/>
      <c r="X1954" s="124"/>
      <c r="Y1954" s="124"/>
    </row>
    <row r="1955" spans="1:25">
      <c r="A1955" s="124"/>
      <c r="B1955" s="124"/>
      <c r="C1955" s="124"/>
      <c r="D1955" s="124"/>
      <c r="E1955" s="124"/>
      <c r="F1955" s="124"/>
      <c r="G1955" s="124"/>
      <c r="H1955" s="124"/>
      <c r="I1955" s="124"/>
      <c r="J1955" s="124"/>
      <c r="K1955" s="124"/>
      <c r="L1955" s="124"/>
      <c r="M1955" s="124"/>
      <c r="N1955" s="124"/>
      <c r="O1955" s="124"/>
      <c r="P1955" s="124"/>
      <c r="Q1955" s="124"/>
      <c r="R1955" s="124"/>
      <c r="S1955" s="124"/>
      <c r="T1955" s="124"/>
      <c r="U1955" s="124"/>
      <c r="V1955" s="124"/>
      <c r="W1955" s="124"/>
      <c r="X1955" s="124"/>
      <c r="Y1955" s="124"/>
    </row>
    <row r="1956" spans="1:25">
      <c r="A1956" s="124"/>
      <c r="B1956" s="124"/>
      <c r="C1956" s="124"/>
      <c r="D1956" s="124"/>
      <c r="E1956" s="124"/>
      <c r="F1956" s="124"/>
      <c r="G1956" s="124"/>
      <c r="H1956" s="124"/>
      <c r="I1956" s="124"/>
      <c r="J1956" s="124"/>
      <c r="K1956" s="124"/>
      <c r="L1956" s="124"/>
      <c r="M1956" s="124"/>
      <c r="N1956" s="124"/>
      <c r="O1956" s="124"/>
      <c r="P1956" s="124"/>
      <c r="Q1956" s="124"/>
      <c r="R1956" s="124"/>
      <c r="S1956" s="124"/>
      <c r="T1956" s="124"/>
      <c r="U1956" s="124"/>
      <c r="V1956" s="124"/>
      <c r="W1956" s="124"/>
      <c r="X1956" s="124"/>
      <c r="Y1956" s="124"/>
    </row>
    <row r="1957" spans="1:25">
      <c r="A1957" s="124"/>
      <c r="B1957" s="124"/>
      <c r="C1957" s="124"/>
      <c r="D1957" s="124"/>
      <c r="E1957" s="124"/>
      <c r="F1957" s="124"/>
      <c r="G1957" s="124"/>
      <c r="H1957" s="124"/>
      <c r="I1957" s="124"/>
      <c r="J1957" s="124"/>
      <c r="K1957" s="124"/>
      <c r="L1957" s="124"/>
      <c r="M1957" s="124"/>
      <c r="N1957" s="124"/>
      <c r="O1957" s="124"/>
      <c r="P1957" s="124"/>
      <c r="Q1957" s="124"/>
      <c r="R1957" s="124"/>
      <c r="S1957" s="124"/>
      <c r="T1957" s="124"/>
      <c r="U1957" s="124"/>
      <c r="V1957" s="124"/>
      <c r="W1957" s="124"/>
      <c r="X1957" s="124"/>
      <c r="Y1957" s="124"/>
    </row>
    <row r="1958" spans="1:25">
      <c r="A1958" s="124"/>
      <c r="B1958" s="124"/>
      <c r="C1958" s="124"/>
      <c r="D1958" s="124"/>
      <c r="E1958" s="124"/>
      <c r="F1958" s="124"/>
      <c r="G1958" s="124"/>
      <c r="H1958" s="124"/>
      <c r="I1958" s="124"/>
      <c r="J1958" s="124"/>
      <c r="K1958" s="124"/>
      <c r="L1958" s="124"/>
      <c r="M1958" s="124"/>
      <c r="N1958" s="124"/>
      <c r="O1958" s="124"/>
      <c r="P1958" s="124"/>
      <c r="Q1958" s="124"/>
      <c r="R1958" s="124"/>
      <c r="S1958" s="124"/>
      <c r="T1958" s="124"/>
      <c r="U1958" s="124"/>
      <c r="V1958" s="124"/>
      <c r="W1958" s="124"/>
      <c r="X1958" s="124"/>
      <c r="Y1958" s="124"/>
    </row>
    <row r="1959" spans="1:25">
      <c r="A1959" s="124"/>
      <c r="B1959" s="124"/>
      <c r="C1959" s="124"/>
      <c r="D1959" s="124"/>
      <c r="E1959" s="124"/>
      <c r="F1959" s="124"/>
      <c r="G1959" s="124"/>
      <c r="H1959" s="124"/>
      <c r="I1959" s="124"/>
      <c r="J1959" s="124"/>
      <c r="K1959" s="124"/>
      <c r="L1959" s="124"/>
      <c r="M1959" s="124"/>
      <c r="N1959" s="124"/>
      <c r="O1959" s="124"/>
      <c r="P1959" s="124"/>
      <c r="Q1959" s="124"/>
      <c r="R1959" s="124"/>
      <c r="S1959" s="124"/>
      <c r="T1959" s="124"/>
      <c r="U1959" s="124"/>
      <c r="V1959" s="124"/>
      <c r="W1959" s="124"/>
      <c r="X1959" s="124"/>
      <c r="Y1959" s="124"/>
    </row>
    <row r="1960" spans="1:25">
      <c r="A1960" s="124"/>
      <c r="B1960" s="124"/>
      <c r="C1960" s="124"/>
      <c r="D1960" s="124"/>
      <c r="E1960" s="124"/>
      <c r="F1960" s="124"/>
      <c r="G1960" s="124"/>
      <c r="H1960" s="124"/>
      <c r="I1960" s="124"/>
      <c r="J1960" s="124"/>
      <c r="K1960" s="124"/>
      <c r="L1960" s="124"/>
      <c r="M1960" s="124"/>
      <c r="N1960" s="124"/>
      <c r="O1960" s="124"/>
      <c r="P1960" s="124"/>
      <c r="Q1960" s="124"/>
      <c r="R1960" s="124"/>
      <c r="S1960" s="124"/>
      <c r="T1960" s="124"/>
      <c r="U1960" s="124"/>
      <c r="V1960" s="124"/>
      <c r="W1960" s="124"/>
      <c r="X1960" s="124"/>
      <c r="Y1960" s="124"/>
    </row>
    <row r="1961" spans="1:25">
      <c r="A1961" s="124"/>
      <c r="B1961" s="124"/>
      <c r="C1961" s="124"/>
      <c r="D1961" s="124"/>
      <c r="E1961" s="124"/>
      <c r="F1961" s="124"/>
      <c r="G1961" s="124"/>
      <c r="H1961" s="124"/>
      <c r="I1961" s="124"/>
      <c r="J1961" s="124"/>
      <c r="K1961" s="124"/>
      <c r="L1961" s="124"/>
      <c r="M1961" s="124"/>
      <c r="N1961" s="124"/>
      <c r="O1961" s="124"/>
      <c r="P1961" s="124"/>
      <c r="Q1961" s="124"/>
      <c r="R1961" s="124"/>
      <c r="S1961" s="124"/>
      <c r="T1961" s="124"/>
      <c r="U1961" s="124"/>
      <c r="V1961" s="124"/>
      <c r="W1961" s="124"/>
      <c r="X1961" s="124"/>
      <c r="Y1961" s="124"/>
    </row>
    <row r="1962" spans="1:25">
      <c r="A1962" s="124"/>
      <c r="B1962" s="124"/>
      <c r="C1962" s="124"/>
      <c r="D1962" s="124"/>
      <c r="E1962" s="124"/>
      <c r="F1962" s="124"/>
      <c r="G1962" s="124"/>
      <c r="H1962" s="124"/>
      <c r="I1962" s="124"/>
      <c r="J1962" s="124"/>
      <c r="K1962" s="124"/>
      <c r="L1962" s="124"/>
      <c r="M1962" s="124"/>
      <c r="N1962" s="124"/>
      <c r="O1962" s="124"/>
      <c r="P1962" s="124"/>
      <c r="Q1962" s="124"/>
      <c r="R1962" s="124"/>
      <c r="S1962" s="124"/>
      <c r="T1962" s="124"/>
      <c r="U1962" s="124"/>
      <c r="V1962" s="124"/>
      <c r="W1962" s="124"/>
      <c r="X1962" s="124"/>
      <c r="Y1962" s="124"/>
    </row>
    <row r="1963" spans="1:25">
      <c r="A1963" s="124"/>
      <c r="B1963" s="124"/>
      <c r="C1963" s="124"/>
      <c r="D1963" s="124"/>
      <c r="E1963" s="124"/>
      <c r="F1963" s="124"/>
      <c r="G1963" s="124"/>
      <c r="H1963" s="124"/>
      <c r="I1963" s="124"/>
      <c r="J1963" s="124"/>
      <c r="K1963" s="124"/>
      <c r="L1963" s="124"/>
      <c r="M1963" s="124"/>
      <c r="N1963" s="124"/>
      <c r="O1963" s="124"/>
      <c r="P1963" s="124"/>
      <c r="Q1963" s="124"/>
      <c r="R1963" s="124"/>
      <c r="S1963" s="124"/>
      <c r="T1963" s="124"/>
      <c r="U1963" s="124"/>
      <c r="V1963" s="124"/>
      <c r="W1963" s="124"/>
      <c r="X1963" s="124"/>
      <c r="Y1963" s="124"/>
    </row>
    <row r="1964" spans="1:25">
      <c r="A1964" s="124"/>
      <c r="B1964" s="124"/>
      <c r="C1964" s="124"/>
      <c r="D1964" s="124"/>
      <c r="E1964" s="124"/>
      <c r="F1964" s="124"/>
      <c r="G1964" s="124"/>
      <c r="H1964" s="124"/>
      <c r="I1964" s="124"/>
      <c r="J1964" s="124"/>
      <c r="K1964" s="124"/>
      <c r="L1964" s="124"/>
      <c r="M1964" s="124"/>
      <c r="N1964" s="124"/>
      <c r="O1964" s="124"/>
      <c r="P1964" s="124"/>
      <c r="Q1964" s="124"/>
      <c r="R1964" s="124"/>
      <c r="S1964" s="124"/>
      <c r="T1964" s="124"/>
      <c r="U1964" s="124"/>
      <c r="V1964" s="124"/>
      <c r="W1964" s="124"/>
      <c r="X1964" s="124"/>
      <c r="Y1964" s="124"/>
    </row>
    <row r="1965" spans="1:25">
      <c r="A1965" s="124"/>
      <c r="B1965" s="124"/>
      <c r="C1965" s="124"/>
      <c r="D1965" s="124"/>
      <c r="E1965" s="124"/>
      <c r="F1965" s="124"/>
      <c r="G1965" s="124"/>
      <c r="H1965" s="124"/>
      <c r="I1965" s="124"/>
      <c r="J1965" s="124"/>
      <c r="K1965" s="124"/>
      <c r="L1965" s="124"/>
      <c r="M1965" s="124"/>
      <c r="N1965" s="124"/>
      <c r="O1965" s="124"/>
      <c r="P1965" s="124"/>
      <c r="Q1965" s="124"/>
      <c r="R1965" s="124"/>
      <c r="S1965" s="124"/>
      <c r="T1965" s="124"/>
      <c r="U1965" s="124"/>
      <c r="V1965" s="124"/>
      <c r="W1965" s="124"/>
      <c r="X1965" s="124"/>
      <c r="Y1965" s="124"/>
    </row>
    <row r="1966" spans="1:25">
      <c r="A1966" s="124"/>
      <c r="B1966" s="124"/>
      <c r="C1966" s="124"/>
      <c r="D1966" s="124"/>
      <c r="E1966" s="124"/>
      <c r="F1966" s="124"/>
      <c r="G1966" s="124"/>
      <c r="H1966" s="124"/>
      <c r="I1966" s="124"/>
      <c r="J1966" s="124"/>
      <c r="K1966" s="124"/>
      <c r="L1966" s="124"/>
      <c r="M1966" s="124"/>
      <c r="N1966" s="124"/>
      <c r="O1966" s="124"/>
      <c r="P1966" s="124"/>
      <c r="Q1966" s="124"/>
      <c r="R1966" s="124"/>
      <c r="S1966" s="124"/>
      <c r="T1966" s="124"/>
      <c r="U1966" s="124"/>
      <c r="V1966" s="124"/>
      <c r="W1966" s="124"/>
      <c r="X1966" s="124"/>
      <c r="Y1966" s="124"/>
    </row>
    <row r="1967" spans="1:25">
      <c r="A1967" s="124"/>
      <c r="B1967" s="124"/>
      <c r="C1967" s="124"/>
      <c r="D1967" s="124"/>
      <c r="E1967" s="124"/>
      <c r="F1967" s="124"/>
      <c r="G1967" s="124"/>
      <c r="H1967" s="124"/>
      <c r="I1967" s="124"/>
      <c r="J1967" s="124"/>
      <c r="K1967" s="124"/>
      <c r="L1967" s="124"/>
      <c r="M1967" s="124"/>
      <c r="N1967" s="124"/>
      <c r="O1967" s="124"/>
      <c r="P1967" s="124"/>
      <c r="Q1967" s="124"/>
      <c r="R1967" s="124"/>
      <c r="S1967" s="124"/>
      <c r="T1967" s="124"/>
      <c r="U1967" s="124"/>
      <c r="V1967" s="124"/>
      <c r="W1967" s="124"/>
      <c r="X1967" s="124"/>
      <c r="Y1967" s="124"/>
    </row>
    <row r="1968" spans="1:25">
      <c r="A1968" s="124"/>
      <c r="B1968" s="124"/>
      <c r="C1968" s="124"/>
      <c r="D1968" s="124"/>
      <c r="E1968" s="124"/>
      <c r="F1968" s="124"/>
      <c r="G1968" s="124"/>
      <c r="H1968" s="124"/>
      <c r="I1968" s="124"/>
      <c r="J1968" s="124"/>
      <c r="K1968" s="124"/>
      <c r="L1968" s="124"/>
      <c r="M1968" s="124"/>
      <c r="N1968" s="124"/>
      <c r="O1968" s="124"/>
      <c r="P1968" s="124"/>
      <c r="Q1968" s="124"/>
      <c r="R1968" s="124"/>
      <c r="S1968" s="124"/>
      <c r="T1968" s="124"/>
      <c r="U1968" s="124"/>
      <c r="V1968" s="124"/>
      <c r="W1968" s="124"/>
      <c r="X1968" s="124"/>
      <c r="Y1968" s="124"/>
    </row>
    <row r="1969" spans="1:25">
      <c r="A1969" s="124"/>
      <c r="B1969" s="124"/>
      <c r="C1969" s="124"/>
      <c r="D1969" s="124"/>
      <c r="E1969" s="124"/>
      <c r="F1969" s="124"/>
      <c r="G1969" s="124"/>
      <c r="H1969" s="124"/>
      <c r="I1969" s="124"/>
      <c r="J1969" s="124"/>
      <c r="K1969" s="124"/>
      <c r="L1969" s="124"/>
      <c r="M1969" s="124"/>
      <c r="N1969" s="124"/>
      <c r="O1969" s="124"/>
      <c r="P1969" s="124"/>
      <c r="Q1969" s="124"/>
      <c r="R1969" s="124"/>
      <c r="S1969" s="124"/>
      <c r="T1969" s="124"/>
      <c r="U1969" s="124"/>
      <c r="V1969" s="124"/>
      <c r="W1969" s="124"/>
      <c r="X1969" s="124"/>
      <c r="Y1969" s="124"/>
    </row>
    <row r="1970" spans="1:25">
      <c r="A1970" s="124"/>
      <c r="B1970" s="124"/>
      <c r="C1970" s="124"/>
      <c r="D1970" s="124"/>
      <c r="E1970" s="124"/>
      <c r="F1970" s="124"/>
      <c r="G1970" s="124"/>
      <c r="H1970" s="124"/>
      <c r="I1970" s="124"/>
      <c r="J1970" s="124"/>
      <c r="K1970" s="124"/>
      <c r="L1970" s="124"/>
      <c r="M1970" s="124"/>
      <c r="N1970" s="124"/>
      <c r="O1970" s="124"/>
      <c r="P1970" s="124"/>
      <c r="Q1970" s="124"/>
      <c r="R1970" s="124"/>
      <c r="S1970" s="124"/>
      <c r="T1970" s="124"/>
      <c r="U1970" s="124"/>
      <c r="V1970" s="124"/>
      <c r="W1970" s="124"/>
      <c r="X1970" s="124"/>
      <c r="Y1970" s="124"/>
    </row>
    <row r="1971" spans="1:25">
      <c r="A1971" s="124"/>
      <c r="B1971" s="124"/>
      <c r="C1971" s="124"/>
      <c r="D1971" s="124"/>
      <c r="E1971" s="124"/>
      <c r="F1971" s="124"/>
      <c r="G1971" s="124"/>
      <c r="H1971" s="124"/>
      <c r="I1971" s="124"/>
      <c r="J1971" s="124"/>
      <c r="K1971" s="124"/>
      <c r="L1971" s="124"/>
      <c r="M1971" s="124"/>
      <c r="N1971" s="124"/>
      <c r="O1971" s="124"/>
      <c r="P1971" s="124"/>
      <c r="Q1971" s="124"/>
      <c r="R1971" s="124"/>
      <c r="S1971" s="124"/>
      <c r="T1971" s="124"/>
      <c r="U1971" s="124"/>
      <c r="V1971" s="124"/>
      <c r="W1971" s="124"/>
      <c r="X1971" s="124"/>
      <c r="Y1971" s="124"/>
    </row>
    <row r="1972" spans="1:25">
      <c r="A1972" s="124"/>
      <c r="B1972" s="124"/>
      <c r="C1972" s="124"/>
      <c r="D1972" s="124"/>
      <c r="E1972" s="124"/>
      <c r="F1972" s="124"/>
      <c r="G1972" s="124"/>
      <c r="H1972" s="124"/>
      <c r="I1972" s="124"/>
      <c r="J1972" s="124"/>
      <c r="K1972" s="124"/>
      <c r="L1972" s="124"/>
      <c r="M1972" s="124"/>
      <c r="N1972" s="124"/>
      <c r="O1972" s="124"/>
      <c r="P1972" s="124"/>
      <c r="Q1972" s="124"/>
      <c r="R1972" s="124"/>
      <c r="S1972" s="124"/>
      <c r="T1972" s="124"/>
      <c r="U1972" s="124"/>
      <c r="V1972" s="124"/>
      <c r="W1972" s="124"/>
      <c r="X1972" s="124"/>
      <c r="Y1972" s="124"/>
    </row>
    <row r="1973" spans="1:25">
      <c r="A1973" s="124"/>
      <c r="B1973" s="124"/>
      <c r="C1973" s="124"/>
      <c r="D1973" s="124"/>
      <c r="E1973" s="124"/>
      <c r="F1973" s="124"/>
      <c r="G1973" s="124"/>
      <c r="H1973" s="124"/>
      <c r="I1973" s="124"/>
      <c r="J1973" s="124"/>
      <c r="K1973" s="124"/>
      <c r="L1973" s="124"/>
      <c r="M1973" s="124"/>
      <c r="N1973" s="124"/>
      <c r="O1973" s="124"/>
      <c r="P1973" s="124"/>
      <c r="Q1973" s="124"/>
      <c r="R1973" s="124"/>
      <c r="S1973" s="124"/>
      <c r="T1973" s="124"/>
      <c r="U1973" s="124"/>
      <c r="V1973" s="124"/>
      <c r="W1973" s="124"/>
      <c r="X1973" s="124"/>
      <c r="Y1973" s="124"/>
    </row>
    <row r="1974" spans="1:25">
      <c r="A1974" s="124"/>
      <c r="B1974" s="124"/>
      <c r="C1974" s="124"/>
      <c r="D1974" s="124"/>
      <c r="E1974" s="124"/>
      <c r="F1974" s="124"/>
      <c r="G1974" s="124"/>
      <c r="H1974" s="124"/>
      <c r="I1974" s="124"/>
      <c r="J1974" s="124"/>
      <c r="K1974" s="124"/>
      <c r="L1974" s="124"/>
      <c r="M1974" s="124"/>
      <c r="N1974" s="124"/>
      <c r="O1974" s="124"/>
      <c r="P1974" s="124"/>
      <c r="Q1974" s="124"/>
      <c r="R1974" s="124"/>
      <c r="S1974" s="124"/>
      <c r="T1974" s="124"/>
      <c r="U1974" s="124"/>
      <c r="V1974" s="124"/>
      <c r="W1974" s="124"/>
      <c r="X1974" s="124"/>
      <c r="Y1974" s="124"/>
    </row>
    <row r="1975" spans="1:25">
      <c r="A1975" s="124"/>
      <c r="B1975" s="124"/>
      <c r="C1975" s="124"/>
      <c r="D1975" s="124"/>
      <c r="E1975" s="124"/>
      <c r="F1975" s="124"/>
      <c r="G1975" s="124"/>
      <c r="H1975" s="124"/>
      <c r="I1975" s="124"/>
      <c r="J1975" s="124"/>
      <c r="K1975" s="124"/>
      <c r="L1975" s="124"/>
      <c r="M1975" s="124"/>
      <c r="N1975" s="124"/>
      <c r="O1975" s="124"/>
      <c r="P1975" s="124"/>
      <c r="Q1975" s="124"/>
      <c r="R1975" s="124"/>
      <c r="S1975" s="124"/>
      <c r="T1975" s="124"/>
      <c r="U1975" s="124"/>
      <c r="V1975" s="124"/>
      <c r="W1975" s="124"/>
      <c r="X1975" s="124"/>
      <c r="Y1975" s="124"/>
    </row>
    <row r="1976" spans="1:25">
      <c r="A1976" s="124"/>
      <c r="B1976" s="124"/>
      <c r="C1976" s="124"/>
      <c r="D1976" s="124"/>
      <c r="E1976" s="124"/>
      <c r="F1976" s="124"/>
      <c r="G1976" s="124"/>
      <c r="H1976" s="124"/>
      <c r="I1976" s="124"/>
      <c r="J1976" s="124"/>
      <c r="K1976" s="124"/>
      <c r="L1976" s="124"/>
      <c r="M1976" s="124"/>
      <c r="N1976" s="124"/>
      <c r="O1976" s="124"/>
      <c r="P1976" s="124"/>
      <c r="Q1976" s="124"/>
      <c r="R1976" s="124"/>
      <c r="S1976" s="124"/>
      <c r="T1976" s="124"/>
      <c r="U1976" s="124"/>
      <c r="V1976" s="124"/>
      <c r="W1976" s="124"/>
      <c r="X1976" s="124"/>
      <c r="Y1976" s="124"/>
    </row>
    <row r="1977" spans="1:25">
      <c r="A1977" s="124"/>
      <c r="B1977" s="124"/>
      <c r="C1977" s="124"/>
      <c r="D1977" s="124"/>
      <c r="E1977" s="124"/>
      <c r="F1977" s="124"/>
      <c r="G1977" s="124"/>
      <c r="H1977" s="124"/>
      <c r="I1977" s="124"/>
      <c r="J1977" s="124"/>
      <c r="K1977" s="124"/>
      <c r="L1977" s="124"/>
      <c r="M1977" s="124"/>
      <c r="N1977" s="124"/>
      <c r="O1977" s="124"/>
      <c r="P1977" s="124"/>
      <c r="Q1977" s="124"/>
      <c r="R1977" s="124"/>
      <c r="S1977" s="124"/>
      <c r="T1977" s="124"/>
      <c r="U1977" s="124"/>
      <c r="V1977" s="124"/>
      <c r="W1977" s="124"/>
      <c r="X1977" s="124"/>
      <c r="Y1977" s="124"/>
    </row>
    <row r="1978" spans="1:25">
      <c r="A1978" s="124"/>
      <c r="B1978" s="124"/>
      <c r="C1978" s="124"/>
      <c r="D1978" s="124"/>
      <c r="E1978" s="124"/>
      <c r="F1978" s="124"/>
      <c r="G1978" s="124"/>
      <c r="H1978" s="124"/>
      <c r="I1978" s="124"/>
      <c r="J1978" s="124"/>
      <c r="K1978" s="124"/>
      <c r="L1978" s="124"/>
      <c r="M1978" s="124"/>
      <c r="N1978" s="124"/>
      <c r="O1978" s="124"/>
      <c r="P1978" s="124"/>
      <c r="Q1978" s="124"/>
      <c r="R1978" s="124"/>
      <c r="S1978" s="124"/>
      <c r="T1978" s="124"/>
      <c r="U1978" s="124"/>
      <c r="V1978" s="124"/>
      <c r="W1978" s="124"/>
      <c r="X1978" s="124"/>
      <c r="Y1978" s="124"/>
    </row>
    <row r="1979" spans="1:25">
      <c r="A1979" s="124"/>
      <c r="B1979" s="124"/>
      <c r="C1979" s="124"/>
      <c r="D1979" s="124"/>
      <c r="E1979" s="124"/>
      <c r="F1979" s="124"/>
      <c r="G1979" s="124"/>
      <c r="H1979" s="124"/>
      <c r="I1979" s="124"/>
      <c r="J1979" s="124"/>
      <c r="K1979" s="124"/>
      <c r="L1979" s="124"/>
      <c r="M1979" s="124"/>
      <c r="N1979" s="124"/>
      <c r="O1979" s="124"/>
      <c r="P1979" s="124"/>
      <c r="Q1979" s="124"/>
      <c r="R1979" s="124"/>
      <c r="S1979" s="124"/>
      <c r="T1979" s="124"/>
      <c r="U1979" s="124"/>
      <c r="V1979" s="124"/>
      <c r="W1979" s="124"/>
      <c r="X1979" s="124"/>
      <c r="Y1979" s="124"/>
    </row>
    <row r="1980" spans="1:25">
      <c r="A1980" s="124"/>
      <c r="B1980" s="124"/>
      <c r="C1980" s="124"/>
      <c r="D1980" s="124"/>
      <c r="E1980" s="124"/>
      <c r="F1980" s="124"/>
      <c r="G1980" s="124"/>
      <c r="H1980" s="124"/>
      <c r="I1980" s="124"/>
      <c r="J1980" s="124"/>
      <c r="K1980" s="124"/>
      <c r="L1980" s="124"/>
      <c r="M1980" s="124"/>
      <c r="N1980" s="124"/>
      <c r="O1980" s="124"/>
      <c r="P1980" s="124"/>
      <c r="Q1980" s="124"/>
      <c r="R1980" s="124"/>
      <c r="S1980" s="124"/>
      <c r="T1980" s="124"/>
      <c r="U1980" s="124"/>
      <c r="V1980" s="124"/>
      <c r="W1980" s="124"/>
      <c r="X1980" s="124"/>
      <c r="Y1980" s="124"/>
    </row>
    <row r="1981" spans="1:25">
      <c r="A1981" s="124"/>
      <c r="B1981" s="124"/>
      <c r="C1981" s="124"/>
      <c r="D1981" s="124"/>
      <c r="E1981" s="124"/>
      <c r="F1981" s="124"/>
      <c r="G1981" s="124"/>
      <c r="H1981" s="124"/>
      <c r="I1981" s="124"/>
      <c r="J1981" s="124"/>
      <c r="K1981" s="124"/>
      <c r="L1981" s="124"/>
      <c r="M1981" s="124"/>
      <c r="N1981" s="124"/>
      <c r="O1981" s="124"/>
      <c r="P1981" s="124"/>
      <c r="Q1981" s="124"/>
      <c r="R1981" s="124"/>
      <c r="S1981" s="124"/>
      <c r="T1981" s="124"/>
      <c r="U1981" s="124"/>
      <c r="V1981" s="124"/>
      <c r="W1981" s="124"/>
      <c r="X1981" s="124"/>
      <c r="Y1981" s="124"/>
    </row>
    <row r="1982" spans="1:25">
      <c r="A1982" s="124"/>
      <c r="B1982" s="124"/>
      <c r="C1982" s="124"/>
      <c r="D1982" s="124"/>
      <c r="E1982" s="124"/>
      <c r="F1982" s="124"/>
      <c r="G1982" s="124"/>
      <c r="H1982" s="124"/>
      <c r="I1982" s="124"/>
      <c r="J1982" s="124"/>
      <c r="K1982" s="124"/>
      <c r="L1982" s="124"/>
      <c r="M1982" s="124"/>
      <c r="N1982" s="124"/>
      <c r="O1982" s="124"/>
      <c r="P1982" s="124"/>
      <c r="Q1982" s="124"/>
      <c r="R1982" s="124"/>
      <c r="S1982" s="124"/>
      <c r="T1982" s="124"/>
      <c r="U1982" s="124"/>
      <c r="V1982" s="124"/>
      <c r="W1982" s="124"/>
      <c r="X1982" s="124"/>
      <c r="Y1982" s="124"/>
    </row>
    <row r="1983" spans="1:25">
      <c r="A1983" s="124"/>
      <c r="B1983" s="124"/>
      <c r="C1983" s="124"/>
      <c r="D1983" s="124"/>
      <c r="E1983" s="124"/>
      <c r="F1983" s="124"/>
      <c r="G1983" s="124"/>
      <c r="H1983" s="124"/>
      <c r="I1983" s="124"/>
      <c r="J1983" s="124"/>
      <c r="K1983" s="124"/>
      <c r="L1983" s="124"/>
      <c r="M1983" s="124"/>
      <c r="N1983" s="124"/>
      <c r="O1983" s="124"/>
      <c r="P1983" s="124"/>
      <c r="Q1983" s="124"/>
      <c r="R1983" s="124"/>
      <c r="S1983" s="124"/>
      <c r="T1983" s="124"/>
      <c r="U1983" s="124"/>
      <c r="V1983" s="124"/>
      <c r="W1983" s="124"/>
      <c r="X1983" s="124"/>
      <c r="Y1983" s="124"/>
    </row>
    <row r="1984" spans="1:25">
      <c r="A1984" s="124"/>
      <c r="B1984" s="124"/>
      <c r="C1984" s="124"/>
      <c r="D1984" s="124"/>
      <c r="E1984" s="124"/>
      <c r="F1984" s="124"/>
      <c r="G1984" s="124"/>
      <c r="H1984" s="124"/>
      <c r="I1984" s="124"/>
      <c r="J1984" s="124"/>
      <c r="K1984" s="124"/>
      <c r="L1984" s="124"/>
      <c r="M1984" s="124"/>
      <c r="N1984" s="124"/>
      <c r="O1984" s="124"/>
      <c r="P1984" s="124"/>
      <c r="Q1984" s="124"/>
      <c r="R1984" s="124"/>
      <c r="S1984" s="124"/>
      <c r="T1984" s="124"/>
      <c r="U1984" s="124"/>
      <c r="V1984" s="124"/>
      <c r="W1984" s="124"/>
      <c r="X1984" s="124"/>
      <c r="Y1984" s="124"/>
    </row>
    <row r="1985" spans="1:25">
      <c r="A1985" s="124"/>
      <c r="B1985" s="124"/>
      <c r="C1985" s="124"/>
      <c r="D1985" s="124"/>
      <c r="E1985" s="124"/>
      <c r="F1985" s="124"/>
      <c r="G1985" s="124"/>
      <c r="H1985" s="124"/>
      <c r="I1985" s="124"/>
      <c r="J1985" s="124"/>
      <c r="K1985" s="124"/>
      <c r="L1985" s="124"/>
      <c r="M1985" s="124"/>
      <c r="N1985" s="124"/>
      <c r="O1985" s="124"/>
      <c r="P1985" s="124"/>
      <c r="Q1985" s="124"/>
      <c r="R1985" s="124"/>
      <c r="S1985" s="124"/>
      <c r="T1985" s="124"/>
      <c r="U1985" s="124"/>
      <c r="V1985" s="124"/>
      <c r="W1985" s="124"/>
      <c r="X1985" s="124"/>
      <c r="Y1985" s="124"/>
    </row>
    <row r="1986" spans="1:25">
      <c r="A1986" s="124"/>
      <c r="B1986" s="124"/>
      <c r="C1986" s="124"/>
      <c r="D1986" s="124"/>
      <c r="E1986" s="124"/>
      <c r="F1986" s="124"/>
      <c r="G1986" s="124"/>
      <c r="H1986" s="124"/>
      <c r="I1986" s="124"/>
      <c r="J1986" s="124"/>
      <c r="K1986" s="124"/>
      <c r="L1986" s="124"/>
      <c r="M1986" s="124"/>
      <c r="N1986" s="124"/>
      <c r="O1986" s="124"/>
      <c r="P1986" s="124"/>
      <c r="Q1986" s="124"/>
      <c r="R1986" s="124"/>
      <c r="S1986" s="124"/>
      <c r="T1986" s="124"/>
      <c r="U1986" s="124"/>
      <c r="V1986" s="124"/>
      <c r="W1986" s="124"/>
      <c r="X1986" s="124"/>
      <c r="Y1986" s="124"/>
    </row>
    <row r="1987" spans="1:25">
      <c r="A1987" s="124"/>
      <c r="B1987" s="124"/>
      <c r="C1987" s="124"/>
      <c r="D1987" s="124"/>
      <c r="E1987" s="124"/>
      <c r="F1987" s="124"/>
      <c r="G1987" s="124"/>
      <c r="H1987" s="124"/>
      <c r="I1987" s="124"/>
      <c r="J1987" s="124"/>
      <c r="K1987" s="124"/>
      <c r="L1987" s="124"/>
      <c r="M1987" s="124"/>
      <c r="N1987" s="124"/>
      <c r="O1987" s="124"/>
      <c r="P1987" s="124"/>
      <c r="Q1987" s="124"/>
      <c r="R1987" s="124"/>
      <c r="S1987" s="124"/>
      <c r="T1987" s="124"/>
      <c r="U1987" s="124"/>
      <c r="V1987" s="124"/>
      <c r="W1987" s="124"/>
      <c r="X1987" s="124"/>
      <c r="Y1987" s="124"/>
    </row>
    <row r="1988" spans="1:25">
      <c r="A1988" s="124"/>
      <c r="B1988" s="124"/>
      <c r="C1988" s="124"/>
      <c r="D1988" s="124"/>
      <c r="E1988" s="124"/>
      <c r="F1988" s="124"/>
      <c r="G1988" s="124"/>
      <c r="H1988" s="124"/>
      <c r="I1988" s="124"/>
      <c r="J1988" s="124"/>
      <c r="K1988" s="124"/>
      <c r="L1988" s="124"/>
      <c r="M1988" s="124"/>
      <c r="N1988" s="124"/>
      <c r="O1988" s="124"/>
      <c r="P1988" s="124"/>
      <c r="Q1988" s="124"/>
      <c r="R1988" s="124"/>
      <c r="S1988" s="124"/>
      <c r="T1988" s="124"/>
      <c r="U1988" s="124"/>
      <c r="V1988" s="124"/>
      <c r="W1988" s="124"/>
      <c r="X1988" s="124"/>
      <c r="Y1988" s="124"/>
    </row>
    <row r="1989" spans="1:25">
      <c r="A1989" s="124"/>
      <c r="B1989" s="124"/>
      <c r="C1989" s="124"/>
      <c r="D1989" s="124"/>
      <c r="E1989" s="124"/>
      <c r="F1989" s="124"/>
      <c r="G1989" s="124"/>
      <c r="H1989" s="124"/>
      <c r="I1989" s="124"/>
      <c r="J1989" s="124"/>
      <c r="K1989" s="124"/>
      <c r="L1989" s="124"/>
      <c r="M1989" s="124"/>
      <c r="N1989" s="124"/>
      <c r="O1989" s="124"/>
      <c r="P1989" s="124"/>
      <c r="Q1989" s="124"/>
      <c r="R1989" s="124"/>
      <c r="S1989" s="124"/>
      <c r="T1989" s="124"/>
      <c r="U1989" s="124"/>
      <c r="V1989" s="124"/>
      <c r="W1989" s="124"/>
      <c r="X1989" s="124"/>
      <c r="Y1989" s="124"/>
    </row>
    <row r="1990" spans="1:25">
      <c r="A1990" s="124"/>
      <c r="B1990" s="124"/>
      <c r="C1990" s="124"/>
      <c r="D1990" s="124"/>
      <c r="E1990" s="124"/>
      <c r="F1990" s="124"/>
      <c r="G1990" s="124"/>
      <c r="H1990" s="124"/>
      <c r="I1990" s="124"/>
      <c r="J1990" s="124"/>
      <c r="K1990" s="124"/>
      <c r="L1990" s="124"/>
      <c r="M1990" s="124"/>
      <c r="N1990" s="124"/>
      <c r="O1990" s="124"/>
      <c r="P1990" s="124"/>
      <c r="Q1990" s="124"/>
      <c r="R1990" s="124"/>
      <c r="S1990" s="124"/>
      <c r="T1990" s="124"/>
      <c r="U1990" s="124"/>
      <c r="V1990" s="124"/>
      <c r="W1990" s="124"/>
      <c r="X1990" s="124"/>
      <c r="Y1990" s="124"/>
    </row>
    <row r="1991" spans="1:25">
      <c r="A1991" s="124"/>
      <c r="B1991" s="124"/>
      <c r="C1991" s="124"/>
      <c r="D1991" s="124"/>
      <c r="E1991" s="124"/>
      <c r="F1991" s="124"/>
      <c r="G1991" s="124"/>
      <c r="H1991" s="124"/>
      <c r="I1991" s="124"/>
      <c r="J1991" s="124"/>
      <c r="K1991" s="124"/>
      <c r="L1991" s="124"/>
      <c r="M1991" s="124"/>
      <c r="N1991" s="124"/>
      <c r="O1991" s="124"/>
      <c r="P1991" s="124"/>
      <c r="Q1991" s="124"/>
      <c r="R1991" s="124"/>
      <c r="S1991" s="124"/>
      <c r="T1991" s="124"/>
      <c r="U1991" s="124"/>
      <c r="V1991" s="124"/>
      <c r="W1991" s="124"/>
      <c r="X1991" s="124"/>
      <c r="Y1991" s="124"/>
    </row>
    <row r="1992" spans="1:25">
      <c r="A1992" s="124"/>
      <c r="B1992" s="124"/>
      <c r="C1992" s="124"/>
      <c r="D1992" s="124"/>
      <c r="E1992" s="124"/>
      <c r="F1992" s="124"/>
      <c r="G1992" s="124"/>
      <c r="H1992" s="124"/>
      <c r="I1992" s="124"/>
      <c r="J1992" s="124"/>
      <c r="K1992" s="124"/>
      <c r="L1992" s="124"/>
      <c r="M1992" s="124"/>
      <c r="N1992" s="124"/>
      <c r="O1992" s="124"/>
      <c r="P1992" s="124"/>
      <c r="Q1992" s="124"/>
      <c r="R1992" s="124"/>
      <c r="S1992" s="124"/>
      <c r="T1992" s="124"/>
      <c r="U1992" s="124"/>
      <c r="V1992" s="124"/>
      <c r="W1992" s="124"/>
      <c r="X1992" s="124"/>
      <c r="Y1992" s="124"/>
    </row>
    <row r="1993" spans="1:25">
      <c r="A1993" s="124"/>
      <c r="B1993" s="124"/>
      <c r="C1993" s="124"/>
      <c r="D1993" s="124"/>
      <c r="E1993" s="124"/>
      <c r="F1993" s="124"/>
      <c r="G1993" s="124"/>
      <c r="H1993" s="124"/>
      <c r="I1993" s="124"/>
      <c r="J1993" s="124"/>
      <c r="K1993" s="124"/>
      <c r="L1993" s="124"/>
      <c r="M1993" s="124"/>
      <c r="N1993" s="124"/>
      <c r="O1993" s="124"/>
      <c r="P1993" s="124"/>
      <c r="Q1993" s="124"/>
      <c r="R1993" s="124"/>
      <c r="S1993" s="124"/>
      <c r="T1993" s="124"/>
      <c r="U1993" s="124"/>
      <c r="V1993" s="124"/>
      <c r="W1993" s="124"/>
      <c r="X1993" s="124"/>
      <c r="Y1993" s="124"/>
    </row>
    <row r="1994" spans="1:25">
      <c r="A1994" s="124"/>
      <c r="B1994" s="124"/>
      <c r="C1994" s="124"/>
      <c r="D1994" s="124"/>
      <c r="E1994" s="124"/>
      <c r="F1994" s="124"/>
      <c r="G1994" s="124"/>
      <c r="H1994" s="124"/>
      <c r="I1994" s="124"/>
      <c r="J1994" s="124"/>
      <c r="K1994" s="124"/>
      <c r="L1994" s="124"/>
      <c r="M1994" s="124"/>
      <c r="N1994" s="124"/>
      <c r="O1994" s="124"/>
      <c r="P1994" s="124"/>
      <c r="Q1994" s="124"/>
      <c r="R1994" s="124"/>
      <c r="S1994" s="124"/>
      <c r="T1994" s="124"/>
      <c r="U1994" s="124"/>
      <c r="V1994" s="124"/>
      <c r="W1994" s="124"/>
      <c r="X1994" s="124"/>
      <c r="Y1994" s="124"/>
    </row>
    <row r="1995" spans="1:25">
      <c r="A1995" s="124"/>
      <c r="B1995" s="124"/>
      <c r="C1995" s="124"/>
      <c r="D1995" s="124"/>
      <c r="E1995" s="124"/>
      <c r="F1995" s="124"/>
      <c r="G1995" s="124"/>
      <c r="H1995" s="124"/>
      <c r="I1995" s="124"/>
      <c r="J1995" s="124"/>
      <c r="K1995" s="124"/>
      <c r="L1995" s="124"/>
      <c r="M1995" s="124"/>
      <c r="N1995" s="124"/>
      <c r="O1995" s="124"/>
      <c r="P1995" s="124"/>
      <c r="Q1995" s="124"/>
      <c r="R1995" s="124"/>
      <c r="S1995" s="124"/>
      <c r="T1995" s="124"/>
      <c r="U1995" s="124"/>
      <c r="V1995" s="124"/>
      <c r="W1995" s="124"/>
      <c r="X1995" s="124"/>
      <c r="Y1995" s="124"/>
    </row>
    <row r="1996" spans="1:25">
      <c r="A1996" s="124"/>
      <c r="B1996" s="124"/>
      <c r="C1996" s="124"/>
      <c r="D1996" s="124"/>
      <c r="E1996" s="124"/>
      <c r="F1996" s="124"/>
      <c r="G1996" s="124"/>
      <c r="H1996" s="124"/>
      <c r="I1996" s="124"/>
      <c r="J1996" s="124"/>
      <c r="K1996" s="124"/>
      <c r="L1996" s="124"/>
      <c r="M1996" s="124"/>
      <c r="N1996" s="124"/>
      <c r="O1996" s="124"/>
      <c r="P1996" s="124"/>
      <c r="Q1996" s="124"/>
      <c r="R1996" s="124"/>
      <c r="S1996" s="124"/>
      <c r="T1996" s="124"/>
      <c r="U1996" s="124"/>
      <c r="V1996" s="124"/>
      <c r="W1996" s="124"/>
      <c r="X1996" s="124"/>
      <c r="Y1996" s="124"/>
    </row>
    <row r="1997" spans="1:25">
      <c r="A1997" s="124"/>
      <c r="B1997" s="124"/>
      <c r="C1997" s="124"/>
      <c r="D1997" s="124"/>
      <c r="E1997" s="124"/>
      <c r="F1997" s="124"/>
      <c r="G1997" s="124"/>
      <c r="H1997" s="124"/>
      <c r="I1997" s="124"/>
      <c r="J1997" s="124"/>
      <c r="K1997" s="124"/>
      <c r="L1997" s="124"/>
      <c r="M1997" s="124"/>
      <c r="N1997" s="124"/>
      <c r="O1997" s="124"/>
      <c r="P1997" s="124"/>
      <c r="Q1997" s="124"/>
      <c r="R1997" s="124"/>
      <c r="S1997" s="124"/>
      <c r="T1997" s="124"/>
      <c r="U1997" s="124"/>
      <c r="V1997" s="124"/>
      <c r="W1997" s="124"/>
      <c r="X1997" s="124"/>
      <c r="Y1997" s="124"/>
    </row>
    <row r="1998" spans="1:25">
      <c r="A1998" s="124"/>
      <c r="B1998" s="124"/>
      <c r="C1998" s="124"/>
      <c r="D1998" s="124"/>
      <c r="E1998" s="124"/>
      <c r="F1998" s="124"/>
      <c r="G1998" s="124"/>
      <c r="H1998" s="124"/>
      <c r="I1998" s="124"/>
      <c r="J1998" s="124"/>
      <c r="K1998" s="124"/>
      <c r="L1998" s="124"/>
      <c r="M1998" s="124"/>
      <c r="N1998" s="124"/>
      <c r="O1998" s="124"/>
      <c r="P1998" s="124"/>
      <c r="Q1998" s="124"/>
      <c r="R1998" s="124"/>
      <c r="S1998" s="124"/>
      <c r="T1998" s="124"/>
      <c r="U1998" s="124"/>
      <c r="V1998" s="124"/>
      <c r="W1998" s="124"/>
      <c r="X1998" s="124"/>
      <c r="Y1998" s="124"/>
    </row>
    <row r="1999" spans="1:25">
      <c r="A1999" s="124"/>
      <c r="B1999" s="124"/>
      <c r="C1999" s="124"/>
      <c r="D1999" s="124"/>
      <c r="E1999" s="124"/>
      <c r="F1999" s="124"/>
      <c r="G1999" s="124"/>
      <c r="H1999" s="124"/>
      <c r="I1999" s="124"/>
      <c r="J1999" s="124"/>
      <c r="K1999" s="124"/>
      <c r="L1999" s="124"/>
      <c r="M1999" s="124"/>
      <c r="N1999" s="124"/>
      <c r="O1999" s="124"/>
      <c r="P1999" s="124"/>
      <c r="Q1999" s="124"/>
      <c r="R1999" s="124"/>
      <c r="S1999" s="124"/>
      <c r="T1999" s="124"/>
      <c r="U1999" s="124"/>
      <c r="V1999" s="124"/>
      <c r="W1999" s="124"/>
      <c r="X1999" s="124"/>
      <c r="Y1999" s="124"/>
    </row>
    <row r="2000" spans="1:25">
      <c r="A2000" s="124"/>
      <c r="B2000" s="124"/>
      <c r="C2000" s="124"/>
      <c r="D2000" s="124"/>
      <c r="E2000" s="124"/>
      <c r="F2000" s="124"/>
      <c r="G2000" s="124"/>
      <c r="H2000" s="124"/>
      <c r="I2000" s="124"/>
      <c r="J2000" s="124"/>
      <c r="K2000" s="124"/>
      <c r="L2000" s="124"/>
      <c r="M2000" s="124"/>
      <c r="N2000" s="124"/>
      <c r="O2000" s="124"/>
      <c r="P2000" s="124"/>
      <c r="Q2000" s="124"/>
      <c r="R2000" s="124"/>
      <c r="S2000" s="124"/>
      <c r="T2000" s="124"/>
      <c r="U2000" s="124"/>
      <c r="V2000" s="124"/>
      <c r="W2000" s="124"/>
      <c r="X2000" s="124"/>
      <c r="Y2000" s="124"/>
    </row>
    <row r="2001" spans="1:25">
      <c r="A2001" s="124"/>
      <c r="B2001" s="124"/>
      <c r="C2001" s="124"/>
      <c r="D2001" s="124"/>
      <c r="E2001" s="124"/>
      <c r="F2001" s="124"/>
      <c r="G2001" s="124"/>
      <c r="H2001" s="124"/>
      <c r="I2001" s="124"/>
      <c r="J2001" s="124"/>
      <c r="K2001" s="124"/>
      <c r="L2001" s="124"/>
      <c r="M2001" s="124"/>
      <c r="N2001" s="124"/>
      <c r="O2001" s="124"/>
      <c r="P2001" s="124"/>
      <c r="Q2001" s="124"/>
      <c r="R2001" s="124"/>
      <c r="S2001" s="124"/>
      <c r="T2001" s="124"/>
      <c r="U2001" s="124"/>
      <c r="V2001" s="124"/>
      <c r="W2001" s="124"/>
      <c r="X2001" s="124"/>
      <c r="Y2001" s="124"/>
    </row>
    <row r="2002" spans="1:25">
      <c r="A2002" s="124"/>
      <c r="B2002" s="124"/>
      <c r="C2002" s="124"/>
      <c r="D2002" s="124"/>
      <c r="E2002" s="124"/>
      <c r="F2002" s="124"/>
      <c r="G2002" s="124"/>
      <c r="H2002" s="124"/>
      <c r="I2002" s="124"/>
      <c r="J2002" s="124"/>
      <c r="K2002" s="124"/>
      <c r="L2002" s="124"/>
      <c r="M2002" s="124"/>
      <c r="N2002" s="124"/>
      <c r="O2002" s="124"/>
      <c r="P2002" s="124"/>
      <c r="Q2002" s="124"/>
      <c r="R2002" s="124"/>
      <c r="S2002" s="124"/>
      <c r="T2002" s="124"/>
      <c r="U2002" s="124"/>
      <c r="V2002" s="124"/>
      <c r="W2002" s="124"/>
      <c r="X2002" s="124"/>
      <c r="Y2002" s="124"/>
    </row>
    <row r="2003" spans="1:25">
      <c r="A2003" s="124"/>
      <c r="B2003" s="124"/>
      <c r="C2003" s="124"/>
      <c r="D2003" s="124"/>
      <c r="E2003" s="124"/>
      <c r="F2003" s="124"/>
      <c r="G2003" s="124"/>
      <c r="H2003" s="124"/>
      <c r="I2003" s="124"/>
      <c r="J2003" s="124"/>
      <c r="K2003" s="124"/>
      <c r="L2003" s="124"/>
      <c r="M2003" s="124"/>
      <c r="N2003" s="124"/>
      <c r="O2003" s="124"/>
      <c r="P2003" s="124"/>
      <c r="Q2003" s="124"/>
      <c r="R2003" s="124"/>
      <c r="S2003" s="124"/>
      <c r="T2003" s="124"/>
      <c r="U2003" s="124"/>
      <c r="V2003" s="124"/>
      <c r="W2003" s="124"/>
      <c r="X2003" s="124"/>
      <c r="Y2003" s="124"/>
    </row>
    <row r="2004" spans="1:25">
      <c r="A2004" s="124"/>
      <c r="B2004" s="124"/>
      <c r="C2004" s="124"/>
      <c r="D2004" s="124"/>
      <c r="E2004" s="124"/>
      <c r="F2004" s="124"/>
      <c r="G2004" s="124"/>
      <c r="H2004" s="124"/>
      <c r="I2004" s="124"/>
      <c r="J2004" s="124"/>
      <c r="K2004" s="124"/>
      <c r="L2004" s="124"/>
      <c r="M2004" s="124"/>
      <c r="N2004" s="124"/>
      <c r="O2004" s="124"/>
      <c r="P2004" s="124"/>
      <c r="Q2004" s="124"/>
      <c r="R2004" s="124"/>
      <c r="S2004" s="124"/>
      <c r="T2004" s="124"/>
      <c r="U2004" s="124"/>
      <c r="V2004" s="124"/>
      <c r="W2004" s="124"/>
      <c r="X2004" s="124"/>
      <c r="Y2004" s="124"/>
    </row>
    <row r="2005" spans="1:25">
      <c r="A2005" s="124"/>
      <c r="B2005" s="124"/>
      <c r="C2005" s="124"/>
      <c r="D2005" s="124"/>
      <c r="E2005" s="124"/>
      <c r="F2005" s="124"/>
      <c r="G2005" s="124"/>
      <c r="H2005" s="124"/>
      <c r="I2005" s="124"/>
      <c r="J2005" s="124"/>
      <c r="K2005" s="124"/>
      <c r="L2005" s="124"/>
      <c r="M2005" s="124"/>
      <c r="N2005" s="124"/>
      <c r="O2005" s="124"/>
      <c r="P2005" s="124"/>
      <c r="Q2005" s="124"/>
      <c r="R2005" s="124"/>
      <c r="S2005" s="124"/>
      <c r="T2005" s="124"/>
      <c r="U2005" s="124"/>
      <c r="V2005" s="124"/>
      <c r="W2005" s="124"/>
      <c r="X2005" s="124"/>
      <c r="Y2005" s="124"/>
    </row>
    <row r="2006" spans="1:25">
      <c r="A2006" s="124"/>
      <c r="B2006" s="124"/>
      <c r="C2006" s="124"/>
      <c r="D2006" s="124"/>
      <c r="E2006" s="124"/>
      <c r="F2006" s="124"/>
      <c r="G2006" s="124"/>
      <c r="H2006" s="124"/>
      <c r="I2006" s="124"/>
      <c r="J2006" s="124"/>
      <c r="K2006" s="124"/>
      <c r="L2006" s="124"/>
      <c r="M2006" s="124"/>
      <c r="N2006" s="124"/>
      <c r="O2006" s="124"/>
      <c r="P2006" s="124"/>
      <c r="Q2006" s="124"/>
      <c r="R2006" s="124"/>
      <c r="S2006" s="124"/>
      <c r="T2006" s="124"/>
      <c r="U2006" s="124"/>
      <c r="V2006" s="124"/>
      <c r="W2006" s="124"/>
      <c r="X2006" s="124"/>
      <c r="Y2006" s="124"/>
    </row>
    <row r="2007" spans="1:25">
      <c r="A2007" s="124"/>
      <c r="B2007" s="124"/>
      <c r="C2007" s="124"/>
      <c r="D2007" s="124"/>
      <c r="E2007" s="124"/>
      <c r="F2007" s="124"/>
      <c r="G2007" s="124"/>
      <c r="H2007" s="124"/>
      <c r="I2007" s="124"/>
      <c r="J2007" s="124"/>
      <c r="K2007" s="124"/>
      <c r="L2007" s="124"/>
      <c r="M2007" s="124"/>
      <c r="N2007" s="124"/>
      <c r="O2007" s="124"/>
      <c r="P2007" s="124"/>
      <c r="Q2007" s="124"/>
      <c r="R2007" s="124"/>
      <c r="S2007" s="124"/>
      <c r="T2007" s="124"/>
      <c r="U2007" s="124"/>
      <c r="V2007" s="124"/>
      <c r="W2007" s="124"/>
      <c r="X2007" s="124"/>
      <c r="Y2007" s="124"/>
    </row>
    <row r="2008" spans="1:25">
      <c r="A2008" s="124"/>
      <c r="B2008" s="124"/>
      <c r="C2008" s="124"/>
      <c r="D2008" s="124"/>
      <c r="E2008" s="124"/>
      <c r="F2008" s="124"/>
      <c r="G2008" s="124"/>
      <c r="H2008" s="124"/>
      <c r="I2008" s="124"/>
      <c r="J2008" s="124"/>
      <c r="K2008" s="124"/>
      <c r="L2008" s="124"/>
      <c r="M2008" s="124"/>
      <c r="N2008" s="124"/>
      <c r="O2008" s="124"/>
      <c r="P2008" s="124"/>
      <c r="Q2008" s="124"/>
      <c r="R2008" s="124"/>
      <c r="S2008" s="124"/>
      <c r="T2008" s="124"/>
      <c r="U2008" s="124"/>
      <c r="V2008" s="124"/>
      <c r="W2008" s="124"/>
      <c r="X2008" s="124"/>
      <c r="Y2008" s="124"/>
    </row>
    <row r="2009" spans="1:25">
      <c r="A2009" s="124"/>
      <c r="B2009" s="124"/>
      <c r="C2009" s="124"/>
      <c r="D2009" s="124"/>
      <c r="E2009" s="124"/>
      <c r="F2009" s="124"/>
      <c r="G2009" s="124"/>
      <c r="H2009" s="124"/>
      <c r="I2009" s="124"/>
      <c r="J2009" s="124"/>
      <c r="K2009" s="124"/>
      <c r="L2009" s="124"/>
      <c r="M2009" s="124"/>
      <c r="N2009" s="124"/>
      <c r="O2009" s="124"/>
      <c r="P2009" s="124"/>
      <c r="Q2009" s="124"/>
      <c r="R2009" s="124"/>
      <c r="S2009" s="124"/>
      <c r="T2009" s="124"/>
      <c r="U2009" s="124"/>
      <c r="V2009" s="124"/>
      <c r="W2009" s="124"/>
      <c r="X2009" s="124"/>
      <c r="Y2009" s="124"/>
    </row>
    <row r="2010" spans="1:25">
      <c r="A2010" s="124"/>
      <c r="B2010" s="124"/>
      <c r="C2010" s="124"/>
      <c r="D2010" s="124"/>
      <c r="E2010" s="124"/>
      <c r="F2010" s="124"/>
      <c r="G2010" s="124"/>
      <c r="H2010" s="124"/>
      <c r="I2010" s="124"/>
      <c r="J2010" s="124"/>
      <c r="K2010" s="124"/>
      <c r="L2010" s="124"/>
      <c r="M2010" s="124"/>
      <c r="N2010" s="124"/>
      <c r="O2010" s="124"/>
      <c r="P2010" s="124"/>
      <c r="Q2010" s="124"/>
      <c r="R2010" s="124"/>
      <c r="S2010" s="124"/>
      <c r="T2010" s="124"/>
      <c r="U2010" s="124"/>
      <c r="V2010" s="124"/>
      <c r="W2010" s="124"/>
      <c r="X2010" s="124"/>
      <c r="Y2010" s="124"/>
    </row>
    <row r="2011" spans="1:25">
      <c r="A2011" s="124"/>
      <c r="B2011" s="124"/>
      <c r="C2011" s="124"/>
      <c r="D2011" s="124"/>
      <c r="E2011" s="124"/>
      <c r="F2011" s="124"/>
      <c r="G2011" s="124"/>
      <c r="H2011" s="124"/>
      <c r="I2011" s="124"/>
      <c r="J2011" s="124"/>
      <c r="K2011" s="124"/>
      <c r="L2011" s="124"/>
      <c r="M2011" s="124"/>
      <c r="N2011" s="124"/>
      <c r="O2011" s="124"/>
      <c r="P2011" s="124"/>
      <c r="Q2011" s="124"/>
      <c r="R2011" s="124"/>
      <c r="S2011" s="124"/>
      <c r="T2011" s="124"/>
      <c r="U2011" s="124"/>
      <c r="V2011" s="124"/>
      <c r="W2011" s="124"/>
      <c r="X2011" s="124"/>
      <c r="Y2011" s="124"/>
    </row>
    <row r="2012" spans="1:25">
      <c r="A2012" s="124"/>
      <c r="B2012" s="124"/>
      <c r="C2012" s="124"/>
      <c r="D2012" s="124"/>
      <c r="E2012" s="124"/>
      <c r="F2012" s="124"/>
      <c r="G2012" s="124"/>
      <c r="H2012" s="124"/>
      <c r="I2012" s="124"/>
      <c r="J2012" s="124"/>
      <c r="K2012" s="124"/>
      <c r="L2012" s="124"/>
      <c r="M2012" s="124"/>
      <c r="N2012" s="124"/>
      <c r="O2012" s="124"/>
      <c r="P2012" s="124"/>
      <c r="Q2012" s="124"/>
      <c r="R2012" s="124"/>
      <c r="S2012" s="124"/>
      <c r="T2012" s="124"/>
      <c r="U2012" s="124"/>
      <c r="V2012" s="124"/>
      <c r="W2012" s="124"/>
      <c r="X2012" s="124"/>
      <c r="Y2012" s="124"/>
    </row>
    <row r="2013" spans="1:25">
      <c r="A2013" s="124"/>
      <c r="B2013" s="124"/>
      <c r="C2013" s="124"/>
      <c r="D2013" s="124"/>
      <c r="E2013" s="124"/>
      <c r="F2013" s="124"/>
      <c r="G2013" s="124"/>
      <c r="H2013" s="124"/>
      <c r="I2013" s="124"/>
      <c r="J2013" s="124"/>
      <c r="K2013" s="124"/>
      <c r="L2013" s="124"/>
      <c r="M2013" s="124"/>
      <c r="N2013" s="124"/>
      <c r="O2013" s="124"/>
      <c r="P2013" s="124"/>
      <c r="Q2013" s="124"/>
      <c r="R2013" s="124"/>
      <c r="S2013" s="124"/>
      <c r="T2013" s="124"/>
      <c r="U2013" s="124"/>
      <c r="V2013" s="124"/>
      <c r="W2013" s="124"/>
      <c r="X2013" s="124"/>
      <c r="Y2013" s="124"/>
    </row>
    <row r="2014" spans="1:25">
      <c r="A2014" s="124"/>
      <c r="B2014" s="124"/>
      <c r="C2014" s="124"/>
      <c r="D2014" s="124"/>
      <c r="E2014" s="124"/>
      <c r="F2014" s="124"/>
      <c r="G2014" s="124"/>
      <c r="H2014" s="124"/>
      <c r="I2014" s="124"/>
      <c r="J2014" s="124"/>
      <c r="K2014" s="124"/>
      <c r="L2014" s="124"/>
      <c r="M2014" s="124"/>
      <c r="N2014" s="124"/>
      <c r="O2014" s="124"/>
      <c r="P2014" s="124"/>
      <c r="Q2014" s="124"/>
      <c r="R2014" s="124"/>
      <c r="S2014" s="124"/>
      <c r="T2014" s="124"/>
      <c r="U2014" s="124"/>
      <c r="V2014" s="124"/>
      <c r="W2014" s="124"/>
      <c r="X2014" s="124"/>
      <c r="Y2014" s="124"/>
    </row>
    <row r="2015" spans="1:25">
      <c r="A2015" s="124"/>
      <c r="B2015" s="124"/>
      <c r="C2015" s="124"/>
      <c r="D2015" s="124"/>
      <c r="E2015" s="124"/>
      <c r="F2015" s="124"/>
      <c r="G2015" s="124"/>
      <c r="H2015" s="124"/>
      <c r="I2015" s="124"/>
      <c r="J2015" s="124"/>
      <c r="K2015" s="124"/>
      <c r="L2015" s="124"/>
      <c r="M2015" s="124"/>
      <c r="N2015" s="124"/>
      <c r="O2015" s="124"/>
      <c r="P2015" s="124"/>
      <c r="Q2015" s="124"/>
      <c r="R2015" s="124"/>
      <c r="S2015" s="124"/>
      <c r="T2015" s="124"/>
      <c r="U2015" s="124"/>
      <c r="V2015" s="124"/>
      <c r="W2015" s="124"/>
      <c r="X2015" s="124"/>
      <c r="Y2015" s="124"/>
    </row>
    <row r="2016" spans="1:25">
      <c r="A2016" s="124"/>
      <c r="B2016" s="124"/>
      <c r="C2016" s="124"/>
      <c r="D2016" s="124"/>
      <c r="E2016" s="124"/>
      <c r="F2016" s="124"/>
      <c r="G2016" s="124"/>
      <c r="H2016" s="124"/>
      <c r="I2016" s="124"/>
      <c r="J2016" s="124"/>
      <c r="K2016" s="124"/>
      <c r="L2016" s="124"/>
      <c r="M2016" s="124"/>
      <c r="N2016" s="124"/>
      <c r="O2016" s="124"/>
      <c r="P2016" s="124"/>
      <c r="Q2016" s="124"/>
      <c r="R2016" s="124"/>
      <c r="S2016" s="124"/>
      <c r="T2016" s="124"/>
      <c r="U2016" s="124"/>
      <c r="V2016" s="124"/>
      <c r="W2016" s="124"/>
      <c r="X2016" s="124"/>
      <c r="Y2016" s="124"/>
    </row>
    <row r="2017" spans="1:25">
      <c r="A2017" s="124"/>
      <c r="B2017" s="124"/>
      <c r="C2017" s="124"/>
      <c r="D2017" s="124"/>
      <c r="E2017" s="124"/>
      <c r="F2017" s="124"/>
      <c r="G2017" s="124"/>
      <c r="H2017" s="124"/>
      <c r="I2017" s="124"/>
      <c r="J2017" s="124"/>
      <c r="K2017" s="124"/>
      <c r="L2017" s="124"/>
      <c r="M2017" s="124"/>
      <c r="N2017" s="124"/>
      <c r="O2017" s="124"/>
      <c r="P2017" s="124"/>
      <c r="Q2017" s="124"/>
      <c r="R2017" s="124"/>
      <c r="S2017" s="124"/>
      <c r="T2017" s="124"/>
      <c r="U2017" s="124"/>
      <c r="V2017" s="124"/>
      <c r="W2017" s="124"/>
      <c r="X2017" s="124"/>
      <c r="Y2017" s="124"/>
    </row>
    <row r="2018" spans="1:25">
      <c r="A2018" s="124"/>
      <c r="B2018" s="124"/>
      <c r="C2018" s="124"/>
      <c r="D2018" s="124"/>
      <c r="E2018" s="124"/>
      <c r="F2018" s="124"/>
      <c r="G2018" s="124"/>
      <c r="H2018" s="124"/>
      <c r="I2018" s="124"/>
      <c r="J2018" s="124"/>
      <c r="K2018" s="124"/>
      <c r="L2018" s="124"/>
      <c r="M2018" s="124"/>
      <c r="N2018" s="124"/>
      <c r="O2018" s="124"/>
      <c r="P2018" s="124"/>
      <c r="Q2018" s="124"/>
      <c r="R2018" s="124"/>
      <c r="S2018" s="124"/>
      <c r="T2018" s="124"/>
      <c r="U2018" s="124"/>
      <c r="V2018" s="124"/>
      <c r="W2018" s="124"/>
      <c r="X2018" s="124"/>
      <c r="Y2018" s="124"/>
    </row>
    <row r="2019" spans="1:25">
      <c r="A2019" s="124"/>
      <c r="B2019" s="124"/>
      <c r="C2019" s="124"/>
      <c r="D2019" s="124"/>
      <c r="E2019" s="124"/>
      <c r="F2019" s="124"/>
      <c r="G2019" s="124"/>
      <c r="H2019" s="124"/>
      <c r="I2019" s="124"/>
      <c r="J2019" s="124"/>
      <c r="K2019" s="124"/>
      <c r="L2019" s="124"/>
      <c r="M2019" s="124"/>
      <c r="N2019" s="124"/>
      <c r="O2019" s="124"/>
      <c r="P2019" s="124"/>
      <c r="Q2019" s="124"/>
      <c r="R2019" s="124"/>
      <c r="S2019" s="124"/>
      <c r="T2019" s="124"/>
      <c r="U2019" s="124"/>
      <c r="V2019" s="124"/>
      <c r="W2019" s="124"/>
      <c r="X2019" s="124"/>
      <c r="Y2019" s="124"/>
    </row>
    <row r="2020" spans="1:25">
      <c r="A2020" s="124"/>
      <c r="B2020" s="124"/>
      <c r="C2020" s="124"/>
      <c r="D2020" s="124"/>
      <c r="E2020" s="124"/>
      <c r="F2020" s="124"/>
      <c r="G2020" s="124"/>
      <c r="H2020" s="124"/>
      <c r="I2020" s="124"/>
      <c r="J2020" s="124"/>
      <c r="K2020" s="124"/>
      <c r="L2020" s="124"/>
      <c r="M2020" s="124"/>
      <c r="N2020" s="124"/>
      <c r="O2020" s="124"/>
      <c r="P2020" s="124"/>
      <c r="Q2020" s="124"/>
      <c r="R2020" s="124"/>
      <c r="S2020" s="124"/>
      <c r="T2020" s="124"/>
      <c r="U2020" s="124"/>
      <c r="V2020" s="124"/>
      <c r="W2020" s="124"/>
      <c r="X2020" s="124"/>
      <c r="Y2020" s="124"/>
    </row>
    <row r="2021" spans="1:25">
      <c r="A2021" s="124"/>
      <c r="B2021" s="124"/>
      <c r="C2021" s="124"/>
      <c r="D2021" s="124"/>
      <c r="E2021" s="124"/>
      <c r="F2021" s="124"/>
      <c r="G2021" s="124"/>
      <c r="H2021" s="124"/>
      <c r="I2021" s="124"/>
      <c r="J2021" s="124"/>
      <c r="K2021" s="124"/>
      <c r="L2021" s="124"/>
      <c r="M2021" s="124"/>
      <c r="N2021" s="124"/>
      <c r="O2021" s="124"/>
      <c r="P2021" s="124"/>
      <c r="Q2021" s="124"/>
      <c r="R2021" s="124"/>
      <c r="S2021" s="124"/>
      <c r="T2021" s="124"/>
      <c r="U2021" s="124"/>
      <c r="V2021" s="124"/>
      <c r="W2021" s="124"/>
      <c r="X2021" s="124"/>
      <c r="Y2021" s="124"/>
    </row>
    <row r="2022" spans="1:25">
      <c r="A2022" s="124"/>
      <c r="B2022" s="124"/>
      <c r="C2022" s="124"/>
      <c r="D2022" s="124"/>
      <c r="E2022" s="124"/>
      <c r="F2022" s="124"/>
      <c r="G2022" s="124"/>
      <c r="H2022" s="124"/>
      <c r="I2022" s="124"/>
      <c r="J2022" s="124"/>
      <c r="K2022" s="124"/>
      <c r="L2022" s="124"/>
      <c r="M2022" s="124"/>
      <c r="N2022" s="124"/>
      <c r="O2022" s="124"/>
      <c r="P2022" s="124"/>
      <c r="Q2022" s="124"/>
      <c r="R2022" s="124"/>
      <c r="S2022" s="124"/>
      <c r="T2022" s="124"/>
      <c r="U2022" s="124"/>
      <c r="V2022" s="124"/>
      <c r="W2022" s="124"/>
      <c r="X2022" s="124"/>
      <c r="Y2022" s="124"/>
    </row>
    <row r="2023" spans="1:25">
      <c r="A2023" s="124"/>
      <c r="B2023" s="124"/>
      <c r="C2023" s="124"/>
      <c r="D2023" s="124"/>
      <c r="E2023" s="124"/>
      <c r="F2023" s="124"/>
      <c r="G2023" s="124"/>
      <c r="H2023" s="124"/>
      <c r="I2023" s="124"/>
      <c r="J2023" s="124"/>
      <c r="K2023" s="124"/>
      <c r="L2023" s="124"/>
      <c r="M2023" s="124"/>
      <c r="N2023" s="124"/>
      <c r="O2023" s="124"/>
      <c r="P2023" s="124"/>
      <c r="Q2023" s="124"/>
      <c r="R2023" s="124"/>
      <c r="S2023" s="124"/>
      <c r="T2023" s="124"/>
      <c r="U2023" s="124"/>
      <c r="V2023" s="124"/>
      <c r="W2023" s="124"/>
      <c r="X2023" s="124"/>
      <c r="Y2023" s="124"/>
    </row>
    <row r="2024" spans="1:25">
      <c r="A2024" s="124"/>
      <c r="B2024" s="124"/>
      <c r="C2024" s="124"/>
      <c r="D2024" s="124"/>
      <c r="E2024" s="124"/>
      <c r="F2024" s="124"/>
      <c r="G2024" s="124"/>
      <c r="H2024" s="124"/>
      <c r="I2024" s="124"/>
      <c r="J2024" s="124"/>
      <c r="K2024" s="124"/>
      <c r="L2024" s="124"/>
      <c r="M2024" s="124"/>
      <c r="N2024" s="124"/>
      <c r="O2024" s="124"/>
      <c r="P2024" s="124"/>
      <c r="Q2024" s="124"/>
      <c r="R2024" s="124"/>
      <c r="S2024" s="124"/>
      <c r="T2024" s="124"/>
      <c r="U2024" s="124"/>
      <c r="V2024" s="124"/>
      <c r="W2024" s="124"/>
      <c r="X2024" s="124"/>
      <c r="Y2024" s="124"/>
    </row>
    <row r="2025" spans="1:25">
      <c r="A2025" s="124"/>
      <c r="B2025" s="124"/>
      <c r="C2025" s="124"/>
      <c r="D2025" s="124"/>
      <c r="E2025" s="124"/>
      <c r="F2025" s="124"/>
      <c r="G2025" s="124"/>
      <c r="H2025" s="124"/>
      <c r="I2025" s="124"/>
      <c r="J2025" s="124"/>
      <c r="K2025" s="124"/>
      <c r="L2025" s="124"/>
      <c r="M2025" s="124"/>
      <c r="N2025" s="124"/>
      <c r="O2025" s="124"/>
      <c r="P2025" s="124"/>
      <c r="Q2025" s="124"/>
      <c r="R2025" s="124"/>
      <c r="S2025" s="124"/>
      <c r="T2025" s="124"/>
      <c r="U2025" s="124"/>
      <c r="V2025" s="124"/>
      <c r="W2025" s="124"/>
      <c r="X2025" s="124"/>
      <c r="Y2025" s="124"/>
    </row>
    <row r="2026" spans="1:25">
      <c r="A2026" s="124"/>
      <c r="B2026" s="124"/>
      <c r="C2026" s="124"/>
      <c r="D2026" s="124"/>
      <c r="E2026" s="124"/>
      <c r="F2026" s="124"/>
      <c r="G2026" s="124"/>
      <c r="H2026" s="124"/>
      <c r="I2026" s="124"/>
      <c r="J2026" s="124"/>
      <c r="K2026" s="124"/>
      <c r="L2026" s="124"/>
      <c r="M2026" s="124"/>
      <c r="N2026" s="124"/>
      <c r="O2026" s="124"/>
      <c r="P2026" s="124"/>
      <c r="Q2026" s="124"/>
      <c r="R2026" s="124"/>
      <c r="S2026" s="124"/>
      <c r="T2026" s="124"/>
      <c r="U2026" s="124"/>
      <c r="V2026" s="124"/>
      <c r="W2026" s="124"/>
      <c r="X2026" s="124"/>
      <c r="Y2026" s="124"/>
    </row>
    <row r="2027" spans="1:25">
      <c r="A2027" s="124"/>
      <c r="B2027" s="124"/>
      <c r="C2027" s="124"/>
      <c r="D2027" s="124"/>
      <c r="E2027" s="124"/>
      <c r="F2027" s="124"/>
      <c r="G2027" s="124"/>
      <c r="H2027" s="124"/>
      <c r="I2027" s="124"/>
      <c r="J2027" s="124"/>
      <c r="K2027" s="124"/>
      <c r="L2027" s="124"/>
      <c r="M2027" s="124"/>
      <c r="N2027" s="124"/>
      <c r="O2027" s="124"/>
      <c r="P2027" s="124"/>
      <c r="Q2027" s="124"/>
      <c r="R2027" s="124"/>
      <c r="S2027" s="124"/>
      <c r="T2027" s="124"/>
      <c r="U2027" s="124"/>
      <c r="V2027" s="124"/>
      <c r="W2027" s="124"/>
      <c r="X2027" s="124"/>
      <c r="Y2027" s="124"/>
    </row>
    <row r="2028" spans="1:25">
      <c r="A2028" s="124"/>
      <c r="B2028" s="124"/>
      <c r="C2028" s="124"/>
      <c r="D2028" s="124"/>
      <c r="E2028" s="124"/>
      <c r="F2028" s="124"/>
      <c r="G2028" s="124"/>
      <c r="H2028" s="124"/>
      <c r="I2028" s="124"/>
      <c r="J2028" s="124"/>
      <c r="K2028" s="124"/>
      <c r="L2028" s="124"/>
      <c r="M2028" s="124"/>
      <c r="N2028" s="124"/>
      <c r="O2028" s="124"/>
      <c r="P2028" s="124"/>
      <c r="Q2028" s="124"/>
      <c r="R2028" s="124"/>
      <c r="S2028" s="124"/>
      <c r="T2028" s="124"/>
      <c r="U2028" s="124"/>
      <c r="V2028" s="124"/>
      <c r="W2028" s="124"/>
      <c r="X2028" s="124"/>
      <c r="Y2028" s="124"/>
    </row>
    <row r="2029" spans="1:25">
      <c r="A2029" s="124"/>
      <c r="B2029" s="124"/>
      <c r="C2029" s="124"/>
      <c r="D2029" s="124"/>
      <c r="E2029" s="124"/>
      <c r="F2029" s="124"/>
      <c r="G2029" s="124"/>
      <c r="H2029" s="124"/>
      <c r="I2029" s="124"/>
      <c r="J2029" s="124"/>
      <c r="K2029" s="124"/>
      <c r="L2029" s="124"/>
      <c r="M2029" s="124"/>
      <c r="N2029" s="124"/>
      <c r="O2029" s="124"/>
      <c r="P2029" s="124"/>
      <c r="Q2029" s="124"/>
      <c r="R2029" s="124"/>
      <c r="S2029" s="124"/>
      <c r="T2029" s="124"/>
      <c r="U2029" s="124"/>
      <c r="V2029" s="124"/>
      <c r="W2029" s="124"/>
      <c r="X2029" s="124"/>
      <c r="Y2029" s="124"/>
    </row>
    <row r="2030" spans="1:25">
      <c r="A2030" s="124"/>
      <c r="B2030" s="124"/>
      <c r="C2030" s="124"/>
      <c r="D2030" s="124"/>
      <c r="E2030" s="124"/>
      <c r="F2030" s="124"/>
      <c r="G2030" s="124"/>
      <c r="H2030" s="124"/>
      <c r="I2030" s="124"/>
      <c r="J2030" s="124"/>
      <c r="K2030" s="124"/>
      <c r="L2030" s="124"/>
      <c r="M2030" s="124"/>
      <c r="N2030" s="124"/>
      <c r="O2030" s="124"/>
      <c r="P2030" s="124"/>
      <c r="Q2030" s="124"/>
      <c r="R2030" s="124"/>
      <c r="S2030" s="124"/>
      <c r="T2030" s="124"/>
      <c r="U2030" s="124"/>
      <c r="V2030" s="124"/>
      <c r="W2030" s="124"/>
      <c r="X2030" s="124"/>
      <c r="Y2030" s="124"/>
    </row>
    <row r="2031" spans="1:25">
      <c r="A2031" s="124"/>
      <c r="B2031" s="124"/>
      <c r="C2031" s="124"/>
      <c r="D2031" s="124"/>
      <c r="E2031" s="124"/>
      <c r="F2031" s="124"/>
      <c r="G2031" s="124"/>
      <c r="H2031" s="124"/>
      <c r="I2031" s="124"/>
      <c r="J2031" s="124"/>
      <c r="K2031" s="124"/>
      <c r="L2031" s="124"/>
      <c r="M2031" s="124"/>
      <c r="N2031" s="124"/>
      <c r="O2031" s="124"/>
      <c r="P2031" s="124"/>
      <c r="Q2031" s="124"/>
      <c r="R2031" s="124"/>
      <c r="S2031" s="124"/>
      <c r="T2031" s="124"/>
      <c r="U2031" s="124"/>
      <c r="V2031" s="124"/>
      <c r="W2031" s="124"/>
      <c r="X2031" s="124"/>
      <c r="Y2031" s="124"/>
    </row>
    <row r="2032" spans="1:25">
      <c r="A2032" s="124"/>
      <c r="B2032" s="124"/>
      <c r="C2032" s="124"/>
      <c r="D2032" s="124"/>
      <c r="E2032" s="124"/>
      <c r="F2032" s="124"/>
      <c r="G2032" s="124"/>
      <c r="H2032" s="124"/>
      <c r="I2032" s="124"/>
      <c r="J2032" s="124"/>
      <c r="K2032" s="124"/>
      <c r="L2032" s="124"/>
      <c r="M2032" s="124"/>
      <c r="N2032" s="124"/>
      <c r="O2032" s="124"/>
      <c r="P2032" s="124"/>
      <c r="Q2032" s="124"/>
      <c r="R2032" s="124"/>
      <c r="S2032" s="124"/>
      <c r="T2032" s="124"/>
      <c r="U2032" s="124"/>
      <c r="V2032" s="124"/>
      <c r="W2032" s="124"/>
      <c r="X2032" s="124"/>
      <c r="Y2032" s="124"/>
    </row>
    <row r="2033" spans="1:25">
      <c r="A2033" s="124"/>
      <c r="B2033" s="124"/>
      <c r="C2033" s="124"/>
      <c r="D2033" s="124"/>
      <c r="E2033" s="124"/>
      <c r="F2033" s="124"/>
      <c r="G2033" s="124"/>
      <c r="H2033" s="124"/>
      <c r="I2033" s="124"/>
      <c r="J2033" s="124"/>
      <c r="K2033" s="124"/>
      <c r="L2033" s="124"/>
      <c r="M2033" s="124"/>
      <c r="N2033" s="124"/>
      <c r="O2033" s="124"/>
      <c r="P2033" s="124"/>
      <c r="Q2033" s="124"/>
      <c r="R2033" s="124"/>
      <c r="S2033" s="124"/>
      <c r="T2033" s="124"/>
      <c r="U2033" s="124"/>
      <c r="V2033" s="124"/>
      <c r="W2033" s="124"/>
      <c r="X2033" s="124"/>
      <c r="Y2033" s="124"/>
    </row>
    <row r="2034" spans="1:25">
      <c r="A2034" s="124"/>
      <c r="B2034" s="124"/>
      <c r="C2034" s="124"/>
      <c r="D2034" s="124"/>
      <c r="E2034" s="124"/>
      <c r="F2034" s="124"/>
      <c r="G2034" s="124"/>
      <c r="H2034" s="124"/>
      <c r="I2034" s="124"/>
      <c r="J2034" s="124"/>
      <c r="K2034" s="124"/>
      <c r="L2034" s="124"/>
      <c r="M2034" s="124"/>
      <c r="N2034" s="124"/>
      <c r="O2034" s="124"/>
      <c r="P2034" s="124"/>
      <c r="Q2034" s="124"/>
      <c r="R2034" s="124"/>
      <c r="S2034" s="124"/>
      <c r="T2034" s="124"/>
      <c r="U2034" s="124"/>
      <c r="V2034" s="124"/>
      <c r="W2034" s="124"/>
      <c r="X2034" s="124"/>
      <c r="Y2034" s="124"/>
    </row>
    <row r="2035" spans="1:25">
      <c r="A2035" s="124"/>
      <c r="B2035" s="124"/>
      <c r="C2035" s="124"/>
      <c r="D2035" s="124"/>
      <c r="E2035" s="124"/>
      <c r="F2035" s="124"/>
      <c r="G2035" s="124"/>
      <c r="H2035" s="124"/>
      <c r="I2035" s="124"/>
      <c r="J2035" s="124"/>
      <c r="K2035" s="124"/>
      <c r="L2035" s="124"/>
      <c r="M2035" s="124"/>
      <c r="N2035" s="124"/>
      <c r="O2035" s="124"/>
      <c r="P2035" s="124"/>
      <c r="Q2035" s="124"/>
      <c r="R2035" s="124"/>
      <c r="S2035" s="124"/>
      <c r="T2035" s="124"/>
      <c r="U2035" s="124"/>
      <c r="V2035" s="124"/>
      <c r="W2035" s="124"/>
      <c r="X2035" s="124"/>
      <c r="Y2035" s="124"/>
    </row>
    <row r="2036" spans="1:25">
      <c r="A2036" s="124"/>
      <c r="B2036" s="124"/>
      <c r="C2036" s="124"/>
      <c r="D2036" s="124"/>
      <c r="E2036" s="124"/>
      <c r="F2036" s="124"/>
      <c r="G2036" s="124"/>
      <c r="H2036" s="124"/>
      <c r="I2036" s="124"/>
      <c r="J2036" s="124"/>
      <c r="K2036" s="124"/>
      <c r="L2036" s="124"/>
      <c r="M2036" s="124"/>
      <c r="N2036" s="124"/>
      <c r="O2036" s="124"/>
      <c r="P2036" s="124"/>
      <c r="Q2036" s="124"/>
      <c r="R2036" s="124"/>
      <c r="S2036" s="124"/>
      <c r="T2036" s="124"/>
      <c r="U2036" s="124"/>
      <c r="V2036" s="124"/>
      <c r="W2036" s="124"/>
      <c r="X2036" s="124"/>
      <c r="Y2036" s="124"/>
    </row>
    <row r="2037" spans="1:25">
      <c r="A2037" s="124"/>
      <c r="B2037" s="124"/>
      <c r="C2037" s="124"/>
      <c r="D2037" s="124"/>
      <c r="E2037" s="124"/>
      <c r="F2037" s="124"/>
      <c r="G2037" s="124"/>
      <c r="H2037" s="124"/>
      <c r="I2037" s="124"/>
      <c r="J2037" s="124"/>
      <c r="K2037" s="124"/>
      <c r="L2037" s="124"/>
      <c r="M2037" s="124"/>
      <c r="N2037" s="124"/>
      <c r="O2037" s="124"/>
      <c r="P2037" s="124"/>
      <c r="Q2037" s="124"/>
      <c r="R2037" s="124"/>
      <c r="S2037" s="124"/>
      <c r="T2037" s="124"/>
      <c r="U2037" s="124"/>
      <c r="V2037" s="124"/>
      <c r="W2037" s="124"/>
      <c r="X2037" s="124"/>
      <c r="Y2037" s="124"/>
    </row>
    <row r="2038" spans="1:25">
      <c r="A2038" s="124"/>
      <c r="B2038" s="124"/>
      <c r="C2038" s="124"/>
      <c r="D2038" s="124"/>
      <c r="E2038" s="124"/>
      <c r="F2038" s="124"/>
      <c r="G2038" s="124"/>
      <c r="H2038" s="124"/>
      <c r="I2038" s="124"/>
      <c r="J2038" s="124"/>
      <c r="K2038" s="124"/>
      <c r="L2038" s="124"/>
      <c r="M2038" s="124"/>
      <c r="N2038" s="124"/>
      <c r="O2038" s="124"/>
      <c r="P2038" s="124"/>
      <c r="Q2038" s="124"/>
      <c r="R2038" s="124"/>
      <c r="S2038" s="124"/>
      <c r="T2038" s="124"/>
      <c r="U2038" s="124"/>
      <c r="V2038" s="124"/>
      <c r="W2038" s="124"/>
      <c r="X2038" s="124"/>
      <c r="Y2038" s="124"/>
    </row>
    <row r="2039" spans="1:25">
      <c r="A2039" s="124"/>
      <c r="B2039" s="124"/>
      <c r="C2039" s="124"/>
      <c r="D2039" s="124"/>
      <c r="E2039" s="124"/>
      <c r="F2039" s="124"/>
      <c r="G2039" s="124"/>
      <c r="H2039" s="124"/>
      <c r="I2039" s="124"/>
      <c r="J2039" s="124"/>
      <c r="K2039" s="124"/>
      <c r="L2039" s="124"/>
      <c r="M2039" s="124"/>
      <c r="N2039" s="124"/>
      <c r="O2039" s="124"/>
      <c r="P2039" s="124"/>
      <c r="Q2039" s="124"/>
      <c r="R2039" s="124"/>
      <c r="S2039" s="124"/>
      <c r="T2039" s="124"/>
      <c r="U2039" s="124"/>
      <c r="V2039" s="124"/>
      <c r="W2039" s="124"/>
      <c r="X2039" s="124"/>
      <c r="Y2039" s="124"/>
    </row>
    <row r="2040" spans="1:25">
      <c r="A2040" s="124"/>
      <c r="B2040" s="124"/>
      <c r="C2040" s="124"/>
      <c r="D2040" s="124"/>
      <c r="E2040" s="124"/>
      <c r="F2040" s="124"/>
      <c r="G2040" s="124"/>
      <c r="H2040" s="124"/>
      <c r="I2040" s="124"/>
      <c r="J2040" s="124"/>
      <c r="K2040" s="124"/>
      <c r="L2040" s="124"/>
      <c r="M2040" s="124"/>
      <c r="N2040" s="124"/>
      <c r="O2040" s="124"/>
      <c r="P2040" s="124"/>
      <c r="Q2040" s="124"/>
      <c r="R2040" s="124"/>
      <c r="S2040" s="124"/>
      <c r="T2040" s="124"/>
      <c r="U2040" s="124"/>
      <c r="V2040" s="124"/>
      <c r="W2040" s="124"/>
      <c r="X2040" s="124"/>
      <c r="Y2040" s="124"/>
    </row>
    <row r="2041" spans="1:25">
      <c r="A2041" s="124"/>
      <c r="B2041" s="124"/>
      <c r="C2041" s="124"/>
      <c r="D2041" s="124"/>
      <c r="E2041" s="124"/>
      <c r="F2041" s="124"/>
      <c r="G2041" s="124"/>
      <c r="H2041" s="124"/>
      <c r="I2041" s="124"/>
      <c r="J2041" s="124"/>
      <c r="K2041" s="124"/>
      <c r="L2041" s="124"/>
      <c r="M2041" s="124"/>
      <c r="N2041" s="124"/>
      <c r="O2041" s="124"/>
      <c r="P2041" s="124"/>
      <c r="Q2041" s="124"/>
      <c r="R2041" s="124"/>
      <c r="S2041" s="124"/>
      <c r="T2041" s="124"/>
      <c r="U2041" s="124"/>
      <c r="V2041" s="124"/>
      <c r="W2041" s="124"/>
      <c r="X2041" s="124"/>
      <c r="Y2041" s="124"/>
    </row>
    <row r="2042" spans="1:25">
      <c r="A2042" s="124"/>
      <c r="B2042" s="124"/>
      <c r="C2042" s="124"/>
      <c r="D2042" s="124"/>
      <c r="E2042" s="124"/>
      <c r="F2042" s="124"/>
      <c r="G2042" s="124"/>
      <c r="H2042" s="124"/>
      <c r="I2042" s="124"/>
      <c r="J2042" s="124"/>
      <c r="K2042" s="124"/>
      <c r="L2042" s="124"/>
      <c r="M2042" s="124"/>
      <c r="N2042" s="124"/>
      <c r="O2042" s="124"/>
      <c r="P2042" s="124"/>
      <c r="Q2042" s="124"/>
      <c r="R2042" s="124"/>
      <c r="S2042" s="124"/>
      <c r="T2042" s="124"/>
      <c r="U2042" s="124"/>
      <c r="V2042" s="124"/>
      <c r="W2042" s="124"/>
      <c r="X2042" s="124"/>
      <c r="Y2042" s="124"/>
    </row>
    <row r="2043" spans="1:25">
      <c r="A2043" s="124"/>
      <c r="B2043" s="124"/>
      <c r="C2043" s="124"/>
      <c r="D2043" s="124"/>
      <c r="E2043" s="124"/>
      <c r="F2043" s="124"/>
      <c r="G2043" s="124"/>
      <c r="H2043" s="124"/>
      <c r="I2043" s="124"/>
      <c r="J2043" s="124"/>
      <c r="K2043" s="124"/>
      <c r="L2043" s="124"/>
      <c r="M2043" s="124"/>
      <c r="N2043" s="124"/>
      <c r="O2043" s="124"/>
      <c r="P2043" s="124"/>
      <c r="Q2043" s="124"/>
      <c r="R2043" s="124"/>
      <c r="S2043" s="124"/>
      <c r="T2043" s="124"/>
      <c r="U2043" s="124"/>
      <c r="V2043" s="124"/>
      <c r="W2043" s="124"/>
      <c r="X2043" s="124"/>
      <c r="Y2043" s="124"/>
    </row>
    <row r="2044" spans="1:25">
      <c r="A2044" s="124"/>
      <c r="B2044" s="124"/>
      <c r="C2044" s="124"/>
      <c r="D2044" s="124"/>
      <c r="E2044" s="124"/>
      <c r="F2044" s="124"/>
      <c r="G2044" s="124"/>
      <c r="H2044" s="124"/>
      <c r="I2044" s="124"/>
      <c r="J2044" s="124"/>
      <c r="K2044" s="124"/>
      <c r="L2044" s="124"/>
      <c r="M2044" s="124"/>
      <c r="N2044" s="124"/>
      <c r="O2044" s="124"/>
      <c r="P2044" s="124"/>
      <c r="Q2044" s="124"/>
      <c r="R2044" s="124"/>
      <c r="S2044" s="124"/>
      <c r="T2044" s="124"/>
      <c r="U2044" s="124"/>
      <c r="V2044" s="124"/>
      <c r="W2044" s="124"/>
      <c r="X2044" s="124"/>
      <c r="Y2044" s="124"/>
    </row>
    <row r="2045" spans="1:25">
      <c r="A2045" s="124"/>
      <c r="B2045" s="124"/>
      <c r="C2045" s="124"/>
      <c r="D2045" s="124"/>
      <c r="E2045" s="124"/>
      <c r="F2045" s="124"/>
      <c r="G2045" s="124"/>
      <c r="H2045" s="124"/>
      <c r="I2045" s="124"/>
      <c r="J2045" s="124"/>
      <c r="K2045" s="124"/>
      <c r="L2045" s="124"/>
      <c r="M2045" s="124"/>
      <c r="N2045" s="124"/>
      <c r="O2045" s="124"/>
      <c r="P2045" s="124"/>
      <c r="Q2045" s="124"/>
      <c r="R2045" s="124"/>
      <c r="S2045" s="124"/>
      <c r="T2045" s="124"/>
      <c r="U2045" s="124"/>
      <c r="V2045" s="124"/>
      <c r="W2045" s="124"/>
      <c r="X2045" s="124"/>
      <c r="Y2045" s="124"/>
    </row>
    <row r="2046" spans="1:25">
      <c r="A2046" s="124"/>
      <c r="B2046" s="124"/>
      <c r="C2046" s="124"/>
      <c r="D2046" s="124"/>
      <c r="E2046" s="124"/>
      <c r="F2046" s="124"/>
      <c r="G2046" s="124"/>
      <c r="H2046" s="124"/>
      <c r="I2046" s="124"/>
      <c r="J2046" s="124"/>
      <c r="K2046" s="124"/>
      <c r="L2046" s="124"/>
      <c r="M2046" s="124"/>
      <c r="N2046" s="124"/>
      <c r="O2046" s="124"/>
      <c r="P2046" s="124"/>
      <c r="Q2046" s="124"/>
      <c r="R2046" s="124"/>
      <c r="S2046" s="124"/>
      <c r="T2046" s="124"/>
      <c r="U2046" s="124"/>
      <c r="V2046" s="124"/>
      <c r="W2046" s="124"/>
      <c r="X2046" s="124"/>
      <c r="Y2046" s="124"/>
    </row>
    <row r="2047" spans="1:25">
      <c r="A2047" s="124"/>
      <c r="B2047" s="124"/>
      <c r="C2047" s="124"/>
      <c r="D2047" s="124"/>
      <c r="E2047" s="124"/>
      <c r="F2047" s="124"/>
      <c r="G2047" s="124"/>
      <c r="H2047" s="124"/>
      <c r="I2047" s="124"/>
      <c r="J2047" s="124"/>
      <c r="K2047" s="124"/>
      <c r="L2047" s="124"/>
      <c r="M2047" s="124"/>
      <c r="N2047" s="124"/>
      <c r="O2047" s="124"/>
      <c r="P2047" s="124"/>
      <c r="Q2047" s="124"/>
      <c r="R2047" s="124"/>
      <c r="S2047" s="124"/>
      <c r="T2047" s="124"/>
      <c r="U2047" s="124"/>
      <c r="V2047" s="124"/>
      <c r="W2047" s="124"/>
      <c r="X2047" s="124"/>
      <c r="Y2047" s="124"/>
    </row>
    <row r="2048" spans="1:25">
      <c r="A2048" s="124"/>
      <c r="B2048" s="124"/>
      <c r="C2048" s="124"/>
      <c r="D2048" s="124"/>
      <c r="E2048" s="124"/>
      <c r="F2048" s="124"/>
      <c r="G2048" s="124"/>
      <c r="H2048" s="124"/>
      <c r="I2048" s="124"/>
      <c r="J2048" s="124"/>
      <c r="K2048" s="124"/>
      <c r="L2048" s="124"/>
      <c r="M2048" s="124"/>
      <c r="N2048" s="124"/>
      <c r="O2048" s="124"/>
      <c r="P2048" s="124"/>
      <c r="Q2048" s="124"/>
      <c r="R2048" s="124"/>
      <c r="S2048" s="124"/>
      <c r="T2048" s="124"/>
      <c r="U2048" s="124"/>
      <c r="V2048" s="124"/>
      <c r="W2048" s="124"/>
      <c r="X2048" s="124"/>
      <c r="Y2048" s="124"/>
    </row>
    <row r="2049" spans="1:25">
      <c r="A2049" s="124"/>
      <c r="B2049" s="124"/>
      <c r="C2049" s="124"/>
      <c r="D2049" s="124"/>
      <c r="E2049" s="124"/>
      <c r="F2049" s="124"/>
      <c r="G2049" s="124"/>
      <c r="H2049" s="124"/>
      <c r="I2049" s="124"/>
      <c r="J2049" s="124"/>
      <c r="K2049" s="124"/>
      <c r="L2049" s="124"/>
      <c r="M2049" s="124"/>
      <c r="N2049" s="124"/>
      <c r="O2049" s="124"/>
      <c r="P2049" s="124"/>
      <c r="Q2049" s="124"/>
      <c r="R2049" s="124"/>
      <c r="S2049" s="124"/>
      <c r="T2049" s="124"/>
      <c r="U2049" s="124"/>
      <c r="V2049" s="124"/>
      <c r="W2049" s="124"/>
      <c r="X2049" s="124"/>
      <c r="Y2049" s="124"/>
    </row>
    <row r="2050" spans="1:25">
      <c r="A2050" s="124"/>
      <c r="B2050" s="124"/>
      <c r="C2050" s="124"/>
      <c r="D2050" s="124"/>
      <c r="E2050" s="124"/>
      <c r="F2050" s="124"/>
      <c r="G2050" s="124"/>
      <c r="H2050" s="124"/>
      <c r="I2050" s="124"/>
      <c r="J2050" s="124"/>
      <c r="K2050" s="124"/>
      <c r="L2050" s="124"/>
      <c r="M2050" s="124"/>
      <c r="N2050" s="124"/>
      <c r="O2050" s="124"/>
      <c r="P2050" s="124"/>
      <c r="Q2050" s="124"/>
      <c r="R2050" s="124"/>
      <c r="S2050" s="124"/>
      <c r="T2050" s="124"/>
      <c r="U2050" s="124"/>
      <c r="V2050" s="124"/>
      <c r="W2050" s="124"/>
      <c r="X2050" s="124"/>
      <c r="Y2050" s="124"/>
    </row>
    <row r="2051" spans="1:25">
      <c r="A2051" s="124"/>
      <c r="B2051" s="124"/>
      <c r="C2051" s="124"/>
      <c r="D2051" s="124"/>
      <c r="E2051" s="124"/>
      <c r="F2051" s="124"/>
      <c r="G2051" s="124"/>
      <c r="H2051" s="124"/>
      <c r="I2051" s="124"/>
      <c r="J2051" s="124"/>
      <c r="K2051" s="124"/>
      <c r="L2051" s="124"/>
      <c r="M2051" s="124"/>
      <c r="N2051" s="124"/>
      <c r="O2051" s="124"/>
      <c r="P2051" s="124"/>
      <c r="Q2051" s="124"/>
      <c r="R2051" s="124"/>
      <c r="S2051" s="124"/>
      <c r="T2051" s="124"/>
      <c r="U2051" s="124"/>
      <c r="V2051" s="124"/>
      <c r="W2051" s="124"/>
      <c r="X2051" s="124"/>
      <c r="Y2051" s="124"/>
    </row>
    <row r="2052" spans="1:25">
      <c r="A2052" s="124"/>
      <c r="B2052" s="124"/>
      <c r="C2052" s="124"/>
      <c r="D2052" s="124"/>
      <c r="E2052" s="124"/>
      <c r="F2052" s="124"/>
      <c r="G2052" s="124"/>
      <c r="H2052" s="124"/>
      <c r="I2052" s="124"/>
      <c r="J2052" s="124"/>
      <c r="K2052" s="124"/>
      <c r="L2052" s="124"/>
      <c r="M2052" s="124"/>
      <c r="N2052" s="124"/>
      <c r="O2052" s="124"/>
      <c r="P2052" s="124"/>
      <c r="Q2052" s="124"/>
      <c r="R2052" s="124"/>
      <c r="S2052" s="124"/>
      <c r="T2052" s="124"/>
      <c r="U2052" s="124"/>
      <c r="V2052" s="124"/>
      <c r="W2052" s="124"/>
      <c r="X2052" s="124"/>
      <c r="Y2052" s="124"/>
    </row>
    <row r="2053" spans="1:25">
      <c r="A2053" s="124"/>
      <c r="B2053" s="124"/>
      <c r="C2053" s="124"/>
      <c r="D2053" s="124"/>
      <c r="E2053" s="124"/>
      <c r="F2053" s="124"/>
      <c r="G2053" s="124"/>
      <c r="H2053" s="124"/>
      <c r="I2053" s="124"/>
      <c r="J2053" s="124"/>
      <c r="K2053" s="124"/>
      <c r="L2053" s="124"/>
      <c r="M2053" s="124"/>
      <c r="N2053" s="124"/>
      <c r="O2053" s="124"/>
      <c r="P2053" s="124"/>
      <c r="Q2053" s="124"/>
      <c r="R2053" s="124"/>
      <c r="S2053" s="124"/>
      <c r="T2053" s="124"/>
      <c r="U2053" s="124"/>
      <c r="V2053" s="124"/>
      <c r="W2053" s="124"/>
      <c r="X2053" s="124"/>
      <c r="Y2053" s="124"/>
    </row>
    <row r="2054" spans="1:25">
      <c r="A2054" s="124"/>
      <c r="B2054" s="124"/>
      <c r="C2054" s="124"/>
      <c r="D2054" s="124"/>
      <c r="E2054" s="124"/>
      <c r="F2054" s="124"/>
      <c r="G2054" s="124"/>
      <c r="H2054" s="124"/>
      <c r="I2054" s="124"/>
      <c r="J2054" s="124"/>
      <c r="K2054" s="124"/>
      <c r="L2054" s="124"/>
      <c r="M2054" s="124"/>
      <c r="N2054" s="124"/>
      <c r="O2054" s="124"/>
      <c r="P2054" s="124"/>
      <c r="Q2054" s="124"/>
      <c r="R2054" s="124"/>
      <c r="S2054" s="124"/>
      <c r="T2054" s="124"/>
      <c r="U2054" s="124"/>
      <c r="V2054" s="124"/>
      <c r="W2054" s="124"/>
      <c r="X2054" s="124"/>
      <c r="Y2054" s="124"/>
    </row>
    <row r="2055" spans="1:25">
      <c r="A2055" s="124"/>
      <c r="B2055" s="124"/>
      <c r="C2055" s="124"/>
      <c r="D2055" s="124"/>
      <c r="E2055" s="124"/>
      <c r="F2055" s="124"/>
      <c r="G2055" s="124"/>
      <c r="H2055" s="124"/>
      <c r="I2055" s="124"/>
      <c r="J2055" s="124"/>
      <c r="K2055" s="124"/>
      <c r="L2055" s="124"/>
      <c r="M2055" s="124"/>
      <c r="N2055" s="124"/>
      <c r="O2055" s="124"/>
      <c r="P2055" s="124"/>
      <c r="Q2055" s="124"/>
      <c r="R2055" s="124"/>
      <c r="S2055" s="124"/>
      <c r="T2055" s="124"/>
      <c r="U2055" s="124"/>
      <c r="V2055" s="124"/>
      <c r="W2055" s="124"/>
      <c r="X2055" s="124"/>
      <c r="Y2055" s="124"/>
    </row>
    <row r="2056" spans="1:25">
      <c r="A2056" s="124"/>
      <c r="B2056" s="124"/>
      <c r="C2056" s="124"/>
      <c r="D2056" s="124"/>
      <c r="E2056" s="124"/>
      <c r="F2056" s="124"/>
      <c r="G2056" s="124"/>
      <c r="H2056" s="124"/>
      <c r="I2056" s="124"/>
      <c r="J2056" s="124"/>
      <c r="K2056" s="124"/>
      <c r="L2056" s="124"/>
      <c r="M2056" s="124"/>
      <c r="N2056" s="124"/>
      <c r="O2056" s="124"/>
      <c r="P2056" s="124"/>
      <c r="Q2056" s="124"/>
      <c r="R2056" s="124"/>
      <c r="S2056" s="124"/>
      <c r="T2056" s="124"/>
      <c r="U2056" s="124"/>
      <c r="V2056" s="124"/>
      <c r="W2056" s="124"/>
      <c r="X2056" s="124"/>
      <c r="Y2056" s="124"/>
    </row>
    <row r="2057" spans="1:25">
      <c r="A2057" s="124"/>
      <c r="B2057" s="124"/>
      <c r="C2057" s="124"/>
      <c r="D2057" s="124"/>
      <c r="E2057" s="124"/>
      <c r="F2057" s="124"/>
      <c r="G2057" s="124"/>
      <c r="H2057" s="124"/>
      <c r="I2057" s="124"/>
      <c r="J2057" s="124"/>
      <c r="K2057" s="124"/>
      <c r="L2057" s="124"/>
      <c r="M2057" s="124"/>
      <c r="N2057" s="124"/>
      <c r="O2057" s="124"/>
      <c r="P2057" s="124"/>
      <c r="Q2057" s="124"/>
      <c r="R2057" s="124"/>
      <c r="S2057" s="124"/>
      <c r="T2057" s="124"/>
      <c r="U2057" s="124"/>
      <c r="V2057" s="124"/>
      <c r="W2057" s="124"/>
      <c r="X2057" s="124"/>
      <c r="Y2057" s="124"/>
    </row>
    <row r="2058" spans="1:25">
      <c r="A2058" s="124"/>
      <c r="B2058" s="124"/>
      <c r="C2058" s="124"/>
      <c r="D2058" s="124"/>
      <c r="E2058" s="124"/>
      <c r="F2058" s="124"/>
      <c r="G2058" s="124"/>
      <c r="H2058" s="124"/>
      <c r="I2058" s="124"/>
      <c r="J2058" s="124"/>
      <c r="K2058" s="124"/>
      <c r="L2058" s="124"/>
      <c r="M2058" s="124"/>
      <c r="N2058" s="124"/>
      <c r="O2058" s="124"/>
      <c r="P2058" s="124"/>
      <c r="Q2058" s="124"/>
      <c r="R2058" s="124"/>
      <c r="S2058" s="124"/>
      <c r="T2058" s="124"/>
      <c r="U2058" s="124"/>
      <c r="V2058" s="124"/>
      <c r="W2058" s="124"/>
      <c r="X2058" s="124"/>
      <c r="Y2058" s="124"/>
    </row>
    <row r="2059" spans="1:25">
      <c r="A2059" s="124"/>
      <c r="B2059" s="124"/>
      <c r="C2059" s="124"/>
      <c r="D2059" s="124"/>
      <c r="E2059" s="124"/>
      <c r="F2059" s="124"/>
      <c r="G2059" s="124"/>
      <c r="H2059" s="124"/>
      <c r="I2059" s="124"/>
      <c r="J2059" s="124"/>
      <c r="K2059" s="124"/>
      <c r="L2059" s="124"/>
      <c r="M2059" s="124"/>
      <c r="N2059" s="124"/>
      <c r="O2059" s="124"/>
      <c r="P2059" s="124"/>
      <c r="Q2059" s="124"/>
      <c r="R2059" s="124"/>
      <c r="S2059" s="124"/>
      <c r="T2059" s="124"/>
      <c r="U2059" s="124"/>
      <c r="V2059" s="124"/>
      <c r="W2059" s="124"/>
      <c r="X2059" s="124"/>
      <c r="Y2059" s="124"/>
    </row>
    <row r="2060" spans="1:25">
      <c r="A2060" s="124"/>
      <c r="B2060" s="124"/>
      <c r="C2060" s="124"/>
      <c r="D2060" s="124"/>
      <c r="E2060" s="124"/>
      <c r="F2060" s="124"/>
      <c r="G2060" s="124"/>
      <c r="H2060" s="124"/>
      <c r="I2060" s="124"/>
      <c r="J2060" s="124"/>
      <c r="K2060" s="124"/>
      <c r="L2060" s="124"/>
      <c r="M2060" s="124"/>
      <c r="N2060" s="124"/>
      <c r="O2060" s="124"/>
      <c r="P2060" s="124"/>
      <c r="Q2060" s="124"/>
      <c r="R2060" s="124"/>
      <c r="S2060" s="124"/>
      <c r="T2060" s="124"/>
      <c r="U2060" s="124"/>
      <c r="V2060" s="124"/>
      <c r="W2060" s="124"/>
      <c r="X2060" s="124"/>
      <c r="Y2060" s="124"/>
    </row>
    <row r="2061" spans="1:25">
      <c r="A2061" s="124"/>
      <c r="B2061" s="124"/>
      <c r="C2061" s="124"/>
      <c r="D2061" s="124"/>
      <c r="E2061" s="124"/>
      <c r="F2061" s="124"/>
      <c r="G2061" s="124"/>
      <c r="H2061" s="124"/>
      <c r="I2061" s="124"/>
      <c r="J2061" s="124"/>
      <c r="K2061" s="124"/>
      <c r="L2061" s="124"/>
      <c r="M2061" s="124"/>
      <c r="N2061" s="124"/>
      <c r="O2061" s="124"/>
      <c r="P2061" s="124"/>
      <c r="Q2061" s="124"/>
      <c r="R2061" s="124"/>
      <c r="S2061" s="124"/>
      <c r="T2061" s="124"/>
      <c r="U2061" s="124"/>
      <c r="V2061" s="124"/>
      <c r="W2061" s="124"/>
      <c r="X2061" s="124"/>
      <c r="Y2061" s="124"/>
    </row>
    <row r="2062" spans="1:25">
      <c r="A2062" s="124"/>
      <c r="B2062" s="124"/>
      <c r="C2062" s="124"/>
      <c r="D2062" s="124"/>
      <c r="E2062" s="124"/>
      <c r="F2062" s="124"/>
      <c r="G2062" s="124"/>
      <c r="H2062" s="124"/>
      <c r="I2062" s="124"/>
      <c r="J2062" s="124"/>
      <c r="K2062" s="124"/>
      <c r="L2062" s="124"/>
      <c r="M2062" s="124"/>
      <c r="N2062" s="124"/>
      <c r="O2062" s="124"/>
      <c r="P2062" s="124"/>
      <c r="Q2062" s="124"/>
      <c r="R2062" s="124"/>
      <c r="S2062" s="124"/>
      <c r="T2062" s="124"/>
      <c r="U2062" s="124"/>
      <c r="V2062" s="124"/>
      <c r="W2062" s="124"/>
      <c r="X2062" s="124"/>
      <c r="Y2062" s="124"/>
    </row>
    <row r="2063" spans="1:25">
      <c r="A2063" s="124"/>
      <c r="B2063" s="124"/>
      <c r="C2063" s="124"/>
      <c r="D2063" s="124"/>
      <c r="E2063" s="124"/>
      <c r="F2063" s="124"/>
      <c r="G2063" s="124"/>
      <c r="H2063" s="124"/>
      <c r="I2063" s="124"/>
      <c r="J2063" s="124"/>
      <c r="K2063" s="124"/>
      <c r="L2063" s="124"/>
      <c r="M2063" s="124"/>
      <c r="N2063" s="124"/>
      <c r="O2063" s="124"/>
      <c r="P2063" s="124"/>
      <c r="Q2063" s="124"/>
      <c r="R2063" s="124"/>
      <c r="S2063" s="124"/>
      <c r="T2063" s="124"/>
      <c r="U2063" s="124"/>
      <c r="V2063" s="124"/>
      <c r="W2063" s="124"/>
      <c r="X2063" s="124"/>
      <c r="Y2063" s="124"/>
    </row>
    <row r="2064" spans="1:25">
      <c r="A2064" s="124"/>
      <c r="B2064" s="124"/>
      <c r="C2064" s="124"/>
      <c r="D2064" s="124"/>
      <c r="E2064" s="124"/>
      <c r="F2064" s="124"/>
      <c r="G2064" s="124"/>
      <c r="H2064" s="124"/>
      <c r="I2064" s="124"/>
      <c r="J2064" s="124"/>
      <c r="K2064" s="124"/>
      <c r="L2064" s="124"/>
      <c r="M2064" s="124"/>
      <c r="N2064" s="124"/>
      <c r="O2064" s="124"/>
      <c r="P2064" s="124"/>
      <c r="Q2064" s="124"/>
      <c r="R2064" s="124"/>
      <c r="S2064" s="124"/>
      <c r="T2064" s="124"/>
      <c r="U2064" s="124"/>
      <c r="V2064" s="124"/>
      <c r="W2064" s="124"/>
      <c r="X2064" s="124"/>
      <c r="Y2064" s="124"/>
    </row>
    <row r="2065" spans="1:25">
      <c r="A2065" s="124"/>
      <c r="B2065" s="124"/>
      <c r="C2065" s="124"/>
      <c r="D2065" s="124"/>
      <c r="E2065" s="124"/>
      <c r="F2065" s="124"/>
      <c r="G2065" s="124"/>
      <c r="H2065" s="124"/>
      <c r="I2065" s="124"/>
      <c r="J2065" s="124"/>
      <c r="K2065" s="124"/>
      <c r="L2065" s="124"/>
      <c r="M2065" s="124"/>
      <c r="N2065" s="124"/>
      <c r="O2065" s="124"/>
      <c r="P2065" s="124"/>
      <c r="Q2065" s="124"/>
      <c r="R2065" s="124"/>
      <c r="S2065" s="124"/>
      <c r="T2065" s="124"/>
      <c r="U2065" s="124"/>
      <c r="V2065" s="124"/>
      <c r="W2065" s="124"/>
      <c r="X2065" s="124"/>
      <c r="Y2065" s="124"/>
    </row>
    <row r="2066" spans="1:25">
      <c r="A2066" s="124"/>
      <c r="B2066" s="124"/>
      <c r="C2066" s="124"/>
      <c r="D2066" s="124"/>
      <c r="E2066" s="124"/>
      <c r="F2066" s="124"/>
      <c r="G2066" s="124"/>
      <c r="H2066" s="124"/>
      <c r="I2066" s="124"/>
      <c r="J2066" s="124"/>
      <c r="K2066" s="124"/>
      <c r="L2066" s="124"/>
      <c r="M2066" s="124"/>
      <c r="N2066" s="124"/>
      <c r="O2066" s="124"/>
      <c r="P2066" s="124"/>
      <c r="Q2066" s="124"/>
      <c r="R2066" s="124"/>
      <c r="S2066" s="124"/>
      <c r="T2066" s="124"/>
      <c r="U2066" s="124"/>
      <c r="V2066" s="124"/>
      <c r="W2066" s="124"/>
      <c r="X2066" s="124"/>
      <c r="Y2066" s="124"/>
    </row>
    <row r="2067" spans="1:25">
      <c r="A2067" s="124"/>
      <c r="B2067" s="124"/>
      <c r="C2067" s="124"/>
      <c r="D2067" s="124"/>
      <c r="E2067" s="124"/>
      <c r="F2067" s="124"/>
      <c r="G2067" s="124"/>
      <c r="H2067" s="124"/>
      <c r="I2067" s="124"/>
      <c r="J2067" s="124"/>
      <c r="K2067" s="124"/>
      <c r="L2067" s="124"/>
      <c r="M2067" s="124"/>
      <c r="N2067" s="124"/>
      <c r="O2067" s="124"/>
      <c r="P2067" s="124"/>
      <c r="Q2067" s="124"/>
      <c r="R2067" s="124"/>
      <c r="S2067" s="124"/>
      <c r="T2067" s="124"/>
      <c r="U2067" s="124"/>
      <c r="V2067" s="124"/>
      <c r="W2067" s="124"/>
      <c r="X2067" s="124"/>
      <c r="Y2067" s="124"/>
    </row>
    <row r="2068" spans="1:25">
      <c r="A2068" s="124"/>
      <c r="B2068" s="124"/>
      <c r="C2068" s="124"/>
      <c r="D2068" s="124"/>
      <c r="E2068" s="124"/>
      <c r="F2068" s="124"/>
      <c r="G2068" s="124"/>
      <c r="H2068" s="124"/>
      <c r="I2068" s="124"/>
      <c r="J2068" s="124"/>
      <c r="K2068" s="124"/>
      <c r="L2068" s="124"/>
      <c r="M2068" s="124"/>
      <c r="N2068" s="124"/>
      <c r="O2068" s="124"/>
      <c r="P2068" s="124"/>
      <c r="Q2068" s="124"/>
      <c r="R2068" s="124"/>
      <c r="S2068" s="124"/>
      <c r="T2068" s="124"/>
      <c r="U2068" s="124"/>
      <c r="V2068" s="124"/>
      <c r="W2068" s="124"/>
      <c r="X2068" s="124"/>
      <c r="Y2068" s="124"/>
    </row>
    <row r="2069" spans="1:25">
      <c r="A2069" s="124"/>
      <c r="B2069" s="124"/>
      <c r="C2069" s="124"/>
      <c r="D2069" s="124"/>
      <c r="E2069" s="124"/>
      <c r="F2069" s="124"/>
      <c r="G2069" s="124"/>
      <c r="H2069" s="124"/>
      <c r="I2069" s="124"/>
      <c r="J2069" s="124"/>
      <c r="K2069" s="124"/>
      <c r="L2069" s="124"/>
      <c r="M2069" s="124"/>
      <c r="N2069" s="124"/>
      <c r="O2069" s="124"/>
      <c r="P2069" s="124"/>
      <c r="Q2069" s="124"/>
      <c r="R2069" s="124"/>
      <c r="S2069" s="124"/>
      <c r="T2069" s="124"/>
      <c r="U2069" s="124"/>
      <c r="V2069" s="124"/>
      <c r="W2069" s="124"/>
      <c r="X2069" s="124"/>
      <c r="Y2069" s="124"/>
    </row>
    <row r="2070" spans="1:25">
      <c r="A2070" s="124"/>
      <c r="B2070" s="124"/>
      <c r="C2070" s="124"/>
      <c r="D2070" s="124"/>
      <c r="E2070" s="124"/>
      <c r="F2070" s="124"/>
      <c r="G2070" s="124"/>
      <c r="H2070" s="124"/>
      <c r="I2070" s="124"/>
      <c r="J2070" s="124"/>
      <c r="K2070" s="124"/>
      <c r="L2070" s="124"/>
      <c r="M2070" s="124"/>
      <c r="N2070" s="124"/>
      <c r="O2070" s="124"/>
      <c r="P2070" s="124"/>
      <c r="Q2070" s="124"/>
      <c r="R2070" s="124"/>
      <c r="S2070" s="124"/>
      <c r="T2070" s="124"/>
      <c r="U2070" s="124"/>
      <c r="V2070" s="124"/>
      <c r="W2070" s="124"/>
      <c r="X2070" s="124"/>
      <c r="Y2070" s="124"/>
    </row>
    <row r="2071" spans="1:25">
      <c r="A2071" s="124"/>
      <c r="B2071" s="124"/>
      <c r="C2071" s="124"/>
      <c r="D2071" s="124"/>
      <c r="E2071" s="124"/>
      <c r="F2071" s="124"/>
      <c r="G2071" s="124"/>
      <c r="H2071" s="124"/>
      <c r="I2071" s="124"/>
      <c r="J2071" s="124"/>
      <c r="K2071" s="124"/>
      <c r="L2071" s="124"/>
      <c r="M2071" s="124"/>
      <c r="N2071" s="124"/>
      <c r="O2071" s="124"/>
      <c r="P2071" s="124"/>
      <c r="Q2071" s="124"/>
      <c r="R2071" s="124"/>
      <c r="S2071" s="124"/>
      <c r="T2071" s="124"/>
      <c r="U2071" s="124"/>
      <c r="V2071" s="124"/>
      <c r="W2071" s="124"/>
      <c r="X2071" s="124"/>
      <c r="Y2071" s="124"/>
    </row>
    <row r="2072" spans="1:25">
      <c r="A2072" s="124"/>
      <c r="B2072" s="124"/>
      <c r="C2072" s="124"/>
      <c r="D2072" s="124"/>
      <c r="E2072" s="124"/>
      <c r="F2072" s="124"/>
      <c r="G2072" s="124"/>
      <c r="H2072" s="124"/>
      <c r="I2072" s="124"/>
      <c r="J2072" s="124"/>
      <c r="K2072" s="124"/>
      <c r="L2072" s="124"/>
      <c r="M2072" s="124"/>
      <c r="N2072" s="124"/>
      <c r="O2072" s="124"/>
      <c r="P2072" s="124"/>
      <c r="Q2072" s="124"/>
      <c r="R2072" s="124"/>
      <c r="S2072" s="124"/>
      <c r="T2072" s="124"/>
      <c r="U2072" s="124"/>
      <c r="V2072" s="124"/>
      <c r="W2072" s="124"/>
      <c r="X2072" s="124"/>
      <c r="Y2072" s="124"/>
    </row>
    <row r="2073" spans="1:25">
      <c r="A2073" s="124"/>
      <c r="B2073" s="124"/>
      <c r="C2073" s="124"/>
      <c r="D2073" s="124"/>
      <c r="E2073" s="124"/>
      <c r="F2073" s="124"/>
      <c r="G2073" s="124"/>
      <c r="H2073" s="124"/>
      <c r="I2073" s="124"/>
      <c r="J2073" s="124"/>
      <c r="K2073" s="124"/>
      <c r="L2073" s="124"/>
      <c r="M2073" s="124"/>
      <c r="N2073" s="124"/>
      <c r="O2073" s="124"/>
      <c r="P2073" s="124"/>
      <c r="Q2073" s="124"/>
      <c r="R2073" s="124"/>
      <c r="S2073" s="124"/>
      <c r="T2073" s="124"/>
      <c r="U2073" s="124"/>
      <c r="V2073" s="124"/>
      <c r="W2073" s="124"/>
      <c r="X2073" s="124"/>
      <c r="Y2073" s="124"/>
    </row>
    <row r="2074" spans="1:25">
      <c r="A2074" s="124"/>
      <c r="B2074" s="124"/>
      <c r="C2074" s="124"/>
      <c r="D2074" s="124"/>
      <c r="E2074" s="124"/>
      <c r="F2074" s="124"/>
      <c r="G2074" s="124"/>
      <c r="H2074" s="124"/>
      <c r="I2074" s="124"/>
      <c r="J2074" s="124"/>
      <c r="K2074" s="124"/>
      <c r="L2074" s="124"/>
      <c r="M2074" s="124"/>
      <c r="N2074" s="124"/>
      <c r="O2074" s="124"/>
      <c r="P2074" s="124"/>
      <c r="Q2074" s="124"/>
      <c r="R2074" s="124"/>
      <c r="S2074" s="124"/>
      <c r="T2074" s="124"/>
      <c r="U2074" s="124"/>
      <c r="V2074" s="124"/>
      <c r="W2074" s="124"/>
      <c r="X2074" s="124"/>
      <c r="Y2074" s="124"/>
    </row>
    <row r="2075" spans="1:25">
      <c r="A2075" s="124"/>
      <c r="B2075" s="124"/>
      <c r="C2075" s="124"/>
      <c r="D2075" s="124"/>
      <c r="E2075" s="124"/>
      <c r="F2075" s="124"/>
      <c r="G2075" s="124"/>
      <c r="H2075" s="124"/>
      <c r="I2075" s="124"/>
      <c r="J2075" s="124"/>
      <c r="K2075" s="124"/>
      <c r="L2075" s="124"/>
      <c r="M2075" s="124"/>
      <c r="N2075" s="124"/>
      <c r="O2075" s="124"/>
      <c r="P2075" s="124"/>
      <c r="Q2075" s="124"/>
      <c r="R2075" s="124"/>
      <c r="S2075" s="124"/>
      <c r="T2075" s="124"/>
      <c r="U2075" s="124"/>
      <c r="V2075" s="124"/>
      <c r="W2075" s="124"/>
      <c r="X2075" s="124"/>
      <c r="Y2075" s="124"/>
    </row>
    <row r="2076" spans="1:25">
      <c r="A2076" s="124"/>
      <c r="B2076" s="124"/>
      <c r="C2076" s="124"/>
      <c r="D2076" s="124"/>
      <c r="E2076" s="124"/>
      <c r="F2076" s="124"/>
      <c r="G2076" s="124"/>
      <c r="H2076" s="124"/>
      <c r="I2076" s="124"/>
      <c r="J2076" s="124"/>
      <c r="K2076" s="124"/>
      <c r="L2076" s="124"/>
      <c r="M2076" s="124"/>
      <c r="N2076" s="124"/>
      <c r="O2076" s="124"/>
      <c r="P2076" s="124"/>
      <c r="Q2076" s="124"/>
      <c r="R2076" s="124"/>
      <c r="S2076" s="124"/>
      <c r="T2076" s="124"/>
      <c r="U2076" s="124"/>
      <c r="V2076" s="124"/>
      <c r="W2076" s="124"/>
      <c r="X2076" s="124"/>
      <c r="Y2076" s="124"/>
    </row>
    <row r="2077" spans="1:25">
      <c r="A2077" s="124"/>
      <c r="B2077" s="124"/>
      <c r="C2077" s="124"/>
      <c r="D2077" s="124"/>
      <c r="E2077" s="124"/>
      <c r="F2077" s="124"/>
      <c r="G2077" s="124"/>
      <c r="H2077" s="124"/>
      <c r="I2077" s="124"/>
      <c r="J2077" s="124"/>
      <c r="K2077" s="124"/>
      <c r="L2077" s="124"/>
      <c r="M2077" s="124"/>
      <c r="N2077" s="124"/>
      <c r="O2077" s="124"/>
      <c r="P2077" s="124"/>
      <c r="Q2077" s="124"/>
      <c r="R2077" s="124"/>
      <c r="S2077" s="124"/>
      <c r="T2077" s="124"/>
      <c r="U2077" s="124"/>
      <c r="V2077" s="124"/>
      <c r="W2077" s="124"/>
      <c r="X2077" s="124"/>
      <c r="Y2077" s="124"/>
    </row>
    <row r="2078" spans="1:25">
      <c r="A2078" s="124"/>
      <c r="B2078" s="124"/>
      <c r="C2078" s="124"/>
      <c r="D2078" s="124"/>
      <c r="E2078" s="124"/>
      <c r="F2078" s="124"/>
      <c r="G2078" s="124"/>
      <c r="H2078" s="124"/>
      <c r="I2078" s="124"/>
      <c r="J2078" s="124"/>
      <c r="K2078" s="124"/>
      <c r="L2078" s="124"/>
      <c r="M2078" s="124"/>
      <c r="N2078" s="124"/>
      <c r="O2078" s="124"/>
      <c r="P2078" s="124"/>
      <c r="Q2078" s="124"/>
      <c r="R2078" s="124"/>
      <c r="S2078" s="124"/>
      <c r="T2078" s="124"/>
      <c r="U2078" s="124"/>
      <c r="V2078" s="124"/>
      <c r="W2078" s="124"/>
      <c r="X2078" s="124"/>
      <c r="Y2078" s="124"/>
    </row>
    <row r="2079" spans="1:25">
      <c r="A2079" s="124"/>
      <c r="B2079" s="124"/>
      <c r="C2079" s="124"/>
      <c r="D2079" s="124"/>
      <c r="E2079" s="124"/>
      <c r="F2079" s="124"/>
      <c r="G2079" s="124"/>
      <c r="H2079" s="124"/>
      <c r="I2079" s="124"/>
      <c r="J2079" s="124"/>
      <c r="K2079" s="124"/>
      <c r="L2079" s="124"/>
      <c r="M2079" s="124"/>
      <c r="N2079" s="124"/>
      <c r="O2079" s="124"/>
      <c r="P2079" s="124"/>
      <c r="Q2079" s="124"/>
      <c r="R2079" s="124"/>
      <c r="S2079" s="124"/>
      <c r="T2079" s="124"/>
      <c r="U2079" s="124"/>
      <c r="V2079" s="124"/>
      <c r="W2079" s="124"/>
      <c r="X2079" s="124"/>
      <c r="Y2079" s="124"/>
    </row>
    <row r="2080" spans="1:25">
      <c r="A2080" s="124"/>
      <c r="B2080" s="124"/>
      <c r="C2080" s="124"/>
      <c r="D2080" s="124"/>
      <c r="E2080" s="124"/>
      <c r="F2080" s="124"/>
      <c r="G2080" s="124"/>
      <c r="H2080" s="124"/>
      <c r="I2080" s="124"/>
      <c r="J2080" s="124"/>
      <c r="K2080" s="124"/>
      <c r="L2080" s="124"/>
      <c r="M2080" s="124"/>
      <c r="N2080" s="124"/>
      <c r="O2080" s="124"/>
      <c r="P2080" s="124"/>
      <c r="Q2080" s="124"/>
      <c r="R2080" s="124"/>
      <c r="S2080" s="124"/>
      <c r="T2080" s="124"/>
      <c r="U2080" s="124"/>
      <c r="V2080" s="124"/>
      <c r="W2080" s="124"/>
      <c r="X2080" s="124"/>
      <c r="Y2080" s="124"/>
    </row>
    <row r="2081" spans="1:25">
      <c r="A2081" s="124"/>
      <c r="B2081" s="124"/>
      <c r="C2081" s="124"/>
      <c r="D2081" s="124"/>
      <c r="E2081" s="124"/>
      <c r="F2081" s="124"/>
      <c r="G2081" s="124"/>
      <c r="H2081" s="124"/>
      <c r="I2081" s="124"/>
      <c r="J2081" s="124"/>
      <c r="K2081" s="124"/>
      <c r="L2081" s="124"/>
      <c r="M2081" s="124"/>
      <c r="N2081" s="124"/>
      <c r="O2081" s="124"/>
      <c r="P2081" s="124"/>
      <c r="Q2081" s="124"/>
      <c r="R2081" s="124"/>
      <c r="S2081" s="124"/>
      <c r="T2081" s="124"/>
      <c r="U2081" s="124"/>
      <c r="V2081" s="124"/>
      <c r="W2081" s="124"/>
      <c r="X2081" s="124"/>
      <c r="Y2081" s="124"/>
    </row>
    <row r="2082" spans="1:25">
      <c r="A2082" s="124"/>
      <c r="B2082" s="124"/>
      <c r="C2082" s="124"/>
      <c r="D2082" s="124"/>
      <c r="E2082" s="124"/>
      <c r="F2082" s="124"/>
      <c r="G2082" s="124"/>
      <c r="H2082" s="124"/>
      <c r="I2082" s="124"/>
      <c r="J2082" s="124"/>
      <c r="K2082" s="124"/>
      <c r="L2082" s="124"/>
      <c r="M2082" s="124"/>
      <c r="N2082" s="124"/>
      <c r="O2082" s="124"/>
      <c r="P2082" s="124"/>
      <c r="Q2082" s="124"/>
      <c r="R2082" s="124"/>
      <c r="S2082" s="124"/>
      <c r="T2082" s="124"/>
      <c r="U2082" s="124"/>
      <c r="V2082" s="124"/>
      <c r="W2082" s="124"/>
      <c r="X2082" s="124"/>
      <c r="Y2082" s="124"/>
    </row>
    <row r="2083" spans="1:25">
      <c r="A2083" s="124"/>
      <c r="B2083" s="124"/>
      <c r="C2083" s="124"/>
      <c r="D2083" s="124"/>
      <c r="E2083" s="124"/>
      <c r="F2083" s="124"/>
      <c r="G2083" s="124"/>
      <c r="H2083" s="124"/>
      <c r="I2083" s="124"/>
      <c r="J2083" s="124"/>
      <c r="K2083" s="124"/>
      <c r="L2083" s="124"/>
      <c r="M2083" s="124"/>
      <c r="N2083" s="124"/>
      <c r="O2083" s="124"/>
      <c r="P2083" s="124"/>
      <c r="Q2083" s="124"/>
      <c r="R2083" s="124"/>
      <c r="S2083" s="124"/>
      <c r="T2083" s="124"/>
      <c r="U2083" s="124"/>
      <c r="V2083" s="124"/>
      <c r="W2083" s="124"/>
      <c r="X2083" s="124"/>
      <c r="Y2083" s="124"/>
    </row>
    <row r="2084" spans="1:25">
      <c r="A2084" s="124"/>
      <c r="B2084" s="124"/>
      <c r="C2084" s="124"/>
      <c r="D2084" s="124"/>
      <c r="E2084" s="124"/>
      <c r="F2084" s="124"/>
      <c r="G2084" s="124"/>
      <c r="H2084" s="124"/>
      <c r="I2084" s="124"/>
      <c r="J2084" s="124"/>
      <c r="K2084" s="124"/>
      <c r="L2084" s="124"/>
      <c r="M2084" s="124"/>
      <c r="N2084" s="124"/>
      <c r="O2084" s="124"/>
      <c r="P2084" s="124"/>
      <c r="Q2084" s="124"/>
      <c r="R2084" s="124"/>
      <c r="S2084" s="124"/>
      <c r="T2084" s="124"/>
      <c r="U2084" s="124"/>
      <c r="V2084" s="124"/>
      <c r="W2084" s="124"/>
      <c r="X2084" s="124"/>
      <c r="Y2084" s="124"/>
    </row>
    <row r="2085" spans="1:25">
      <c r="A2085" s="124"/>
      <c r="B2085" s="124"/>
      <c r="C2085" s="124"/>
      <c r="D2085" s="124"/>
      <c r="E2085" s="124"/>
      <c r="F2085" s="124"/>
      <c r="G2085" s="124"/>
      <c r="H2085" s="124"/>
      <c r="I2085" s="124"/>
      <c r="J2085" s="124"/>
      <c r="K2085" s="124"/>
      <c r="L2085" s="124"/>
      <c r="M2085" s="124"/>
      <c r="N2085" s="124"/>
      <c r="O2085" s="124"/>
      <c r="P2085" s="124"/>
      <c r="Q2085" s="124"/>
      <c r="R2085" s="124"/>
      <c r="S2085" s="124"/>
      <c r="T2085" s="124"/>
      <c r="U2085" s="124"/>
      <c r="V2085" s="124"/>
      <c r="W2085" s="124"/>
      <c r="X2085" s="124"/>
      <c r="Y2085" s="124"/>
    </row>
    <row r="2086" spans="1:25">
      <c r="A2086" s="124"/>
      <c r="B2086" s="124"/>
      <c r="C2086" s="124"/>
      <c r="D2086" s="124"/>
      <c r="E2086" s="124"/>
      <c r="F2086" s="124"/>
      <c r="G2086" s="124"/>
      <c r="H2086" s="124"/>
      <c r="I2086" s="124"/>
      <c r="J2086" s="124"/>
      <c r="K2086" s="124"/>
      <c r="L2086" s="124"/>
      <c r="M2086" s="124"/>
      <c r="N2086" s="124"/>
      <c r="O2086" s="124"/>
      <c r="P2086" s="124"/>
      <c r="Q2086" s="124"/>
      <c r="R2086" s="124"/>
      <c r="S2086" s="124"/>
      <c r="T2086" s="124"/>
      <c r="U2086" s="124"/>
      <c r="V2086" s="124"/>
      <c r="W2086" s="124"/>
      <c r="X2086" s="124"/>
      <c r="Y2086" s="124"/>
    </row>
    <row r="2087" spans="1:25">
      <c r="A2087" s="124"/>
      <c r="B2087" s="124"/>
      <c r="C2087" s="124"/>
      <c r="D2087" s="124"/>
      <c r="E2087" s="124"/>
      <c r="F2087" s="124"/>
      <c r="G2087" s="124"/>
      <c r="H2087" s="124"/>
      <c r="I2087" s="124"/>
      <c r="J2087" s="124"/>
      <c r="K2087" s="124"/>
      <c r="L2087" s="124"/>
      <c r="M2087" s="124"/>
      <c r="N2087" s="124"/>
      <c r="O2087" s="124"/>
      <c r="P2087" s="124"/>
      <c r="Q2087" s="124"/>
      <c r="R2087" s="124"/>
      <c r="S2087" s="124"/>
      <c r="T2087" s="124"/>
      <c r="U2087" s="124"/>
      <c r="V2087" s="124"/>
      <c r="W2087" s="124"/>
      <c r="X2087" s="124"/>
      <c r="Y2087" s="124"/>
    </row>
    <row r="2088" spans="1:25">
      <c r="A2088" s="124"/>
      <c r="B2088" s="124"/>
      <c r="C2088" s="124"/>
      <c r="D2088" s="124"/>
      <c r="E2088" s="124"/>
      <c r="F2088" s="124"/>
      <c r="G2088" s="124"/>
      <c r="H2088" s="124"/>
      <c r="I2088" s="124"/>
      <c r="J2088" s="124"/>
      <c r="K2088" s="124"/>
      <c r="L2088" s="124"/>
      <c r="M2088" s="124"/>
      <c r="N2088" s="124"/>
      <c r="O2088" s="124"/>
      <c r="P2088" s="124"/>
      <c r="Q2088" s="124"/>
      <c r="R2088" s="124"/>
      <c r="S2088" s="124"/>
      <c r="T2088" s="124"/>
      <c r="U2088" s="124"/>
      <c r="V2088" s="124"/>
      <c r="W2088" s="124"/>
      <c r="X2088" s="124"/>
      <c r="Y2088" s="124"/>
    </row>
    <row r="2089" spans="1:25">
      <c r="A2089" s="124"/>
      <c r="B2089" s="124"/>
      <c r="C2089" s="124"/>
      <c r="D2089" s="124"/>
      <c r="E2089" s="124"/>
      <c r="F2089" s="124"/>
      <c r="G2089" s="124"/>
      <c r="H2089" s="124"/>
      <c r="I2089" s="124"/>
      <c r="J2089" s="124"/>
      <c r="K2089" s="124"/>
      <c r="L2089" s="124"/>
      <c r="M2089" s="124"/>
      <c r="N2089" s="124"/>
      <c r="O2089" s="124"/>
      <c r="P2089" s="124"/>
      <c r="Q2089" s="124"/>
      <c r="R2089" s="124"/>
      <c r="S2089" s="124"/>
      <c r="T2089" s="124"/>
      <c r="U2089" s="124"/>
      <c r="V2089" s="124"/>
      <c r="W2089" s="124"/>
      <c r="X2089" s="124"/>
      <c r="Y2089" s="124"/>
    </row>
    <row r="2090" spans="1:25">
      <c r="A2090" s="124"/>
      <c r="B2090" s="124"/>
      <c r="C2090" s="124"/>
      <c r="D2090" s="124"/>
      <c r="E2090" s="124"/>
      <c r="F2090" s="124"/>
      <c r="G2090" s="124"/>
      <c r="H2090" s="124"/>
      <c r="I2090" s="124"/>
      <c r="J2090" s="124"/>
      <c r="K2090" s="124"/>
      <c r="L2090" s="124"/>
      <c r="M2090" s="124"/>
      <c r="N2090" s="124"/>
      <c r="O2090" s="124"/>
      <c r="P2090" s="124"/>
      <c r="Q2090" s="124"/>
      <c r="R2090" s="124"/>
      <c r="S2090" s="124"/>
      <c r="T2090" s="124"/>
      <c r="U2090" s="124"/>
      <c r="V2090" s="124"/>
      <c r="W2090" s="124"/>
      <c r="X2090" s="124"/>
      <c r="Y2090" s="124"/>
    </row>
    <row r="2091" spans="1:25">
      <c r="A2091" s="124"/>
      <c r="B2091" s="124"/>
      <c r="C2091" s="124"/>
      <c r="D2091" s="124"/>
      <c r="E2091" s="124"/>
      <c r="F2091" s="124"/>
      <c r="G2091" s="124"/>
      <c r="H2091" s="124"/>
      <c r="I2091" s="124"/>
      <c r="J2091" s="124"/>
      <c r="K2091" s="124"/>
      <c r="L2091" s="124"/>
      <c r="M2091" s="124"/>
      <c r="N2091" s="124"/>
      <c r="O2091" s="124"/>
      <c r="P2091" s="124"/>
      <c r="Q2091" s="124"/>
      <c r="R2091" s="124"/>
      <c r="S2091" s="124"/>
      <c r="T2091" s="124"/>
      <c r="U2091" s="124"/>
      <c r="V2091" s="124"/>
      <c r="W2091" s="124"/>
      <c r="X2091" s="124"/>
      <c r="Y2091" s="124"/>
    </row>
    <row r="2092" spans="1:25">
      <c r="A2092" s="124"/>
      <c r="B2092" s="124"/>
      <c r="C2092" s="124"/>
      <c r="D2092" s="124"/>
      <c r="E2092" s="124"/>
      <c r="F2092" s="124"/>
      <c r="G2092" s="124"/>
      <c r="H2092" s="124"/>
      <c r="I2092" s="124"/>
      <c r="J2092" s="124"/>
      <c r="K2092" s="124"/>
      <c r="L2092" s="124"/>
      <c r="M2092" s="124"/>
      <c r="N2092" s="124"/>
      <c r="O2092" s="124"/>
      <c r="P2092" s="124"/>
      <c r="Q2092" s="124"/>
      <c r="R2092" s="124"/>
      <c r="S2092" s="124"/>
      <c r="T2092" s="124"/>
      <c r="U2092" s="124"/>
      <c r="V2092" s="124"/>
      <c r="W2092" s="124"/>
      <c r="X2092" s="124"/>
      <c r="Y2092" s="124"/>
    </row>
    <row r="2093" spans="1:25">
      <c r="A2093" s="124"/>
      <c r="B2093" s="124"/>
      <c r="C2093" s="124"/>
      <c r="D2093" s="124"/>
      <c r="E2093" s="124"/>
      <c r="F2093" s="124"/>
      <c r="G2093" s="124"/>
      <c r="H2093" s="124"/>
      <c r="I2093" s="124"/>
      <c r="J2093" s="124"/>
      <c r="K2093" s="124"/>
      <c r="L2093" s="124"/>
      <c r="M2093" s="124"/>
      <c r="N2093" s="124"/>
      <c r="O2093" s="124"/>
      <c r="P2093" s="124"/>
      <c r="Q2093" s="124"/>
      <c r="R2093" s="124"/>
      <c r="S2093" s="124"/>
      <c r="T2093" s="124"/>
      <c r="U2093" s="124"/>
      <c r="V2093" s="124"/>
      <c r="W2093" s="124"/>
      <c r="X2093" s="124"/>
      <c r="Y2093" s="124"/>
    </row>
    <row r="2094" spans="1:25">
      <c r="A2094" s="124"/>
      <c r="B2094" s="124"/>
      <c r="C2094" s="124"/>
      <c r="D2094" s="124"/>
      <c r="E2094" s="124"/>
      <c r="F2094" s="124"/>
      <c r="G2094" s="124"/>
      <c r="H2094" s="124"/>
      <c r="I2094" s="124"/>
      <c r="J2094" s="124"/>
      <c r="K2094" s="124"/>
      <c r="L2094" s="124"/>
      <c r="M2094" s="124"/>
      <c r="N2094" s="124"/>
      <c r="O2094" s="124"/>
      <c r="P2094" s="124"/>
      <c r="Q2094" s="124"/>
      <c r="R2094" s="124"/>
      <c r="S2094" s="124"/>
      <c r="T2094" s="124"/>
      <c r="U2094" s="124"/>
      <c r="V2094" s="124"/>
      <c r="W2094" s="124"/>
      <c r="X2094" s="124"/>
      <c r="Y2094" s="124"/>
    </row>
    <row r="2095" spans="1:25">
      <c r="A2095" s="124"/>
      <c r="B2095" s="124"/>
      <c r="C2095" s="124"/>
      <c r="D2095" s="124"/>
      <c r="E2095" s="124"/>
      <c r="F2095" s="124"/>
      <c r="G2095" s="124"/>
      <c r="H2095" s="124"/>
      <c r="I2095" s="124"/>
      <c r="J2095" s="124"/>
      <c r="K2095" s="124"/>
      <c r="L2095" s="124"/>
      <c r="M2095" s="124"/>
      <c r="N2095" s="124"/>
      <c r="O2095" s="124"/>
      <c r="P2095" s="124"/>
      <c r="Q2095" s="124"/>
      <c r="R2095" s="124"/>
      <c r="S2095" s="124"/>
      <c r="T2095" s="124"/>
      <c r="U2095" s="124"/>
      <c r="V2095" s="124"/>
      <c r="W2095" s="124"/>
      <c r="X2095" s="124"/>
      <c r="Y2095" s="124"/>
    </row>
    <row r="2096" spans="1:25">
      <c r="A2096" s="124"/>
      <c r="B2096" s="124"/>
      <c r="C2096" s="124"/>
      <c r="D2096" s="124"/>
      <c r="E2096" s="124"/>
      <c r="F2096" s="124"/>
      <c r="G2096" s="124"/>
      <c r="H2096" s="124"/>
      <c r="I2096" s="124"/>
      <c r="J2096" s="124"/>
      <c r="K2096" s="124"/>
      <c r="L2096" s="124"/>
      <c r="M2096" s="124"/>
      <c r="N2096" s="124"/>
      <c r="O2096" s="124"/>
      <c r="P2096" s="124"/>
      <c r="Q2096" s="124"/>
      <c r="R2096" s="124"/>
      <c r="S2096" s="124"/>
      <c r="T2096" s="124"/>
      <c r="U2096" s="124"/>
      <c r="V2096" s="124"/>
      <c r="W2096" s="124"/>
      <c r="X2096" s="124"/>
      <c r="Y2096" s="124"/>
    </row>
    <row r="2097" spans="1:25">
      <c r="A2097" s="124"/>
      <c r="B2097" s="124"/>
      <c r="C2097" s="124"/>
      <c r="D2097" s="124"/>
      <c r="E2097" s="124"/>
      <c r="F2097" s="124"/>
      <c r="G2097" s="124"/>
      <c r="H2097" s="124"/>
      <c r="I2097" s="124"/>
      <c r="J2097" s="124"/>
      <c r="K2097" s="124"/>
      <c r="L2097" s="124"/>
      <c r="M2097" s="124"/>
      <c r="N2097" s="124"/>
      <c r="O2097" s="124"/>
      <c r="P2097" s="124"/>
      <c r="Q2097" s="124"/>
      <c r="R2097" s="124"/>
      <c r="S2097" s="124"/>
      <c r="T2097" s="124"/>
      <c r="U2097" s="124"/>
      <c r="V2097" s="124"/>
      <c r="W2097" s="124"/>
      <c r="X2097" s="124"/>
      <c r="Y2097" s="124"/>
    </row>
    <row r="2098" spans="1:25">
      <c r="A2098" s="124"/>
      <c r="B2098" s="124"/>
      <c r="C2098" s="124"/>
      <c r="D2098" s="124"/>
      <c r="E2098" s="124"/>
      <c r="F2098" s="124"/>
      <c r="G2098" s="124"/>
      <c r="H2098" s="124"/>
      <c r="I2098" s="124"/>
      <c r="J2098" s="124"/>
      <c r="K2098" s="124"/>
      <c r="L2098" s="124"/>
      <c r="M2098" s="124"/>
      <c r="N2098" s="124"/>
      <c r="O2098" s="124"/>
      <c r="P2098" s="124"/>
      <c r="Q2098" s="124"/>
      <c r="R2098" s="124"/>
      <c r="S2098" s="124"/>
      <c r="T2098" s="124"/>
      <c r="U2098" s="124"/>
      <c r="V2098" s="124"/>
      <c r="W2098" s="124"/>
      <c r="X2098" s="124"/>
      <c r="Y2098" s="124"/>
    </row>
    <row r="2099" spans="1:25">
      <c r="A2099" s="124"/>
      <c r="B2099" s="124"/>
      <c r="C2099" s="124"/>
      <c r="D2099" s="124"/>
      <c r="E2099" s="124"/>
      <c r="F2099" s="124"/>
      <c r="G2099" s="124"/>
      <c r="H2099" s="124"/>
      <c r="I2099" s="124"/>
      <c r="J2099" s="124"/>
      <c r="K2099" s="124"/>
      <c r="L2099" s="124"/>
      <c r="M2099" s="124"/>
      <c r="N2099" s="124"/>
      <c r="O2099" s="124"/>
      <c r="P2099" s="124"/>
      <c r="Q2099" s="124"/>
      <c r="R2099" s="124"/>
      <c r="S2099" s="124"/>
      <c r="T2099" s="124"/>
      <c r="U2099" s="124"/>
      <c r="V2099" s="124"/>
      <c r="W2099" s="124"/>
      <c r="X2099" s="124"/>
      <c r="Y2099" s="124"/>
    </row>
    <row r="2100" spans="1:25">
      <c r="A2100" s="124"/>
      <c r="B2100" s="124"/>
      <c r="C2100" s="124"/>
      <c r="D2100" s="124"/>
      <c r="E2100" s="124"/>
      <c r="F2100" s="124"/>
      <c r="G2100" s="124"/>
      <c r="H2100" s="124"/>
      <c r="I2100" s="124"/>
      <c r="J2100" s="124"/>
      <c r="K2100" s="124"/>
      <c r="L2100" s="124"/>
      <c r="M2100" s="124"/>
      <c r="N2100" s="124"/>
      <c r="O2100" s="124"/>
      <c r="P2100" s="124"/>
      <c r="Q2100" s="124"/>
      <c r="R2100" s="124"/>
      <c r="S2100" s="124"/>
      <c r="T2100" s="124"/>
      <c r="U2100" s="124"/>
      <c r="V2100" s="124"/>
      <c r="W2100" s="124"/>
      <c r="X2100" s="124"/>
      <c r="Y2100" s="124"/>
    </row>
    <row r="2101" spans="1:25">
      <c r="A2101" s="124"/>
      <c r="B2101" s="124"/>
      <c r="C2101" s="124"/>
      <c r="D2101" s="124"/>
      <c r="E2101" s="124"/>
      <c r="F2101" s="124"/>
      <c r="G2101" s="124"/>
      <c r="H2101" s="124"/>
      <c r="I2101" s="124"/>
      <c r="J2101" s="124"/>
      <c r="K2101" s="124"/>
      <c r="L2101" s="124"/>
      <c r="M2101" s="124"/>
      <c r="N2101" s="124"/>
      <c r="O2101" s="124"/>
      <c r="P2101" s="124"/>
      <c r="Q2101" s="124"/>
      <c r="R2101" s="124"/>
      <c r="S2101" s="124"/>
      <c r="T2101" s="124"/>
      <c r="U2101" s="124"/>
      <c r="V2101" s="124"/>
      <c r="W2101" s="124"/>
      <c r="X2101" s="124"/>
      <c r="Y2101" s="124"/>
    </row>
    <row r="2102" spans="1:25">
      <c r="A2102" s="124"/>
      <c r="B2102" s="124"/>
      <c r="C2102" s="124"/>
      <c r="D2102" s="124"/>
      <c r="E2102" s="124"/>
      <c r="F2102" s="124"/>
      <c r="G2102" s="124"/>
      <c r="H2102" s="124"/>
      <c r="I2102" s="124"/>
      <c r="J2102" s="124"/>
      <c r="K2102" s="124"/>
      <c r="L2102" s="124"/>
      <c r="M2102" s="124"/>
      <c r="N2102" s="124"/>
      <c r="O2102" s="124"/>
      <c r="P2102" s="124"/>
      <c r="Q2102" s="124"/>
      <c r="R2102" s="124"/>
      <c r="S2102" s="124"/>
      <c r="T2102" s="124"/>
      <c r="U2102" s="124"/>
      <c r="V2102" s="124"/>
      <c r="W2102" s="124"/>
      <c r="X2102" s="124"/>
      <c r="Y2102" s="124"/>
    </row>
    <row r="2103" spans="1:25">
      <c r="A2103" s="124"/>
      <c r="B2103" s="124"/>
      <c r="C2103" s="124"/>
      <c r="D2103" s="124"/>
      <c r="E2103" s="124"/>
      <c r="F2103" s="124"/>
      <c r="G2103" s="124"/>
      <c r="H2103" s="124"/>
      <c r="I2103" s="124"/>
      <c r="J2103" s="124"/>
      <c r="K2103" s="124"/>
      <c r="L2103" s="124"/>
      <c r="M2103" s="124"/>
      <c r="N2103" s="124"/>
      <c r="O2103" s="124"/>
      <c r="P2103" s="124"/>
      <c r="Q2103" s="124"/>
      <c r="R2103" s="124"/>
      <c r="S2103" s="124"/>
      <c r="T2103" s="124"/>
      <c r="U2103" s="124"/>
      <c r="V2103" s="124"/>
      <c r="W2103" s="124"/>
      <c r="X2103" s="124"/>
      <c r="Y2103" s="124"/>
    </row>
    <row r="2104" spans="1:25">
      <c r="A2104" s="124"/>
      <c r="B2104" s="124"/>
      <c r="C2104" s="124"/>
      <c r="D2104" s="124"/>
      <c r="E2104" s="124"/>
      <c r="F2104" s="124"/>
      <c r="G2104" s="124"/>
      <c r="H2104" s="124"/>
      <c r="I2104" s="124"/>
      <c r="J2104" s="124"/>
      <c r="K2104" s="124"/>
      <c r="L2104" s="124"/>
      <c r="M2104" s="124"/>
      <c r="N2104" s="124"/>
      <c r="O2104" s="124"/>
      <c r="P2104" s="124"/>
      <c r="Q2104" s="124"/>
      <c r="R2104" s="124"/>
      <c r="S2104" s="124"/>
      <c r="T2104" s="124"/>
      <c r="U2104" s="124"/>
      <c r="V2104" s="124"/>
      <c r="W2104" s="124"/>
      <c r="X2104" s="124"/>
      <c r="Y2104" s="124"/>
    </row>
    <row r="2105" spans="1:25">
      <c r="A2105" s="124"/>
      <c r="B2105" s="124"/>
      <c r="C2105" s="124"/>
      <c r="D2105" s="124"/>
      <c r="E2105" s="124"/>
      <c r="F2105" s="124"/>
      <c r="G2105" s="124"/>
      <c r="H2105" s="124"/>
      <c r="I2105" s="124"/>
      <c r="J2105" s="124"/>
      <c r="K2105" s="124"/>
      <c r="L2105" s="124"/>
      <c r="M2105" s="124"/>
      <c r="N2105" s="124"/>
      <c r="O2105" s="124"/>
      <c r="P2105" s="124"/>
      <c r="Q2105" s="124"/>
      <c r="R2105" s="124"/>
      <c r="S2105" s="124"/>
      <c r="T2105" s="124"/>
      <c r="U2105" s="124"/>
      <c r="V2105" s="124"/>
      <c r="W2105" s="124"/>
      <c r="X2105" s="124"/>
      <c r="Y2105" s="124"/>
    </row>
    <row r="2106" spans="1:25">
      <c r="A2106" s="124"/>
      <c r="B2106" s="124"/>
      <c r="C2106" s="124"/>
      <c r="D2106" s="124"/>
      <c r="E2106" s="124"/>
      <c r="F2106" s="124"/>
      <c r="G2106" s="124"/>
      <c r="H2106" s="124"/>
      <c r="I2106" s="124"/>
      <c r="J2106" s="124"/>
      <c r="K2106" s="124"/>
      <c r="L2106" s="124"/>
      <c r="M2106" s="124"/>
      <c r="N2106" s="124"/>
      <c r="O2106" s="124"/>
      <c r="P2106" s="124"/>
      <c r="Q2106" s="124"/>
      <c r="R2106" s="124"/>
      <c r="S2106" s="124"/>
      <c r="T2106" s="124"/>
      <c r="U2106" s="124"/>
      <c r="V2106" s="124"/>
      <c r="W2106" s="124"/>
      <c r="X2106" s="124"/>
      <c r="Y2106" s="124"/>
    </row>
    <row r="2107" spans="1:25">
      <c r="A2107" s="124"/>
      <c r="B2107" s="124"/>
      <c r="C2107" s="124"/>
      <c r="D2107" s="124"/>
      <c r="E2107" s="124"/>
      <c r="F2107" s="124"/>
      <c r="G2107" s="124"/>
      <c r="H2107" s="124"/>
      <c r="I2107" s="124"/>
      <c r="J2107" s="124"/>
      <c r="K2107" s="124"/>
      <c r="L2107" s="124"/>
      <c r="M2107" s="124"/>
      <c r="N2107" s="124"/>
      <c r="O2107" s="124"/>
      <c r="P2107" s="124"/>
      <c r="Q2107" s="124"/>
      <c r="R2107" s="124"/>
      <c r="S2107" s="124"/>
      <c r="T2107" s="124"/>
      <c r="U2107" s="124"/>
      <c r="V2107" s="124"/>
      <c r="W2107" s="124"/>
      <c r="X2107" s="124"/>
      <c r="Y2107" s="124"/>
    </row>
    <row r="2108" spans="1:25">
      <c r="A2108" s="124"/>
      <c r="B2108" s="124"/>
      <c r="C2108" s="124"/>
      <c r="D2108" s="124"/>
      <c r="E2108" s="124"/>
      <c r="F2108" s="124"/>
      <c r="G2108" s="124"/>
      <c r="H2108" s="124"/>
      <c r="I2108" s="124"/>
      <c r="J2108" s="124"/>
      <c r="K2108" s="124"/>
      <c r="L2108" s="124"/>
      <c r="M2108" s="124"/>
      <c r="N2108" s="124"/>
      <c r="O2108" s="124"/>
      <c r="P2108" s="124"/>
      <c r="Q2108" s="124"/>
      <c r="R2108" s="124"/>
      <c r="S2108" s="124"/>
      <c r="T2108" s="124"/>
      <c r="U2108" s="124"/>
      <c r="V2108" s="124"/>
      <c r="W2108" s="124"/>
      <c r="X2108" s="124"/>
      <c r="Y2108" s="124"/>
    </row>
    <row r="2109" spans="1:25">
      <c r="A2109" s="124"/>
      <c r="B2109" s="124"/>
      <c r="C2109" s="124"/>
      <c r="D2109" s="124"/>
      <c r="E2109" s="124"/>
      <c r="F2109" s="124"/>
      <c r="G2109" s="124"/>
      <c r="H2109" s="124"/>
      <c r="I2109" s="124"/>
      <c r="J2109" s="124"/>
      <c r="K2109" s="124"/>
      <c r="L2109" s="124"/>
      <c r="M2109" s="124"/>
      <c r="N2109" s="124"/>
      <c r="O2109" s="124"/>
      <c r="P2109" s="124"/>
      <c r="Q2109" s="124"/>
      <c r="R2109" s="124"/>
      <c r="S2109" s="124"/>
      <c r="T2109" s="124"/>
      <c r="U2109" s="124"/>
      <c r="V2109" s="124"/>
      <c r="W2109" s="124"/>
      <c r="X2109" s="124"/>
      <c r="Y2109" s="124"/>
    </row>
    <row r="2110" spans="1:25">
      <c r="A2110" s="124"/>
      <c r="B2110" s="124"/>
      <c r="C2110" s="124"/>
      <c r="D2110" s="124"/>
      <c r="E2110" s="124"/>
      <c r="F2110" s="124"/>
      <c r="G2110" s="124"/>
      <c r="H2110" s="124"/>
      <c r="I2110" s="124"/>
      <c r="J2110" s="124"/>
      <c r="K2110" s="124"/>
      <c r="L2110" s="124"/>
      <c r="M2110" s="124"/>
      <c r="N2110" s="124"/>
      <c r="O2110" s="124"/>
      <c r="P2110" s="124"/>
      <c r="Q2110" s="124"/>
      <c r="R2110" s="124"/>
      <c r="S2110" s="124"/>
      <c r="T2110" s="124"/>
      <c r="U2110" s="124"/>
      <c r="V2110" s="124"/>
      <c r="W2110" s="124"/>
      <c r="X2110" s="124"/>
      <c r="Y2110" s="124"/>
    </row>
    <row r="2111" spans="1:25">
      <c r="A2111" s="124"/>
      <c r="B2111" s="124"/>
      <c r="C2111" s="124"/>
      <c r="D2111" s="124"/>
      <c r="E2111" s="124"/>
      <c r="F2111" s="124"/>
      <c r="G2111" s="124"/>
      <c r="H2111" s="124"/>
      <c r="I2111" s="124"/>
      <c r="J2111" s="124"/>
      <c r="K2111" s="124"/>
      <c r="L2111" s="124"/>
      <c r="M2111" s="124"/>
      <c r="N2111" s="124"/>
      <c r="O2111" s="124"/>
      <c r="P2111" s="124"/>
      <c r="Q2111" s="124"/>
      <c r="R2111" s="124"/>
      <c r="S2111" s="124"/>
      <c r="T2111" s="124"/>
      <c r="U2111" s="124"/>
      <c r="V2111" s="124"/>
      <c r="W2111" s="124"/>
      <c r="X2111" s="124"/>
      <c r="Y2111" s="124"/>
    </row>
    <row r="2112" spans="1:25">
      <c r="A2112" s="124"/>
      <c r="B2112" s="124"/>
      <c r="C2112" s="124"/>
      <c r="D2112" s="124"/>
      <c r="E2112" s="124"/>
      <c r="F2112" s="124"/>
      <c r="G2112" s="124"/>
      <c r="H2112" s="124"/>
      <c r="I2112" s="124"/>
      <c r="J2112" s="124"/>
      <c r="K2112" s="124"/>
      <c r="L2112" s="124"/>
      <c r="M2112" s="124"/>
      <c r="N2112" s="124"/>
      <c r="O2112" s="124"/>
      <c r="P2112" s="124"/>
      <c r="Q2112" s="124"/>
      <c r="R2112" s="124"/>
      <c r="S2112" s="124"/>
      <c r="T2112" s="124"/>
      <c r="U2112" s="124"/>
      <c r="V2112" s="124"/>
      <c r="W2112" s="124"/>
      <c r="X2112" s="124"/>
      <c r="Y2112" s="124"/>
    </row>
    <row r="2113" spans="1:25">
      <c r="A2113" s="124"/>
      <c r="B2113" s="124"/>
      <c r="C2113" s="124"/>
      <c r="D2113" s="124"/>
      <c r="E2113" s="124"/>
      <c r="F2113" s="124"/>
      <c r="G2113" s="124"/>
      <c r="H2113" s="124"/>
      <c r="I2113" s="124"/>
      <c r="J2113" s="124"/>
      <c r="K2113" s="124"/>
      <c r="L2113" s="124"/>
      <c r="M2113" s="124"/>
      <c r="N2113" s="124"/>
      <c r="O2113" s="124"/>
      <c r="P2113" s="124"/>
      <c r="Q2113" s="124"/>
      <c r="R2113" s="124"/>
      <c r="S2113" s="124"/>
      <c r="T2113" s="124"/>
      <c r="U2113" s="124"/>
      <c r="V2113" s="124"/>
      <c r="W2113" s="124"/>
      <c r="X2113" s="124"/>
      <c r="Y2113" s="124"/>
    </row>
    <row r="2114" spans="1:25">
      <c r="A2114" s="124"/>
      <c r="B2114" s="124"/>
      <c r="C2114" s="124"/>
      <c r="D2114" s="124"/>
      <c r="E2114" s="124"/>
      <c r="F2114" s="124"/>
      <c r="G2114" s="124"/>
      <c r="H2114" s="124"/>
      <c r="I2114" s="124"/>
      <c r="J2114" s="124"/>
      <c r="K2114" s="124"/>
      <c r="L2114" s="124"/>
      <c r="M2114" s="124"/>
      <c r="N2114" s="124"/>
      <c r="O2114" s="124"/>
      <c r="P2114" s="124"/>
      <c r="Q2114" s="124"/>
      <c r="R2114" s="124"/>
      <c r="S2114" s="124"/>
      <c r="T2114" s="124"/>
      <c r="U2114" s="124"/>
      <c r="V2114" s="124"/>
      <c r="W2114" s="124"/>
      <c r="X2114" s="124"/>
      <c r="Y2114" s="124"/>
    </row>
    <row r="2115" spans="1:25">
      <c r="A2115" s="124"/>
      <c r="B2115" s="124"/>
      <c r="C2115" s="124"/>
      <c r="D2115" s="124"/>
      <c r="E2115" s="124"/>
      <c r="F2115" s="124"/>
      <c r="G2115" s="124"/>
      <c r="H2115" s="124"/>
      <c r="I2115" s="124"/>
      <c r="J2115" s="124"/>
      <c r="K2115" s="124"/>
      <c r="L2115" s="124"/>
      <c r="M2115" s="124"/>
      <c r="N2115" s="124"/>
      <c r="O2115" s="124"/>
      <c r="P2115" s="124"/>
      <c r="Q2115" s="124"/>
      <c r="R2115" s="124"/>
      <c r="S2115" s="124"/>
      <c r="T2115" s="124"/>
      <c r="U2115" s="124"/>
      <c r="V2115" s="124"/>
      <c r="W2115" s="124"/>
      <c r="X2115" s="124"/>
      <c r="Y2115" s="124"/>
    </row>
    <row r="2116" spans="1:25">
      <c r="A2116" s="124"/>
      <c r="B2116" s="124"/>
      <c r="C2116" s="124"/>
      <c r="D2116" s="124"/>
      <c r="E2116" s="124"/>
      <c r="F2116" s="124"/>
      <c r="G2116" s="124"/>
      <c r="H2116" s="124"/>
      <c r="I2116" s="124"/>
      <c r="J2116" s="124"/>
      <c r="K2116" s="124"/>
      <c r="L2116" s="124"/>
      <c r="M2116" s="124"/>
      <c r="N2116" s="124"/>
      <c r="O2116" s="124"/>
      <c r="P2116" s="124"/>
      <c r="Q2116" s="124"/>
      <c r="R2116" s="124"/>
      <c r="S2116" s="124"/>
      <c r="T2116" s="124"/>
      <c r="U2116" s="124"/>
      <c r="V2116" s="124"/>
      <c r="W2116" s="124"/>
      <c r="X2116" s="124"/>
      <c r="Y2116" s="124"/>
    </row>
    <row r="2117" spans="1:25">
      <c r="A2117" s="124"/>
      <c r="B2117" s="124"/>
      <c r="C2117" s="124"/>
      <c r="D2117" s="124"/>
      <c r="E2117" s="124"/>
      <c r="F2117" s="124"/>
      <c r="G2117" s="124"/>
      <c r="H2117" s="124"/>
      <c r="I2117" s="124"/>
      <c r="J2117" s="124"/>
      <c r="K2117" s="124"/>
      <c r="L2117" s="124"/>
      <c r="M2117" s="124"/>
      <c r="N2117" s="124"/>
      <c r="O2117" s="124"/>
      <c r="P2117" s="124"/>
      <c r="Q2117" s="124"/>
      <c r="R2117" s="124"/>
      <c r="S2117" s="124"/>
      <c r="T2117" s="124"/>
      <c r="U2117" s="124"/>
      <c r="V2117" s="124"/>
      <c r="W2117" s="124"/>
      <c r="X2117" s="124"/>
      <c r="Y2117" s="124"/>
    </row>
    <row r="2118" spans="1:25">
      <c r="A2118" s="124"/>
      <c r="B2118" s="124"/>
      <c r="C2118" s="124"/>
      <c r="D2118" s="124"/>
      <c r="E2118" s="124"/>
      <c r="F2118" s="124"/>
      <c r="G2118" s="124"/>
      <c r="H2118" s="124"/>
      <c r="I2118" s="124"/>
      <c r="J2118" s="124"/>
      <c r="K2118" s="124"/>
      <c r="L2118" s="124"/>
      <c r="M2118" s="124"/>
      <c r="N2118" s="124"/>
      <c r="O2118" s="124"/>
      <c r="P2118" s="124"/>
      <c r="Q2118" s="124"/>
      <c r="R2118" s="124"/>
      <c r="S2118" s="124"/>
      <c r="T2118" s="124"/>
      <c r="U2118" s="124"/>
      <c r="V2118" s="124"/>
      <c r="W2118" s="124"/>
      <c r="X2118" s="124"/>
      <c r="Y2118" s="124"/>
    </row>
    <row r="2119" spans="1:25">
      <c r="A2119" s="124"/>
      <c r="B2119" s="124"/>
      <c r="C2119" s="124"/>
      <c r="D2119" s="124"/>
      <c r="E2119" s="124"/>
      <c r="F2119" s="124"/>
      <c r="G2119" s="124"/>
      <c r="H2119" s="124"/>
      <c r="I2119" s="124"/>
      <c r="J2119" s="124"/>
      <c r="K2119" s="124"/>
      <c r="L2119" s="124"/>
      <c r="M2119" s="124"/>
      <c r="N2119" s="124"/>
      <c r="O2119" s="124"/>
      <c r="P2119" s="124"/>
      <c r="Q2119" s="124"/>
      <c r="R2119" s="124"/>
      <c r="S2119" s="124"/>
      <c r="T2119" s="124"/>
      <c r="U2119" s="124"/>
      <c r="V2119" s="124"/>
      <c r="W2119" s="124"/>
      <c r="X2119" s="124"/>
      <c r="Y2119" s="124"/>
    </row>
    <row r="2120" spans="1:25">
      <c r="A2120" s="124"/>
      <c r="B2120" s="124"/>
      <c r="C2120" s="124"/>
      <c r="D2120" s="124"/>
      <c r="E2120" s="124"/>
      <c r="F2120" s="124"/>
      <c r="G2120" s="124"/>
      <c r="H2120" s="124"/>
      <c r="I2120" s="124"/>
      <c r="J2120" s="124"/>
      <c r="K2120" s="124"/>
      <c r="L2120" s="124"/>
      <c r="M2120" s="124"/>
      <c r="N2120" s="124"/>
      <c r="O2120" s="124"/>
      <c r="P2120" s="124"/>
      <c r="Q2120" s="124"/>
      <c r="R2120" s="124"/>
      <c r="S2120" s="124"/>
      <c r="T2120" s="124"/>
      <c r="U2120" s="124"/>
      <c r="V2120" s="124"/>
      <c r="W2120" s="124"/>
      <c r="X2120" s="124"/>
      <c r="Y2120" s="124"/>
    </row>
    <row r="2121" spans="1:25">
      <c r="A2121" s="124"/>
      <c r="B2121" s="124"/>
      <c r="C2121" s="124"/>
      <c r="D2121" s="124"/>
      <c r="E2121" s="124"/>
      <c r="F2121" s="124"/>
      <c r="G2121" s="124"/>
      <c r="H2121" s="124"/>
      <c r="I2121" s="124"/>
      <c r="J2121" s="124"/>
      <c r="K2121" s="124"/>
      <c r="L2121" s="124"/>
      <c r="M2121" s="124"/>
      <c r="N2121" s="124"/>
      <c r="O2121" s="124"/>
      <c r="P2121" s="124"/>
      <c r="Q2121" s="124"/>
      <c r="R2121" s="124"/>
      <c r="S2121" s="124"/>
      <c r="T2121" s="124"/>
      <c r="U2121" s="124"/>
      <c r="V2121" s="124"/>
      <c r="W2121" s="124"/>
      <c r="X2121" s="124"/>
      <c r="Y2121" s="124"/>
    </row>
    <row r="2122" spans="1:25">
      <c r="A2122" s="124"/>
      <c r="B2122" s="124"/>
      <c r="C2122" s="124"/>
      <c r="D2122" s="124"/>
      <c r="E2122" s="124"/>
      <c r="F2122" s="124"/>
      <c r="G2122" s="124"/>
      <c r="H2122" s="124"/>
      <c r="I2122" s="124"/>
      <c r="J2122" s="124"/>
      <c r="K2122" s="124"/>
      <c r="L2122" s="124"/>
      <c r="M2122" s="124"/>
      <c r="N2122" s="124"/>
      <c r="O2122" s="124"/>
      <c r="P2122" s="124"/>
      <c r="Q2122" s="124"/>
      <c r="R2122" s="124"/>
      <c r="S2122" s="124"/>
      <c r="T2122" s="124"/>
      <c r="U2122" s="124"/>
      <c r="V2122" s="124"/>
      <c r="W2122" s="124"/>
      <c r="X2122" s="124"/>
      <c r="Y2122" s="124"/>
    </row>
    <row r="2123" spans="1:25">
      <c r="A2123" s="124"/>
      <c r="B2123" s="124"/>
      <c r="C2123" s="124"/>
      <c r="D2123" s="124"/>
      <c r="E2123" s="124"/>
      <c r="F2123" s="124"/>
      <c r="G2123" s="124"/>
      <c r="H2123" s="124"/>
      <c r="I2123" s="124"/>
      <c r="J2123" s="124"/>
      <c r="K2123" s="124"/>
      <c r="L2123" s="124"/>
      <c r="M2123" s="124"/>
      <c r="N2123" s="124"/>
      <c r="O2123" s="124"/>
      <c r="P2123" s="124"/>
      <c r="Q2123" s="124"/>
      <c r="R2123" s="124"/>
      <c r="S2123" s="124"/>
      <c r="T2123" s="124"/>
      <c r="U2123" s="124"/>
      <c r="V2123" s="124"/>
      <c r="W2123" s="124"/>
      <c r="X2123" s="124"/>
      <c r="Y2123" s="124"/>
    </row>
    <row r="2124" spans="1:25">
      <c r="A2124" s="124"/>
      <c r="B2124" s="124"/>
      <c r="C2124" s="124"/>
      <c r="D2124" s="124"/>
      <c r="E2124" s="124"/>
      <c r="F2124" s="124"/>
      <c r="G2124" s="124"/>
      <c r="H2124" s="124"/>
      <c r="I2124" s="124"/>
      <c r="J2124" s="124"/>
      <c r="K2124" s="124"/>
      <c r="L2124" s="124"/>
      <c r="M2124" s="124"/>
      <c r="N2124" s="124"/>
      <c r="O2124" s="124"/>
      <c r="P2124" s="124"/>
      <c r="Q2124" s="124"/>
      <c r="R2124" s="124"/>
      <c r="S2124" s="124"/>
      <c r="T2124" s="124"/>
      <c r="U2124" s="124"/>
      <c r="V2124" s="124"/>
      <c r="W2124" s="124"/>
      <c r="X2124" s="124"/>
      <c r="Y2124" s="124"/>
    </row>
    <row r="2125" spans="1:25">
      <c r="A2125" s="124"/>
      <c r="B2125" s="124"/>
      <c r="C2125" s="124"/>
      <c r="D2125" s="124"/>
      <c r="E2125" s="124"/>
      <c r="F2125" s="124"/>
      <c r="G2125" s="124"/>
      <c r="H2125" s="124"/>
      <c r="I2125" s="124"/>
      <c r="J2125" s="124"/>
      <c r="K2125" s="124"/>
      <c r="L2125" s="124"/>
      <c r="M2125" s="124"/>
      <c r="N2125" s="124"/>
      <c r="O2125" s="124"/>
      <c r="P2125" s="124"/>
      <c r="Q2125" s="124"/>
      <c r="R2125" s="124"/>
      <c r="S2125" s="124"/>
      <c r="T2125" s="124"/>
      <c r="U2125" s="124"/>
      <c r="V2125" s="124"/>
      <c r="W2125" s="124"/>
      <c r="X2125" s="124"/>
      <c r="Y2125" s="124"/>
    </row>
    <row r="2126" spans="1:25">
      <c r="A2126" s="124"/>
      <c r="B2126" s="124"/>
      <c r="C2126" s="124"/>
      <c r="D2126" s="124"/>
      <c r="E2126" s="124"/>
      <c r="F2126" s="124"/>
      <c r="G2126" s="124"/>
      <c r="H2126" s="124"/>
      <c r="I2126" s="124"/>
      <c r="J2126" s="124"/>
      <c r="K2126" s="124"/>
      <c r="L2126" s="124"/>
      <c r="M2126" s="124"/>
      <c r="N2126" s="124"/>
      <c r="O2126" s="124"/>
      <c r="P2126" s="124"/>
      <c r="Q2126" s="124"/>
      <c r="R2126" s="124"/>
      <c r="S2126" s="124"/>
      <c r="T2126" s="124"/>
      <c r="U2126" s="124"/>
      <c r="V2126" s="124"/>
      <c r="W2126" s="124"/>
      <c r="X2126" s="124"/>
      <c r="Y2126" s="124"/>
    </row>
    <row r="2127" spans="1:25">
      <c r="A2127" s="124"/>
      <c r="B2127" s="124"/>
      <c r="C2127" s="124"/>
      <c r="D2127" s="124"/>
      <c r="E2127" s="124"/>
      <c r="F2127" s="124"/>
      <c r="G2127" s="124"/>
      <c r="H2127" s="124"/>
      <c r="I2127" s="124"/>
      <c r="J2127" s="124"/>
      <c r="K2127" s="124"/>
      <c r="L2127" s="124"/>
      <c r="M2127" s="124"/>
      <c r="N2127" s="124"/>
      <c r="O2127" s="124"/>
      <c r="P2127" s="124"/>
      <c r="Q2127" s="124"/>
      <c r="R2127" s="124"/>
      <c r="S2127" s="124"/>
      <c r="T2127" s="124"/>
      <c r="U2127" s="124"/>
      <c r="V2127" s="124"/>
      <c r="W2127" s="124"/>
      <c r="X2127" s="124"/>
      <c r="Y2127" s="124"/>
    </row>
    <row r="2128" spans="1:25">
      <c r="A2128" s="124"/>
      <c r="B2128" s="124"/>
      <c r="C2128" s="124"/>
      <c r="D2128" s="124"/>
      <c r="E2128" s="124"/>
      <c r="F2128" s="124"/>
      <c r="G2128" s="124"/>
      <c r="H2128" s="124"/>
      <c r="I2128" s="124"/>
      <c r="J2128" s="124"/>
      <c r="K2128" s="124"/>
      <c r="L2128" s="124"/>
      <c r="M2128" s="124"/>
      <c r="N2128" s="124"/>
      <c r="O2128" s="124"/>
      <c r="P2128" s="124"/>
      <c r="Q2128" s="124"/>
      <c r="R2128" s="124"/>
      <c r="S2128" s="124"/>
      <c r="T2128" s="124"/>
      <c r="U2128" s="124"/>
      <c r="V2128" s="124"/>
      <c r="W2128" s="124"/>
      <c r="X2128" s="124"/>
      <c r="Y2128" s="124"/>
    </row>
    <row r="2129" spans="1:25">
      <c r="A2129" s="124"/>
      <c r="B2129" s="124"/>
      <c r="C2129" s="124"/>
      <c r="D2129" s="124"/>
      <c r="E2129" s="124"/>
      <c r="F2129" s="124"/>
      <c r="G2129" s="124"/>
      <c r="H2129" s="124"/>
      <c r="I2129" s="124"/>
      <c r="J2129" s="124"/>
      <c r="K2129" s="124"/>
      <c r="L2129" s="124"/>
      <c r="M2129" s="124"/>
      <c r="N2129" s="124"/>
      <c r="O2129" s="124"/>
      <c r="P2129" s="124"/>
      <c r="Q2129" s="124"/>
      <c r="R2129" s="124"/>
      <c r="S2129" s="124"/>
      <c r="T2129" s="124"/>
      <c r="U2129" s="124"/>
      <c r="V2129" s="124"/>
      <c r="W2129" s="124"/>
      <c r="X2129" s="124"/>
      <c r="Y2129" s="124"/>
    </row>
    <row r="2130" spans="1:25">
      <c r="A2130" s="124"/>
      <c r="B2130" s="124"/>
      <c r="C2130" s="124"/>
      <c r="D2130" s="124"/>
      <c r="E2130" s="124"/>
      <c r="F2130" s="124"/>
      <c r="G2130" s="124"/>
      <c r="H2130" s="124"/>
      <c r="I2130" s="124"/>
      <c r="J2130" s="124"/>
      <c r="K2130" s="124"/>
      <c r="L2130" s="124"/>
      <c r="M2130" s="124"/>
      <c r="N2130" s="124"/>
      <c r="O2130" s="124"/>
      <c r="P2130" s="124"/>
      <c r="Q2130" s="124"/>
      <c r="R2130" s="124"/>
      <c r="S2130" s="124"/>
      <c r="T2130" s="124"/>
      <c r="U2130" s="124"/>
      <c r="V2130" s="124"/>
      <c r="W2130" s="124"/>
      <c r="X2130" s="124"/>
      <c r="Y2130" s="124"/>
    </row>
    <row r="2131" spans="1:25">
      <c r="A2131" s="124"/>
      <c r="B2131" s="124"/>
      <c r="C2131" s="124"/>
      <c r="D2131" s="124"/>
      <c r="E2131" s="124"/>
      <c r="F2131" s="124"/>
      <c r="G2131" s="124"/>
      <c r="H2131" s="124"/>
      <c r="I2131" s="124"/>
      <c r="J2131" s="124"/>
      <c r="K2131" s="124"/>
      <c r="L2131" s="124"/>
      <c r="M2131" s="124"/>
      <c r="N2131" s="124"/>
      <c r="O2131" s="124"/>
      <c r="P2131" s="124"/>
      <c r="Q2131" s="124"/>
      <c r="R2131" s="124"/>
      <c r="S2131" s="124"/>
      <c r="T2131" s="124"/>
      <c r="U2131" s="124"/>
      <c r="V2131" s="124"/>
      <c r="W2131" s="124"/>
      <c r="X2131" s="124"/>
      <c r="Y2131" s="124"/>
    </row>
    <row r="2132" spans="1:25">
      <c r="A2132" s="124"/>
      <c r="B2132" s="124"/>
      <c r="C2132" s="124"/>
      <c r="D2132" s="124"/>
      <c r="E2132" s="124"/>
      <c r="F2132" s="124"/>
      <c r="G2132" s="124"/>
      <c r="H2132" s="124"/>
      <c r="I2132" s="124"/>
      <c r="J2132" s="124"/>
      <c r="K2132" s="124"/>
      <c r="L2132" s="124"/>
      <c r="M2132" s="124"/>
      <c r="N2132" s="124"/>
      <c r="O2132" s="124"/>
      <c r="P2132" s="124"/>
      <c r="Q2132" s="124"/>
      <c r="R2132" s="124"/>
      <c r="S2132" s="124"/>
      <c r="T2132" s="124"/>
      <c r="U2132" s="124"/>
      <c r="V2132" s="124"/>
      <c r="W2132" s="124"/>
      <c r="X2132" s="124"/>
      <c r="Y2132" s="124"/>
    </row>
    <row r="2133" spans="1:25">
      <c r="A2133" s="124"/>
      <c r="B2133" s="124"/>
      <c r="C2133" s="124"/>
      <c r="D2133" s="124"/>
      <c r="E2133" s="124"/>
      <c r="F2133" s="124"/>
      <c r="G2133" s="124"/>
      <c r="H2133" s="124"/>
      <c r="I2133" s="124"/>
      <c r="J2133" s="124"/>
      <c r="K2133" s="124"/>
      <c r="L2133" s="124"/>
      <c r="M2133" s="124"/>
      <c r="N2133" s="124"/>
      <c r="O2133" s="124"/>
      <c r="P2133" s="124"/>
      <c r="Q2133" s="124"/>
      <c r="R2133" s="124"/>
      <c r="S2133" s="124"/>
      <c r="T2133" s="124"/>
      <c r="U2133" s="124"/>
      <c r="V2133" s="124"/>
      <c r="W2133" s="124"/>
      <c r="X2133" s="124"/>
      <c r="Y2133" s="124"/>
    </row>
    <row r="2134" spans="1:25">
      <c r="A2134" s="124"/>
      <c r="B2134" s="124"/>
      <c r="C2134" s="124"/>
      <c r="D2134" s="124"/>
      <c r="E2134" s="124"/>
      <c r="F2134" s="124"/>
      <c r="G2134" s="124"/>
      <c r="H2134" s="124"/>
      <c r="I2134" s="124"/>
      <c r="J2134" s="124"/>
      <c r="K2134" s="124"/>
      <c r="L2134" s="124"/>
      <c r="M2134" s="124"/>
      <c r="N2134" s="124"/>
      <c r="O2134" s="124"/>
      <c r="P2134" s="124"/>
      <c r="Q2134" s="124"/>
      <c r="R2134" s="124"/>
      <c r="S2134" s="124"/>
      <c r="T2134" s="124"/>
      <c r="U2134" s="124"/>
      <c r="V2134" s="124"/>
      <c r="W2134" s="124"/>
      <c r="X2134" s="124"/>
      <c r="Y2134" s="124"/>
    </row>
    <row r="2135" spans="1:25">
      <c r="A2135" s="124"/>
      <c r="B2135" s="124"/>
      <c r="C2135" s="124"/>
      <c r="D2135" s="124"/>
      <c r="E2135" s="124"/>
      <c r="F2135" s="124"/>
      <c r="G2135" s="124"/>
      <c r="H2135" s="124"/>
      <c r="I2135" s="124"/>
      <c r="J2135" s="124"/>
      <c r="K2135" s="124"/>
      <c r="L2135" s="124"/>
      <c r="M2135" s="124"/>
      <c r="N2135" s="124"/>
      <c r="O2135" s="124"/>
      <c r="P2135" s="124"/>
      <c r="Q2135" s="124"/>
      <c r="R2135" s="124"/>
      <c r="S2135" s="124"/>
      <c r="T2135" s="124"/>
      <c r="U2135" s="124"/>
      <c r="V2135" s="124"/>
      <c r="W2135" s="124"/>
      <c r="X2135" s="124"/>
      <c r="Y2135" s="124"/>
    </row>
    <row r="2136" spans="1:25">
      <c r="A2136" s="124"/>
      <c r="B2136" s="124"/>
      <c r="C2136" s="124"/>
      <c r="D2136" s="124"/>
      <c r="E2136" s="124"/>
      <c r="F2136" s="124"/>
      <c r="G2136" s="124"/>
      <c r="H2136" s="124"/>
      <c r="I2136" s="124"/>
      <c r="J2136" s="124"/>
      <c r="K2136" s="124"/>
      <c r="L2136" s="124"/>
      <c r="M2136" s="124"/>
      <c r="N2136" s="124"/>
      <c r="O2136" s="124"/>
      <c r="P2136" s="124"/>
      <c r="Q2136" s="124"/>
      <c r="R2136" s="124"/>
      <c r="S2136" s="124"/>
      <c r="T2136" s="124"/>
      <c r="U2136" s="124"/>
      <c r="V2136" s="124"/>
      <c r="W2136" s="124"/>
      <c r="X2136" s="124"/>
      <c r="Y2136" s="124"/>
    </row>
    <row r="2137" spans="1:25">
      <c r="A2137" s="124"/>
      <c r="B2137" s="124"/>
      <c r="C2137" s="124"/>
      <c r="D2137" s="124"/>
      <c r="E2137" s="124"/>
      <c r="F2137" s="124"/>
      <c r="G2137" s="124"/>
      <c r="H2137" s="124"/>
      <c r="I2137" s="124"/>
      <c r="J2137" s="124"/>
      <c r="K2137" s="124"/>
      <c r="L2137" s="124"/>
      <c r="M2137" s="124"/>
      <c r="N2137" s="124"/>
      <c r="O2137" s="124"/>
      <c r="P2137" s="124"/>
      <c r="Q2137" s="124"/>
      <c r="R2137" s="124"/>
      <c r="S2137" s="124"/>
      <c r="T2137" s="124"/>
      <c r="U2137" s="124"/>
      <c r="V2137" s="124"/>
      <c r="W2137" s="124"/>
      <c r="X2137" s="124"/>
      <c r="Y2137" s="124"/>
    </row>
    <row r="2138" spans="1:25">
      <c r="A2138" s="124"/>
      <c r="B2138" s="124"/>
      <c r="C2138" s="124"/>
      <c r="D2138" s="124"/>
      <c r="E2138" s="124"/>
      <c r="F2138" s="124"/>
      <c r="G2138" s="124"/>
      <c r="H2138" s="124"/>
      <c r="I2138" s="124"/>
      <c r="J2138" s="124"/>
      <c r="K2138" s="124"/>
      <c r="L2138" s="124"/>
      <c r="M2138" s="124"/>
      <c r="N2138" s="124"/>
      <c r="O2138" s="124"/>
      <c r="P2138" s="124"/>
      <c r="Q2138" s="124"/>
      <c r="R2138" s="124"/>
      <c r="S2138" s="124"/>
      <c r="T2138" s="124"/>
      <c r="U2138" s="124"/>
      <c r="V2138" s="124"/>
      <c r="W2138" s="124"/>
      <c r="X2138" s="124"/>
      <c r="Y2138" s="124"/>
    </row>
    <row r="2139" spans="1:25">
      <c r="A2139" s="124"/>
      <c r="B2139" s="124"/>
      <c r="C2139" s="124"/>
      <c r="D2139" s="124"/>
      <c r="E2139" s="124"/>
      <c r="F2139" s="124"/>
      <c r="G2139" s="124"/>
      <c r="H2139" s="124"/>
      <c r="I2139" s="124"/>
      <c r="J2139" s="124"/>
      <c r="K2139" s="124"/>
      <c r="L2139" s="124"/>
      <c r="M2139" s="124"/>
      <c r="N2139" s="124"/>
      <c r="O2139" s="124"/>
      <c r="P2139" s="124"/>
      <c r="Q2139" s="124"/>
      <c r="R2139" s="124"/>
      <c r="S2139" s="124"/>
      <c r="T2139" s="124"/>
      <c r="U2139" s="124"/>
      <c r="V2139" s="124"/>
      <c r="W2139" s="124"/>
      <c r="X2139" s="124"/>
      <c r="Y2139" s="124"/>
    </row>
    <row r="2140" spans="1:25">
      <c r="A2140" s="124"/>
      <c r="B2140" s="124"/>
      <c r="C2140" s="124"/>
      <c r="D2140" s="124"/>
      <c r="E2140" s="124"/>
      <c r="F2140" s="124"/>
      <c r="G2140" s="124"/>
      <c r="H2140" s="124"/>
      <c r="I2140" s="124"/>
      <c r="J2140" s="124"/>
      <c r="K2140" s="124"/>
      <c r="L2140" s="124"/>
      <c r="M2140" s="124"/>
      <c r="N2140" s="124"/>
      <c r="O2140" s="124"/>
      <c r="P2140" s="124"/>
      <c r="Q2140" s="124"/>
      <c r="R2140" s="124"/>
      <c r="S2140" s="124"/>
      <c r="T2140" s="124"/>
      <c r="U2140" s="124"/>
      <c r="V2140" s="124"/>
      <c r="W2140" s="124"/>
      <c r="X2140" s="124"/>
      <c r="Y2140" s="124"/>
    </row>
    <row r="2141" spans="1:25">
      <c r="A2141" s="124"/>
      <c r="B2141" s="124"/>
      <c r="C2141" s="124"/>
      <c r="D2141" s="124"/>
      <c r="E2141" s="124"/>
      <c r="F2141" s="124"/>
      <c r="G2141" s="124"/>
      <c r="H2141" s="124"/>
      <c r="I2141" s="124"/>
      <c r="J2141" s="124"/>
      <c r="K2141" s="124"/>
      <c r="L2141" s="124"/>
      <c r="M2141" s="124"/>
      <c r="N2141" s="124"/>
      <c r="O2141" s="124"/>
      <c r="P2141" s="124"/>
      <c r="Q2141" s="124"/>
      <c r="R2141" s="124"/>
      <c r="S2141" s="124"/>
      <c r="T2141" s="124"/>
      <c r="U2141" s="124"/>
      <c r="V2141" s="124"/>
      <c r="W2141" s="124"/>
      <c r="X2141" s="124"/>
      <c r="Y2141" s="124"/>
    </row>
    <row r="2142" spans="1:25">
      <c r="A2142" s="124"/>
      <c r="B2142" s="124"/>
      <c r="C2142" s="124"/>
      <c r="D2142" s="124"/>
      <c r="E2142" s="124"/>
      <c r="F2142" s="124"/>
      <c r="G2142" s="124"/>
      <c r="H2142" s="124"/>
      <c r="I2142" s="124"/>
      <c r="J2142" s="124"/>
      <c r="K2142" s="124"/>
      <c r="L2142" s="124"/>
      <c r="M2142" s="124"/>
      <c r="N2142" s="124"/>
      <c r="O2142" s="124"/>
      <c r="P2142" s="124"/>
      <c r="Q2142" s="124"/>
      <c r="R2142" s="124"/>
      <c r="S2142" s="124"/>
      <c r="T2142" s="124"/>
      <c r="U2142" s="124"/>
      <c r="V2142" s="124"/>
      <c r="W2142" s="124"/>
      <c r="X2142" s="124"/>
      <c r="Y2142" s="124"/>
    </row>
    <row r="2143" spans="1:25">
      <c r="A2143" s="124"/>
      <c r="B2143" s="124"/>
      <c r="C2143" s="124"/>
      <c r="D2143" s="124"/>
      <c r="E2143" s="124"/>
      <c r="F2143" s="124"/>
      <c r="G2143" s="124"/>
      <c r="H2143" s="124"/>
      <c r="I2143" s="124"/>
      <c r="J2143" s="124"/>
      <c r="K2143" s="124"/>
      <c r="L2143" s="124"/>
      <c r="M2143" s="124"/>
      <c r="N2143" s="124"/>
      <c r="O2143" s="124"/>
      <c r="P2143" s="124"/>
      <c r="Q2143" s="124"/>
      <c r="R2143" s="124"/>
      <c r="S2143" s="124"/>
      <c r="T2143" s="124"/>
      <c r="U2143" s="124"/>
      <c r="V2143" s="124"/>
      <c r="W2143" s="124"/>
      <c r="X2143" s="124"/>
      <c r="Y2143" s="124"/>
    </row>
    <row r="2144" spans="1:25">
      <c r="A2144" s="124"/>
      <c r="B2144" s="124"/>
      <c r="C2144" s="124"/>
      <c r="D2144" s="124"/>
      <c r="E2144" s="124"/>
      <c r="F2144" s="124"/>
      <c r="G2144" s="124"/>
      <c r="H2144" s="124"/>
      <c r="I2144" s="124"/>
      <c r="J2144" s="124"/>
      <c r="K2144" s="124"/>
      <c r="L2144" s="124"/>
      <c r="M2144" s="124"/>
      <c r="N2144" s="124"/>
      <c r="O2144" s="124"/>
      <c r="P2144" s="124"/>
      <c r="Q2144" s="124"/>
      <c r="R2144" s="124"/>
      <c r="S2144" s="124"/>
      <c r="T2144" s="124"/>
      <c r="U2144" s="124"/>
      <c r="V2144" s="124"/>
      <c r="W2144" s="124"/>
      <c r="X2144" s="124"/>
      <c r="Y2144" s="124"/>
    </row>
    <row r="2145" spans="1:25">
      <c r="A2145" s="124"/>
      <c r="B2145" s="124"/>
      <c r="C2145" s="124"/>
      <c r="D2145" s="124"/>
      <c r="E2145" s="124"/>
      <c r="F2145" s="124"/>
      <c r="G2145" s="124"/>
      <c r="H2145" s="124"/>
      <c r="I2145" s="124"/>
      <c r="J2145" s="124"/>
      <c r="K2145" s="124"/>
      <c r="L2145" s="124"/>
      <c r="M2145" s="124"/>
      <c r="N2145" s="124"/>
      <c r="O2145" s="124"/>
      <c r="P2145" s="124"/>
      <c r="Q2145" s="124"/>
      <c r="R2145" s="124"/>
      <c r="S2145" s="124"/>
      <c r="T2145" s="124"/>
      <c r="U2145" s="124"/>
      <c r="V2145" s="124"/>
      <c r="W2145" s="124"/>
      <c r="X2145" s="124"/>
      <c r="Y2145" s="124"/>
    </row>
    <row r="2146" spans="1:25">
      <c r="A2146" s="124"/>
      <c r="B2146" s="124"/>
      <c r="C2146" s="124"/>
      <c r="D2146" s="124"/>
      <c r="E2146" s="124"/>
      <c r="F2146" s="124"/>
      <c r="G2146" s="124"/>
      <c r="H2146" s="124"/>
      <c r="I2146" s="124"/>
      <c r="J2146" s="124"/>
      <c r="K2146" s="124"/>
      <c r="L2146" s="124"/>
      <c r="M2146" s="124"/>
      <c r="N2146" s="124"/>
      <c r="O2146" s="124"/>
      <c r="P2146" s="124"/>
      <c r="Q2146" s="124"/>
      <c r="R2146" s="124"/>
      <c r="S2146" s="124"/>
      <c r="T2146" s="124"/>
      <c r="U2146" s="124"/>
      <c r="V2146" s="124"/>
      <c r="W2146" s="124"/>
      <c r="X2146" s="124"/>
      <c r="Y2146" s="124"/>
    </row>
    <row r="2147" spans="1:25">
      <c r="A2147" s="124"/>
      <c r="B2147" s="124"/>
      <c r="C2147" s="124"/>
      <c r="D2147" s="124"/>
      <c r="E2147" s="124"/>
      <c r="F2147" s="124"/>
      <c r="G2147" s="124"/>
      <c r="H2147" s="124"/>
      <c r="I2147" s="124"/>
      <c r="J2147" s="124"/>
      <c r="K2147" s="124"/>
      <c r="L2147" s="124"/>
      <c r="M2147" s="124"/>
      <c r="N2147" s="124"/>
      <c r="O2147" s="124"/>
      <c r="P2147" s="124"/>
      <c r="Q2147" s="124"/>
      <c r="R2147" s="124"/>
      <c r="S2147" s="124"/>
      <c r="T2147" s="124"/>
      <c r="U2147" s="124"/>
      <c r="V2147" s="124"/>
      <c r="W2147" s="124"/>
      <c r="X2147" s="124"/>
      <c r="Y2147" s="124"/>
    </row>
    <row r="2148" spans="1:25">
      <c r="A2148" s="124"/>
      <c r="B2148" s="124"/>
      <c r="C2148" s="124"/>
      <c r="D2148" s="124"/>
      <c r="E2148" s="124"/>
      <c r="F2148" s="124"/>
      <c r="G2148" s="124"/>
      <c r="H2148" s="124"/>
      <c r="I2148" s="124"/>
      <c r="J2148" s="124"/>
      <c r="K2148" s="124"/>
      <c r="L2148" s="124"/>
      <c r="M2148" s="124"/>
      <c r="N2148" s="124"/>
      <c r="O2148" s="124"/>
      <c r="P2148" s="124"/>
      <c r="Q2148" s="124"/>
      <c r="R2148" s="124"/>
      <c r="S2148" s="124"/>
      <c r="T2148" s="124"/>
      <c r="U2148" s="124"/>
      <c r="V2148" s="124"/>
      <c r="W2148" s="124"/>
      <c r="X2148" s="124"/>
      <c r="Y2148" s="124"/>
    </row>
    <row r="2149" spans="1:25">
      <c r="A2149" s="124"/>
      <c r="B2149" s="124"/>
      <c r="C2149" s="124"/>
      <c r="D2149" s="124"/>
      <c r="E2149" s="124"/>
      <c r="F2149" s="124"/>
      <c r="G2149" s="124"/>
      <c r="H2149" s="124"/>
      <c r="I2149" s="124"/>
      <c r="J2149" s="124"/>
      <c r="K2149" s="124"/>
      <c r="L2149" s="124"/>
      <c r="M2149" s="124"/>
      <c r="N2149" s="124"/>
      <c r="O2149" s="124"/>
      <c r="P2149" s="124"/>
      <c r="Q2149" s="124"/>
      <c r="R2149" s="124"/>
      <c r="S2149" s="124"/>
      <c r="T2149" s="124"/>
      <c r="U2149" s="124"/>
      <c r="V2149" s="124"/>
      <c r="W2149" s="124"/>
      <c r="X2149" s="124"/>
      <c r="Y2149" s="124"/>
    </row>
    <row r="2150" spans="1:25">
      <c r="A2150" s="124"/>
      <c r="B2150" s="124"/>
      <c r="C2150" s="124"/>
      <c r="D2150" s="124"/>
      <c r="E2150" s="124"/>
      <c r="F2150" s="124"/>
      <c r="G2150" s="124"/>
      <c r="H2150" s="124"/>
      <c r="I2150" s="124"/>
      <c r="J2150" s="124"/>
      <c r="K2150" s="124"/>
      <c r="L2150" s="124"/>
      <c r="M2150" s="124"/>
      <c r="N2150" s="124"/>
      <c r="O2150" s="124"/>
      <c r="P2150" s="124"/>
      <c r="Q2150" s="124"/>
      <c r="R2150" s="124"/>
      <c r="S2150" s="124"/>
      <c r="T2150" s="124"/>
      <c r="U2150" s="124"/>
      <c r="V2150" s="124"/>
      <c r="W2150" s="124"/>
      <c r="X2150" s="124"/>
      <c r="Y2150" s="124"/>
    </row>
    <row r="2151" spans="1:25">
      <c r="A2151" s="124"/>
      <c r="B2151" s="124"/>
      <c r="C2151" s="124"/>
      <c r="D2151" s="124"/>
      <c r="E2151" s="124"/>
      <c r="F2151" s="124"/>
      <c r="G2151" s="124"/>
      <c r="H2151" s="124"/>
      <c r="I2151" s="124"/>
      <c r="J2151" s="124"/>
      <c r="K2151" s="124"/>
      <c r="L2151" s="124"/>
      <c r="M2151" s="124"/>
      <c r="N2151" s="124"/>
      <c r="O2151" s="124"/>
      <c r="P2151" s="124"/>
      <c r="Q2151" s="124"/>
      <c r="R2151" s="124"/>
      <c r="S2151" s="124"/>
      <c r="T2151" s="124"/>
      <c r="U2151" s="124"/>
      <c r="V2151" s="124"/>
      <c r="W2151" s="124"/>
      <c r="X2151" s="124"/>
      <c r="Y2151" s="124"/>
    </row>
    <row r="2152" spans="1:25">
      <c r="A2152" s="124"/>
      <c r="B2152" s="124"/>
      <c r="C2152" s="124"/>
      <c r="D2152" s="124"/>
      <c r="E2152" s="124"/>
      <c r="F2152" s="124"/>
      <c r="G2152" s="124"/>
      <c r="H2152" s="124"/>
      <c r="I2152" s="124"/>
      <c r="J2152" s="124"/>
      <c r="K2152" s="124"/>
      <c r="L2152" s="124"/>
      <c r="M2152" s="124"/>
      <c r="N2152" s="124"/>
      <c r="O2152" s="124"/>
      <c r="P2152" s="124"/>
      <c r="Q2152" s="124"/>
      <c r="R2152" s="124"/>
      <c r="S2152" s="124"/>
      <c r="T2152" s="124"/>
      <c r="U2152" s="124"/>
      <c r="V2152" s="124"/>
      <c r="W2152" s="124"/>
      <c r="X2152" s="124"/>
      <c r="Y2152" s="124"/>
    </row>
    <row r="2153" spans="1:25">
      <c r="A2153" s="124"/>
      <c r="B2153" s="124"/>
      <c r="C2153" s="124"/>
      <c r="D2153" s="124"/>
      <c r="E2153" s="124"/>
      <c r="F2153" s="124"/>
      <c r="G2153" s="124"/>
      <c r="H2153" s="124"/>
      <c r="I2153" s="124"/>
      <c r="J2153" s="124"/>
      <c r="K2153" s="124"/>
      <c r="L2153" s="124"/>
      <c r="M2153" s="124"/>
      <c r="N2153" s="124"/>
      <c r="O2153" s="124"/>
      <c r="P2153" s="124"/>
      <c r="Q2153" s="124"/>
      <c r="R2153" s="124"/>
      <c r="S2153" s="124"/>
      <c r="T2153" s="124"/>
      <c r="U2153" s="124"/>
      <c r="V2153" s="124"/>
      <c r="W2153" s="124"/>
      <c r="X2153" s="124"/>
      <c r="Y2153" s="124"/>
    </row>
    <row r="2154" spans="1:25">
      <c r="A2154" s="124"/>
      <c r="B2154" s="124"/>
      <c r="C2154" s="124"/>
      <c r="D2154" s="124"/>
      <c r="E2154" s="124"/>
      <c r="F2154" s="124"/>
      <c r="G2154" s="124"/>
      <c r="H2154" s="124"/>
      <c r="I2154" s="124"/>
      <c r="J2154" s="124"/>
      <c r="K2154" s="124"/>
      <c r="L2154" s="124"/>
      <c r="M2154" s="124"/>
      <c r="N2154" s="124"/>
      <c r="O2154" s="124"/>
      <c r="P2154" s="124"/>
      <c r="Q2154" s="124"/>
      <c r="R2154" s="124"/>
      <c r="S2154" s="124"/>
      <c r="T2154" s="124"/>
      <c r="U2154" s="124"/>
      <c r="V2154" s="124"/>
      <c r="W2154" s="124"/>
      <c r="X2154" s="124"/>
      <c r="Y2154" s="124"/>
    </row>
    <row r="2155" spans="1:25">
      <c r="A2155" s="124"/>
      <c r="B2155" s="124"/>
      <c r="C2155" s="124"/>
      <c r="D2155" s="124"/>
      <c r="E2155" s="124"/>
      <c r="F2155" s="124"/>
      <c r="G2155" s="124"/>
      <c r="H2155" s="124"/>
      <c r="I2155" s="124"/>
      <c r="J2155" s="124"/>
      <c r="K2155" s="124"/>
      <c r="L2155" s="124"/>
      <c r="M2155" s="124"/>
      <c r="N2155" s="124"/>
      <c r="O2155" s="124"/>
      <c r="P2155" s="124"/>
      <c r="Q2155" s="124"/>
      <c r="R2155" s="124"/>
      <c r="S2155" s="124"/>
      <c r="T2155" s="124"/>
      <c r="U2155" s="124"/>
      <c r="V2155" s="124"/>
      <c r="W2155" s="124"/>
      <c r="X2155" s="124"/>
      <c r="Y2155" s="124"/>
    </row>
    <row r="2156" spans="1:25">
      <c r="A2156" s="124"/>
      <c r="B2156" s="124"/>
      <c r="C2156" s="124"/>
      <c r="D2156" s="124"/>
      <c r="E2156" s="124"/>
      <c r="F2156" s="124"/>
      <c r="G2156" s="124"/>
      <c r="H2156" s="124"/>
      <c r="I2156" s="124"/>
      <c r="J2156" s="124"/>
      <c r="K2156" s="124"/>
      <c r="L2156" s="124"/>
      <c r="M2156" s="124"/>
      <c r="N2156" s="124"/>
      <c r="O2156" s="124"/>
      <c r="P2156" s="124"/>
      <c r="Q2156" s="124"/>
      <c r="R2156" s="124"/>
      <c r="S2156" s="124"/>
      <c r="T2156" s="124"/>
      <c r="U2156" s="124"/>
      <c r="V2156" s="124"/>
      <c r="W2156" s="124"/>
      <c r="X2156" s="124"/>
      <c r="Y2156" s="124"/>
    </row>
    <row r="2157" spans="1:25">
      <c r="A2157" s="124"/>
      <c r="B2157" s="124"/>
      <c r="C2157" s="124"/>
      <c r="D2157" s="124"/>
      <c r="E2157" s="124"/>
      <c r="F2157" s="124"/>
      <c r="G2157" s="124"/>
      <c r="H2157" s="124"/>
      <c r="I2157" s="124"/>
      <c r="J2157" s="124"/>
      <c r="K2157" s="124"/>
      <c r="L2157" s="124"/>
      <c r="M2157" s="124"/>
      <c r="N2157" s="124"/>
      <c r="O2157" s="124"/>
      <c r="P2157" s="124"/>
      <c r="Q2157" s="124"/>
      <c r="R2157" s="124"/>
      <c r="S2157" s="124"/>
      <c r="T2157" s="124"/>
      <c r="U2157" s="124"/>
      <c r="V2157" s="124"/>
      <c r="W2157" s="124"/>
      <c r="X2157" s="124"/>
      <c r="Y2157" s="124"/>
    </row>
    <row r="2158" spans="1:25">
      <c r="A2158" s="124"/>
      <c r="B2158" s="124"/>
      <c r="C2158" s="124"/>
      <c r="D2158" s="124"/>
      <c r="E2158" s="124"/>
      <c r="F2158" s="124"/>
      <c r="G2158" s="124"/>
      <c r="H2158" s="124"/>
      <c r="I2158" s="124"/>
      <c r="J2158" s="124"/>
      <c r="K2158" s="124"/>
      <c r="L2158" s="124"/>
      <c r="M2158" s="124"/>
      <c r="N2158" s="124"/>
      <c r="O2158" s="124"/>
      <c r="P2158" s="124"/>
      <c r="Q2158" s="124"/>
      <c r="R2158" s="124"/>
      <c r="S2158" s="124"/>
      <c r="T2158" s="124"/>
      <c r="U2158" s="124"/>
      <c r="V2158" s="124"/>
      <c r="W2158" s="124"/>
      <c r="X2158" s="124"/>
      <c r="Y2158" s="124"/>
    </row>
    <row r="2159" spans="1:25">
      <c r="A2159" s="124"/>
      <c r="B2159" s="124"/>
      <c r="C2159" s="124"/>
      <c r="D2159" s="124"/>
      <c r="E2159" s="124"/>
      <c r="F2159" s="124"/>
      <c r="G2159" s="124"/>
      <c r="H2159" s="124"/>
      <c r="I2159" s="124"/>
      <c r="J2159" s="124"/>
      <c r="K2159" s="124"/>
      <c r="L2159" s="124"/>
      <c r="M2159" s="124"/>
      <c r="N2159" s="124"/>
      <c r="O2159" s="124"/>
      <c r="P2159" s="124"/>
      <c r="Q2159" s="124"/>
      <c r="R2159" s="124"/>
      <c r="S2159" s="124"/>
      <c r="T2159" s="124"/>
      <c r="U2159" s="124"/>
      <c r="V2159" s="124"/>
      <c r="W2159" s="124"/>
      <c r="X2159" s="124"/>
      <c r="Y2159" s="124"/>
    </row>
    <row r="2160" spans="1:25">
      <c r="A2160" s="124"/>
      <c r="B2160" s="124"/>
      <c r="C2160" s="124"/>
      <c r="D2160" s="124"/>
      <c r="E2160" s="124"/>
      <c r="F2160" s="124"/>
      <c r="G2160" s="124"/>
      <c r="H2160" s="124"/>
      <c r="I2160" s="124"/>
      <c r="J2160" s="124"/>
      <c r="K2160" s="124"/>
      <c r="L2160" s="124"/>
      <c r="M2160" s="124"/>
      <c r="N2160" s="124"/>
      <c r="O2160" s="124"/>
      <c r="P2160" s="124"/>
      <c r="Q2160" s="124"/>
      <c r="R2160" s="124"/>
      <c r="S2160" s="124"/>
      <c r="T2160" s="124"/>
      <c r="U2160" s="124"/>
      <c r="V2160" s="124"/>
      <c r="W2160" s="124"/>
      <c r="X2160" s="124"/>
      <c r="Y2160" s="124"/>
    </row>
    <row r="2161" spans="1:25">
      <c r="A2161" s="124"/>
      <c r="B2161" s="124"/>
      <c r="C2161" s="124"/>
      <c r="D2161" s="124"/>
      <c r="E2161" s="124"/>
      <c r="F2161" s="124"/>
      <c r="G2161" s="124"/>
      <c r="H2161" s="124"/>
      <c r="I2161" s="124"/>
      <c r="J2161" s="124"/>
      <c r="K2161" s="124"/>
      <c r="L2161" s="124"/>
      <c r="M2161" s="124"/>
      <c r="N2161" s="124"/>
      <c r="O2161" s="124"/>
      <c r="P2161" s="124"/>
      <c r="Q2161" s="124"/>
      <c r="R2161" s="124"/>
      <c r="S2161" s="124"/>
      <c r="T2161" s="124"/>
      <c r="U2161" s="124"/>
      <c r="V2161" s="124"/>
      <c r="W2161" s="124"/>
      <c r="X2161" s="124"/>
      <c r="Y2161" s="124"/>
    </row>
    <row r="2162" spans="1:25">
      <c r="A2162" s="124"/>
      <c r="B2162" s="124"/>
      <c r="C2162" s="124"/>
      <c r="D2162" s="124"/>
      <c r="E2162" s="124"/>
      <c r="F2162" s="124"/>
      <c r="G2162" s="124"/>
      <c r="H2162" s="124"/>
      <c r="I2162" s="124"/>
      <c r="J2162" s="124"/>
      <c r="K2162" s="124"/>
      <c r="L2162" s="124"/>
      <c r="M2162" s="124"/>
      <c r="N2162" s="124"/>
      <c r="O2162" s="124"/>
      <c r="P2162" s="124"/>
      <c r="Q2162" s="124"/>
      <c r="R2162" s="124"/>
      <c r="S2162" s="124"/>
      <c r="T2162" s="124"/>
      <c r="U2162" s="124"/>
      <c r="V2162" s="124"/>
      <c r="W2162" s="124"/>
      <c r="X2162" s="124"/>
      <c r="Y2162" s="124"/>
    </row>
    <row r="2163" spans="1:25">
      <c r="A2163" s="124"/>
      <c r="B2163" s="124"/>
      <c r="C2163" s="124"/>
      <c r="D2163" s="124"/>
      <c r="E2163" s="124"/>
      <c r="F2163" s="124"/>
      <c r="G2163" s="124"/>
      <c r="H2163" s="124"/>
      <c r="I2163" s="124"/>
      <c r="J2163" s="124"/>
      <c r="K2163" s="124"/>
      <c r="L2163" s="124"/>
      <c r="M2163" s="124"/>
      <c r="N2163" s="124"/>
      <c r="O2163" s="124"/>
      <c r="P2163" s="124"/>
      <c r="Q2163" s="124"/>
      <c r="R2163" s="124"/>
      <c r="S2163" s="124"/>
      <c r="T2163" s="124"/>
      <c r="U2163" s="124"/>
      <c r="V2163" s="124"/>
      <c r="W2163" s="124"/>
      <c r="X2163" s="124"/>
      <c r="Y2163" s="124"/>
    </row>
    <row r="2164" spans="1:25">
      <c r="A2164" s="124"/>
      <c r="B2164" s="124"/>
      <c r="C2164" s="124"/>
      <c r="D2164" s="124"/>
      <c r="E2164" s="124"/>
      <c r="F2164" s="124"/>
      <c r="G2164" s="124"/>
      <c r="H2164" s="124"/>
      <c r="I2164" s="124"/>
      <c r="J2164" s="124"/>
      <c r="K2164" s="124"/>
      <c r="L2164" s="124"/>
      <c r="M2164" s="124"/>
      <c r="N2164" s="124"/>
      <c r="O2164" s="124"/>
      <c r="P2164" s="124"/>
      <c r="Q2164" s="124"/>
      <c r="R2164" s="124"/>
      <c r="S2164" s="124"/>
      <c r="T2164" s="124"/>
      <c r="U2164" s="124"/>
      <c r="V2164" s="124"/>
      <c r="W2164" s="124"/>
      <c r="X2164" s="124"/>
      <c r="Y2164" s="124"/>
    </row>
    <row r="2165" spans="1:25">
      <c r="A2165" s="124"/>
      <c r="B2165" s="124"/>
      <c r="C2165" s="124"/>
      <c r="D2165" s="124"/>
      <c r="E2165" s="124"/>
      <c r="F2165" s="124"/>
      <c r="G2165" s="124"/>
      <c r="H2165" s="124"/>
      <c r="I2165" s="124"/>
      <c r="J2165" s="124"/>
      <c r="K2165" s="124"/>
      <c r="L2165" s="124"/>
      <c r="M2165" s="124"/>
      <c r="N2165" s="124"/>
      <c r="O2165" s="124"/>
      <c r="P2165" s="124"/>
      <c r="Q2165" s="124"/>
      <c r="R2165" s="124"/>
      <c r="S2165" s="124"/>
      <c r="T2165" s="124"/>
      <c r="U2165" s="124"/>
      <c r="V2165" s="124"/>
      <c r="W2165" s="124"/>
      <c r="X2165" s="124"/>
      <c r="Y2165" s="124"/>
    </row>
    <row r="2166" spans="1:25">
      <c r="A2166" s="124"/>
      <c r="B2166" s="124"/>
      <c r="C2166" s="124"/>
      <c r="D2166" s="124"/>
      <c r="E2166" s="124"/>
      <c r="F2166" s="124"/>
      <c r="G2166" s="124"/>
      <c r="H2166" s="124"/>
      <c r="I2166" s="124"/>
      <c r="J2166" s="124"/>
      <c r="K2166" s="124"/>
      <c r="L2166" s="124"/>
      <c r="M2166" s="124"/>
      <c r="N2166" s="124"/>
      <c r="O2166" s="124"/>
      <c r="P2166" s="124"/>
      <c r="Q2166" s="124"/>
      <c r="R2166" s="124"/>
      <c r="S2166" s="124"/>
      <c r="T2166" s="124"/>
      <c r="U2166" s="124"/>
      <c r="V2166" s="124"/>
      <c r="W2166" s="124"/>
      <c r="X2166" s="124"/>
      <c r="Y2166" s="124"/>
    </row>
    <row r="2167" spans="1:25">
      <c r="A2167" s="124"/>
      <c r="B2167" s="124"/>
      <c r="C2167" s="124"/>
      <c r="D2167" s="124"/>
      <c r="E2167" s="124"/>
      <c r="F2167" s="124"/>
      <c r="G2167" s="124"/>
      <c r="H2167" s="124"/>
      <c r="I2167" s="124"/>
      <c r="J2167" s="124"/>
      <c r="K2167" s="124"/>
      <c r="L2167" s="124"/>
      <c r="M2167" s="124"/>
      <c r="N2167" s="124"/>
      <c r="O2167" s="124"/>
      <c r="P2167" s="124"/>
      <c r="Q2167" s="124"/>
      <c r="R2167" s="124"/>
      <c r="S2167" s="124"/>
      <c r="T2167" s="124"/>
      <c r="U2167" s="124"/>
      <c r="V2167" s="124"/>
      <c r="W2167" s="124"/>
      <c r="X2167" s="124"/>
      <c r="Y2167" s="124"/>
    </row>
    <row r="2168" spans="1:25">
      <c r="A2168" s="124"/>
      <c r="B2168" s="124"/>
      <c r="C2168" s="124"/>
      <c r="D2168" s="124"/>
      <c r="E2168" s="124"/>
      <c r="F2168" s="124"/>
      <c r="G2168" s="124"/>
      <c r="H2168" s="124"/>
      <c r="I2168" s="124"/>
      <c r="J2168" s="124"/>
      <c r="K2168" s="124"/>
      <c r="L2168" s="124"/>
      <c r="M2168" s="124"/>
      <c r="N2168" s="124"/>
      <c r="O2168" s="124"/>
      <c r="P2168" s="124"/>
      <c r="Q2168" s="124"/>
      <c r="R2168" s="124"/>
      <c r="S2168" s="124"/>
      <c r="T2168" s="124"/>
      <c r="U2168" s="124"/>
      <c r="V2168" s="124"/>
      <c r="W2168" s="124"/>
      <c r="X2168" s="124"/>
      <c r="Y2168" s="124"/>
    </row>
    <row r="2169" spans="1:25">
      <c r="A2169" s="124"/>
      <c r="B2169" s="124"/>
      <c r="C2169" s="124"/>
      <c r="D2169" s="124"/>
      <c r="E2169" s="124"/>
      <c r="F2169" s="124"/>
      <c r="G2169" s="124"/>
      <c r="H2169" s="124"/>
      <c r="I2169" s="124"/>
      <c r="J2169" s="124"/>
      <c r="K2169" s="124"/>
      <c r="L2169" s="124"/>
      <c r="M2169" s="124"/>
      <c r="N2169" s="124"/>
      <c r="O2169" s="124"/>
      <c r="P2169" s="124"/>
      <c r="Q2169" s="124"/>
      <c r="R2169" s="124"/>
      <c r="S2169" s="124"/>
      <c r="T2169" s="124"/>
      <c r="U2169" s="124"/>
      <c r="V2169" s="124"/>
      <c r="W2169" s="124"/>
      <c r="X2169" s="124"/>
      <c r="Y2169" s="124"/>
    </row>
    <row r="2170" spans="1:25">
      <c r="A2170" s="124"/>
      <c r="B2170" s="124"/>
      <c r="C2170" s="124"/>
      <c r="D2170" s="124"/>
      <c r="E2170" s="124"/>
      <c r="F2170" s="124"/>
      <c r="G2170" s="124"/>
      <c r="H2170" s="124"/>
      <c r="I2170" s="124"/>
      <c r="J2170" s="124"/>
      <c r="K2170" s="124"/>
      <c r="L2170" s="124"/>
      <c r="M2170" s="124"/>
      <c r="N2170" s="124"/>
      <c r="O2170" s="124"/>
      <c r="P2170" s="124"/>
      <c r="Q2170" s="124"/>
      <c r="R2170" s="124"/>
      <c r="S2170" s="124"/>
      <c r="T2170" s="124"/>
      <c r="U2170" s="124"/>
      <c r="V2170" s="124"/>
      <c r="W2170" s="124"/>
      <c r="X2170" s="124"/>
      <c r="Y2170" s="124"/>
    </row>
    <row r="2171" spans="1:25">
      <c r="A2171" s="124"/>
      <c r="B2171" s="124"/>
      <c r="C2171" s="124"/>
      <c r="D2171" s="124"/>
      <c r="E2171" s="124"/>
      <c r="F2171" s="124"/>
      <c r="G2171" s="124"/>
      <c r="H2171" s="124"/>
      <c r="I2171" s="124"/>
      <c r="J2171" s="124"/>
      <c r="K2171" s="124"/>
      <c r="L2171" s="124"/>
      <c r="M2171" s="124"/>
      <c r="N2171" s="124"/>
      <c r="O2171" s="124"/>
      <c r="P2171" s="124"/>
      <c r="Q2171" s="124"/>
      <c r="R2171" s="124"/>
      <c r="S2171" s="124"/>
      <c r="T2171" s="124"/>
      <c r="U2171" s="124"/>
      <c r="V2171" s="124"/>
      <c r="W2171" s="124"/>
      <c r="X2171" s="124"/>
      <c r="Y2171" s="124"/>
    </row>
    <row r="2172" spans="1:25">
      <c r="A2172" s="124"/>
      <c r="B2172" s="124"/>
      <c r="C2172" s="124"/>
      <c r="D2172" s="124"/>
      <c r="E2172" s="124"/>
      <c r="F2172" s="124"/>
      <c r="G2172" s="124"/>
      <c r="H2172" s="124"/>
      <c r="I2172" s="124"/>
      <c r="J2172" s="124"/>
      <c r="K2172" s="124"/>
      <c r="L2172" s="124"/>
      <c r="M2172" s="124"/>
      <c r="N2172" s="124"/>
      <c r="O2172" s="124"/>
      <c r="P2172" s="124"/>
      <c r="Q2172" s="124"/>
      <c r="R2172" s="124"/>
      <c r="S2172" s="124"/>
      <c r="T2172" s="124"/>
      <c r="U2172" s="124"/>
      <c r="V2172" s="124"/>
      <c r="W2172" s="124"/>
      <c r="X2172" s="124"/>
      <c r="Y2172" s="124"/>
    </row>
    <row r="2173" spans="1:25">
      <c r="A2173" s="124"/>
      <c r="B2173" s="124"/>
      <c r="C2173" s="124"/>
      <c r="D2173" s="124"/>
      <c r="E2173" s="124"/>
      <c r="F2173" s="124"/>
      <c r="G2173" s="124"/>
      <c r="H2173" s="124"/>
      <c r="I2173" s="124"/>
      <c r="J2173" s="124"/>
      <c r="K2173" s="124"/>
      <c r="L2173" s="124"/>
      <c r="M2173" s="124"/>
      <c r="N2173" s="124"/>
      <c r="O2173" s="124"/>
      <c r="P2173" s="124"/>
      <c r="Q2173" s="124"/>
      <c r="R2173" s="124"/>
      <c r="S2173" s="124"/>
      <c r="T2173" s="124"/>
      <c r="U2173" s="124"/>
      <c r="V2173" s="124"/>
      <c r="W2173" s="124"/>
      <c r="X2173" s="124"/>
      <c r="Y2173" s="124"/>
    </row>
    <row r="2174" spans="1:25">
      <c r="A2174" s="124"/>
      <c r="B2174" s="124"/>
      <c r="C2174" s="124"/>
      <c r="D2174" s="124"/>
      <c r="E2174" s="124"/>
      <c r="F2174" s="124"/>
      <c r="G2174" s="124"/>
      <c r="H2174" s="124"/>
      <c r="I2174" s="124"/>
      <c r="J2174" s="124"/>
      <c r="K2174" s="124"/>
      <c r="L2174" s="124"/>
      <c r="M2174" s="124"/>
      <c r="N2174" s="124"/>
      <c r="O2174" s="124"/>
      <c r="P2174" s="124"/>
      <c r="Q2174" s="124"/>
      <c r="R2174" s="124"/>
      <c r="S2174" s="124"/>
      <c r="T2174" s="124"/>
      <c r="U2174" s="124"/>
      <c r="V2174" s="124"/>
      <c r="W2174" s="124"/>
      <c r="X2174" s="124"/>
      <c r="Y2174" s="124"/>
    </row>
    <row r="2175" spans="1:25">
      <c r="A2175" s="124"/>
      <c r="B2175" s="124"/>
      <c r="C2175" s="124"/>
      <c r="D2175" s="124"/>
      <c r="E2175" s="124"/>
      <c r="F2175" s="124"/>
      <c r="G2175" s="124"/>
      <c r="H2175" s="124"/>
      <c r="I2175" s="124"/>
      <c r="J2175" s="124"/>
      <c r="K2175" s="124"/>
      <c r="L2175" s="124"/>
      <c r="M2175" s="124"/>
      <c r="N2175" s="124"/>
      <c r="O2175" s="124"/>
      <c r="P2175" s="124"/>
      <c r="Q2175" s="124"/>
      <c r="R2175" s="124"/>
      <c r="S2175" s="124"/>
      <c r="T2175" s="124"/>
      <c r="U2175" s="124"/>
      <c r="V2175" s="124"/>
      <c r="W2175" s="124"/>
      <c r="X2175" s="124"/>
      <c r="Y2175" s="124"/>
    </row>
    <row r="2176" spans="1:25">
      <c r="A2176" s="124"/>
      <c r="B2176" s="124"/>
      <c r="C2176" s="124"/>
      <c r="D2176" s="124"/>
      <c r="E2176" s="124"/>
      <c r="F2176" s="124"/>
      <c r="G2176" s="124"/>
      <c r="H2176" s="124"/>
      <c r="I2176" s="124"/>
      <c r="J2176" s="124"/>
      <c r="K2176" s="124"/>
      <c r="L2176" s="124"/>
      <c r="M2176" s="124"/>
      <c r="N2176" s="124"/>
      <c r="O2176" s="124"/>
      <c r="P2176" s="124"/>
      <c r="Q2176" s="124"/>
      <c r="R2176" s="124"/>
      <c r="S2176" s="124"/>
      <c r="T2176" s="124"/>
      <c r="U2176" s="124"/>
      <c r="V2176" s="124"/>
      <c r="W2176" s="124"/>
      <c r="X2176" s="124"/>
      <c r="Y2176" s="124"/>
    </row>
    <row r="2177" spans="1:25">
      <c r="A2177" s="124"/>
      <c r="B2177" s="124"/>
      <c r="C2177" s="124"/>
      <c r="D2177" s="124"/>
      <c r="E2177" s="124"/>
      <c r="F2177" s="124"/>
      <c r="G2177" s="124"/>
      <c r="H2177" s="124"/>
      <c r="I2177" s="124"/>
      <c r="J2177" s="124"/>
      <c r="K2177" s="124"/>
      <c r="L2177" s="124"/>
      <c r="M2177" s="124"/>
      <c r="N2177" s="124"/>
      <c r="O2177" s="124"/>
      <c r="P2177" s="124"/>
      <c r="Q2177" s="124"/>
      <c r="R2177" s="124"/>
      <c r="S2177" s="124"/>
      <c r="T2177" s="124"/>
      <c r="U2177" s="124"/>
      <c r="V2177" s="124"/>
      <c r="W2177" s="124"/>
      <c r="X2177" s="124"/>
      <c r="Y2177" s="124"/>
    </row>
    <row r="2178" spans="1:25">
      <c r="A2178" s="124"/>
      <c r="B2178" s="124"/>
      <c r="C2178" s="124"/>
      <c r="D2178" s="124"/>
      <c r="E2178" s="124"/>
      <c r="F2178" s="124"/>
      <c r="G2178" s="124"/>
      <c r="H2178" s="124"/>
      <c r="I2178" s="124"/>
      <c r="J2178" s="124"/>
      <c r="K2178" s="124"/>
      <c r="L2178" s="124"/>
      <c r="M2178" s="124"/>
      <c r="N2178" s="124"/>
      <c r="O2178" s="124"/>
      <c r="P2178" s="124"/>
      <c r="Q2178" s="124"/>
      <c r="R2178" s="124"/>
      <c r="S2178" s="124"/>
      <c r="T2178" s="124"/>
      <c r="U2178" s="124"/>
      <c r="V2178" s="124"/>
      <c r="W2178" s="124"/>
      <c r="X2178" s="124"/>
      <c r="Y2178" s="124"/>
    </row>
    <row r="2179" spans="1:25">
      <c r="A2179" s="124"/>
      <c r="B2179" s="124"/>
      <c r="C2179" s="124"/>
      <c r="D2179" s="124"/>
      <c r="E2179" s="124"/>
      <c r="F2179" s="124"/>
      <c r="G2179" s="124"/>
      <c r="H2179" s="124"/>
      <c r="I2179" s="124"/>
      <c r="J2179" s="124"/>
      <c r="K2179" s="124"/>
      <c r="L2179" s="124"/>
      <c r="M2179" s="124"/>
      <c r="N2179" s="124"/>
      <c r="O2179" s="124"/>
      <c r="P2179" s="124"/>
      <c r="Q2179" s="124"/>
      <c r="R2179" s="124"/>
      <c r="S2179" s="124"/>
      <c r="T2179" s="124"/>
      <c r="U2179" s="124"/>
      <c r="V2179" s="124"/>
      <c r="W2179" s="124"/>
      <c r="X2179" s="124"/>
      <c r="Y2179" s="124"/>
    </row>
    <row r="2180" spans="1:25">
      <c r="A2180" s="124"/>
      <c r="B2180" s="124"/>
      <c r="C2180" s="124"/>
      <c r="D2180" s="124"/>
      <c r="E2180" s="124"/>
      <c r="F2180" s="124"/>
      <c r="G2180" s="124"/>
      <c r="H2180" s="124"/>
      <c r="I2180" s="124"/>
      <c r="J2180" s="124"/>
      <c r="K2180" s="124"/>
      <c r="L2180" s="124"/>
      <c r="M2180" s="124"/>
      <c r="N2180" s="124"/>
      <c r="O2180" s="124"/>
      <c r="P2180" s="124"/>
      <c r="Q2180" s="124"/>
      <c r="R2180" s="124"/>
      <c r="S2180" s="124"/>
      <c r="T2180" s="124"/>
      <c r="U2180" s="124"/>
      <c r="V2180" s="124"/>
      <c r="W2180" s="124"/>
      <c r="X2180" s="124"/>
      <c r="Y2180" s="124"/>
    </row>
    <row r="2181" spans="1:25">
      <c r="A2181" s="124"/>
      <c r="B2181" s="124"/>
      <c r="C2181" s="124"/>
      <c r="D2181" s="124"/>
      <c r="E2181" s="124"/>
      <c r="F2181" s="124"/>
      <c r="G2181" s="124"/>
      <c r="H2181" s="124"/>
      <c r="I2181" s="124"/>
      <c r="J2181" s="124"/>
      <c r="K2181" s="124"/>
      <c r="L2181" s="124"/>
      <c r="M2181" s="124"/>
      <c r="N2181" s="124"/>
      <c r="O2181" s="124"/>
      <c r="P2181" s="124"/>
      <c r="Q2181" s="124"/>
      <c r="R2181" s="124"/>
      <c r="S2181" s="124"/>
      <c r="T2181" s="124"/>
      <c r="U2181" s="124"/>
      <c r="V2181" s="124"/>
      <c r="W2181" s="124"/>
      <c r="X2181" s="124"/>
      <c r="Y2181" s="124"/>
    </row>
    <row r="2182" spans="1:25">
      <c r="A2182" s="124"/>
      <c r="B2182" s="124"/>
      <c r="C2182" s="124"/>
      <c r="D2182" s="124"/>
      <c r="E2182" s="124"/>
      <c r="F2182" s="124"/>
      <c r="G2182" s="124"/>
      <c r="H2182" s="124"/>
      <c r="I2182" s="124"/>
      <c r="J2182" s="124"/>
      <c r="K2182" s="124"/>
      <c r="L2182" s="124"/>
      <c r="M2182" s="124"/>
      <c r="N2182" s="124"/>
      <c r="O2182" s="124"/>
      <c r="P2182" s="124"/>
      <c r="Q2182" s="124"/>
      <c r="R2182" s="124"/>
      <c r="S2182" s="124"/>
      <c r="T2182" s="124"/>
      <c r="U2182" s="124"/>
      <c r="V2182" s="124"/>
      <c r="W2182" s="124"/>
      <c r="X2182" s="124"/>
      <c r="Y2182" s="124"/>
    </row>
    <row r="2183" spans="1:25">
      <c r="A2183" s="124"/>
      <c r="B2183" s="124"/>
      <c r="C2183" s="124"/>
      <c r="D2183" s="124"/>
      <c r="E2183" s="124"/>
      <c r="F2183" s="124"/>
      <c r="G2183" s="124"/>
      <c r="H2183" s="124"/>
      <c r="I2183" s="124"/>
      <c r="J2183" s="124"/>
      <c r="K2183" s="124"/>
      <c r="L2183" s="124"/>
      <c r="M2183" s="124"/>
      <c r="N2183" s="124"/>
      <c r="O2183" s="124"/>
      <c r="P2183" s="124"/>
      <c r="Q2183" s="124"/>
      <c r="R2183" s="124"/>
      <c r="S2183" s="124"/>
      <c r="T2183" s="124"/>
      <c r="U2183" s="124"/>
      <c r="V2183" s="124"/>
      <c r="W2183" s="124"/>
      <c r="X2183" s="124"/>
      <c r="Y2183" s="124"/>
    </row>
    <row r="2184" spans="1:25">
      <c r="A2184" s="124"/>
      <c r="B2184" s="124"/>
      <c r="C2184" s="124"/>
      <c r="D2184" s="124"/>
      <c r="E2184" s="124"/>
      <c r="F2184" s="124"/>
      <c r="G2184" s="124"/>
      <c r="H2184" s="124"/>
      <c r="I2184" s="124"/>
      <c r="J2184" s="124"/>
      <c r="K2184" s="124"/>
      <c r="L2184" s="124"/>
      <c r="M2184" s="124"/>
      <c r="N2184" s="124"/>
      <c r="O2184" s="124"/>
      <c r="P2184" s="124"/>
      <c r="Q2184" s="124"/>
      <c r="R2184" s="124"/>
      <c r="S2184" s="124"/>
      <c r="T2184" s="124"/>
      <c r="U2184" s="124"/>
      <c r="V2184" s="124"/>
      <c r="W2184" s="124"/>
      <c r="X2184" s="124"/>
      <c r="Y2184" s="124"/>
    </row>
    <row r="2185" spans="1:25">
      <c r="A2185" s="124"/>
      <c r="B2185" s="124"/>
      <c r="C2185" s="124"/>
      <c r="D2185" s="124"/>
      <c r="E2185" s="124"/>
      <c r="F2185" s="124"/>
      <c r="G2185" s="124"/>
      <c r="H2185" s="124"/>
      <c r="I2185" s="124"/>
      <c r="J2185" s="124"/>
      <c r="K2185" s="124"/>
      <c r="L2185" s="124"/>
      <c r="M2185" s="124"/>
      <c r="N2185" s="124"/>
      <c r="O2185" s="124"/>
      <c r="P2185" s="124"/>
      <c r="Q2185" s="124"/>
      <c r="R2185" s="124"/>
      <c r="S2185" s="124"/>
      <c r="T2185" s="124"/>
      <c r="U2185" s="124"/>
      <c r="V2185" s="124"/>
      <c r="W2185" s="124"/>
      <c r="X2185" s="124"/>
      <c r="Y2185" s="124"/>
    </row>
    <row r="2186" spans="1:25">
      <c r="A2186" s="124"/>
      <c r="B2186" s="124"/>
      <c r="C2186" s="124"/>
      <c r="D2186" s="124"/>
      <c r="E2186" s="124"/>
      <c r="F2186" s="124"/>
      <c r="G2186" s="124"/>
      <c r="H2186" s="124"/>
      <c r="I2186" s="124"/>
      <c r="J2186" s="124"/>
      <c r="K2186" s="124"/>
      <c r="L2186" s="124"/>
      <c r="M2186" s="124"/>
      <c r="N2186" s="124"/>
      <c r="O2186" s="124"/>
      <c r="P2186" s="124"/>
      <c r="Q2186" s="124"/>
      <c r="R2186" s="124"/>
      <c r="S2186" s="124"/>
      <c r="T2186" s="124"/>
      <c r="U2186" s="124"/>
      <c r="V2186" s="124"/>
      <c r="W2186" s="124"/>
      <c r="X2186" s="124"/>
      <c r="Y2186" s="124"/>
    </row>
    <row r="2187" spans="1:25">
      <c r="A2187" s="124"/>
      <c r="B2187" s="124"/>
      <c r="C2187" s="124"/>
      <c r="D2187" s="124"/>
      <c r="E2187" s="124"/>
      <c r="F2187" s="124"/>
      <c r="G2187" s="124"/>
      <c r="H2187" s="124"/>
      <c r="I2187" s="124"/>
      <c r="J2187" s="124"/>
      <c r="K2187" s="124"/>
      <c r="L2187" s="124"/>
      <c r="M2187" s="124"/>
      <c r="N2187" s="124"/>
      <c r="O2187" s="124"/>
      <c r="P2187" s="124"/>
      <c r="Q2187" s="124"/>
      <c r="R2187" s="124"/>
      <c r="S2187" s="124"/>
      <c r="T2187" s="124"/>
      <c r="U2187" s="124"/>
      <c r="V2187" s="124"/>
      <c r="W2187" s="124"/>
      <c r="X2187" s="124"/>
      <c r="Y2187" s="124"/>
    </row>
    <row r="2188" spans="1:25">
      <c r="A2188" s="124"/>
      <c r="B2188" s="124"/>
      <c r="C2188" s="124"/>
      <c r="D2188" s="124"/>
      <c r="E2188" s="124"/>
      <c r="F2188" s="124"/>
      <c r="G2188" s="124"/>
      <c r="H2188" s="124"/>
      <c r="I2188" s="124"/>
      <c r="J2188" s="124"/>
      <c r="K2188" s="124"/>
      <c r="L2188" s="124"/>
      <c r="M2188" s="124"/>
      <c r="N2188" s="124"/>
      <c r="O2188" s="124"/>
      <c r="P2188" s="124"/>
      <c r="Q2188" s="124"/>
      <c r="R2188" s="124"/>
      <c r="S2188" s="124"/>
      <c r="T2188" s="124"/>
      <c r="U2188" s="124"/>
      <c r="V2188" s="124"/>
      <c r="W2188" s="124"/>
      <c r="X2188" s="124"/>
      <c r="Y2188" s="124"/>
    </row>
    <row r="2189" spans="1:25">
      <c r="A2189" s="124"/>
      <c r="B2189" s="124"/>
      <c r="C2189" s="124"/>
      <c r="D2189" s="124"/>
      <c r="E2189" s="124"/>
      <c r="F2189" s="124"/>
      <c r="G2189" s="124"/>
      <c r="H2189" s="124"/>
      <c r="I2189" s="124"/>
      <c r="J2189" s="124"/>
      <c r="K2189" s="124"/>
      <c r="L2189" s="124"/>
      <c r="M2189" s="124"/>
      <c r="N2189" s="124"/>
      <c r="O2189" s="124"/>
      <c r="P2189" s="124"/>
      <c r="Q2189" s="124"/>
      <c r="R2189" s="124"/>
      <c r="S2189" s="124"/>
      <c r="T2189" s="124"/>
      <c r="U2189" s="124"/>
      <c r="V2189" s="124"/>
      <c r="W2189" s="124"/>
      <c r="X2189" s="124"/>
      <c r="Y2189" s="124"/>
    </row>
    <row r="2190" spans="1:25">
      <c r="A2190" s="124"/>
      <c r="B2190" s="124"/>
      <c r="C2190" s="124"/>
      <c r="D2190" s="124"/>
      <c r="E2190" s="124"/>
      <c r="F2190" s="124"/>
      <c r="G2190" s="124"/>
      <c r="H2190" s="124"/>
      <c r="I2190" s="124"/>
      <c r="J2190" s="124"/>
      <c r="K2190" s="124"/>
      <c r="L2190" s="124"/>
      <c r="M2190" s="124"/>
      <c r="N2190" s="124"/>
      <c r="O2190" s="124"/>
      <c r="P2190" s="124"/>
      <c r="Q2190" s="124"/>
      <c r="R2190" s="124"/>
      <c r="S2190" s="124"/>
      <c r="T2190" s="124"/>
      <c r="U2190" s="124"/>
      <c r="V2190" s="124"/>
      <c r="W2190" s="124"/>
      <c r="X2190" s="124"/>
      <c r="Y2190" s="124"/>
    </row>
    <row r="2191" spans="1:25">
      <c r="A2191" s="124"/>
      <c r="B2191" s="124"/>
      <c r="C2191" s="124"/>
      <c r="D2191" s="124"/>
      <c r="E2191" s="124"/>
      <c r="F2191" s="124"/>
      <c r="G2191" s="124"/>
      <c r="H2191" s="124"/>
      <c r="I2191" s="124"/>
      <c r="J2191" s="124"/>
      <c r="K2191" s="124"/>
      <c r="L2191" s="124"/>
      <c r="M2191" s="124"/>
      <c r="N2191" s="124"/>
      <c r="O2191" s="124"/>
      <c r="P2191" s="124"/>
      <c r="Q2191" s="124"/>
      <c r="R2191" s="124"/>
      <c r="S2191" s="124"/>
      <c r="T2191" s="124"/>
      <c r="U2191" s="124"/>
      <c r="V2191" s="124"/>
      <c r="W2191" s="124"/>
      <c r="X2191" s="124"/>
      <c r="Y2191" s="124"/>
    </row>
    <row r="2192" spans="1:25">
      <c r="A2192" s="124"/>
      <c r="B2192" s="124"/>
      <c r="C2192" s="124"/>
      <c r="D2192" s="124"/>
      <c r="E2192" s="124"/>
      <c r="F2192" s="124"/>
      <c r="G2192" s="124"/>
      <c r="H2192" s="124"/>
      <c r="I2192" s="124"/>
      <c r="J2192" s="124"/>
      <c r="K2192" s="124"/>
      <c r="L2192" s="124"/>
      <c r="M2192" s="124"/>
      <c r="N2192" s="124"/>
      <c r="O2192" s="124"/>
      <c r="P2192" s="124"/>
      <c r="Q2192" s="124"/>
      <c r="R2192" s="124"/>
      <c r="S2192" s="124"/>
      <c r="T2192" s="124"/>
      <c r="U2192" s="124"/>
      <c r="V2192" s="124"/>
      <c r="W2192" s="124"/>
      <c r="X2192" s="124"/>
      <c r="Y2192" s="124"/>
    </row>
    <row r="2193" spans="1:25">
      <c r="A2193" s="124"/>
      <c r="B2193" s="124"/>
      <c r="C2193" s="124"/>
      <c r="D2193" s="124"/>
      <c r="E2193" s="124"/>
      <c r="F2193" s="124"/>
      <c r="G2193" s="124"/>
      <c r="H2193" s="124"/>
      <c r="I2193" s="124"/>
      <c r="J2193" s="124"/>
      <c r="K2193" s="124"/>
      <c r="L2193" s="124"/>
      <c r="M2193" s="124"/>
      <c r="N2193" s="124"/>
      <c r="O2193" s="124"/>
      <c r="P2193" s="124"/>
      <c r="Q2193" s="124"/>
      <c r="R2193" s="124"/>
      <c r="S2193" s="124"/>
      <c r="T2193" s="124"/>
      <c r="U2193" s="124"/>
      <c r="V2193" s="124"/>
      <c r="W2193" s="124"/>
      <c r="X2193" s="124"/>
      <c r="Y2193" s="124"/>
    </row>
    <row r="2194" spans="1:25">
      <c r="A2194" s="124"/>
      <c r="B2194" s="124"/>
      <c r="C2194" s="124"/>
      <c r="D2194" s="124"/>
      <c r="E2194" s="124"/>
      <c r="F2194" s="124"/>
      <c r="G2194" s="124"/>
      <c r="H2194" s="124"/>
      <c r="I2194" s="124"/>
      <c r="J2194" s="124"/>
      <c r="K2194" s="124"/>
      <c r="L2194" s="124"/>
      <c r="M2194" s="124"/>
      <c r="N2194" s="124"/>
      <c r="O2194" s="124"/>
      <c r="P2194" s="124"/>
      <c r="Q2194" s="124"/>
      <c r="R2194" s="124"/>
      <c r="S2194" s="124"/>
      <c r="T2194" s="124"/>
      <c r="U2194" s="124"/>
      <c r="V2194" s="124"/>
      <c r="W2194" s="124"/>
      <c r="X2194" s="124"/>
      <c r="Y2194" s="124"/>
    </row>
    <row r="2195" spans="1:25">
      <c r="A2195" s="124"/>
      <c r="B2195" s="124"/>
      <c r="C2195" s="124"/>
      <c r="D2195" s="124"/>
      <c r="E2195" s="124"/>
      <c r="F2195" s="124"/>
      <c r="G2195" s="124"/>
      <c r="H2195" s="124"/>
      <c r="I2195" s="124"/>
      <c r="J2195" s="124"/>
      <c r="K2195" s="124"/>
      <c r="L2195" s="124"/>
      <c r="M2195" s="124"/>
      <c r="N2195" s="124"/>
      <c r="O2195" s="124"/>
      <c r="P2195" s="124"/>
      <c r="Q2195" s="124"/>
      <c r="R2195" s="124"/>
      <c r="S2195" s="124"/>
      <c r="T2195" s="124"/>
      <c r="U2195" s="124"/>
      <c r="V2195" s="124"/>
      <c r="W2195" s="124"/>
      <c r="X2195" s="124"/>
      <c r="Y2195" s="124"/>
    </row>
    <row r="2196" spans="1:25">
      <c r="A2196" s="124"/>
      <c r="B2196" s="124"/>
      <c r="C2196" s="124"/>
      <c r="D2196" s="124"/>
      <c r="E2196" s="124"/>
      <c r="F2196" s="124"/>
      <c r="G2196" s="124"/>
      <c r="H2196" s="124"/>
      <c r="I2196" s="124"/>
      <c r="J2196" s="124"/>
      <c r="K2196" s="124"/>
      <c r="L2196" s="124"/>
      <c r="M2196" s="124"/>
      <c r="N2196" s="124"/>
      <c r="O2196" s="124"/>
      <c r="P2196" s="124"/>
      <c r="Q2196" s="124"/>
      <c r="R2196" s="124"/>
      <c r="S2196" s="124"/>
      <c r="T2196" s="124"/>
      <c r="U2196" s="124"/>
      <c r="V2196" s="124"/>
      <c r="W2196" s="124"/>
      <c r="X2196" s="124"/>
      <c r="Y2196" s="124"/>
    </row>
    <row r="2197" spans="1:25">
      <c r="A2197" s="124"/>
      <c r="B2197" s="124"/>
      <c r="C2197" s="124"/>
      <c r="D2197" s="124"/>
      <c r="E2197" s="124"/>
      <c r="F2197" s="124"/>
      <c r="G2197" s="124"/>
      <c r="H2197" s="124"/>
      <c r="I2197" s="124"/>
      <c r="J2197" s="124"/>
      <c r="K2197" s="124"/>
      <c r="L2197" s="124"/>
      <c r="M2197" s="124"/>
      <c r="N2197" s="124"/>
      <c r="O2197" s="124"/>
      <c r="P2197" s="124"/>
      <c r="Q2197" s="124"/>
      <c r="R2197" s="124"/>
      <c r="S2197" s="124"/>
      <c r="T2197" s="124"/>
      <c r="U2197" s="124"/>
      <c r="V2197" s="124"/>
      <c r="W2197" s="124"/>
      <c r="X2197" s="124"/>
      <c r="Y2197" s="124"/>
    </row>
    <row r="2198" spans="1:25">
      <c r="A2198" s="124"/>
      <c r="B2198" s="124"/>
      <c r="C2198" s="124"/>
      <c r="D2198" s="124"/>
      <c r="E2198" s="124"/>
      <c r="F2198" s="124"/>
      <c r="G2198" s="124"/>
      <c r="H2198" s="124"/>
      <c r="I2198" s="124"/>
      <c r="J2198" s="124"/>
      <c r="K2198" s="124"/>
      <c r="L2198" s="124"/>
      <c r="M2198" s="124"/>
      <c r="N2198" s="124"/>
      <c r="O2198" s="124"/>
      <c r="P2198" s="124"/>
      <c r="Q2198" s="124"/>
      <c r="R2198" s="124"/>
      <c r="S2198" s="124"/>
      <c r="T2198" s="124"/>
      <c r="U2198" s="124"/>
      <c r="V2198" s="124"/>
      <c r="W2198" s="124"/>
      <c r="X2198" s="124"/>
      <c r="Y2198" s="124"/>
    </row>
    <row r="2199" spans="1:25">
      <c r="A2199" s="124"/>
      <c r="B2199" s="124"/>
      <c r="C2199" s="124"/>
      <c r="D2199" s="124"/>
      <c r="E2199" s="124"/>
      <c r="F2199" s="124"/>
      <c r="G2199" s="124"/>
      <c r="H2199" s="124"/>
      <c r="I2199" s="124"/>
      <c r="J2199" s="124"/>
      <c r="K2199" s="124"/>
      <c r="L2199" s="124"/>
      <c r="M2199" s="124"/>
      <c r="N2199" s="124"/>
      <c r="O2199" s="124"/>
      <c r="P2199" s="124"/>
      <c r="Q2199" s="124"/>
      <c r="R2199" s="124"/>
      <c r="S2199" s="124"/>
      <c r="T2199" s="124"/>
      <c r="U2199" s="124"/>
      <c r="V2199" s="124"/>
      <c r="W2199" s="124"/>
      <c r="X2199" s="124"/>
      <c r="Y2199" s="124"/>
    </row>
    <row r="2200" spans="1:25">
      <c r="A2200" s="124"/>
      <c r="B2200" s="124"/>
      <c r="C2200" s="124"/>
      <c r="D2200" s="124"/>
      <c r="E2200" s="124"/>
      <c r="F2200" s="124"/>
      <c r="G2200" s="124"/>
      <c r="H2200" s="124"/>
      <c r="I2200" s="124"/>
      <c r="J2200" s="124"/>
      <c r="K2200" s="124"/>
      <c r="L2200" s="124"/>
      <c r="M2200" s="124"/>
      <c r="N2200" s="124"/>
      <c r="O2200" s="124"/>
      <c r="P2200" s="124"/>
      <c r="Q2200" s="124"/>
      <c r="R2200" s="124"/>
      <c r="S2200" s="124"/>
      <c r="T2200" s="124"/>
      <c r="U2200" s="124"/>
      <c r="V2200" s="124"/>
      <c r="W2200" s="124"/>
      <c r="X2200" s="124"/>
      <c r="Y2200" s="124"/>
    </row>
    <row r="2201" spans="1:25">
      <c r="A2201" s="124"/>
      <c r="B2201" s="124"/>
      <c r="C2201" s="124"/>
      <c r="D2201" s="124"/>
      <c r="E2201" s="124"/>
      <c r="F2201" s="124"/>
      <c r="G2201" s="124"/>
      <c r="H2201" s="124"/>
      <c r="I2201" s="124"/>
      <c r="J2201" s="124"/>
      <c r="K2201" s="124"/>
      <c r="L2201" s="124"/>
      <c r="M2201" s="124"/>
      <c r="N2201" s="124"/>
      <c r="O2201" s="124"/>
      <c r="P2201" s="124"/>
      <c r="Q2201" s="124"/>
      <c r="R2201" s="124"/>
      <c r="S2201" s="124"/>
      <c r="T2201" s="124"/>
      <c r="U2201" s="124"/>
      <c r="V2201" s="124"/>
      <c r="W2201" s="124"/>
      <c r="X2201" s="124"/>
      <c r="Y2201" s="124"/>
    </row>
    <row r="2202" spans="1:25">
      <c r="A2202" s="124"/>
      <c r="B2202" s="124"/>
      <c r="C2202" s="124"/>
      <c r="D2202" s="124"/>
      <c r="E2202" s="124"/>
      <c r="F2202" s="124"/>
      <c r="G2202" s="124"/>
      <c r="H2202" s="124"/>
      <c r="I2202" s="124"/>
      <c r="J2202" s="124"/>
      <c r="K2202" s="124"/>
      <c r="L2202" s="124"/>
      <c r="M2202" s="124"/>
      <c r="N2202" s="124"/>
      <c r="O2202" s="124"/>
      <c r="P2202" s="124"/>
      <c r="Q2202" s="124"/>
      <c r="R2202" s="124"/>
      <c r="S2202" s="124"/>
      <c r="T2202" s="124"/>
      <c r="U2202" s="124"/>
      <c r="V2202" s="124"/>
      <c r="W2202" s="124"/>
      <c r="X2202" s="124"/>
      <c r="Y2202" s="124"/>
    </row>
    <row r="2203" spans="1:25">
      <c r="A2203" s="124"/>
      <c r="B2203" s="124"/>
      <c r="C2203" s="124"/>
      <c r="D2203" s="124"/>
      <c r="E2203" s="124"/>
      <c r="F2203" s="124"/>
      <c r="G2203" s="124"/>
      <c r="H2203" s="124"/>
      <c r="I2203" s="124"/>
      <c r="J2203" s="124"/>
      <c r="K2203" s="124"/>
      <c r="L2203" s="124"/>
      <c r="M2203" s="124"/>
      <c r="N2203" s="124"/>
      <c r="O2203" s="124"/>
      <c r="P2203" s="124"/>
      <c r="Q2203" s="124"/>
      <c r="R2203" s="124"/>
      <c r="S2203" s="124"/>
      <c r="T2203" s="124"/>
      <c r="U2203" s="124"/>
      <c r="V2203" s="124"/>
      <c r="W2203" s="124"/>
      <c r="X2203" s="124"/>
      <c r="Y2203" s="124"/>
    </row>
    <row r="2204" spans="1:25">
      <c r="A2204" s="124"/>
      <c r="B2204" s="124"/>
      <c r="C2204" s="124"/>
      <c r="D2204" s="124"/>
      <c r="E2204" s="124"/>
      <c r="F2204" s="124"/>
      <c r="G2204" s="124"/>
      <c r="H2204" s="124"/>
      <c r="I2204" s="124"/>
      <c r="J2204" s="124"/>
      <c r="K2204" s="124"/>
      <c r="L2204" s="124"/>
      <c r="M2204" s="124"/>
      <c r="N2204" s="124"/>
      <c r="O2204" s="124"/>
      <c r="P2204" s="124"/>
      <c r="Q2204" s="124"/>
      <c r="R2204" s="124"/>
      <c r="S2204" s="124"/>
      <c r="T2204" s="124"/>
      <c r="U2204" s="124"/>
      <c r="V2204" s="124"/>
      <c r="W2204" s="124"/>
      <c r="X2204" s="124"/>
      <c r="Y2204" s="124"/>
    </row>
    <row r="2205" spans="1:25">
      <c r="A2205" s="124"/>
      <c r="B2205" s="124"/>
      <c r="C2205" s="124"/>
      <c r="D2205" s="124"/>
      <c r="E2205" s="124"/>
      <c r="F2205" s="124"/>
      <c r="G2205" s="124"/>
      <c r="H2205" s="124"/>
      <c r="I2205" s="124"/>
      <c r="J2205" s="124"/>
      <c r="K2205" s="124"/>
      <c r="L2205" s="124"/>
      <c r="M2205" s="124"/>
      <c r="N2205" s="124"/>
      <c r="O2205" s="124"/>
      <c r="P2205" s="124"/>
      <c r="Q2205" s="124"/>
      <c r="R2205" s="124"/>
      <c r="S2205" s="124"/>
      <c r="T2205" s="124"/>
      <c r="U2205" s="124"/>
      <c r="V2205" s="124"/>
      <c r="W2205" s="124"/>
      <c r="X2205" s="124"/>
      <c r="Y2205" s="124"/>
    </row>
    <row r="2206" spans="1:25">
      <c r="A2206" s="124"/>
      <c r="B2206" s="124"/>
      <c r="C2206" s="124"/>
      <c r="D2206" s="124"/>
      <c r="E2206" s="124"/>
      <c r="F2206" s="124"/>
      <c r="G2206" s="124"/>
      <c r="H2206" s="124"/>
      <c r="I2206" s="124"/>
      <c r="J2206" s="124"/>
      <c r="K2206" s="124"/>
      <c r="L2206" s="124"/>
      <c r="M2206" s="124"/>
      <c r="N2206" s="124"/>
      <c r="O2206" s="124"/>
      <c r="P2206" s="124"/>
      <c r="Q2206" s="124"/>
      <c r="R2206" s="124"/>
      <c r="S2206" s="124"/>
      <c r="T2206" s="124"/>
      <c r="U2206" s="124"/>
      <c r="V2206" s="124"/>
      <c r="W2206" s="124"/>
      <c r="X2206" s="124"/>
      <c r="Y2206" s="124"/>
    </row>
    <row r="2207" spans="1:25">
      <c r="A2207" s="124"/>
      <c r="B2207" s="124"/>
      <c r="C2207" s="124"/>
      <c r="D2207" s="124"/>
      <c r="E2207" s="124"/>
      <c r="F2207" s="124"/>
      <c r="G2207" s="124"/>
      <c r="H2207" s="124"/>
      <c r="I2207" s="124"/>
      <c r="J2207" s="124"/>
      <c r="K2207" s="124"/>
      <c r="L2207" s="124"/>
      <c r="M2207" s="124"/>
      <c r="N2207" s="124"/>
      <c r="O2207" s="124"/>
      <c r="P2207" s="124"/>
      <c r="Q2207" s="124"/>
      <c r="R2207" s="124"/>
      <c r="S2207" s="124"/>
      <c r="T2207" s="124"/>
      <c r="U2207" s="124"/>
      <c r="V2207" s="124"/>
      <c r="W2207" s="124"/>
      <c r="X2207" s="124"/>
      <c r="Y2207" s="124"/>
    </row>
    <row r="2208" spans="1:25">
      <c r="A2208" s="124"/>
      <c r="B2208" s="124"/>
      <c r="C2208" s="124"/>
      <c r="D2208" s="124"/>
      <c r="E2208" s="124"/>
      <c r="F2208" s="124"/>
      <c r="G2208" s="124"/>
      <c r="H2208" s="124"/>
      <c r="I2208" s="124"/>
      <c r="J2208" s="124"/>
      <c r="K2208" s="124"/>
      <c r="L2208" s="124"/>
      <c r="M2208" s="124"/>
      <c r="N2208" s="124"/>
      <c r="O2208" s="124"/>
      <c r="P2208" s="124"/>
      <c r="Q2208" s="124"/>
      <c r="R2208" s="124"/>
      <c r="S2208" s="124"/>
      <c r="T2208" s="124"/>
      <c r="U2208" s="124"/>
      <c r="V2208" s="124"/>
      <c r="W2208" s="124"/>
      <c r="X2208" s="124"/>
      <c r="Y2208" s="124"/>
    </row>
    <row r="2209" spans="1:25">
      <c r="A2209" s="124"/>
      <c r="B2209" s="124"/>
      <c r="C2209" s="124"/>
      <c r="D2209" s="124"/>
      <c r="E2209" s="124"/>
      <c r="F2209" s="124"/>
      <c r="G2209" s="124"/>
      <c r="H2209" s="124"/>
      <c r="I2209" s="124"/>
      <c r="J2209" s="124"/>
      <c r="K2209" s="124"/>
      <c r="L2209" s="124"/>
      <c r="M2209" s="124"/>
      <c r="N2209" s="124"/>
      <c r="O2209" s="124"/>
      <c r="P2209" s="124"/>
      <c r="Q2209" s="124"/>
      <c r="R2209" s="124"/>
      <c r="S2209" s="124"/>
      <c r="T2209" s="124"/>
      <c r="U2209" s="124"/>
      <c r="V2209" s="124"/>
      <c r="W2209" s="124"/>
      <c r="X2209" s="124"/>
      <c r="Y2209" s="124"/>
    </row>
    <row r="2210" spans="1:25">
      <c r="A2210" s="124"/>
      <c r="B2210" s="124"/>
      <c r="C2210" s="124"/>
      <c r="D2210" s="124"/>
      <c r="E2210" s="124"/>
      <c r="F2210" s="124"/>
      <c r="G2210" s="124"/>
      <c r="H2210" s="124"/>
      <c r="I2210" s="124"/>
      <c r="J2210" s="124"/>
      <c r="K2210" s="124"/>
      <c r="L2210" s="124"/>
      <c r="M2210" s="124"/>
      <c r="N2210" s="124"/>
      <c r="O2210" s="124"/>
      <c r="P2210" s="124"/>
      <c r="Q2210" s="124"/>
      <c r="R2210" s="124"/>
      <c r="S2210" s="124"/>
      <c r="T2210" s="124"/>
      <c r="U2210" s="124"/>
      <c r="V2210" s="124"/>
      <c r="W2210" s="124"/>
      <c r="X2210" s="124"/>
      <c r="Y2210" s="124"/>
    </row>
    <row r="2211" spans="1:25">
      <c r="A2211" s="124"/>
      <c r="B2211" s="124"/>
      <c r="C2211" s="124"/>
      <c r="D2211" s="124"/>
      <c r="E2211" s="124"/>
      <c r="F2211" s="124"/>
      <c r="G2211" s="124"/>
      <c r="H2211" s="124"/>
      <c r="I2211" s="124"/>
      <c r="J2211" s="124"/>
      <c r="K2211" s="124"/>
      <c r="L2211" s="124"/>
      <c r="M2211" s="124"/>
      <c r="N2211" s="124"/>
      <c r="O2211" s="124"/>
      <c r="P2211" s="124"/>
      <c r="Q2211" s="124"/>
      <c r="R2211" s="124"/>
      <c r="S2211" s="124"/>
      <c r="T2211" s="124"/>
      <c r="U2211" s="124"/>
      <c r="V2211" s="124"/>
      <c r="W2211" s="124"/>
      <c r="X2211" s="124"/>
      <c r="Y2211" s="124"/>
    </row>
    <row r="2212" spans="1:25">
      <c r="A2212" s="124"/>
      <c r="B2212" s="124"/>
      <c r="C2212" s="124"/>
      <c r="D2212" s="124"/>
      <c r="E2212" s="124"/>
      <c r="F2212" s="124"/>
      <c r="G2212" s="124"/>
      <c r="H2212" s="124"/>
      <c r="I2212" s="124"/>
      <c r="J2212" s="124"/>
      <c r="K2212" s="124"/>
      <c r="L2212" s="124"/>
      <c r="M2212" s="124"/>
      <c r="N2212" s="124"/>
      <c r="O2212" s="124"/>
      <c r="P2212" s="124"/>
      <c r="Q2212" s="124"/>
      <c r="R2212" s="124"/>
      <c r="S2212" s="124"/>
      <c r="T2212" s="124"/>
      <c r="U2212" s="124"/>
      <c r="V2212" s="124"/>
      <c r="W2212" s="124"/>
      <c r="X2212" s="124"/>
      <c r="Y2212" s="124"/>
    </row>
    <row r="2213" spans="1:25">
      <c r="A2213" s="124"/>
      <c r="B2213" s="124"/>
      <c r="C2213" s="124"/>
      <c r="D2213" s="124"/>
      <c r="E2213" s="124"/>
      <c r="F2213" s="124"/>
      <c r="G2213" s="124"/>
      <c r="H2213" s="124"/>
      <c r="I2213" s="124"/>
      <c r="J2213" s="124"/>
      <c r="K2213" s="124"/>
      <c r="L2213" s="124"/>
      <c r="M2213" s="124"/>
      <c r="N2213" s="124"/>
      <c r="O2213" s="124"/>
      <c r="P2213" s="124"/>
      <c r="Q2213" s="124"/>
      <c r="R2213" s="124"/>
      <c r="S2213" s="124"/>
      <c r="T2213" s="124"/>
      <c r="U2213" s="124"/>
      <c r="V2213" s="124"/>
      <c r="W2213" s="124"/>
      <c r="X2213" s="124"/>
      <c r="Y2213" s="124"/>
    </row>
    <row r="2214" spans="1:25">
      <c r="A2214" s="124"/>
      <c r="B2214" s="124"/>
      <c r="C2214" s="124"/>
      <c r="D2214" s="124"/>
      <c r="E2214" s="124"/>
      <c r="F2214" s="124"/>
      <c r="G2214" s="124"/>
      <c r="H2214" s="124"/>
      <c r="I2214" s="124"/>
      <c r="J2214" s="124"/>
      <c r="K2214" s="124"/>
      <c r="L2214" s="124"/>
      <c r="M2214" s="124"/>
      <c r="N2214" s="124"/>
      <c r="O2214" s="124"/>
      <c r="P2214" s="124"/>
      <c r="Q2214" s="124"/>
      <c r="R2214" s="124"/>
      <c r="S2214" s="124"/>
      <c r="T2214" s="124"/>
      <c r="U2214" s="124"/>
      <c r="V2214" s="124"/>
      <c r="W2214" s="124"/>
      <c r="X2214" s="124"/>
      <c r="Y2214" s="124"/>
    </row>
  </sheetData>
  <mergeCells count="41">
    <mergeCell ref="C1676:D1676"/>
    <mergeCell ref="E1676:F1676"/>
    <mergeCell ref="A1635:I1635"/>
    <mergeCell ref="C1637:F1637"/>
    <mergeCell ref="C1638:F1639"/>
    <mergeCell ref="G1638:I1639"/>
    <mergeCell ref="U1638:Y1640"/>
    <mergeCell ref="A1639:A1640"/>
    <mergeCell ref="B1639:B1640"/>
    <mergeCell ref="E1148:F1148"/>
    <mergeCell ref="E1149:F1149"/>
    <mergeCell ref="E1150:F1150"/>
    <mergeCell ref="A1200:Y1200"/>
    <mergeCell ref="F1603:H1603"/>
    <mergeCell ref="K1603:L1603"/>
    <mergeCell ref="Q1603:T1603"/>
    <mergeCell ref="V1603:X1603"/>
    <mergeCell ref="S3:S4"/>
    <mergeCell ref="T3:U3"/>
    <mergeCell ref="V3:V4"/>
    <mergeCell ref="W3:X3"/>
    <mergeCell ref="Y3:Y4"/>
    <mergeCell ref="H1146:L1146"/>
    <mergeCell ref="S1146:U1146"/>
    <mergeCell ref="W1146:Y1146"/>
    <mergeCell ref="J3:J4"/>
    <mergeCell ref="K3:L3"/>
    <mergeCell ref="M3:N3"/>
    <mergeCell ref="O3:O4"/>
    <mergeCell ref="P3:Q3"/>
    <mergeCell ref="R3:R4"/>
    <mergeCell ref="A1:Y1"/>
    <mergeCell ref="A2:D2"/>
    <mergeCell ref="A3:A4"/>
    <mergeCell ref="B3:B4"/>
    <mergeCell ref="C3:C4"/>
    <mergeCell ref="D3:D4"/>
    <mergeCell ref="E3:E4"/>
    <mergeCell ref="F3:F4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</vt:lpstr>
      <vt:lpstr>ups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2015-04-15T07:50:23Z</dcterms:modified>
</cp:coreProperties>
</file>