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10"/>
  </bookViews>
  <sheets>
    <sheet name="Sheet11 (7)" sheetId="1" r:id="rId1"/>
    <sheet name="Sheet11 (8)" sheetId="2" r:id="rId2"/>
  </sheets>
  <calcPr calcId="124519"/>
</workbook>
</file>

<file path=xl/calcChain.xml><?xml version="1.0" encoding="utf-8"?>
<calcChain xmlns="http://schemas.openxmlformats.org/spreadsheetml/2006/main">
  <c r="G26" i="2"/>
  <c r="F26"/>
  <c r="H25"/>
  <c r="E25"/>
  <c r="H24"/>
  <c r="E24"/>
  <c r="D24"/>
  <c r="H23"/>
  <c r="D23"/>
  <c r="E23"/>
  <c r="H22"/>
  <c r="E22"/>
  <c r="D22"/>
  <c r="H21"/>
  <c r="E21"/>
  <c r="H20"/>
  <c r="E20"/>
  <c r="H19"/>
  <c r="E19"/>
  <c r="H18"/>
  <c r="D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D9"/>
  <c r="H8"/>
  <c r="E8"/>
  <c r="H7"/>
  <c r="H26"/>
  <c r="D7"/>
  <c r="E7"/>
  <c r="E26"/>
  <c r="G26" i="1"/>
  <c r="F26"/>
  <c r="H25"/>
  <c r="E25"/>
  <c r="H24"/>
  <c r="E24"/>
  <c r="H23"/>
  <c r="D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H26"/>
  <c r="E7"/>
  <c r="E26"/>
  <c r="D7"/>
  <c r="D26"/>
  <c r="D26" i="2"/>
</calcChain>
</file>

<file path=xl/sharedStrings.xml><?xml version="1.0" encoding="utf-8"?>
<sst xmlns="http://schemas.openxmlformats.org/spreadsheetml/2006/main" count="112" uniqueCount="44">
  <si>
    <t>dk;kZy; ftyk csfld f'k{kk vf/kdkjh] vkxjk</t>
  </si>
  <si>
    <t xml:space="preserve">e/;kUg Hkkstu ;kstukUrxZr 'kklu ls izkIr ¼[kk|kUu½ xsgw¡@pkoy dk mBku izkFkfed fo|ky;ksa gsrq 'kklu ls vDVwcj] uoEcj ,oa fnlEcj 2014 gsrq izkIr pkoy 2697-61 dqUry rFkk xsgw¡ 1015-08 dqUry dqy 3712-69 dqUry dk vkoaVuA </t>
  </si>
  <si>
    <t>izkFkfed fo|ky;ksa gsrq</t>
  </si>
  <si>
    <t>¼dqUry esa½</t>
  </si>
  <si>
    <t>¼la'kksf/kr½</t>
  </si>
  <si>
    <t>ekg &amp; vDVwcj] uoEcj] fnlEcj 2014</t>
  </si>
  <si>
    <t>Ø0la0</t>
  </si>
  <si>
    <t>fodkl [k.M</t>
  </si>
  <si>
    <t>CykWd xksnke</t>
  </si>
  <si>
    <t>Nk= la[;k izk0fo0</t>
  </si>
  <si>
    <t>80  izfr'kr Nk= la[;k</t>
  </si>
  <si>
    <t>pkoy</t>
  </si>
  <si>
    <t>xsgw¡</t>
  </si>
  <si>
    <t>;ksx</t>
  </si>
  <si>
    <t>vNusjk</t>
  </si>
  <si>
    <t>vdksyk</t>
  </si>
  <si>
    <t>ckg</t>
  </si>
  <si>
    <t>tjkj</t>
  </si>
  <si>
    <t>cjkSyh vghj</t>
  </si>
  <si>
    <t>fcpiqjh</t>
  </si>
  <si>
    <t>,Rekniqj</t>
  </si>
  <si>
    <t>Qrsgkckn</t>
  </si>
  <si>
    <t>Qrsgiqjlhdjh</t>
  </si>
  <si>
    <t>txusj</t>
  </si>
  <si>
    <t>tSriqjdyka</t>
  </si>
  <si>
    <t>[kUnkSyh</t>
  </si>
  <si>
    <t>[ksjkx&lt;</t>
  </si>
  <si>
    <t>fiukgV</t>
  </si>
  <si>
    <t>lSa;k</t>
  </si>
  <si>
    <t xml:space="preserve"> 'ke'kkckn</t>
  </si>
  <si>
    <t>gjhioZr</t>
  </si>
  <si>
    <t>uxj f}rh;</t>
  </si>
  <si>
    <t>yksgke.Mh</t>
  </si>
  <si>
    <t>rktxat</t>
  </si>
  <si>
    <t>uxj izFke</t>
  </si>
  <si>
    <t>NRrk</t>
  </si>
  <si>
    <t>ftyk leUo;d ¼,e0Mh0,e0½</t>
  </si>
  <si>
    <t xml:space="preserve">                     ftyk csfld f'k{kk vf/kdkjh</t>
  </si>
  <si>
    <t>vkxjk</t>
  </si>
  <si>
    <t xml:space="preserve">                 vkxjk</t>
  </si>
  <si>
    <t xml:space="preserve">e/;kUg Hkkstu ;kstukUrxZr 'kklu ls izkIr ¼[kk|kUu½ xsgw¡@pkoy dk mBku mPp izkFkfed fo|ky;ksa gsrq 'kklu ls vDVwcj] uoEcj ,oa fnlEcj 2014 gsrq izkIr pkoy 1819-94 dqUry rFkk xsgw¡ 832-39 dqUry dqy 2652-33 dqUry dk vkoaVuA </t>
  </si>
  <si>
    <t>mPp izkFkfed fo|ky;ksa gsrq</t>
  </si>
  <si>
    <t>Nk= la[;k m0izk0fo0</t>
  </si>
  <si>
    <t>80 izfr'kr Nk= la[;k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</si>
</sst>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0"/>
      <name val="Kruti Dev 010"/>
    </font>
    <font>
      <b/>
      <u/>
      <sz val="20"/>
      <name val="Kruti Dev 010"/>
    </font>
    <font>
      <b/>
      <sz val="14"/>
      <name val="Kruti Dev 010"/>
    </font>
    <font>
      <b/>
      <sz val="18"/>
      <name val="Kruti Dev 010"/>
    </font>
    <font>
      <b/>
      <sz val="16"/>
      <name val="Kruti Dev 010"/>
    </font>
    <font>
      <sz val="18"/>
      <name val="Kruti Dev 010"/>
    </font>
    <font>
      <sz val="16"/>
      <name val="Kruti Dev 010"/>
    </font>
    <font>
      <sz val="14"/>
      <name val="Arial"/>
      <family val="2"/>
    </font>
    <font>
      <sz val="10"/>
      <name val="Arial"/>
      <family val="2"/>
    </font>
    <font>
      <b/>
      <sz val="10"/>
      <name val="Kruti Dev 010"/>
    </font>
    <font>
      <b/>
      <sz val="14"/>
      <color theme="1"/>
      <name val="Kruti Dev 010"/>
    </font>
    <font>
      <sz val="14"/>
      <color theme="1"/>
      <name val="Kruti Dev 010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0" fillId="0" borderId="0" xfId="0" applyAlignment="1">
      <alignment horizontal="left" vertical="top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/>
    </xf>
    <xf numFmtId="0" fontId="12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/>
    <xf numFmtId="164" fontId="0" fillId="0" borderId="0" xfId="0" applyNumberFormat="1"/>
    <xf numFmtId="164" fontId="12" fillId="0" borderId="1" xfId="0" applyNumberFormat="1" applyFont="1" applyBorder="1"/>
    <xf numFmtId="0" fontId="8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4" fontId="8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H4" sqref="H4"/>
    </sheetView>
  </sheetViews>
  <sheetFormatPr defaultRowHeight="12.75"/>
  <cols>
    <col min="2" max="2" width="22.3984375" customWidth="1"/>
    <col min="3" max="3" width="21.59765625" style="3" customWidth="1"/>
    <col min="4" max="4" width="20" hidden="1" customWidth="1"/>
    <col min="5" max="5" width="30.796875" hidden="1" customWidth="1"/>
    <col min="6" max="6" width="25.796875" customWidth="1"/>
    <col min="7" max="7" width="26.796875" customWidth="1"/>
    <col min="8" max="8" width="30.3984375" customWidth="1"/>
  </cols>
  <sheetData>
    <row r="1" spans="1:13" ht="39" customHeight="1">
      <c r="A1" s="27" t="s">
        <v>0</v>
      </c>
      <c r="B1" s="27"/>
      <c r="C1" s="27"/>
      <c r="D1" s="27"/>
      <c r="E1" s="27"/>
      <c r="F1" s="27"/>
      <c r="G1" s="27"/>
      <c r="H1" s="27"/>
    </row>
    <row r="2" spans="1:13" ht="70.5" customHeight="1">
      <c r="A2" s="28" t="s">
        <v>1</v>
      </c>
      <c r="B2" s="28"/>
      <c r="C2" s="28"/>
      <c r="D2" s="28"/>
      <c r="E2" s="28"/>
      <c r="F2" s="28"/>
      <c r="G2" s="28"/>
      <c r="H2" s="28"/>
    </row>
    <row r="3" spans="1:13" ht="22.5" customHeight="1">
      <c r="A3" s="1"/>
      <c r="B3" s="2"/>
      <c r="D3" s="4"/>
      <c r="E3" s="5" t="s">
        <v>2</v>
      </c>
      <c r="F3" s="4" t="s">
        <v>2</v>
      </c>
      <c r="H3" s="2" t="s">
        <v>3</v>
      </c>
    </row>
    <row r="4" spans="1:13" ht="22.5" customHeight="1">
      <c r="A4" s="1"/>
      <c r="B4" s="2"/>
      <c r="D4" s="4"/>
      <c r="E4" s="5"/>
      <c r="F4" s="4"/>
      <c r="H4" s="2" t="s">
        <v>4</v>
      </c>
    </row>
    <row r="5" spans="1:13" ht="22.5" customHeight="1">
      <c r="A5" s="1" t="s">
        <v>5</v>
      </c>
      <c r="B5" s="6"/>
      <c r="C5" s="7"/>
      <c r="D5" s="7"/>
      <c r="E5" s="8"/>
      <c r="F5" s="6"/>
      <c r="G5" s="6"/>
    </row>
    <row r="6" spans="1:13" s="11" customFormat="1" ht="18.75">
      <c r="A6" s="9" t="s">
        <v>6</v>
      </c>
      <c r="B6" s="9" t="s">
        <v>7</v>
      </c>
      <c r="C6" s="10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</row>
    <row r="7" spans="1:13" ht="18.75">
      <c r="A7" s="12">
        <v>1</v>
      </c>
      <c r="B7" s="12" t="s">
        <v>14</v>
      </c>
      <c r="C7" s="13" t="s">
        <v>14</v>
      </c>
      <c r="D7" s="14">
        <f>10997+3189+93</f>
        <v>14279</v>
      </c>
      <c r="E7" s="15">
        <f>ROUND(D7*80/100,0)</f>
        <v>11423</v>
      </c>
      <c r="F7" s="16">
        <v>178.08500000000001</v>
      </c>
      <c r="G7" s="16">
        <v>67.010999999999996</v>
      </c>
      <c r="H7" s="16">
        <f t="shared" ref="H7:H25" si="0">G7+F7</f>
        <v>245.096</v>
      </c>
      <c r="K7" s="17"/>
      <c r="M7" s="17"/>
    </row>
    <row r="8" spans="1:13" ht="18.75">
      <c r="A8" s="12">
        <v>2</v>
      </c>
      <c r="B8" s="12" t="s">
        <v>15</v>
      </c>
      <c r="C8" s="13" t="s">
        <v>15</v>
      </c>
      <c r="D8" s="14">
        <v>8615</v>
      </c>
      <c r="E8" s="15">
        <f t="shared" ref="E8:E25" si="1">ROUND(D8*80/100,0)</f>
        <v>6892</v>
      </c>
      <c r="F8" s="16">
        <v>107.447</v>
      </c>
      <c r="G8" s="16">
        <v>40.430999999999997</v>
      </c>
      <c r="H8" s="16">
        <f t="shared" si="0"/>
        <v>147.87799999999999</v>
      </c>
      <c r="K8" s="17"/>
      <c r="M8" s="17"/>
    </row>
    <row r="9" spans="1:13" ht="18.75">
      <c r="A9" s="12">
        <v>3</v>
      </c>
      <c r="B9" s="12" t="s">
        <v>16</v>
      </c>
      <c r="C9" s="13" t="s">
        <v>17</v>
      </c>
      <c r="D9" s="14">
        <v>12374</v>
      </c>
      <c r="E9" s="15">
        <f t="shared" si="1"/>
        <v>9899</v>
      </c>
      <c r="F9" s="16">
        <v>154.32599999999999</v>
      </c>
      <c r="G9" s="16">
        <v>58.070999999999998</v>
      </c>
      <c r="H9" s="16">
        <f t="shared" si="0"/>
        <v>212.39699999999999</v>
      </c>
      <c r="K9" s="17"/>
      <c r="M9" s="17"/>
    </row>
    <row r="10" spans="1:13" ht="18.75">
      <c r="A10" s="12">
        <v>4</v>
      </c>
      <c r="B10" s="12" t="s">
        <v>18</v>
      </c>
      <c r="C10" s="13" t="s">
        <v>18</v>
      </c>
      <c r="D10" s="14">
        <v>18088</v>
      </c>
      <c r="E10" s="15">
        <f t="shared" si="1"/>
        <v>14470</v>
      </c>
      <c r="F10" s="16">
        <v>225.58799999999999</v>
      </c>
      <c r="G10" s="16">
        <v>84.885999999999996</v>
      </c>
      <c r="H10" s="16">
        <f t="shared" si="0"/>
        <v>310.47399999999999</v>
      </c>
      <c r="K10" s="17"/>
      <c r="M10" s="17"/>
    </row>
    <row r="11" spans="1:13" ht="18.75">
      <c r="A11" s="12">
        <v>5</v>
      </c>
      <c r="B11" s="12" t="s">
        <v>19</v>
      </c>
      <c r="C11" s="13" t="s">
        <v>19</v>
      </c>
      <c r="D11" s="14">
        <v>9460</v>
      </c>
      <c r="E11" s="15">
        <f t="shared" si="1"/>
        <v>7568</v>
      </c>
      <c r="F11" s="16">
        <v>117.986</v>
      </c>
      <c r="G11" s="16">
        <v>44.396999999999998</v>
      </c>
      <c r="H11" s="16">
        <f t="shared" si="0"/>
        <v>162.38300000000001</v>
      </c>
      <c r="K11" s="17"/>
      <c r="M11" s="17"/>
    </row>
    <row r="12" spans="1:13" ht="18.75">
      <c r="A12" s="12">
        <v>6</v>
      </c>
      <c r="B12" s="12" t="s">
        <v>20</v>
      </c>
      <c r="C12" s="13" t="s">
        <v>20</v>
      </c>
      <c r="D12" s="14">
        <v>11991</v>
      </c>
      <c r="E12" s="15">
        <f t="shared" si="1"/>
        <v>9593</v>
      </c>
      <c r="F12" s="16">
        <v>149.55500000000001</v>
      </c>
      <c r="G12" s="16">
        <v>56.276000000000003</v>
      </c>
      <c r="H12" s="16">
        <f t="shared" si="0"/>
        <v>205.83100000000002</v>
      </c>
      <c r="K12" s="17"/>
      <c r="M12" s="17"/>
    </row>
    <row r="13" spans="1:13" ht="18.75">
      <c r="A13" s="12">
        <v>7</v>
      </c>
      <c r="B13" s="12" t="s">
        <v>21</v>
      </c>
      <c r="C13" s="13" t="s">
        <v>21</v>
      </c>
      <c r="D13" s="14">
        <v>21565</v>
      </c>
      <c r="E13" s="15">
        <f t="shared" si="1"/>
        <v>17252</v>
      </c>
      <c r="F13" s="16">
        <v>268.95999999999998</v>
      </c>
      <c r="G13" s="16">
        <v>101.206</v>
      </c>
      <c r="H13" s="16">
        <f t="shared" si="0"/>
        <v>370.166</v>
      </c>
      <c r="K13" s="17"/>
      <c r="M13" s="17"/>
    </row>
    <row r="14" spans="1:13" ht="18.75">
      <c r="A14" s="12">
        <v>8</v>
      </c>
      <c r="B14" s="12" t="s">
        <v>22</v>
      </c>
      <c r="C14" s="13" t="s">
        <v>22</v>
      </c>
      <c r="D14" s="14">
        <v>13311</v>
      </c>
      <c r="E14" s="15">
        <f t="shared" si="1"/>
        <v>10649</v>
      </c>
      <c r="F14" s="16">
        <v>166.01900000000001</v>
      </c>
      <c r="G14" s="16">
        <v>62.470999999999997</v>
      </c>
      <c r="H14" s="16">
        <f t="shared" si="0"/>
        <v>228.49</v>
      </c>
      <c r="K14" s="17"/>
      <c r="M14" s="17"/>
    </row>
    <row r="15" spans="1:13" ht="18.75">
      <c r="A15" s="12">
        <v>9</v>
      </c>
      <c r="B15" s="12" t="s">
        <v>23</v>
      </c>
      <c r="C15" s="13" t="s">
        <v>23</v>
      </c>
      <c r="D15" s="14">
        <v>11650</v>
      </c>
      <c r="E15" s="15">
        <f t="shared" si="1"/>
        <v>9320</v>
      </c>
      <c r="F15" s="16">
        <v>145.29900000000001</v>
      </c>
      <c r="G15" s="16">
        <v>54.673999999999999</v>
      </c>
      <c r="H15" s="16">
        <f t="shared" si="0"/>
        <v>199.97300000000001</v>
      </c>
      <c r="K15" s="17"/>
      <c r="M15" s="17"/>
    </row>
    <row r="16" spans="1:13" ht="18.75">
      <c r="A16" s="12">
        <v>10</v>
      </c>
      <c r="B16" s="12" t="s">
        <v>24</v>
      </c>
      <c r="C16" s="13" t="s">
        <v>24</v>
      </c>
      <c r="D16" s="14">
        <v>10131</v>
      </c>
      <c r="E16" s="15">
        <f t="shared" si="1"/>
        <v>8105</v>
      </c>
      <c r="F16" s="16">
        <v>126.357</v>
      </c>
      <c r="G16" s="16">
        <v>47.546999999999997</v>
      </c>
      <c r="H16" s="16">
        <f t="shared" si="0"/>
        <v>173.904</v>
      </c>
      <c r="K16" s="17"/>
      <c r="M16" s="17"/>
    </row>
    <row r="17" spans="1:13" ht="18.75">
      <c r="A17" s="12">
        <v>11</v>
      </c>
      <c r="B17" s="12" t="s">
        <v>25</v>
      </c>
      <c r="C17" s="13" t="s">
        <v>25</v>
      </c>
      <c r="D17" s="14">
        <v>14070</v>
      </c>
      <c r="E17" s="15">
        <f t="shared" si="1"/>
        <v>11256</v>
      </c>
      <c r="F17" s="16">
        <v>175.482</v>
      </c>
      <c r="G17" s="16">
        <v>66.031999999999996</v>
      </c>
      <c r="H17" s="16">
        <f t="shared" si="0"/>
        <v>241.51400000000001</v>
      </c>
      <c r="K17" s="17"/>
      <c r="M17" s="17"/>
    </row>
    <row r="18" spans="1:13" ht="18.75">
      <c r="A18" s="12">
        <v>12</v>
      </c>
      <c r="B18" s="12" t="s">
        <v>26</v>
      </c>
      <c r="C18" s="13" t="s">
        <v>26</v>
      </c>
      <c r="D18" s="14">
        <v>14446</v>
      </c>
      <c r="E18" s="15">
        <f t="shared" si="1"/>
        <v>11557</v>
      </c>
      <c r="F18" s="16">
        <v>180.17400000000001</v>
      </c>
      <c r="G18" s="16">
        <v>67.798000000000002</v>
      </c>
      <c r="H18" s="16">
        <f t="shared" si="0"/>
        <v>247.97200000000001</v>
      </c>
      <c r="K18" s="17"/>
      <c r="M18" s="17"/>
    </row>
    <row r="19" spans="1:13" ht="18.75">
      <c r="A19" s="12">
        <v>13</v>
      </c>
      <c r="B19" s="12" t="s">
        <v>27</v>
      </c>
      <c r="C19" s="13" t="s">
        <v>27</v>
      </c>
      <c r="D19" s="14">
        <v>12213</v>
      </c>
      <c r="E19" s="15">
        <f t="shared" si="1"/>
        <v>9770</v>
      </c>
      <c r="F19" s="16">
        <v>152.315</v>
      </c>
      <c r="G19" s="16">
        <v>57.314</v>
      </c>
      <c r="H19" s="16">
        <f t="shared" si="0"/>
        <v>209.62899999999999</v>
      </c>
      <c r="K19" s="17"/>
      <c r="M19" s="17"/>
    </row>
    <row r="20" spans="1:13" ht="18.75">
      <c r="A20" s="12">
        <v>14</v>
      </c>
      <c r="B20" s="12" t="s">
        <v>28</v>
      </c>
      <c r="C20" s="13" t="s">
        <v>28</v>
      </c>
      <c r="D20" s="14">
        <v>10358</v>
      </c>
      <c r="E20" s="15">
        <f t="shared" si="1"/>
        <v>8286</v>
      </c>
      <c r="F20" s="16">
        <v>129.179</v>
      </c>
      <c r="G20" s="16">
        <v>48.609000000000002</v>
      </c>
      <c r="H20" s="16">
        <f t="shared" si="0"/>
        <v>177.78800000000001</v>
      </c>
      <c r="K20" s="17"/>
      <c r="M20" s="17"/>
    </row>
    <row r="21" spans="1:13" ht="18.75">
      <c r="A21" s="12">
        <v>15</v>
      </c>
      <c r="B21" s="12" t="s">
        <v>29</v>
      </c>
      <c r="C21" s="13" t="s">
        <v>29</v>
      </c>
      <c r="D21" s="14">
        <v>16302</v>
      </c>
      <c r="E21" s="15">
        <f t="shared" si="1"/>
        <v>13042</v>
      </c>
      <c r="F21" s="16">
        <v>203.32599999999999</v>
      </c>
      <c r="G21" s="16">
        <v>76.509</v>
      </c>
      <c r="H21" s="16">
        <f t="shared" si="0"/>
        <v>279.83499999999998</v>
      </c>
      <c r="K21" s="17"/>
      <c r="M21" s="17"/>
    </row>
    <row r="22" spans="1:13" ht="18.75">
      <c r="A22" s="12">
        <v>16</v>
      </c>
      <c r="B22" s="12" t="s">
        <v>30</v>
      </c>
      <c r="C22" s="29" t="s">
        <v>31</v>
      </c>
      <c r="D22" s="14">
        <v>4641</v>
      </c>
      <c r="E22" s="15">
        <f t="shared" si="1"/>
        <v>3713</v>
      </c>
      <c r="F22" s="16">
        <v>57.886000000000003</v>
      </c>
      <c r="G22" s="16">
        <v>21.782</v>
      </c>
      <c r="H22" s="16">
        <f t="shared" si="0"/>
        <v>79.668000000000006</v>
      </c>
      <c r="K22" s="17"/>
      <c r="M22" s="17"/>
    </row>
    <row r="23" spans="1:13" ht="18.75">
      <c r="A23" s="12">
        <v>17</v>
      </c>
      <c r="B23" s="12" t="s">
        <v>32</v>
      </c>
      <c r="C23" s="29"/>
      <c r="D23" s="14">
        <f>2651+816</f>
        <v>3467</v>
      </c>
      <c r="E23" s="15">
        <f t="shared" si="1"/>
        <v>2774</v>
      </c>
      <c r="F23" s="16">
        <v>43.247</v>
      </c>
      <c r="G23" s="16">
        <v>16.273</v>
      </c>
      <c r="H23" s="16">
        <f t="shared" si="0"/>
        <v>59.519999999999996</v>
      </c>
      <c r="K23" s="17"/>
      <c r="M23" s="17"/>
    </row>
    <row r="24" spans="1:13" ht="18.75">
      <c r="A24" s="12">
        <v>18</v>
      </c>
      <c r="B24" s="12" t="s">
        <v>33</v>
      </c>
      <c r="C24" s="29" t="s">
        <v>34</v>
      </c>
      <c r="D24" s="14">
        <v>3679</v>
      </c>
      <c r="E24" s="15">
        <f t="shared" si="1"/>
        <v>2943</v>
      </c>
      <c r="F24" s="16">
        <v>45.881999999999998</v>
      </c>
      <c r="G24" s="16">
        <v>17.265000000000001</v>
      </c>
      <c r="H24" s="16">
        <f t="shared" si="0"/>
        <v>63.146999999999998</v>
      </c>
      <c r="K24" s="17"/>
      <c r="M24" s="17"/>
    </row>
    <row r="25" spans="1:13" ht="18.75">
      <c r="A25" s="12">
        <v>19</v>
      </c>
      <c r="B25" s="12" t="s">
        <v>35</v>
      </c>
      <c r="C25" s="29"/>
      <c r="D25" s="14">
        <v>5652</v>
      </c>
      <c r="E25" s="15">
        <f t="shared" si="1"/>
        <v>4522</v>
      </c>
      <c r="F25" s="16">
        <v>70.497</v>
      </c>
      <c r="G25" s="16">
        <v>26.527999999999999</v>
      </c>
      <c r="H25" s="16">
        <f t="shared" si="0"/>
        <v>97.025000000000006</v>
      </c>
      <c r="K25" s="17"/>
      <c r="M25" s="17"/>
    </row>
    <row r="26" spans="1:13" ht="18.75">
      <c r="A26" s="30" t="s">
        <v>13</v>
      </c>
      <c r="B26" s="30"/>
      <c r="C26" s="13"/>
      <c r="D26" s="14">
        <f>SUM(D7:D25)</f>
        <v>216292</v>
      </c>
      <c r="E26" s="14">
        <f>SUM(E7:E25)</f>
        <v>173034</v>
      </c>
      <c r="F26" s="18">
        <f>SUM(F7:F25)</f>
        <v>2697.6099999999997</v>
      </c>
      <c r="G26" s="18">
        <f>SUM(G7:G25)</f>
        <v>1015.0800000000002</v>
      </c>
      <c r="H26" s="18">
        <f>SUM(H7:H25)</f>
        <v>3712.6900000000005</v>
      </c>
      <c r="K26" s="17"/>
    </row>
    <row r="27" spans="1:13">
      <c r="D27" s="19"/>
      <c r="E27" s="19"/>
      <c r="F27" s="19"/>
      <c r="G27" s="19"/>
      <c r="H27" s="19"/>
    </row>
    <row r="28" spans="1:13">
      <c r="D28" s="19"/>
      <c r="E28" s="19"/>
      <c r="F28" s="19"/>
      <c r="G28" s="19"/>
      <c r="H28" s="19"/>
    </row>
    <row r="29" spans="1:13">
      <c r="D29" s="19"/>
      <c r="E29" s="19"/>
      <c r="F29" s="19"/>
      <c r="G29" s="19"/>
      <c r="H29" s="19"/>
    </row>
    <row r="30" spans="1:13">
      <c r="D30" s="19"/>
      <c r="E30" s="19"/>
      <c r="F30" s="19"/>
      <c r="G30" s="19"/>
      <c r="H30" s="19"/>
    </row>
    <row r="31" spans="1:13" ht="20.25">
      <c r="A31" s="20"/>
      <c r="C31" s="21" t="s">
        <v>36</v>
      </c>
      <c r="D31" s="20"/>
      <c r="G31" s="21" t="s">
        <v>37</v>
      </c>
    </row>
    <row r="32" spans="1:13" ht="20.25">
      <c r="A32" s="20"/>
      <c r="C32" s="21" t="s">
        <v>38</v>
      </c>
      <c r="D32" s="20"/>
      <c r="G32" s="21" t="s">
        <v>39</v>
      </c>
    </row>
  </sheetData>
  <mergeCells count="5">
    <mergeCell ref="A1:H1"/>
    <mergeCell ref="A2:H2"/>
    <mergeCell ref="C22:C23"/>
    <mergeCell ref="C24:C25"/>
    <mergeCell ref="A26:B26"/>
  </mergeCells>
  <pageMargins left="0.59" right="0.16" top="0.21" bottom="0.16" header="0.15" footer="0.1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H4" sqref="H4"/>
    </sheetView>
  </sheetViews>
  <sheetFormatPr defaultRowHeight="12.75"/>
  <cols>
    <col min="2" max="2" width="21.19921875" customWidth="1"/>
    <col min="3" max="3" width="18.3984375" bestFit="1" customWidth="1"/>
    <col min="4" max="4" width="31.59765625" hidden="1" customWidth="1"/>
    <col min="5" max="5" width="32.796875" hidden="1" customWidth="1"/>
    <col min="6" max="6" width="29.3984375" customWidth="1"/>
    <col min="7" max="7" width="26.796875" customWidth="1"/>
    <col min="8" max="8" width="28.19921875" customWidth="1"/>
  </cols>
  <sheetData>
    <row r="1" spans="1:8" ht="42" customHeight="1">
      <c r="A1" s="27" t="s">
        <v>0</v>
      </c>
      <c r="B1" s="27"/>
      <c r="C1" s="27"/>
      <c r="D1" s="27"/>
      <c r="E1" s="27"/>
      <c r="F1" s="27"/>
      <c r="G1" s="27"/>
      <c r="H1" s="27"/>
    </row>
    <row r="2" spans="1:8" ht="58.5" customHeight="1">
      <c r="A2" s="28" t="s">
        <v>40</v>
      </c>
      <c r="B2" s="28"/>
      <c r="C2" s="28"/>
      <c r="D2" s="28"/>
      <c r="E2" s="28"/>
      <c r="F2" s="28"/>
      <c r="G2" s="28"/>
      <c r="H2" s="28"/>
    </row>
    <row r="3" spans="1:8" ht="22.5" customHeight="1">
      <c r="A3" s="1"/>
      <c r="B3" s="2"/>
      <c r="C3" s="4"/>
      <c r="D3" s="4"/>
      <c r="E3" s="5" t="s">
        <v>41</v>
      </c>
      <c r="F3" s="2" t="s">
        <v>41</v>
      </c>
      <c r="H3" s="2" t="s">
        <v>3</v>
      </c>
    </row>
    <row r="4" spans="1:8" ht="22.5" customHeight="1">
      <c r="A4" s="1"/>
      <c r="B4" s="2"/>
      <c r="C4" s="4"/>
      <c r="D4" s="4"/>
      <c r="E4" s="5"/>
      <c r="F4" s="2"/>
      <c r="H4" s="2" t="s">
        <v>4</v>
      </c>
    </row>
    <row r="5" spans="1:8" ht="22.5" customHeight="1">
      <c r="A5" s="1" t="s">
        <v>5</v>
      </c>
      <c r="B5" s="1"/>
      <c r="C5" s="7"/>
      <c r="D5" s="7"/>
      <c r="E5" s="8"/>
      <c r="F5" s="6"/>
      <c r="G5" s="6"/>
    </row>
    <row r="6" spans="1:8" s="22" customFormat="1" ht="18.75">
      <c r="A6" s="10" t="s">
        <v>6</v>
      </c>
      <c r="B6" s="10" t="s">
        <v>7</v>
      </c>
      <c r="C6" s="10" t="s">
        <v>8</v>
      </c>
      <c r="D6" s="10" t="s">
        <v>42</v>
      </c>
      <c r="E6" s="10" t="s">
        <v>43</v>
      </c>
      <c r="F6" s="9" t="s">
        <v>11</v>
      </c>
      <c r="G6" s="9" t="s">
        <v>12</v>
      </c>
      <c r="H6" s="9" t="s">
        <v>13</v>
      </c>
    </row>
    <row r="7" spans="1:8" ht="18.75">
      <c r="A7" s="13">
        <v>1</v>
      </c>
      <c r="B7" s="13" t="s">
        <v>14</v>
      </c>
      <c r="C7" s="13" t="s">
        <v>14</v>
      </c>
      <c r="D7" s="23">
        <f>4242+1281+195</f>
        <v>5718</v>
      </c>
      <c r="E7" s="24">
        <f>ROUND(D7*80/100,0)</f>
        <v>4574</v>
      </c>
      <c r="F7" s="16">
        <v>154.13900000000001</v>
      </c>
      <c r="G7" s="16">
        <v>70.498999999999995</v>
      </c>
      <c r="H7" s="16">
        <f t="shared" ref="H7:H25" si="0">G7+F7</f>
        <v>224.63800000000001</v>
      </c>
    </row>
    <row r="8" spans="1:8" ht="18.75">
      <c r="A8" s="13">
        <v>2</v>
      </c>
      <c r="B8" s="13" t="s">
        <v>15</v>
      </c>
      <c r="C8" s="13" t="s">
        <v>15</v>
      </c>
      <c r="D8" s="23">
        <v>2807</v>
      </c>
      <c r="E8" s="24">
        <f t="shared" ref="E8:E25" si="1">ROUND(D8*80/100,0)</f>
        <v>2246</v>
      </c>
      <c r="F8" s="16">
        <v>75.688000000000002</v>
      </c>
      <c r="G8" s="16">
        <v>34.616999999999997</v>
      </c>
      <c r="H8" s="16">
        <f t="shared" si="0"/>
        <v>110.30500000000001</v>
      </c>
    </row>
    <row r="9" spans="1:8" ht="18.75">
      <c r="A9" s="13">
        <v>3</v>
      </c>
      <c r="B9" s="13" t="s">
        <v>16</v>
      </c>
      <c r="C9" s="13" t="s">
        <v>17</v>
      </c>
      <c r="D9" s="23">
        <f>3166+291</f>
        <v>3457</v>
      </c>
      <c r="E9" s="24">
        <f t="shared" si="1"/>
        <v>2766</v>
      </c>
      <c r="F9" s="16">
        <v>93.210999999999999</v>
      </c>
      <c r="G9" s="16">
        <v>42.631999999999998</v>
      </c>
      <c r="H9" s="16">
        <f t="shared" si="0"/>
        <v>135.84299999999999</v>
      </c>
    </row>
    <row r="10" spans="1:8" ht="18.75">
      <c r="A10" s="13">
        <v>4</v>
      </c>
      <c r="B10" s="13" t="s">
        <v>18</v>
      </c>
      <c r="C10" s="13" t="s">
        <v>18</v>
      </c>
      <c r="D10" s="23">
        <v>5844</v>
      </c>
      <c r="E10" s="24">
        <f t="shared" si="1"/>
        <v>4675</v>
      </c>
      <c r="F10" s="16">
        <v>157.542</v>
      </c>
      <c r="G10" s="16">
        <v>72.055000000000007</v>
      </c>
      <c r="H10" s="16">
        <f t="shared" si="0"/>
        <v>229.59700000000001</v>
      </c>
    </row>
    <row r="11" spans="1:8" ht="18.75">
      <c r="A11" s="13">
        <v>5</v>
      </c>
      <c r="B11" s="13" t="s">
        <v>19</v>
      </c>
      <c r="C11" s="13" t="s">
        <v>19</v>
      </c>
      <c r="D11" s="23">
        <v>3203</v>
      </c>
      <c r="E11" s="24">
        <f t="shared" si="1"/>
        <v>2562</v>
      </c>
      <c r="F11" s="16">
        <v>86.335999999999999</v>
      </c>
      <c r="G11" s="16">
        <v>39.488</v>
      </c>
      <c r="H11" s="16">
        <f t="shared" si="0"/>
        <v>125.824</v>
      </c>
    </row>
    <row r="12" spans="1:8" ht="18.75">
      <c r="A12" s="13">
        <v>6</v>
      </c>
      <c r="B12" s="13" t="s">
        <v>20</v>
      </c>
      <c r="C12" s="13" t="s">
        <v>20</v>
      </c>
      <c r="D12" s="23">
        <v>4927</v>
      </c>
      <c r="E12" s="24">
        <f t="shared" si="1"/>
        <v>3942</v>
      </c>
      <c r="F12" s="16">
        <v>132.84100000000001</v>
      </c>
      <c r="G12" s="16">
        <v>60.758000000000003</v>
      </c>
      <c r="H12" s="16">
        <f t="shared" si="0"/>
        <v>193.59900000000002</v>
      </c>
    </row>
    <row r="13" spans="1:8" ht="18.75">
      <c r="A13" s="13">
        <v>7</v>
      </c>
      <c r="B13" s="13" t="s">
        <v>21</v>
      </c>
      <c r="C13" s="13" t="s">
        <v>21</v>
      </c>
      <c r="D13" s="23">
        <v>5333</v>
      </c>
      <c r="E13" s="24">
        <f t="shared" si="1"/>
        <v>4266</v>
      </c>
      <c r="F13" s="16">
        <v>143.75899999999999</v>
      </c>
      <c r="G13" s="16">
        <v>65.751999999999995</v>
      </c>
      <c r="H13" s="16">
        <f t="shared" si="0"/>
        <v>209.51099999999997</v>
      </c>
    </row>
    <row r="14" spans="1:8" ht="18.75">
      <c r="A14" s="13">
        <v>8</v>
      </c>
      <c r="B14" s="13" t="s">
        <v>22</v>
      </c>
      <c r="C14" s="13" t="s">
        <v>22</v>
      </c>
      <c r="D14" s="23">
        <v>3855</v>
      </c>
      <c r="E14" s="24">
        <f t="shared" si="1"/>
        <v>3084</v>
      </c>
      <c r="F14" s="16">
        <v>103.92700000000001</v>
      </c>
      <c r="G14" s="16">
        <v>47.533000000000001</v>
      </c>
      <c r="H14" s="16">
        <f t="shared" si="0"/>
        <v>151.46</v>
      </c>
    </row>
    <row r="15" spans="1:8" ht="18.75">
      <c r="A15" s="13">
        <v>9</v>
      </c>
      <c r="B15" s="13" t="s">
        <v>23</v>
      </c>
      <c r="C15" s="13" t="s">
        <v>23</v>
      </c>
      <c r="D15" s="23">
        <v>3565</v>
      </c>
      <c r="E15" s="24">
        <f t="shared" si="1"/>
        <v>2852</v>
      </c>
      <c r="F15" s="16">
        <v>96.108999999999995</v>
      </c>
      <c r="G15" s="16">
        <v>43.957999999999998</v>
      </c>
      <c r="H15" s="16">
        <f t="shared" si="0"/>
        <v>140.06700000000001</v>
      </c>
    </row>
    <row r="16" spans="1:8" ht="18.75">
      <c r="A16" s="13">
        <v>10</v>
      </c>
      <c r="B16" s="13" t="s">
        <v>24</v>
      </c>
      <c r="C16" s="13" t="s">
        <v>24</v>
      </c>
      <c r="D16" s="23">
        <v>3942</v>
      </c>
      <c r="E16" s="24">
        <f t="shared" si="1"/>
        <v>3154</v>
      </c>
      <c r="F16" s="16">
        <v>106.286</v>
      </c>
      <c r="G16" s="16">
        <v>48.612000000000002</v>
      </c>
      <c r="H16" s="16">
        <f t="shared" si="0"/>
        <v>154.898</v>
      </c>
    </row>
    <row r="17" spans="1:8" ht="18.75">
      <c r="A17" s="13">
        <v>11</v>
      </c>
      <c r="B17" s="13" t="s">
        <v>25</v>
      </c>
      <c r="C17" s="13" t="s">
        <v>25</v>
      </c>
      <c r="D17" s="23">
        <v>6037</v>
      </c>
      <c r="E17" s="24">
        <f t="shared" si="1"/>
        <v>4830</v>
      </c>
      <c r="F17" s="16">
        <v>162.76499999999999</v>
      </c>
      <c r="G17" s="16">
        <v>74.444000000000003</v>
      </c>
      <c r="H17" s="16">
        <f t="shared" si="0"/>
        <v>237.209</v>
      </c>
    </row>
    <row r="18" spans="1:8" ht="18.75">
      <c r="A18" s="13">
        <v>12</v>
      </c>
      <c r="B18" s="13" t="s">
        <v>26</v>
      </c>
      <c r="C18" s="13" t="s">
        <v>26</v>
      </c>
      <c r="D18" s="23">
        <f>4410+382</f>
        <v>4792</v>
      </c>
      <c r="E18" s="24">
        <f t="shared" si="1"/>
        <v>3834</v>
      </c>
      <c r="F18" s="16">
        <v>129.20099999999999</v>
      </c>
      <c r="G18" s="16">
        <v>59.093000000000004</v>
      </c>
      <c r="H18" s="16">
        <f t="shared" si="0"/>
        <v>188.29399999999998</v>
      </c>
    </row>
    <row r="19" spans="1:8" ht="18.75">
      <c r="A19" s="13">
        <v>13</v>
      </c>
      <c r="B19" s="13" t="s">
        <v>27</v>
      </c>
      <c r="C19" s="13" t="s">
        <v>27</v>
      </c>
      <c r="D19" s="23">
        <v>3028</v>
      </c>
      <c r="E19" s="24">
        <f t="shared" si="1"/>
        <v>2422</v>
      </c>
      <c r="F19" s="16">
        <v>81.619</v>
      </c>
      <c r="G19" s="16">
        <v>37.33</v>
      </c>
      <c r="H19" s="16">
        <f t="shared" si="0"/>
        <v>118.949</v>
      </c>
    </row>
    <row r="20" spans="1:8" ht="18.75">
      <c r="A20" s="13">
        <v>14</v>
      </c>
      <c r="B20" s="13" t="s">
        <v>28</v>
      </c>
      <c r="C20" s="13" t="s">
        <v>28</v>
      </c>
      <c r="D20" s="23">
        <v>2515</v>
      </c>
      <c r="E20" s="24">
        <f t="shared" si="1"/>
        <v>2012</v>
      </c>
      <c r="F20" s="16">
        <v>67.802000000000007</v>
      </c>
      <c r="G20" s="16">
        <v>31.010999999999999</v>
      </c>
      <c r="H20" s="16">
        <f t="shared" si="0"/>
        <v>98.813000000000002</v>
      </c>
    </row>
    <row r="21" spans="1:8" ht="18.75">
      <c r="A21" s="13">
        <v>15</v>
      </c>
      <c r="B21" s="13" t="s">
        <v>29</v>
      </c>
      <c r="C21" s="13" t="s">
        <v>29</v>
      </c>
      <c r="D21" s="23">
        <v>3955</v>
      </c>
      <c r="E21" s="24">
        <f t="shared" si="1"/>
        <v>3164</v>
      </c>
      <c r="F21" s="16">
        <v>106.623</v>
      </c>
      <c r="G21" s="16">
        <v>48.765999999999998</v>
      </c>
      <c r="H21" s="16">
        <f t="shared" si="0"/>
        <v>155.38900000000001</v>
      </c>
    </row>
    <row r="22" spans="1:8" ht="18.75">
      <c r="A22" s="13">
        <v>16</v>
      </c>
      <c r="B22" s="13" t="s">
        <v>30</v>
      </c>
      <c r="C22" s="29" t="s">
        <v>31</v>
      </c>
      <c r="D22" s="23">
        <f>422+417+117</f>
        <v>956</v>
      </c>
      <c r="E22" s="24">
        <f t="shared" si="1"/>
        <v>765</v>
      </c>
      <c r="F22" s="16">
        <v>25.78</v>
      </c>
      <c r="G22" s="16">
        <v>11.791</v>
      </c>
      <c r="H22" s="16">
        <f t="shared" si="0"/>
        <v>37.570999999999998</v>
      </c>
    </row>
    <row r="23" spans="1:8" ht="18.75">
      <c r="A23" s="13">
        <v>17</v>
      </c>
      <c r="B23" s="13" t="s">
        <v>32</v>
      </c>
      <c r="C23" s="29"/>
      <c r="D23" s="23">
        <f>701+152</f>
        <v>853</v>
      </c>
      <c r="E23" s="24">
        <f t="shared" si="1"/>
        <v>682</v>
      </c>
      <c r="F23" s="16">
        <v>22.983000000000001</v>
      </c>
      <c r="G23" s="16">
        <v>10.512</v>
      </c>
      <c r="H23" s="16">
        <f t="shared" si="0"/>
        <v>33.495000000000005</v>
      </c>
    </row>
    <row r="24" spans="1:8" ht="18.75">
      <c r="A24" s="13">
        <v>18</v>
      </c>
      <c r="B24" s="13" t="s">
        <v>33</v>
      </c>
      <c r="C24" s="29" t="s">
        <v>34</v>
      </c>
      <c r="D24" s="23">
        <f>620+288</f>
        <v>908</v>
      </c>
      <c r="E24" s="24">
        <f t="shared" si="1"/>
        <v>726</v>
      </c>
      <c r="F24" s="16">
        <v>24.465</v>
      </c>
      <c r="G24" s="16">
        <v>11.19</v>
      </c>
      <c r="H24" s="16">
        <f t="shared" si="0"/>
        <v>35.655000000000001</v>
      </c>
    </row>
    <row r="25" spans="1:8" ht="18.75">
      <c r="A25" s="13">
        <v>19</v>
      </c>
      <c r="B25" s="13" t="s">
        <v>35</v>
      </c>
      <c r="C25" s="29"/>
      <c r="D25" s="23">
        <v>1813</v>
      </c>
      <c r="E25" s="24">
        <f t="shared" si="1"/>
        <v>1450</v>
      </c>
      <c r="F25" s="16">
        <v>48.863999999999997</v>
      </c>
      <c r="G25" s="16">
        <v>22.349</v>
      </c>
      <c r="H25" s="16">
        <f t="shared" si="0"/>
        <v>71.212999999999994</v>
      </c>
    </row>
    <row r="26" spans="1:8" ht="18.75">
      <c r="A26" s="31" t="s">
        <v>13</v>
      </c>
      <c r="B26" s="31"/>
      <c r="C26" s="31"/>
      <c r="D26" s="23">
        <f ca="1">SUM(D7:D35)</f>
        <v>67818</v>
      </c>
      <c r="E26" s="23">
        <f>SUM(E7:E25)</f>
        <v>54006</v>
      </c>
      <c r="F26" s="25">
        <f>SUM(F7:F25)</f>
        <v>1819.9399999999998</v>
      </c>
      <c r="G26" s="25">
        <f>SUM(G7:G25)</f>
        <v>832.39</v>
      </c>
      <c r="H26" s="25">
        <f>SUM(H7:H25)</f>
        <v>2652.3300000000004</v>
      </c>
    </row>
    <row r="27" spans="1:8">
      <c r="D27" s="19"/>
      <c r="E27" s="19"/>
      <c r="F27" s="19"/>
      <c r="G27" s="19"/>
      <c r="H27" s="19"/>
    </row>
    <row r="28" spans="1:8">
      <c r="D28" s="19"/>
      <c r="E28" s="19"/>
      <c r="F28" s="19"/>
      <c r="G28" s="19"/>
      <c r="H28" s="19"/>
    </row>
    <row r="29" spans="1:8">
      <c r="D29" s="19"/>
      <c r="E29" s="19"/>
      <c r="F29" s="19"/>
      <c r="G29" s="19"/>
      <c r="H29" s="19"/>
    </row>
    <row r="30" spans="1:8" ht="20.25">
      <c r="A30" s="20"/>
      <c r="C30" s="21" t="s">
        <v>36</v>
      </c>
      <c r="D30" s="20"/>
      <c r="G30" s="21" t="s">
        <v>37</v>
      </c>
    </row>
    <row r="31" spans="1:8" ht="20.25">
      <c r="A31" s="20"/>
      <c r="C31" s="21" t="s">
        <v>38</v>
      </c>
      <c r="D31" s="20"/>
      <c r="G31" s="21" t="s">
        <v>39</v>
      </c>
    </row>
    <row r="32" spans="1:8">
      <c r="D32" s="19"/>
      <c r="E32" s="19"/>
      <c r="F32" s="26"/>
      <c r="G32" s="26"/>
      <c r="H32" s="19"/>
    </row>
  </sheetData>
  <mergeCells count="5">
    <mergeCell ref="A1:H1"/>
    <mergeCell ref="A2:H2"/>
    <mergeCell ref="C22:C23"/>
    <mergeCell ref="C24:C25"/>
    <mergeCell ref="A26:C26"/>
  </mergeCells>
  <pageMargins left="0.53" right="0.25" top="0.49" bottom="0.32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Sheet11 (7)</vt:lpstr>
      <vt:lpstr>Sheet11 (8)</vt:lpstr>
    </vt:vector>
  </TitlesOfParts>
  <Company>BSA AGRA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Amit</cp:lastModifiedBy>
  <dcterms:created xsi:type="dcterms:W3CDTF">2015-01-12T07:46:09Z</dcterms:created>
  <dcterms:modified xsi:type="dcterms:W3CDTF">2015-01-12T07:48:20Z</dcterms:modified>
</cp:coreProperties>
</file>